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<sst xmlns="http://schemas.openxmlformats.org/spreadsheetml/2006/main" count="13944" uniqueCount="1231">
  <si>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</si>
  <si>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</si>
  <si>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</si>
  <si>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</si>
  <si>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</si>
  <si>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</si>
  <si>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</si>
  <si>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</si>
  <si>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</si>
  <si>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</si>
  <si>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</si>
  <si>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</si>
  <si>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</si>
  <si>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</si>
  <si>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</si>
  <si>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</si>
  <si>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</si>
  <si>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X5</t>
  </si>
  <si>
    <t>share</t>
  </si>
  <si>
    <t>КЦ ИКС 5</t>
  </si>
  <si>
    <t>RUR</t>
  </si>
  <si>
    <t>Сбер ИИС: 30 шт.</t>
  </si>
  <si>
    <t>AMD</t>
  </si>
  <si>
    <t>OZON</t>
  </si>
  <si>
    <t>Озон</t>
  </si>
  <si>
    <t>Сбер ИИС: 15 шт.</t>
  </si>
  <si>
    <t>BYN</t>
  </si>
  <si>
    <t>PLZL</t>
  </si>
  <si>
    <t>Полюс</t>
  </si>
  <si>
    <t>Сбер ИИС: 35 шт.</t>
  </si>
  <si>
    <t>CAD</t>
  </si>
  <si>
    <t>SBERP</t>
  </si>
  <si>
    <t>Сбербанк-п</t>
  </si>
  <si>
    <t>Сбер ИИС: 100 шт.
ВТБ 12519М Новый: 30 шт.</t>
  </si>
  <si>
    <t>CHF</t>
  </si>
  <si>
    <t>LSNGP</t>
  </si>
  <si>
    <t>РСетиЛЭ-п</t>
  </si>
  <si>
    <t>Сбер ИИС: 100 шт.</t>
  </si>
  <si>
    <t>CNY</t>
  </si>
  <si>
    <t>NVTK</t>
  </si>
  <si>
    <t>Новатэк ао</t>
  </si>
  <si>
    <t>EUR</t>
  </si>
  <si>
    <t>HEAD</t>
  </si>
  <si>
    <t>Хэдхантер</t>
  </si>
  <si>
    <t>Сбер ИИС: 10 шт.</t>
  </si>
  <si>
    <t>GBP</t>
  </si>
  <si>
    <t>MDMG</t>
  </si>
  <si>
    <t>MDMG-ао</t>
  </si>
  <si>
    <t>GLD</t>
  </si>
  <si>
    <t>YDEX</t>
  </si>
  <si>
    <t>ЯНДЕКС</t>
  </si>
  <si>
    <t>Сбер ИИС: 5 шт.</t>
  </si>
  <si>
    <t>HKD</t>
  </si>
  <si>
    <t>T</t>
  </si>
  <si>
    <t>Т-Техно ао</t>
  </si>
  <si>
    <t>Сбер ИИС: 45 шт.</t>
  </si>
  <si>
    <t>JPY</t>
  </si>
  <si>
    <t>ROSN</t>
  </si>
  <si>
    <t>Роснефть</t>
  </si>
  <si>
    <t>Сбер ИИС: 21 шт.
ВТБ 12519М Новый: 14 шт.</t>
  </si>
  <si>
    <t>KZT</t>
  </si>
  <si>
    <t>TTLK</t>
  </si>
  <si>
    <t>Таттел. ао</t>
  </si>
  <si>
    <t>ВТБ 12519М Новый: 21000 шт.</t>
  </si>
  <si>
    <t>MTSS</t>
  </si>
  <si>
    <t>МТС-ао</t>
  </si>
  <si>
    <t>Сбер ИИС: 50 шт.</t>
  </si>
  <si>
    <t>SLV</t>
  </si>
  <si>
    <t>GMKN</t>
  </si>
  <si>
    <t>ГМКНорНик</t>
  </si>
  <si>
    <t>Сбер ИИС: 80 шт.</t>
  </si>
  <si>
    <t>TRY</t>
  </si>
  <si>
    <t>MOEX</t>
  </si>
  <si>
    <t>МосБиржа</t>
  </si>
  <si>
    <t>UAH</t>
  </si>
  <si>
    <t>TATNP</t>
  </si>
  <si>
    <t>Татнфт 3ап</t>
  </si>
  <si>
    <t>USD</t>
  </si>
  <si>
    <t>CHMF</t>
  </si>
  <si>
    <t>СевСт-ао</t>
  </si>
  <si>
    <t>Сбер ИИС: 12 шт.</t>
  </si>
  <si>
    <t>VTBR</t>
  </si>
  <si>
    <t>ВТБ ао</t>
  </si>
  <si>
    <t>ВТБ 12519М Новый: 100 шт.</t>
  </si>
  <si>
    <t>MRKC</t>
  </si>
  <si>
    <t>РоссЦентр</t>
  </si>
  <si>
    <t>Сбер ИИС: 10000 шт.</t>
  </si>
  <si>
    <t>BSPB</t>
  </si>
  <si>
    <t>БСП ао</t>
  </si>
  <si>
    <t>Сбер ИИС: 20 шт.</t>
  </si>
  <si>
    <t>PHOR</t>
  </si>
  <si>
    <t>ФосАгро ао</t>
  </si>
  <si>
    <t>ВТБ 12519М Новый: 1 шт.</t>
  </si>
  <si>
    <t>LKOH</t>
  </si>
  <si>
    <t>ЛУКОЙЛ</t>
  </si>
  <si>
    <t>MRKP</t>
  </si>
  <si>
    <t>РСетиЦП ао</t>
  </si>
  <si>
    <t>SIBN</t>
  </si>
  <si>
    <t>Газпрнефть</t>
  </si>
  <si>
    <t>BAC-RM</t>
  </si>
  <si>
    <t>BOfAmerica</t>
  </si>
  <si>
    <t>Альфа Инвест: 1 шт.</t>
  </si>
  <si>
    <t>NLMK</t>
  </si>
  <si>
    <t>НЛМК ао</t>
  </si>
  <si>
    <t>TGKA</t>
  </si>
  <si>
    <t>ТГК-1</t>
  </si>
  <si>
    <t>Сбер ИИС: 700000 шт.</t>
  </si>
  <si>
    <t>OGKB</t>
  </si>
  <si>
    <t>ОГК-2 ао</t>
  </si>
  <si>
    <t>Сбер ИИС: 13000 шт.</t>
  </si>
  <si>
    <t>MAGN</t>
  </si>
  <si>
    <t>ММК</t>
  </si>
  <si>
    <t>ВТБ 12519М Новый: 120 шт.</t>
  </si>
  <si>
    <t>MAC</t>
  </si>
  <si>
    <t>Macerich Company (The) Common Stock</t>
  </si>
  <si>
    <t>PBCT-RM</t>
  </si>
  <si>
    <t>Peoples</t>
  </si>
  <si>
    <t>T-RM</t>
  </si>
  <si>
    <t>ATT</t>
  </si>
  <si>
    <t>HBAN-RM</t>
  </si>
  <si>
    <t>Huntington</t>
  </si>
  <si>
    <t>0K2P.IL</t>
  </si>
  <si>
    <t>Hello Group Inc.</t>
  </si>
  <si>
    <t>GAZ.F</t>
  </si>
  <si>
    <t>Public Joint Stock Company Gazprom</t>
  </si>
  <si>
    <t>FIXR</t>
  </si>
  <si>
    <t>Фикс Прайс</t>
  </si>
  <si>
    <t>Альфа Инвест: 158 шт.</t>
  </si>
  <si>
    <t>MOMO-RM</t>
  </si>
  <si>
    <t>Hello Grp</t>
  </si>
  <si>
    <t>Альфа Инвест: -1 шт.</t>
  </si>
  <si>
    <t>Сумма по акциям:</t>
  </si>
  <si>
    <t>GOLD</t>
  </si>
  <si>
    <t>etf</t>
  </si>
  <si>
    <t>GOLD ETF</t>
  </si>
  <si>
    <t>ВТБ 12519М Новый: 165 шт.
Альфа Инвест: 318 шт.</t>
  </si>
  <si>
    <t>EQMX</t>
  </si>
  <si>
    <t>EQMX ETF</t>
  </si>
  <si>
    <t>ВТБ 12519М Новый: 6 шт.</t>
  </si>
  <si>
    <t>SBCN</t>
  </si>
  <si>
    <t>SBCN ETF</t>
  </si>
  <si>
    <t>Сбер ИИС: 46 шт.</t>
  </si>
  <si>
    <t>WKHS</t>
  </si>
  <si>
    <t>Workhorse Group, Inc. - Common Stock ETF</t>
  </si>
  <si>
    <t>Альфа Инвест: 2 шт.</t>
  </si>
  <si>
    <t>LQDT</t>
  </si>
  <si>
    <t>LQDT ETF</t>
  </si>
  <si>
    <t>ВТБ 12519М Новый: 127 шт.
Альфа Инвест: -2 шт.</t>
  </si>
  <si>
    <t>RSHE</t>
  </si>
  <si>
    <t>RSHE ETF</t>
  </si>
  <si>
    <t>FXRW</t>
  </si>
  <si>
    <t>FXRW ETF</t>
  </si>
  <si>
    <t>Альфа Инвест: -17 шт.</t>
  </si>
  <si>
    <t>TCBR</t>
  </si>
  <si>
    <t>TCBR ETF</t>
  </si>
  <si>
    <t>Альфа Инвест: 3 шт.</t>
  </si>
  <si>
    <t>FXWO</t>
  </si>
  <si>
    <t>FXWO ETF</t>
  </si>
  <si>
    <t>Альфа Инвест: -14 шт.</t>
  </si>
  <si>
    <t>SBMX</t>
  </si>
  <si>
    <t>SBMX ETF</t>
  </si>
  <si>
    <t>Альфа Инвест: -2 шт.</t>
  </si>
  <si>
    <t>FXDE</t>
  </si>
  <si>
    <t>FXDE ETF</t>
  </si>
  <si>
    <t>FXUS</t>
  </si>
  <si>
    <t>FXUS ETF</t>
  </si>
  <si>
    <t>FXES</t>
  </si>
  <si>
    <t>FXES ETF</t>
  </si>
  <si>
    <t>FXDM</t>
  </si>
  <si>
    <t>FXDM ETF</t>
  </si>
  <si>
    <t>Сумма по фондам:</t>
  </si>
  <si>
    <t>RU000A10AZ60</t>
  </si>
  <si>
    <t>bond</t>
  </si>
  <si>
    <t>РЖД 1Р-38R</t>
  </si>
  <si>
    <t>Альфа Инвест: 10 шт.</t>
  </si>
  <si>
    <t>2030-03-02</t>
  </si>
  <si>
    <t>RU000A104JQ3</t>
  </si>
  <si>
    <t>СамолетP11</t>
  </si>
  <si>
    <t>2028-02-08</t>
  </si>
  <si>
    <t>Сумма по облигациям:</t>
  </si>
  <si>
    <t>Рубль</t>
  </si>
  <si>
    <t>Юань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</si>
  <si>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</si>
  <si>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</si>
  <si>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</si>
  <si>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</si>
  <si>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</si>
  <si>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</si>
  <si>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</si>
  <si>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</si>
  <si>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</si>
  <si>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</si>
  <si>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</si>
  <si>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Карелия 17: 2 шт. по 100 RUR.  (данные из БД)</t>
  </si>
  <si>
    <t>Купон по RU000A0JUWJ8 - Карелия 17 2шт. по 2.72 RUR - налог 0 RUR (данные из БД)</t>
  </si>
  <si>
    <t>Зачисление купона №22 по бумаге Карелия 17 (данные из сделок)</t>
  </si>
  <si>
    <t>Погашение бумаги Карелия 17 (данные из сделок)</t>
  </si>
  <si>
    <t>Дивиденд по MOEX - МосБиржа 10шт. по 7.93 RUR - налог 10 RUR (данные из БД)</t>
  </si>
  <si>
    <t>Дивиденд по NLMK - НЛМК ао 10шт. по 3.12 RUR - налог 4 RUR (данные из БД)</t>
  </si>
  <si>
    <t>Дивиденд по CHMF - СевСт-ао 1шт. по 26.26 RUR - налог 3 RUR (данные из БД)</t>
  </si>
  <si>
    <t>Дивиденд по CHMF - СевСт-ао 1шт. по 27.35 RUR - налог 4 RUR (данные из БД)</t>
  </si>
  <si>
    <t>Дивиденд по TATNP - Татнфт 3ап 2шт. по 1 RUR - налог 0 RUR (данные из БД)</t>
  </si>
  <si>
    <t>Дивиденд по TGKA - ТГК-1 100000шт. по 0 RUR - налог 13 RUR (данные из БД)</t>
  </si>
  <si>
    <t>Дивиденд по NKNCP - НКНХ ап 10шт. по 9.07 RUR - налог 12 RUR (данные из БД)</t>
  </si>
  <si>
    <t>Дивиденд по OGKB - ОГК-2 ао 2000шт. по 0.05 RUR - налог 14 RUR (данные из БД)</t>
  </si>
  <si>
    <t>Дивиденд по NLMK - НЛМК ао 10шт. по 3.21 RUR - налог 4 RUR (данные из БД)</t>
  </si>
  <si>
    <t>Дивиденд по PBCT-RM - Peoples 1шт. по 0.18 USD - налог 0.02 USD, по курсу 73.3633 USD/RUR (данные из БД)</t>
  </si>
  <si>
    <t>Дивиденд по RTKMP - Ростел -ап 10шт. по 5 RUR - налог 7 RUR (данные из БД)</t>
  </si>
  <si>
    <t>Дивиденды по ценным бумагам Peoples United Financial, Inc. Дивиденды. НДС не обл. Эмитентом удержан налог 0.02 USD. (данные из сделок)</t>
  </si>
  <si>
    <t>Дивиденд по BAC-RM - BOfAmerica 1шт. по 0.18 USD - налог 0.02 USD, по курсу 73.8588 USD/RUR (данные из БД)</t>
  </si>
  <si>
    <t>Дивиденд по CHMF - СевСт-ао 1шт. по 15.44 RUR - налог 2 RUR (данные из БД)</t>
  </si>
  <si>
    <t>Дивиденд по HBAN-RM - Huntington 1шт. по 0.15 USD - налог 0.02 USD, по курсу 75.1884 USD/RUR (данные из БД)</t>
  </si>
  <si>
    <t>Дивиденды по ценным бумагам Bank of America Corporation Дивиденды. НДС не обл. Эмитентом удержан налог 0.02 USD. (данные из сделок)</t>
  </si>
  <si>
    <t>Дивиденд по SBERP - Сбербанк-п 10шт. по 18.7 RUR - налог 24 RUR (данные из БД)</t>
  </si>
  <si>
    <t>Купон по RU000A1008V9 - iРОСНАНО 8 1шт. по 42.18 RUR - налог 0 RUR (данные из БД)</t>
  </si>
  <si>
    <t>Дивиденд по T-RM - ATT 1шт. по 0.52 USD - налог 0.05 USD, по курсу 78.0921 USD/RUR (данные из БД)</t>
  </si>
  <si>
    <t>Дивиденды по ценным бумагам Huntington Bancshares Incorporated Дивиденды. НДС не обл. Эмитентом удержан налог 0.02 USD. (данные из сделок)</t>
  </si>
  <si>
    <t>Дивиденд по TATNP - Татнфт 3ап 5шт. по 9.94 RUR - налог 6 RUR (данные из БД)</t>
  </si>
  <si>
    <t>Дивиденд по NLMK - НЛМК ао 10шт. по 4.75 RUR - налог 6 RUR (данные из БД)</t>
  </si>
  <si>
    <t>Дивиденд по PBCT-RM - Peoples 1шт. по 0.18 USD - налог 0.02 USD, по курсу 78.8699 USD/RUR (данные из БД)</t>
  </si>
  <si>
    <t>Купон по RU000A100D89 - Беларусь07 1шт. по 42.38 RUR - налог 0 RUR (данные из БД)</t>
  </si>
  <si>
    <t>Дивиденд по MAC - Macerich Company (The) Common Stock 2шт. по 0.15 USD - налог 0.09 USD, по курсу 78.4559 USD/RUR (данные из БД)</t>
  </si>
  <si>
    <t>Зачисление купона №1 по бумаге Беларусь07 (данные из сделок)</t>
  </si>
  <si>
    <t>Дивиденды по ценным бумагам AT T Inc. Дивиденды. НДС не обл. Эмитентом удержан налог 0.05 USD. (данные из сделок)</t>
  </si>
  <si>
    <t>Дивиденд по BAC-RM - BOfAmerica 1шт. по 0.18 USD - налог 0.02 USD, по курсу 75.6151 USD/RUR (данные из БД)</t>
  </si>
  <si>
    <t>Дивиденд по CHMF - СевСт-ао 1шт. по 37.34 RUR - налог 5 RUR (данные из БД)</t>
  </si>
  <si>
    <t>Дивиденды по ценным бумагам The Macerich Company Дивиденды. НДС не обл. Эмитентом удержан налог 0.09 USD. (данные из сделок)</t>
  </si>
  <si>
    <t>Дивиденд по HBAN-RM - Huntington 1шт. по 0.15 USD - налог 0.02 USD, по курсу 73.4201 USD/RUR (данные из БД)</t>
  </si>
  <si>
    <t>Дивиденд по NLMK - НЛМК ао 10шт. по 6.43 RUR - налог 8 RUR (данные из БД)</t>
  </si>
  <si>
    <t>Дивиденд по T-RM - ATT 2шт. по 0.52 USD - налог 0.1 USD, по курсу 73.8757 USD/RUR (данные из БД)</t>
  </si>
  <si>
    <t>Дивиденд по MAGN - ММК 20шт. по 2.39 RUR - налог 6 RUR (данные из БД)</t>
  </si>
  <si>
    <t>Дивиденд по PFE-RM - Pfizer 1шт. по 0.39 USD - налог 0.04 USD, по курсу 75.6354 USD/RUR (данные из БД)</t>
  </si>
  <si>
    <t>Дивиденды по ценным бумагам ПАО ММК 9 мес. 2020. НДС не обл. Удержан налог в размере 6.00 руб.  (данные из сделок)</t>
  </si>
  <si>
    <t>Дивиденд по PBCT-RM - Peoples 1шт. по 0.18 USD - налог 0.02 USD, по курсу 76.1854 USD/RUR (данные из БД)</t>
  </si>
  <si>
    <t>Дивиденды по ценным бумагам AT T Inc. Дивиденды. НДС не обл. Эмитентом удержан налог 0.10 USD. (данные из сделок)</t>
  </si>
  <si>
    <t>Дивиденд по MAC - Macerich Company (The) Common Stock 2шт. по 0.15 USD - налог 0.09 USD, по курсу 73.2895 USD/RUR (данные из БД)</t>
  </si>
  <si>
    <t>Дивиденд по MAC - Macerich Company (The) Common Stock 2шт. по 0.15 USD - налог 0.09 USD, по курсу 73.7669 USD/RUR (данные из БД)</t>
  </si>
  <si>
    <t>Дивиденд по BAC-RM - BOfAmerica 1шт. по 0.18 USD - налог 0.02 USD, по курсу 73.5187 USD/RUR (данные из БД)</t>
  </si>
  <si>
    <t>Дивиденды по ценным бумагам Pfizer Inc. Дивиденды. НДС не обл. Эмитентом удержан налог 0.04 USD. (данные из сделок)</t>
  </si>
  <si>
    <t>Дивиденд по HBAN-RM - Huntington 1шт. по 0.15 USD - налог 0.02 USD, по курсу 72.9619 USD/RUR (данные из БД)</t>
  </si>
  <si>
    <t>Купон по RU000A1008V9 - iРОСНАНО 8 1шт. по 38.2 RUR - налог 5 RUR (данные из БД)</t>
  </si>
  <si>
    <t>Дивиденд по T-RM - ATT 2шт. по 0.52 USD - налог 0.1 USD, по курсу 77.773 USD/RUR (данные из БД)</t>
  </si>
  <si>
    <t>Дивиденд по 0K2P.IL - Hello Group Inc. 1шт. по 0.64 USD - налог 0.19 USD, по курсу 77.1657 USD/RUR (данные из БД)</t>
  </si>
  <si>
    <t>Дивиденд по NKNCP - НКНХ ап 20шт. по 0.73 RUR - налог 2 RUR (данные из БД)</t>
  </si>
  <si>
    <t>Дивиденд по PBCT-RM - Peoples 1шт. по 0.18 USD - налог 0.02 USD, по курсу 74.3823 USD/RUR (данные из БД)</t>
  </si>
  <si>
    <t>Купон по RU000A100D89 - Беларусь07 1шт. по 42.38 RUR - налог 6 RUR (данные из БД)</t>
  </si>
  <si>
    <t>Дивиденд по MAC - Macerich Company (The) Common Stock 2шт. по 0.15 USD - налог 0.09 USD, по курсу 74.8617 USD/RUR (данные из БД)</t>
  </si>
  <si>
    <t>Дивиденд по PFE-RM - Pfizer 1шт. по 0.39 USD - налог 0.04 USD, по курсу 74.8617 USD/RUR (данные из БД)</t>
  </si>
  <si>
    <t>Дивиденды по ценным бумагам Deutsche Bank Trust Company Americas Дивиденды. НДС не обл. Налог не удерживается. Эмитентом удержан (данные из сделок)</t>
  </si>
  <si>
    <t>Зачисление купона №2 по бумаге Беларусь07 (данные из сделок)</t>
  </si>
  <si>
    <t>Дивиденд по NLMK - НЛМК ао 10шт. по 7.25 RUR - налог 9 RUR (данные из БД)</t>
  </si>
  <si>
    <t>Дивиденд по MOEX - МосБиржа 10шт. по 9.45 RUR - налог 12 RUR (данные из БД)</t>
  </si>
  <si>
    <t>Дивиденд по MVID - М.видео 1шт. по 38 RUR - налог 5 RUR (данные из БД)</t>
  </si>
  <si>
    <t>Дивиденд по CHMF - СевСт-ао 1шт. по 36.27 RUR - налог 5 RUR (данные из БД)</t>
  </si>
  <si>
    <t>Дивиденд по CHMF - СевСт-ао 1шт. по 46.77 RUR - налог 6 RUR (данные из БД)</t>
  </si>
  <si>
    <t>Дивиденд по BAC-RM - BOfAmerica 1шт. по 0.18 USD - налог 0.02 USD, по курсу 73.4979 USD/RUR (данные из БД)</t>
  </si>
  <si>
    <t>Дивиденд по MRKC - РоссЦентр 3000шт. по 0.03 RUR - налог 13 RUR (данные из БД)</t>
  </si>
  <si>
    <t>Дивиденд по HBAN-RM - Huntington 1шт. по 0.15 USD - налог 0.02 USD, по курсу 71.8318 USD/RUR (данные из БД)</t>
  </si>
  <si>
    <t>Дивиденд по MAGN - ММК 30шт. по 0.95 RUR - налог 4 RUR (данные из БД)</t>
  </si>
  <si>
    <t>Дивиденд по MAGN - ММК 30шт. по 1.8 RUR - налог 7 RUR (данные из БД)</t>
  </si>
  <si>
    <t>Дивиденд по NLMK - НЛМК ао 10шт. по 7.71 RUR - налог 10 RUR (данные из БД)</t>
  </si>
  <si>
    <t>Дивиденды по ценным бумагам ПАО ММК 2020 год. НДС не обл. Удержан налог в размере 4.00 руб. (данные из сделок)</t>
  </si>
  <si>
    <t>Дивиденды по ценным бумагам ПАО ММК 1 квартал 2021. НДС не обл. Удержан налог в размере 7.00 руб. (данные из сделок)</t>
  </si>
  <si>
    <t>Дивиденд по OGKB - ОГК-2 ао 2000шт. по 0.06 RUR - налог 16 RUR (данные из БД)</t>
  </si>
  <si>
    <t>Дивиденд по ALRS - АЛРОСА ао 10шт. по 9.54 RUR - налог 12 RUR (данные из БД)</t>
  </si>
  <si>
    <t>Дивиденд по MTSS - МТС-ао 10шт. по 26.51 RUR - налог 34 RUR (данные из БД)</t>
  </si>
  <si>
    <t>Дивиденд по T-RM - ATT 2шт. по 0.52 USD - налог 0.1 USD, по курсу 74.058 USD/RUR (данные из БД)</t>
  </si>
  <si>
    <t>Дивиденд по TATNP - Татнфт 3ап 10шт. по 12.3 RUR - налог 16 RUR (данные из БД)</t>
  </si>
  <si>
    <t>Дивиденд по GAZ.F - Public Joint Stock Company Gazprom 1шт. по 0.35 EUR - налог 0.05 EUR, по курсу 87.782 EUR/RUR (данные из БД)</t>
  </si>
  <si>
    <t>Дивиденд по VTBR - ВТБ ао 10000шт. по 0 RUR - налог 2 RUR (данные из БД)</t>
  </si>
  <si>
    <t>Дивиденды по ценным бумагам Банк ВТБ (ПАО) нераспред.прибыль прошлых лет. НДС не обл. Удержан налог в размере 1.00 руб. (данные из сделок)</t>
  </si>
  <si>
    <t>Дивиденды по ценным бумагам Банк ВТБ (ПАО) 2020 год. НДС не обл. (данные из сделок)</t>
  </si>
  <si>
    <t>Дивиденд по PBCT-RM - Peoples 1шт. по 0.18 USD - налог 0.02 USD, по курсу 73.6088 USD/RUR (данные из БД)</t>
  </si>
  <si>
    <t>Дивиденд по PFE-RM - Pfizer 1шт. по 0.39 USD - налог 0.04 USD, по курсу 73.6088 USD/RUR (данные из БД)</t>
  </si>
  <si>
    <t>Дивиденд по MAC - Macerich Company (The) Common Stock 2шт. по 0.15 USD - налог 0.09 USD, по курсу 73.392 USD/RUR (данные из БД)</t>
  </si>
  <si>
    <t>Дивиденд по MAC - Macerich Company (The) Common Stock 2шт. по 0.15 USD - налог 0.09 USD, по курсу 73.4753 USD/RUR (данные из БД)</t>
  </si>
  <si>
    <t>Дивиденд по CHMF - СевСт-ао 2шт. по 84.45 RUR - налог 22 RUR (данные из БД)</t>
  </si>
  <si>
    <t>Дивиденд по BAC-RM - BOfAmerica 1шт. по 0.21 USD - налог 0.02 USD, по курсу 73.1912 USD/RUR (данные из БД)</t>
  </si>
  <si>
    <t>Дивиденды по ценным бумагам BNY Mellon Дивиденды. НДС не обл. Эмитентом удержаны налог 0.05 USD и комиссия 0.02 USD. (данные из сделок)</t>
  </si>
  <si>
    <t>Дивиденд по NLMK - НЛМК ао 10шт. по 13.62 RUR - налог 18 RUR (данные из БД)</t>
  </si>
  <si>
    <t>Дивиденд по HBAN-RM - Huntington 1шт. по 0.15 USD - налог 0.02 USD, по курсу 72.4329 USD/RUR (данные из БД)</t>
  </si>
  <si>
    <t>Дивиденд по NKNCP - НКНХ ап 20шт. по 9.54 RUR - налог 25 RUR (данные из БД)</t>
  </si>
  <si>
    <t>Дивиденд по FIXP - FIXP-гдр 1шт. по 11.5 RUR - налог 1 RUR (данные из БД)</t>
  </si>
  <si>
    <t>Дивиденд по MAGN - ММК 40шт. по 3.53 RUR - налог 18 RUR (данные из БД)</t>
  </si>
  <si>
    <t>Дивиденды по ценным бумагам ПАО ММК Полугодие 2021 года. НДС не обл. Удержан налог в размере 18.00 руб. (данные из сделок)</t>
  </si>
  <si>
    <t>Перевод денежных средств с субсчета 106F5S ТС Основной рынок на субсчет 17AGM ТС Основной рынок</t>
  </si>
  <si>
    <t>Купон по RU000A1008V9 - iРОСНАНО 8 1шт. по 42.68 RUR - налог 6 RUR (данные из БД)</t>
  </si>
  <si>
    <t>Дивиденд по T-RM - ATT 2шт. по 0.52 USD - налог 0.1 USD, по курсу 72.2854 USD/RUR (данные из БД)</t>
  </si>
  <si>
    <t>Дивиденд по NVTK - Новатэк ао 1шт. по 27.67 RUR - налог 4 RUR (данные из БД)</t>
  </si>
  <si>
    <t>Дивиденд по TATNP - Татнфт 3ап 10шт. по 16.52 RUR - налог 21 RUR (данные из БД)</t>
  </si>
  <si>
    <t>Дивиденд по MTSS - МТС-ао 10шт. по 10.55 RUR - налог 14 RUR (данные из БД)</t>
  </si>
  <si>
    <t>Дивиденды по ценным бумагам BNY Mellon/Fix Price Group Ltd дивиденды. НДС не обл. Налог не удерживается. (данные из сделок)</t>
  </si>
  <si>
    <t>Дивиденд по ALRS - АЛРОСА ао 10шт. по 8.79 RUR - налог 11 RUR (данные из БД)</t>
  </si>
  <si>
    <t>Дивиденд по PBCT-RM - Peoples 1шт. по 0.18 USD - налог 0.02 USD, по курсу 70.52 USD/RUR (данные из БД)</t>
  </si>
  <si>
    <t>Дивиденд по PFE-RM - Pfizer 1шт. по 0.39 USD - налог 0.04 USD, по курсу 71.4876 USD/RUR (данные из БД)</t>
  </si>
  <si>
    <t>Дивиденд по MAC - Macerich Company (The) Common Stock 2шт. по 0.15 USD - налог 0.09 USD, по курсу 71.4876 USD/RUR (данные из БД)</t>
  </si>
  <si>
    <t>Дивиденды по ценным бумагам AT T Inc. Дивиденды. НДС не обл. Нал. агентом удержан налог 0.10 USD. (данные из сделок)</t>
  </si>
  <si>
    <t>Зачисление купона №3 по бумаге Беларусь07 (данные из сделок)</t>
  </si>
  <si>
    <t>Дивиденд по SBRA - Sabra Health Care REIT, Inc. 1шт. по 0.3 USD - налог 0.09 USD, по курсу 72.2724 USD/RUR (данные из БД)</t>
  </si>
  <si>
    <t>Дивиденды по ценным бумагам Peoples United Financial, Inc. Дивиденды. НДС не обл. Нал. агентом удержан налог 0.02 USD. (данные из сделок)</t>
  </si>
  <si>
    <t>Дивиденд по BAC-RM - BOfAmerica 1шт. по 0.21 USD - налог 0.02 USD, по курсу 74.8926 USD/RUR (данные из БД)</t>
  </si>
  <si>
    <t>Дивиденды по ценным бумагам Sabra Health Care REIT, Inc. Дивиденды. НДС не обл. Нал. агентом удержан налог 0.09 USD. (данные из сделок)</t>
  </si>
  <si>
    <t>Дивиденд по NLMK - НЛМК ао 10шт. по 13.33 RUR - налог 17 RUR (данные из БД)</t>
  </si>
  <si>
    <t>Дивиденды по ценным бумагам Pfizer Inc. Дивиденды. НДС не обл. Нал. агентом удержан налог 0.04 USD. (данные из сделок)</t>
  </si>
  <si>
    <t>Дивиденды по ценным бумагам The Macerich Company Дивиденды. НДС не обл. Нал. агентом удержан налог 0.09 USD. (данные из сделок)</t>
  </si>
  <si>
    <t>Дивиденд по CHMF - СевСт-ао 2шт. по 85.93 RUR - налог 22 RUR (данные из БД)</t>
  </si>
  <si>
    <t>Куп. дох. по обл. Минфин России 25083RMFS. Размер куп. на 1 обл. 34.9 руб. Удержан налог в размере 82.00 руб. НДС не обл. (данные из сделок)</t>
  </si>
  <si>
    <t>Ден.ср-ва от погаш. номин.ст-ти обл. Минфин России 25083RMFS. НДС не обл. Налог не удерживается.</t>
  </si>
  <si>
    <t>Куп. дох. по обл. Минфин России 25083RMFS. Размер куп. на 1 обл. 34.9 руб. Удержан налог в размере 82.00 руб. НДС не обл.</t>
  </si>
  <si>
    <t>Ден.ср-ва от погаш. номин.ст-ти обл. Минфин России 25083RMFS. НДС не обл. Налог не удерживается. (данные из сделок)</t>
  </si>
  <si>
    <t>Дивиденд по MVID - М.видео 4шт. по 35 RUR - налог 18 RUR (данные из БД)</t>
  </si>
  <si>
    <t>Дивиденд по HBAN-RM - Huntington 1шт. по 0.16 USD - налог 0.02 USD, по курсу 73.851 USD/RUR (данные из БД)</t>
  </si>
  <si>
    <t>Перевод денежных средств с субсчета 17S21 ТС Основной рынок на субсчет 106F5S ТС Основной рынок</t>
  </si>
  <si>
    <t>Дивиденд по DSKY - ДетскийМир 10шт. по 5.2 RUR - налог 7 RUR (данные из БД)</t>
  </si>
  <si>
    <t>Дивиденд по T-RM - ATT 2шт. по 0.52 USD - налог 0.1 USD, по курсу 74.2926 USD/RUR (данные из БД)</t>
  </si>
  <si>
    <t>Дивиденд по TATNP - Татнфт 3ап 10шт. по 9.98 RUR - налог 13 RUR (данные из БД)</t>
  </si>
  <si>
    <t>Дивиденды по ценным бумагам Huntington Bancshares Incorporated Дивиденды. НДС не обл. Нал. агентом удержан налог 0.02 USD. (данные из сделок)</t>
  </si>
  <si>
    <t>Дивиденды по ценным бумагам Bank of America Corporation Дивиденды. НДС не обл. Нал. агентом удержан налог 0.02 USD. (данные из сделок)</t>
  </si>
  <si>
    <t>Дивиденд по MAGN - ММК 40шт. по 2.66 RUR - налог 14 RUR (данные из БД)</t>
  </si>
  <si>
    <t>Уплата/возврат налога за предыдущий год (данные из сделок)</t>
  </si>
  <si>
    <t>Дивиденд по PFE-RM - Pfizer 1шт. по 0.4 USD - налог 0.04 USD, по курсу 78.9437 USD/RUR (данные из БД)</t>
  </si>
  <si>
    <t>Дивиденд по SBRA - Sabra Health Care REIT, Inc. 1шт. по 0.3 USD - налог 0.09 USD, по курсу 74.8015 USD/RUR (данные из БД)</t>
  </si>
  <si>
    <t>Дивиденд по MAC - Macerich Company (The) Common Stock 2шт. по 0.15 USD - налог 0.09 USD, по курсу 75.0141 USD/RUR (данные из БД)</t>
  </si>
  <si>
    <t>Дивиденд по BAC-RM - BOfAmerica 1шт. по 0.21 USD - налог 0.02 USD, по курсу 103.2487 USD/RUR (данные из БД)</t>
  </si>
  <si>
    <t>Дивиденд по HBAN-RM - Huntington 1шт. по 0.16 USD - налог 0.02 USD, по курсу 104.8012 USD/RUR (данные из БД)</t>
  </si>
  <si>
    <t> Вывод денежных средств с брокерского счета /30601/ по распоряжению от 18.03.2022. НДС не облагается</t>
  </si>
  <si>
    <t>Перевод денежных средств в АО Альфа-Банк в рамках передачи брокерского соглашения в АО Альфа-Банк</t>
  </si>
  <si>
    <t>Ввод ДС</t>
  </si>
  <si>
    <t>Купон по RU000A1008V9 - iРОСНАНО 8 1шт. по 44.18 RUR - налог 6 RUR (данные из БД)</t>
  </si>
  <si>
    <t>Дивиденд по 0K2P.IL - Hello Group Inc. 1шт. по 0.64 USD - налог 0.19 USD, по курсу 79.1596 USD/RUR (данные из БД)</t>
  </si>
  <si>
    <t>Дивиденд по MOMO-RM - Hello Grp 1шт. по 0.64 USD - налог 0.06 USD, по курсу 79.1596 USD/RUR (данные из БД)</t>
  </si>
  <si>
    <t>Дивиденд по T-RM - ATT 2шт. по 0.28 USD - налог 0.06 USD, по курсу 79.6274 USD/RUR (данные из БД)</t>
  </si>
  <si>
    <t>Вывод FXGD ETF</t>
  </si>
  <si>
    <t>Вывод FXRU ETF</t>
  </si>
  <si>
    <t>Вывод FXRW ETF</t>
  </si>
  <si>
    <t>Вывод FXWO ETF</t>
  </si>
  <si>
    <t>Дивиденд по NVTK - Новатэк ао 1шт. по 43.77 RUR - налог 6 RUR (данные из БД)</t>
  </si>
  <si>
    <t>Зачисление купона №4 по бумаге Беларусь07 (данные из сделок)</t>
  </si>
  <si>
    <t>Дивиденд по PFE-RM - Pfizer 1шт. по 0.4 USD - налог 0.04 USD, по курсу 68.8389 USD/RUR (данные из БД)</t>
  </si>
  <si>
    <t>Дивиденд по SBRA - Sabra Health Care REIT, Inc. 1шт. по 0.3 USD - налог 0.09 USD, по курсу 65.7916 USD/RUR (данные из БД)</t>
  </si>
  <si>
    <t>Дивиденд по TTLK - Таттел. ао 1000шт. по 0.04 RUR - налог 6 RUR (данные из БД)</t>
  </si>
  <si>
    <t>Дивиденд по MAC - Macerich Company (The) Common Stock 2шт. по 0.15 USD - налог 0.09 USD, по курсу 63.5643 USD/RUR (данные из БД)</t>
  </si>
  <si>
    <t>Дивиденд по FIXP - FIXP-гдр 1шт. по 6.8 RUR - налог 1 RUR (данные из БД)</t>
  </si>
  <si>
    <t>Перевод Дивиденды за 2021 г. по акциям ПАО Таттелеком (1-02-50049-A). (Удержан налог 6 руб.) (данные из сделок)</t>
  </si>
  <si>
    <t>Дивиденд по BAC-RM - BOfAmerica 1шт. по 0.21 USD - налог 0.02 USD, по курсу 61.4733 USD/RUR (данные из БД)</t>
  </si>
  <si>
    <t>Дивиденд по LSNGP - РСетиЛЭ-п 10шт. по 21.22 RUR - налог 28 RUR (данные из БД)</t>
  </si>
  <si>
    <t>Дивиденд по MRKP - РСетиЦП ао 10000шт. по 0.03 RUR - налог 36 RUR (данные из БД)</t>
  </si>
  <si>
    <t>Дивиденд по MRKC - РоссЦентр 5000шт. по 0.03 RUR - налог 22 RUR (данные из БД)</t>
  </si>
  <si>
    <t>Перевод Списание по поручению клиента. </t>
  </si>
  <si>
    <t>Дивиденд по TATNP - Татнфт 3ап 10шт. по 16.14 RUR - налог 21 RUR (данные из БД)</t>
  </si>
  <si>
    <t>Дивиденд по T-RM - ATT 2шт. по 0.28 USD - налог 0.06 USD, по курсу 63.1427 USD/RUR (данные из БД)</t>
  </si>
  <si>
    <t>Дивиденд по NKNCP - НКНХ ап 20шт. по 0.74 RUR - налог 2 RUR (данные из БД)</t>
  </si>
  <si>
    <t>Дивиденд по OGKB - ОГК-2 ао 10000шт. по 0.1 RUR - налог 126 RUR (данные из БД)</t>
  </si>
  <si>
    <t>Дивиденд по ROSN - Роснефть 1шт. по 23.63 RUR - налог 3 RUR (данные из БД)</t>
  </si>
  <si>
    <t>Дивиденд по ROSN - Роснефть 5шт. по 23.63 RUR - налог 15 RUR (данные из БД)</t>
  </si>
  <si>
    <t>Дивиденд по MTSS - МТС-ао 10шт. по 33.85 RUR - налог 44 RUR (данные из БД)</t>
  </si>
  <si>
    <t>Дивиденд по RTKMP - Ростел -ап 10шт. по 4.56 RUR - налог 6 RUR (данные из БД)</t>
  </si>
  <si>
    <t>Перевод Дивиденды за 2021 г. по акциям ПАО НК Роснефть (1-02-00122-A). (Удержан налог 15 руб.). Эмитентом уменьшена НОБ (данные из сделок)</t>
  </si>
  <si>
    <t>Дивиденд по PFE-RM - Pfizer 1шт. по 0.4 USD - налог 0.04 USD, по курсу 60.2198 USD/RUR (данные из БД)</t>
  </si>
  <si>
    <t>Дивиденд по SBRA - Sabra Health Care REIT, Inc. 1шт. по 0.3 USD - налог 0.09 USD, по курсу 61.3747 USD/RUR (данные из БД)</t>
  </si>
  <si>
    <t>Дивиденд по MAC - Macerich Company (The) Common Stock 2шт. по 0.15 USD - налог 0.09 USD, по курсу 60.7552 USD/RUR (данные из БД)</t>
  </si>
  <si>
    <t>Дивиденд по BAC-RM - BOfAmerica 1шт. по 0.22 USD - налог 0.02 USD, по курсу 60.3677 USD/RUR (данные из БД)</t>
  </si>
  <si>
    <t>Дивиденд по HBAN-RM - Huntington 1шт. по 0.16 USD - налог 0.02 USD, по курсу 59.6663 USD/RUR (данные из БД)</t>
  </si>
  <si>
    <t>Купон по RU000A1008V9 - iРОСНАНО 8 1шт. по 73.95 RUR - налог 10 RUR (данные из БД)</t>
  </si>
  <si>
    <t>Дивиденд по T-RM - ATT 2шт. по 0.28 USD - налог 0.06 USD, по курсу 59.4043 USD/RUR (данные из БД)</t>
  </si>
  <si>
    <t>Дивиденд по NVTK - Новатэк ао 3шт. по 45 RUR - налог 18 RUR (данные из БД)</t>
  </si>
  <si>
    <t>Дивиденд по GAZP - ГАЗПРОМ ао 10шт. по 51.03 RUR - налог 66 RUR (данные из БД)</t>
  </si>
  <si>
    <t>Дивиденд по TATNP - Татнфт 3ап 10шт. по 32.71 RUR - налог 43 RUR (данные из БД)</t>
  </si>
  <si>
    <t>Перевод Дивиденды за 6 месяцев 2022 г. по акциям ПАО Газпром (1-02-00028-A). (Удержан налог 13 руб.). Эмитентом уменьшена НОБ (данные из сделок)</t>
  </si>
  <si>
    <t>Перевод Возврат средств по дог. № 4305173 от 20.03.2022. Печатнов Александр Юрьевич. Без НДС</t>
  </si>
  <si>
    <t>Дивиденд по PFE-RM - Pfizer 1шт. по 0.4 USD - налог 0.04 USD, по курсу 61.6175 USD/RUR (данные из БД)</t>
  </si>
  <si>
    <t>Зачисление купона №5 по бумаге Беларусь07 (данные из сделок)</t>
  </si>
  <si>
    <t>Дивиденд по MAC - Macerich Company (The) Common Stock 2шт. по 0.17 USD - налог 0.1 USD, по курсу 61.2367 USD/RUR (данные из БД)</t>
  </si>
  <si>
    <t>Дивиденд по SBRA - Sabra Health Care REIT, Inc. 1шт. по 0.3 USD - налог 0.09 USD, по курсу 60.3116 USD/RUR (данные из БД)</t>
  </si>
  <si>
    <t>Купон по RU000A101FH6 - МТС 1P-14 1шт. по 16.45 RUR - налог 2 RUR (данные из БД)</t>
  </si>
  <si>
    <t>Дивиденд по BAC-RM - BOfAmerica 1шт. по 0.22 USD - налог 0.02 USD, по курсу 61.0742 USD/RUR (данные из БД)</t>
  </si>
  <si>
    <t>Дивиденд по BAC-RM - BOfAmerica 1шт. по 0.22 USD - налог 0.02 USD, по курсу 60.8803 USD/RUR (данные из БД)</t>
  </si>
  <si>
    <t>Дивиденд по HBAN-RM - Huntington 1шт. по 0.16 USD - налог 0.02 USD, по курсу 64.3015 USD/RUR (данные из БД)</t>
  </si>
  <si>
    <t>Дивиденд по HBAN-RM - Huntington 1шт. по 0.16 USD - налог 0.02 USD, по курсу 64.6078 USD/RUR (данные из БД)</t>
  </si>
  <si>
    <t>Дивиденд по PHOR - ФосАгро ао 1шт. по 318 RUR - налог 41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</si>
  <si>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</si>
  <si>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</si>
  <si>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MRKC - РоссЦентр 6000шт. по 0.03 RUR - налог 27 RUR (данные из БД)</t>
  </si>
  <si>
    <t>Дивиденд по MRKP - РСетиЦП ао 10000шт. по 0.03 RUR - налог 39 RUR (данные из БД)</t>
  </si>
  <si>
    <t>Дивиденд по LSNGP - РСетиЛЭ-п 20шт. по 0.44 RUR - налог 1 RUR (данные из БД)</t>
  </si>
  <si>
    <t>Дивиденд по T-RM - ATT 2шт. по 0.28 USD - налог 0.06 USD, по курсу 70.3375 USD/RUR (данные из БД)</t>
  </si>
  <si>
    <t>Дивиденд по TATNP - Татнфт 3ап 10шт. по 6.86 RUR - налог 9 RUR (данные из БД)</t>
  </si>
  <si>
    <t>Дивиденд по ROSN - Роснефть 13шт. по 20.39 RUR - налог 34 RUR (данные из БД)</t>
  </si>
  <si>
    <t>Дивиденд по PFE-RM - Pfizer 1шт. по 0.41 USD - налог 0.04 USD, по курсу 68.9573 USD/RUR (данные из БД)</t>
  </si>
  <si>
    <t>Дивиденд по SBRA - Sabra Health Care REIT, Inc. 1шт. по 0.3 USD - налог 0.09 USD, по курсу 72.8949 USD/RUR (данные из БД)</t>
  </si>
  <si>
    <t>Дивиденд по MAC - Macerich Company (The) Common Stock 2шт. по 0.17 USD - налог 0.1 USD, по курсу 74.2077 USD/RUR (данные из БД)</t>
  </si>
  <si>
    <t>Дивиденд по BAC-RM - BOfAmerica 1шт. по 0.22 USD - налог 0.02 USD, по курсу 75.2513 USD/RUR (данные из БД)</t>
  </si>
  <si>
    <t>Дивиденд по HBAN-RM - Huntington 1шт. по 0.16 USD - налог 0.02 USD, по курсу 76.4095 USD/RUR (данные из БД)</t>
  </si>
  <si>
    <t>Перевод Перевод C472003230008435 через Систему быстрых платежей от +79833561537. Без НДС. Запрос денежных средств Me2Me</t>
  </si>
  <si>
    <t>Купон по RU000A1008V9 - iРОСНАНО 8 1шт. по 58.94 RUR - налог 8 RUR (данные из БД)</t>
  </si>
  <si>
    <t>Дивиденд по PHOR - ФосАгро ао 1шт. по 465 RUR - налог 60 RUR (данные из БД)</t>
  </si>
  <si>
    <t>Дивиденд по T-RM - ATT 2шт. по 0.28 USD - налог 0.06 USD, по курсу 79.4961 USD/RUR (данные из БД)</t>
  </si>
  <si>
    <t>Дивиденд по POSI - iПозитив 1шт. по 37.87 RUR - налог 5 RUR (данные из БД)</t>
  </si>
  <si>
    <t>Дивиденд по TTLK - Таттел. ао 3000шт. по 0.05 RUR - налог 20 RUR (данные из БД)</t>
  </si>
  <si>
    <t>Дивиденд по 0K2P.IL - Hello Group Inc. 1шт. по 0.72 USD - налог 0.22 USD, по курсу 81.6274 USD/RUR (данные из БД)</t>
  </si>
  <si>
    <t>Дивиденд по MOMO-RM - Hello Grp 1шт. по 0.72 USD - налог 0.07 USD, по курсу 81.6274 USD/RUR (данные из БД)</t>
  </si>
  <si>
    <t>Дивиденд по NVTK - Новатэк ао 4шт. по 60.58 RUR - налог 32 RUR (данные из БД)</t>
  </si>
  <si>
    <t>Зачисление д/с (купон 6 по Беларусь07) (данные из сделок)</t>
  </si>
  <si>
    <t>Купон по RU000A1051T3 - МТС 1P-22 1шт. по 20.69 RUR - налог 3 RUR (данные из БД)</t>
  </si>
  <si>
    <t>Дивиденд по BSPB - БСП ао 20шт. по 21.16 RUR - налог 55 RUR (данные из БД)</t>
  </si>
  <si>
    <t>Дивиденд по SBERP - Сбербанк-п 10шт. по 25 RUR - налог 33 RUR (данные из БД)</t>
  </si>
  <si>
    <t>Дивиденд по SBERP - Сбербанк-п 30шт. по 25 RUR - налог 98 RUR (данные из БД)</t>
  </si>
  <si>
    <t>Дивиденд по PFE-RM - Pfizer 1шт. по 0.41 USD - налог 0.04 USD, по курсу 76.6929 USD/RUR (данные из БД)</t>
  </si>
  <si>
    <t>Дивиденд по SBRA - Sabra Health Care REIT, Inc. 1шт. по 0.3 USD - налог 0.09 USD, по курсу 77.2041 USD/RUR (данные из БД)</t>
  </si>
  <si>
    <t>Купон по RU000A101FH6 - МТС 1P-14 2шт. по 16.45 RUR - налог 4 RUR (данные из БД)</t>
  </si>
  <si>
    <t>Дивиденд по MAC - Macerich Company (The) Common Stock 2шт. по 0.17 USD - налог 0.1 USD, по курсу 80.7642 USD/RUR (данные из БД)</t>
  </si>
  <si>
    <t>Дивиденд по POSI - iПозитив 2шт. по 18.94 RUR - налог 5 RUR (данные из БД)</t>
  </si>
  <si>
    <t>Дивиденд по BAC-RM - BOfAmerica 1шт. по 0.22 USD - налог 0.02 USD, по курсу 80.9942 USD/RUR (данные из БД)</t>
  </si>
  <si>
    <t>Дивиденд по LKOH - ЛУКОЙЛ 1шт. по 438 RUR - налог 57 RUR (данные из БД)</t>
  </si>
  <si>
    <t>Перевод из АО Альфа-Банк</t>
  </si>
  <si>
    <t>Дивиденд по HBAN-RM - Huntington 1шт. по 0.16 USD - налог 0.02 USD, по курсу 84.3249 USD/RUR (данные из БД)</t>
  </si>
  <si>
    <t>Дивиденд по MOEX - МосБиржа 20шт. по 4.84 RUR - налог 13 RUR (данные из БД)</t>
  </si>
  <si>
    <t>Дивиденд по MRKC - РоссЦентр 10000шт. по 0.01 RUR - налог 15 RUR (данные из БД)</t>
  </si>
  <si>
    <t>Дивиденд по MRKP - РСетиЦП ао 10000шт. по 0 RUR - налог 3 RUR (данные из БД)</t>
  </si>
  <si>
    <t>Дивиденд по LSNGP - РСетиЛЭ-п 20шт. по 18.83 RUR - налог 49 RUR (данные из БД)</t>
  </si>
  <si>
    <t>Дивиденд по MTSS - МТС-ао 20шт. по 34.29 RUR - налог 89 RUR (данные из БД)</t>
  </si>
  <si>
    <t>Дивиденд по LSRG - ЛСР ао 1шт. по 78 RUR - налог 10 RUR (данные из БД)</t>
  </si>
  <si>
    <t>Дивиденд по T-RM - ATT 2шт. по 0.28 USD - налог 0.06 USD, по курсу 92.5695 USD/RUR (данные из БД)</t>
  </si>
  <si>
    <t>Дивиденд по OGKB - ОГК-2 ао 11000шт. по 0.06 RUR - налог 83 RUR (данные из БД)</t>
  </si>
  <si>
    <t>Дивиденд по SIBN - Газпрнефть 7шт. по 12.16 RUR - налог 11 RUR (данные из БД)</t>
  </si>
  <si>
    <t>Дивиденд по TATNP - Татнфт 3ап 12шт. по 27.71 RUR - налог 43 RUR (данные из БД)</t>
  </si>
  <si>
    <t>Дивиденд по NKNCP - НКНХ ап 20шт. по 1.49 RUR - налог 4 RUR (данные из БД)</t>
  </si>
  <si>
    <t>Дивиденд по ROSN - Роснефть 13шт. по 17.97 RUR - налог 30 RUR (данные из БД)</t>
  </si>
  <si>
    <t>Дивиденд по KZOS - ОргСинт ао 20шт. по 9.1 RUR - налог 24 RUR (данные из БД)</t>
  </si>
  <si>
    <t>Дивиденд по PHOR - ФосАгро ао 1шт. по 264 RUR - налог 34 RUR (данные из БД)</t>
  </si>
  <si>
    <t>Дивиденд по HYDR - РусГидро 4000шт. по 0.05 RUR - налог 26 RUR (данные из БД)</t>
  </si>
  <si>
    <t>Дивиденд по PFE-RM - Pfizer 1шт. по 0.41 USD - налог 0.04 USD, по курсу 90.0468 USD/RUR (данные из БД)</t>
  </si>
  <si>
    <t>Перевод {VO80150} Cash Dividend US7170811035 (Pfizer Inc._ORD SHS) TAX 0.04 USD (данные из сделок)</t>
  </si>
  <si>
    <t>Дивиденд по SBRA - Sabra Health Care REIT, Inc. 1шт. по 0.3 USD - налог 0.09 USD, по курсу 97.4217 USD/RUR (данные из БД)</t>
  </si>
  <si>
    <t>Дивиденд по MAC - Macerich Company (The) Common Stock 2шт. по 0.17 USD - налог 0.1 USD, по курсу 96.7045 USD/RUR (данные из БД)</t>
  </si>
  <si>
    <t>Перевод Перевод C472108230023720 через Систему быстрых платежей от +79833561537. Без НДС. Запрос денежных средств Me2Me</t>
  </si>
  <si>
    <t>Перевод Cash Dividend US55261F1049 (M AND T BANK CORPORATION ORD.SHS) TAX 0.02 USD (данные из сделок)</t>
  </si>
  <si>
    <t>Перевод {VO80150} Cash Dividend US55261F1049 (M AND T BANK CORPORATION ORD.SHS) TAX 0.03 USD (данные из сделок)</t>
  </si>
  <si>
    <t>Дивиденд по BAC-RM - BOfAmerica 1шт. по 0.24 USD - налог 0.02 USD, по курсу 95.9283 USD/RUR (данные из БД)</t>
  </si>
  <si>
    <t>Перевод {VO80150} Cash Dividend US78573L1061 (Sabra Health Care REIT, Inc. ORD SHS REIT) TAX 0.01 USD (данные из сделок)</t>
  </si>
  <si>
    <t>Дивиденд по HBAN-RM - Huntington 1шт. по 0.16 USD - налог 0.02 USD, по курсу 96.1609 USD/RUR (данные из БД)</t>
  </si>
  <si>
    <t>Перевод {VO80150} Cash Dividend US4234031049 Hello Group Inc. ADR TAX 0.00 USD (данные из сделок)</t>
  </si>
  <si>
    <t>Купон по RU000A1008V9 - iРОСНАНО 8 1шт. по 59.09 RUR - налог 8 RUR (данные из БД)</t>
  </si>
  <si>
    <t>Дивиденд по T-RM - ATT 2шт. по 0.28 USD - налог 0.06 USD, по курсу 99.6762 USD/RUR (данные из БД)</t>
  </si>
  <si>
    <t>Дивиденд по BSPB - БСП ао 20шт. по 19.08 RUR - налог 50 RUR (данные из БД)</t>
  </si>
  <si>
    <t>Дивиденд по NVTK - Новатэк ао 4шт. по 34.5 RUR - налог 18 RUR (данные из БД)</t>
  </si>
  <si>
    <t>Дивиденд по TATNP - Татнфт 3ап 12шт. по 27.54 RUR - налог 43 RUR (данные из БД)</t>
  </si>
  <si>
    <t>Дивиденд по ALRS - АЛРОСА ао 80шт. по 3.77 RUR - налог 39 RUR (данные из БД)</t>
  </si>
  <si>
    <t>Перевод {VO80150} Cash Dividend US00206R1023 AT&amp;T Inc._ORD SHS TAX 0.05 USD (данные из сделок)</t>
  </si>
  <si>
    <t>Купон по RU000A104ZK2 - МВ ФИН 1Р3 1шт. по 30.79 RUR - налог 4 RUR (данные из БД)</t>
  </si>
  <si>
    <t>Перевод между брокерскими счетами</t>
  </si>
  <si>
    <t>Зачисление купона №7 по бумаге Беларусь07 (данные из сделок)</t>
  </si>
  <si>
    <t>Купон по RU000A103HT3 - МВ ФИН 1Р2 1шт. по 20.19 RUR - налог 3 RUR (данные из БД)</t>
  </si>
  <si>
    <t>Дивиденд по MAC - Macerich Company (The) Common Stock 2шт. по 0.17 USD - налог 0.1 USD, по курсу 92.4151 USD/RUR (данные из БД)</t>
  </si>
  <si>
    <t>Дивиденд по PFE-RM - Pfizer 1шт. по 0.41 USD - налог 0.04 USD, по курсу 92.1973 USD/RUR (данные из БД)</t>
  </si>
  <si>
    <t>Дивиденд по SBRA - Sabra Health Care REIT, Inc. 1шт. по 0.3 USD - налог 0.09 USD, по курсу 89.4565 USD/RUR (данные из БД)</t>
  </si>
  <si>
    <t>Дивиденд по BAC-RM - BOfAmerica 1шт. по 0.24 USD - налог 0.02 USD, по курсу 88.8841 USD/RUR (данные из БД)</t>
  </si>
  <si>
    <t>Дивиденд по RTKM - Ростел -ао 10шт. по 5.45 RUR - налог 7 RUR (данные из БД)</t>
  </si>
  <si>
    <t>Дивиденд по RTKMP - Ростел -ап 40шт. по 5.45 RUR - налог 28 RUR (данные из БД)</t>
  </si>
  <si>
    <t>Дивиденд по POSI - iПозитив 2шт. по 15.8 RUR - налог 4 RUR (данные из БД)</t>
  </si>
  <si>
    <t>Купон по RU000A104VS4 - Ростел2P8R 1шт. по 50.86 RUR - налог 7 RUR (данные из БД)</t>
  </si>
  <si>
    <t>Перевод погашение купона 4B02-08-00124-A-002P (Биржевые облигации ПАО Ростелеком) д.ф.12.12.23 (данные из сделок)</t>
  </si>
  <si>
    <t>Дивиденд по HBAN-RM - Huntington 1шт. по 0.16 USD - налог 0.02 USD, по курсу 89.6741 USD/RUR (данные из БД)</t>
  </si>
  <si>
    <t>Дивиденд по LKOH - ЛУКОЙЛ 1шт. по 447 RUR - налог 58 RUR (данные из БД)</t>
  </si>
  <si>
    <t>Перевод Дивиденды за 2022 г. по акциям ПАО Ростелеком (1-01-00124-A). (Удержан налог 7 руб.). Эмитентом уменьшена НОБ (данные из сделок)</t>
  </si>
  <si>
    <t>Дивиденд по PHOR - ФосАгро ао 1шт. по 291 RUR - налог 38 RUR (данные из БД)</t>
  </si>
  <si>
    <t>Дивиденд по SIBN - Газпрнефть 8шт. по 82.94 RUR - налог 86 RUR (данные из БД)</t>
  </si>
  <si>
    <t>Дивиденд по TATNP - Татнфт 3ап 12шт. по 35.17 RUR - налог 55 RUR (данные из БД)</t>
  </si>
  <si>
    <t>Дивиденд по T-RM - ATT 2шт. по 0.28 USD - налог 0.06 USD, по курсу 89.6883 USD/RUR (данные из БД)</t>
  </si>
  <si>
    <t>Дивиденд по ROSN - Роснефть 14шт. по 30.77 RUR - налог 56 RUR (данные из БД)</t>
  </si>
  <si>
    <t>Дивиденд по ROSN - Роснефть 1шт. по 30.77 RUR - налог 4 RUR (данные из БД)</t>
  </si>
  <si>
    <t>Дивиденд по MGNT - Магнит ао 1шт. по 412.13 RUR - налог 54 RUR (данные из БД)</t>
  </si>
  <si>
    <t>Купон по RU000A104YT6 - СамолетP12 1шт. по 33.03 RUR - налог 4 RUR (данные из БД)</t>
  </si>
  <si>
    <t>Купон по RU000A104ZK2 - МВ ФИН 1Р3 2шт. по 30.79 RUR - налог 8 RUR (данные из БД)</t>
  </si>
  <si>
    <t>Дивиденд по PFE-RM - Pfizer 1шт. по 0.42 USD - налог 0.04 USD, по курсу 88.2829 USD/RUR (данные из БД)</t>
  </si>
  <si>
    <t>Дивиденд по FIXP - FIXP-гдр 1шт. по 9.84 RUR - налог 1 RUR (данные из БД)</t>
  </si>
  <si>
    <t>Перевод Дивиденды за 9 месяцев 2023 г. по акциям ПАО НК Роснефть (1-02-00122-A). (Удержан налог 4 руб.). Эмитентом уменьшена НОБ (данные из сделок)</t>
  </si>
  <si>
    <t>Перевод {VO80150} Исполнение обязательств по п.12 Указа 665. 1 очередь USD Cash Dividend US78573L1061 (Sabra Health Care REIT, I (данные из сделок)</t>
  </si>
  <si>
    <t>Дивиденд по SBRA - Sabra Health Care REIT, Inc. 1шт. по 0.3 USD - налог 0.09 USD, по курсу 90.8901 USD/RUR (данные из БД)</t>
  </si>
  <si>
    <t>Купон по RU000A104JQ3 - СамолетP11 1шт. по 63.33 RUR - налог 8 RUR (данные из БД)</t>
  </si>
  <si>
    <t>Перевод погашение купона 4B02-11-16493-A-001P (ПАО ГК Самолет) д.ф.12.02.24 (данные из сделок)</t>
  </si>
  <si>
    <t>Дивиденд по MAC - Macerich Company (The) Common Stock 2шт. по 0.17 USD - налог 0.1 USD, по курсу 91.4316 USD/RUR (данные из БД)</t>
  </si>
  <si>
    <t>Перевод {VO80150} Исполнение обязательств по п.12 Указа 665. 1 очередь USD Cash Dividend US4234031049 Hello Group Inc. ADR TAX 0 (данные из сделок)</t>
  </si>
  <si>
    <t>Амортизация ОФЗ 26223: 1 шт. по 1000 RUR.  (данные из БД)</t>
  </si>
  <si>
    <t>Купон по SU26223RMFS6 - ОФЗ 26223 1шт. по 32.41 RUR - налог 4 RUR (данные из БД)</t>
  </si>
  <si>
    <t>Погашение бумаги 26223 (данные из сделок)</t>
  </si>
  <si>
    <t>Дивиденд по BAC-RM - BOfAmerica 1шт. по 0.24 USD - налог 0.02 USD, по курсу 91.8692 USD/RUR (данные из БД)</t>
  </si>
  <si>
    <t>Дивиденд по HBAN-RM - Huntington 1шт. по 0.16 USD - налог 0.02 USD, по курсу 91.6359 USD/RUR (данные из БД)</t>
  </si>
  <si>
    <t>Перевод {VO80150} Исполнение обязательств по п.12 Указа 665. 1 очередь USD Cash Dividend US4461501045 (HUNTINGTON BANCSHS (ORD S (данные из сделок)</t>
  </si>
  <si>
    <t>Перевод {VO80150} Исполнение обязательств по п.12 Указа 665. 1 очередь USD Cash Dividend US7170811035 (Pfizer Inc._ORD SHS) TAX  (данные из сделок)</t>
  </si>
  <si>
    <t>Перевод Исполнение обязательств по п.12 Указа 665. 1 очередь USDdend US55261F1049 (M AND T BANK CORPORATION ORD.SHS) TAX 0.04 US (данные из сделок)</t>
  </si>
  <si>
    <t>Перевод {VO80150} Исполнение обязательств по п.12 Указа 665. 1 очередь USD Cash Dividend US00206R1023 (AT&amp;T Inc._ORD SHS) TAX 0. (данные из сделок)</t>
  </si>
  <si>
    <t>Перевод {VO80150} Исполнение обязательств по п.12 Указа 665. 1 очередь Доллары США Cash Dividend US55261F1049 (M AND T BANK CORP (данные из сделок)</t>
  </si>
  <si>
    <t>Дивиденд по NVTK - Новатэк ао 6шт. по 44.09 RUR - налог 34 RUR (данные из БД)</t>
  </si>
  <si>
    <t>Купон по RU000A1008V9 - iРОСНАНО 8 1шт. по 66.97 RUR - налог 9 RUR (данные из БД)</t>
  </si>
  <si>
    <t>Перевод Выплата промежуточных дивидендов Fix Price Group PLC US33835G2057 TAX 0.00 RUB. (Удержан налог 1 руб.) (данные из сделок)</t>
  </si>
  <si>
    <t>Купон по RU000A105TS5 - ЕвроТранс2 5шт. по 11.01 RUR - налог 7 RUR (данные из БД)</t>
  </si>
  <si>
    <t>Дивиденд по T-RM - ATT 2шт. по 0.28 USD - налог 0.06 USD, по курсу 92.581 USD/RUR (данные из БД)</t>
  </si>
  <si>
    <t>Дивиденд по 0K2P.IL - Hello Group Inc. 1шт. по 0.54 USD - налог 0.16 USD, по курсу 93.2198 USD/RUR (данные из БД)</t>
  </si>
  <si>
    <t>Дивиденд по MOMO-RM - Hello Grp 1шт. по 0.54 USD - налог 0.05 USD, по курсу 93.2198 USD/RUR (данные из БД)</t>
  </si>
  <si>
    <t>Перевод {VO80150} Исполнение обязательств по п.12 Указа 665. 1 очередь USD Cash Dividend US00206R1023 AT&amp;T Inc._ORD SHS TAX 0.12 (данные из сделок)</t>
  </si>
  <si>
    <t>Купон по RU000A103133 - Новотр 1Р2 2шт. по 22.81 RUR - налог 6 RUR (данные из БД)</t>
  </si>
  <si>
    <t>Дивиденд по POSI - iПозитив 2шт. по 47.33 RUR - налог 12 RUR (данные из БД)</t>
  </si>
  <si>
    <t>Перевод {VO80150} Исполнение обязательств по п.12 Указа 665. 1 очередь USD Cash Dividend US00206R1023 AT&amp;T Inc._ORD SHS TAX 0.17 (данные из сделок)</t>
  </si>
  <si>
    <t>Дивиденд по LSRG - ЛСР ао 1шт. по 100 RUR - налог 13 RUR (данные из БД)</t>
  </si>
  <si>
    <t>Зачисление д/с (купон 8 по Беларусь07) (данные из сделок)</t>
  </si>
  <si>
    <t>Дивиденд по BSPB - БСП ао 20шт. по 23.37 RUR - налог 61 RUR (данные из БД)</t>
  </si>
  <si>
    <t>Перевод {VO80150} Исполнение обязательств по п.12 Указа 665. очередь 1. USD Cash Dividend US0605051046 (BANK OF AMERICA CORP.-OR (данные из сделок)</t>
  </si>
  <si>
    <t>Перевод Исполнение обязательств по п.12 Указа 665. очередь 1. USDdend US55261F1049 (M AND T BANK CORPORATION ORD.SHS) TAX 0.02 U (данные из сделок)</t>
  </si>
  <si>
    <t>Перевод Исполнение обязательств по п.12 Указа 665. очередь 1. USDdend US0605051046 (BANK OF AMERICA CORP.-ORD SHS) TAX 0.07 USD. (данные из сделок)</t>
  </si>
  <si>
    <t>Перевод {VO80150} Исполнение обязательств по п.12 Указа 665. очередь 1. USD Cash Dividend US55261F1049 (M AND T BANK CORPORATION (данные из сделок)</t>
  </si>
  <si>
    <t>Перевод {VO80150} Исполнение обязательств по п.12 Указа 665. очередь 1. USD Cash Dividend US7170811035 (Pfizer Inc._ORD SHS) TAX (данные из сделок)</t>
  </si>
  <si>
    <t>Перевод {VO80150} Исполнение обязательств по п.12 Указа 665. очередь 1. USD Cash Dividend US5543821012 (MACERICH COMPANY - US RE (данные из сделок)</t>
  </si>
  <si>
    <t>Перевод {VO80150} Исполнение обязательств по п.12 Указа 665. очередь 1. USD Cash Dividend US00206R1023 (AT&amp;T Inc._ORD SHS) TAX 0 (данные из сделок)</t>
  </si>
  <si>
    <t>Перевод {VO80150} Исполнение обязательств по п.12 Указа 665. очередь 1. USD Cash Dividend US4461501045 (HUNTINGTON BANCSHS (ORD  (данные из сделок)</t>
  </si>
  <si>
    <t>Дивиденд по LKOH - ЛУКОЙЛ 1шт. по 498 RUR - налог 65 RUR (данные из БД)</t>
  </si>
  <si>
    <t>Перевод {VO80150} Исполнение обязательств по п.12 Указа 665. 1 очередь USD Cash Dividend US0605051046 BANK OF AMERICA CORP.-ORD  (данные из сделок)</t>
  </si>
  <si>
    <t>Дивиденд по MAC - Macerich Company (The) Common Stock 2шт. по 0.17 USD - налог 0.1 USD, по курсу 90.9239 USD/RUR (данные из БД)</t>
  </si>
  <si>
    <t>Дивиденд по SBRA - Sabra Health Care REIT, Inc. 1шт. по 0.3 USD - налог 0.09 USD, по курсу 90.9239 USD/RUR (данные из БД)</t>
  </si>
  <si>
    <t>Купон по RU000A107U16 - ВТБ Б1-348 5шт. по 38.39 RUR - налог 25 RUR (данные из БД)</t>
  </si>
  <si>
    <t>Дивиденд по POSI - iПозитив 2шт. по 4.56 RUR - налог 1 RUR (данные из БД)</t>
  </si>
  <si>
    <t>Дивиденд по NLMK - НЛМК ао 40шт. по 25.43 RUR - налог 132 RUR (данные из БД)</t>
  </si>
  <si>
    <t>Дивиденд по TTLK - Таттел. ао 7000шт. по 0.05 RUR - налог 44 RUR (данные из БД)</t>
  </si>
  <si>
    <t>Перевод {VO80150} Исполнение обязательств по п.12 Указа 665. 1 очередь USD Cash Dividend US7170811035 Pfizer Inc._ORD SHS TAX 0. (данные из сделок)</t>
  </si>
  <si>
    <t>Купон по RU000A107W48 - Инаркт2Р1 5шт. по 35.53 RUR - налог 23 RUR (данные из БД)</t>
  </si>
  <si>
    <t>Дивиденд по ALRS - АЛРОСА ао 80шт. по 2.02 RUR - налог 21 RUR (данные из БД)</t>
  </si>
  <si>
    <t>Дивиденд по BAC-RM - BOfAmerica 1шт. по 0.24 USD - налог 0.02 USD, по курсу 88.7604 USD/RUR (данные из БД)</t>
  </si>
  <si>
    <t>Дивиденд по MAGN - ММК 120шт. по 2.75 RUR - налог 43 RUR (данные из БД)</t>
  </si>
  <si>
    <t>Купон по RU000A104VS4 - Ростел2P8R 3шт. по 50.86 RUR - налог 20 RUR (данные из БД)</t>
  </si>
  <si>
    <t>Перевод погашение купона 4B02-08-00124-A-002P (Биржевые облигации ПАО Ростелеком) д.ф.11.06.24 (данные из сделок)</t>
  </si>
  <si>
    <t>Дивиденд по MOEX - МосБиржа 20шт. по 17.35 RUR - налог 45 RUR (данные из БД)</t>
  </si>
  <si>
    <t>Дивиденд по HBAN-RM - Huntington 1шт. по 0.16 USD - налог 0.02 USD, по курсу 89.0658 USD/RUR (данные из БД)</t>
  </si>
  <si>
    <t>Дивиденд по WKHS - Workhorse Group, Inc. - Common Stock ETF 2шт. по 0.05 USD - налог 0.01 USD, по курсу 89.0658 USD/RUR (данные из БД)</t>
  </si>
  <si>
    <t>Дивиденд по CHMF - СевСт-ао 5шт. по 38.3 RUR - налог 25 RUR (данные из БД)</t>
  </si>
  <si>
    <t>Дивиденд по CHMF - СевСт-ао 5шт. по 191.51 RUR - налог 124 RUR (данные из БД)</t>
  </si>
  <si>
    <t>Перевод {VO80150} Исполнение обязательств по п.12 Указа 665. 1 очередь USD Cash Dividend US55261F1049 M AND T BANK CORPORATION O (данные из сделок)</t>
  </si>
  <si>
    <t>Перевод {VO80150} Исполнение обязательств по п.12 Указа 665. 1 очередь USD Cash Dividend US4461501045 HUNTINGTON BANCSHS (ORD SH (данные из сделок)</t>
  </si>
  <si>
    <t>Дивиденд по MRKP - РСетиЦП ао 10000шт. по 0.04 RUR - налог 50 RUR (данные из БД)</t>
  </si>
  <si>
    <t>Дивиденд по LSNGP - РСетиЛЭ-п 30шт. по 22.25 RUR - налог 87 RUR (данные из БД)</t>
  </si>
  <si>
    <t>Дивиденд по MRKC - РоссЦентр 10000шт. по 0.07 RUR - налог 86 RUR (данные из БД)</t>
  </si>
  <si>
    <t>Дивиденд по MSRS - РСетиМР ао 2000шт. по 0.14 RUR - налог 37 RUR (данные из БД)</t>
  </si>
  <si>
    <t>Дивиденд по SIBN - Газпрнефть 8шт. по 19.49 RUR - налог 20 RUR (данные из БД)</t>
  </si>
  <si>
    <t>Дивиденд по TATNP - Татнфт 3ап 12шт. по 25.17 RUR - налог 39 RUR (данные из БД)</t>
  </si>
  <si>
    <t>Дивиденд по NKNCP - НКНХ ап 20шт. по 2.94 RUR - налог 8 RUR (данные из БД)</t>
  </si>
  <si>
    <t>Дивиденд по ROSN - Роснефть 10шт. по 29.01 RUR - налог 38 RUR (данные из БД)</t>
  </si>
  <si>
    <t>Дивиденд по ROSN - Роснефть 14шт. по 29.01 RUR - налог 53 RUR (данные из БД)</t>
  </si>
  <si>
    <t>Дивиденд по KZOS - ОргСинт ао 40шт. по 6.22 RUR - налог 32 RUR (данные из БД)</t>
  </si>
  <si>
    <t>Дивиденд по ASTR - iАстра ао 10шт. по 7.89 RUR - налог 10 RUR (данные из БД)</t>
  </si>
  <si>
    <t>Дивиденд по T-RM - ATT 2шт. по 0.28 USD - налог 0.06 USD, по курсу 88.0031 USD/RUR (данные из БД)</t>
  </si>
  <si>
    <t>Дивиденд по SBERP - Сбербанк-п 50шт. по 33.3 RUR - налог 216 RUR (данные из БД)</t>
  </si>
  <si>
    <t>Дивиденд по SBERP - Сбербанк-п 30шт. по 33.3 RUR - налог 130 RUR (данные из БД)</t>
  </si>
  <si>
    <t>Дивиденд по PHOR - ФосАгро ао 1шт. по 15 RUR - налог 2 RUR (данные из БД)</t>
  </si>
  <si>
    <t>Дивиденд по PHOR - ФосАгро ао 1шт. по 294 RUR - налог 38 RUR (данные из БД)</t>
  </si>
  <si>
    <t>Перевод {VO80150} Исполнение обязательств по п.12 Указа 665. 1 очередь USD Cash Dividend US5543821012 MACERICH COMPANY ORDSHS TA (данные из сделок)</t>
  </si>
  <si>
    <t>Дивиденд по BANEP - Башнефт ап 2шт. по 249.69 RUR - налог 65 RUR (данные из БД)</t>
  </si>
  <si>
    <t>Дивиденд по MTSS - МТС-ао 20шт. по 35 RUR - налог 91 RUR (данные из БД)</t>
  </si>
  <si>
    <t>Купон по SU26234RMFS3 - ОФЗ 26234 3шт. по 22.44 RUR - налог 9 RUR (данные из БД)</t>
  </si>
  <si>
    <t>Амортизация Новотр 1Р2: 2 шт. по 125 RUR.  (данные из БД)</t>
  </si>
  <si>
    <t>Купон по RU000A0JQRD9 - РЖД-23 обл 2шт. по 39.14 RUR - налог 10 RUR (данные из БД)</t>
  </si>
  <si>
    <t>Зачисление д/с (амортизация Новотр 1Р2) (данные из сделок)</t>
  </si>
  <si>
    <t>Дивиденд по PFE-RM - Pfizer 1шт. по 0.42 USD - налог 0.04 USD, по курсу 85.41 USD/RUR (данные из БД)</t>
  </si>
  <si>
    <t>Амортизация МТС 1P-22: 1 шт. по 1000 RUR.  (данные из БД)</t>
  </si>
  <si>
    <t>Амортизация МВ ФИН 1Р2: 1 шт. по 1000 RUR.  (данные из БД)</t>
  </si>
  <si>
    <t>Амортизация МВ ФИН 1Р2: 2 шт. по 1000 RUR.  (данные из БД)</t>
  </si>
  <si>
    <t>Купон по RU000A103HT3 - МВ ФИН 1Р2 2шт. по 20.19 RUR - налог 5 RUR (данные из БД)</t>
  </si>
  <si>
    <t>Перевод погашение купона 4B02-02-00590-R-001P (Биржевые облигации ООО МВ ФИНАНС) д.ф.06.08.24 (данные из сделок)</t>
  </si>
  <si>
    <t>Перевод полное погашение номинала 4B02-02-00590-R-001P (Биржевые облигации ООО МВ ФИНАНС) д.ф.06.08.24 (данные из сделок)</t>
  </si>
  <si>
    <t>Перевод погашение купона 4B02-11-16493-A-001P (ПАО ГК Самолет) д.ф.12.08.24 (данные из сделок)</t>
  </si>
  <si>
    <t>Дивиденд по MAC - Macerich Company (The) Common Stock 1шт. по 0.17 USD - налог 0.05 USD, по курсу 88.9062 USD/RUR (данные из БД)</t>
  </si>
  <si>
    <t>Амортизация ВТБ Б1-348: 5 шт. по 1000 RUR.  (данные из БД)</t>
  </si>
  <si>
    <t>Купон по SU26242RMFS6 - ОФЗ 26242 5шт. по 44.88 RUR - налог 29 RUR (данные из БД)</t>
  </si>
  <si>
    <t>Дивиденд по BAC-RM - BOfAmerica 1шт. по 0.26 USD - налог 0.03 USD, по курсу 89.7044 USD/RUR (данные из БД)</t>
  </si>
  <si>
    <t>Дивиденд по CHMF - СевСт-ао 5шт. по 31.06 RUR - налог 20 RUR (данные из БД)</t>
  </si>
  <si>
    <t>Дивиденд по HBAN-RM - Huntington 1шт. по 0.16 USD - налог 0.02 USD, по курсу 91.1423 USD/RUR (данные из БД)</t>
  </si>
  <si>
    <t>Дивиденд по YDEX - ЯНДЕКС 1шт. по 80 RUR - налог 10 RUR (данные из БД)</t>
  </si>
  <si>
    <t>Дивиденд по PHOR - ФосАгро ао 1шт. по 117 RUR - налог 15 RUR (данные из БД)</t>
  </si>
  <si>
    <t>Купон по SU26244RMFS2 - ОФЗ 26244 5шт. по 56.1 RUR - налог 36 RUR (данные из БД)</t>
  </si>
  <si>
    <t>Дивиденд по RTKMP - Ростел -ап 40шт. по 6.06 RUR - налог 32 RUR (данные из БД)</t>
  </si>
  <si>
    <t>Дивиденд по BSPB - БСП ао 20шт. по 27.26 RUR - налог 71 RUR (данные из БД)</t>
  </si>
  <si>
    <t>Купон по RU000A1008V9 - iРОСНАНО 8 1шт. по 72.25 RUR - налог 9 RUR (данные из БД)</t>
  </si>
  <si>
    <t>Купон по SU26230RMFS1 - ОФЗ 26230 5шт. по 38.39 RUR - налог 25 RUR (данные из БД)</t>
  </si>
  <si>
    <t>Перевод погашение купона 26230RMFS (Облигации ОФЗ) д.ф.01.10.24 (данные из сделок)</t>
  </si>
  <si>
    <t>Дивиденд по TATNP - Татнфт 3ап 12шт. по 38.2 RUR - налог 60 RUR (данные из БД)</t>
  </si>
  <si>
    <t>Дивиденд по T-RM - ATT 1шт. по 0.28 USD - налог 0.03 USD, по курсу 96.9483 USD/RUR (данные из БД)</t>
  </si>
  <si>
    <t>Дивиденд по NVTK - Новатэк ао 7шт. по 35.5 RUR - налог 32 RUR (данные из БД)</t>
  </si>
  <si>
    <t>Дивиденд по SIBN - Газпрнефть 10шт. по 51.96 RUR - налог 68 RUR (данные из БД)</t>
  </si>
  <si>
    <t>Купон по RU000A103133 - Новотр 1Р2 2шт. по 19.96 RUR - налог 5 RUR (данные из БД)</t>
  </si>
  <si>
    <t>Дивиденд по MAGN - ММК 120шт. по 2.49 RUR - налог 39 RUR (данные из БД)</t>
  </si>
  <si>
    <t>Дивиденд по ALRS - АЛРОСА ао 150шт. по 2.49 RUR - налог 49 RUR (данные из БД)</t>
  </si>
  <si>
    <t>Зачисление д/с (купон 9 по Беларусь07) (данные из сделок)</t>
  </si>
  <si>
    <t>Дивиденд по MAC - Macerich Company (The) Common Stock 1шт. по 0.17 USD - налог 0.05 USD, по курсу 97.955 USD/RUR (данные из БД)</t>
  </si>
  <si>
    <t>Купон по SU26238RMFS4 - ОФЗ 26238 6шт. по 35.4 RUR - налог 28 RUR (данные из БД)</t>
  </si>
  <si>
    <t>Дивиденд по BAC-RM - BOfAmerica 1шт. по 0.26 USD - налог 0.03 USD, по курсу 103.3837 USD/RUR (данные из БД)</t>
  </si>
  <si>
    <t>Купон по RU000A104VS4 - Ростел2P8R 5шт. по 50.86 RUR - налог 33 RUR (данные из БД)</t>
  </si>
  <si>
    <t>Перевод погашение купона 4B02-08-00124-A-002P (Биржевые облигации ПАО Ростелеком) д.ф.10.12.24 (данные из сделок)</t>
  </si>
  <si>
    <t>Дивиденд по FIXP - FIXP-гдр 1шт. по 35.31 RUR - налог 5 RUR (данные из БД)</t>
  </si>
  <si>
    <t>Дивиденд по CHMF - СевСт-ао 9шт. по 49.06 RUR - налог 57 RUR (данные из БД)</t>
  </si>
  <si>
    <t>Дивиденд по LKOH - ЛУКОЙЛ 1шт. по 514 RUR - налог 67 RUR (данные из БД)</t>
  </si>
  <si>
    <t>Дивиденд по HBAN-RM - Huntington 1шт. по 0.16 USD - налог 0.02 USD, по курсу 102.9979 USD/RUR (данные из БД)</t>
  </si>
  <si>
    <t>Дивиденд по PHOR - ФосАгро ао 1шт. по 126 RUR - налог 16 RUR (данные из БД)</t>
  </si>
  <si>
    <t>Дивиденд по TATNP - Татнфт 3ап 15шт. по 17.39 RUR - налог 34 RUR (данные из БД)</t>
  </si>
  <si>
    <t>Дивиденд по ROSN - Роснефть 21шт. по 36.47 RUR - налог 100 RUR (данные из БД)</t>
  </si>
  <si>
    <t>Дивиденд по ROSN - Роснефть 14шт. по 36.47 RUR - налог 66 RUR (данные из БД)</t>
  </si>
  <si>
    <t>Дивиденд по ROSN - Роснефть 1шт. по 36.47 RUR - налог 5 RUR (данные из БД)</t>
  </si>
  <si>
    <t>Дивиденд по T-RM - ATT 1шт. по 0.28 USD - налог 0.03 USD, по курсу 102.2911 USD/RUR (данные из БД)</t>
  </si>
  <si>
    <t>Амортизация РЖД-23 обл: 2 шт. по 1000 RUR.  (данные из БД)</t>
  </si>
  <si>
    <t>Купон по RU000A103133 - Новотр 1Р2 2шт. по 17.11 RUR - налог 4 RUR (данные из БД)</t>
  </si>
  <si>
    <t>Дивиденд по ASTR - iАстра ао 10шт. по 2.64 RUR - налог 3 RUR (данные из БД)</t>
  </si>
  <si>
    <t>Зачисление д/с (погашение РЖД-23 обл) (данные из сделок)</t>
  </si>
  <si>
    <t>Перевод Дивиденды за 9 месяцев 2024 г. по акциям ПАО НК Роснефть (1-02-00122-A). (Удержан налог 5 руб.). Эмитентом уменьшена НОБ (данные из сделок)</t>
  </si>
  <si>
    <t>Перевод Выплата промежуточных дивидендов Fix Price Group PLC US33835G2057 TAX 0.00 RUB. (Удержан налог 5 руб.) (данные из сделок)</t>
  </si>
  <si>
    <t>Перевод погашение купона 4B02-11-16493-A-001P (ПАО ГК Самолет облигации) д.ф.10.02.25 (данные из сделок)</t>
  </si>
  <si>
    <t>Купон по SU26240RMFS0 - ОФЗ 26240 5шт. по 34.9 RUR - налог 23 RUR (данные из БД)</t>
  </si>
  <si>
    <t>Дивиденд по MAC - Macerich Company (The) Common Stock 1шт. по 0.17 USD - налог 0.05 USD, по курсу 89.2497 USD/RUR (данные из БД)</t>
  </si>
  <si>
    <t>Дивиденд по BAC-RM - BOfAmerica 1шт. по 0.26 USD - налог 0.03 USD, по курсу 89.5724 USD/RUR (данные из БД)</t>
  </si>
  <si>
    <t>Дивиденд по WKHS - Workhorse Group, Inc. - Common Stock ETF 2шт. по 0.08 USD - налог 0.02 USD, по курсу 85.5694 USD/RUR (данные из БД)</t>
  </si>
  <si>
    <t>Дивиденд по HBAN-RM - Huntington 1шт. по 0.16 USD - налог 0.02 USD, по курсу 84.3059 USD/RUR (данные из БД)</t>
  </si>
  <si>
    <t>Купон по RU000A1008V9 - iРОСНАНО 8 1шт. по 90.4 RUR - налог 12 RUR (данные из БД)</t>
  </si>
  <si>
    <t>Купон по SU26230RMFS1 - ОФЗ 26230 9шт. по 38.39 RUR - налог 45 RUR (данные из БД)</t>
  </si>
  <si>
    <t>Перевод погашение купона 26230RMFS (облигации Минфин России) д.ф.01.04.25 (данные из сделок)</t>
  </si>
  <si>
    <t>Дивиденд по T-RM - ATT 1шт. по 0.28 USD - налог 0.03 USD, по курсу 86.0923 USD/RUR (данные из БД)</t>
  </si>
  <si>
    <t>Дивиденд по 0K2P.IL - Hello Group Inc. 1шт. по 0.3 USD - налог 0.09 USD, по курсу 86.0923 USD/RUR (данные из БД)</t>
  </si>
  <si>
    <t>Дивиденд по MOMO-RM - Hello Grp -1шт. по 0.3 USD - налог -0.03 USD, по курсу 85.0159 USD/RUR (данные из БД)</t>
  </si>
  <si>
    <t>Купон по RU000A103133 - Новотр 1Р2 2шт. по 14.26 RUR - налог 4 RUR (данные из БД)</t>
  </si>
  <si>
    <t>Дивиденд по PLZL - Полюс 4шт. по 73 RUR - налог 38 RUR (данные из БД)</t>
  </si>
  <si>
    <t>Дивиденд по NVTK - Новатэк ао 10шт. по 46.65 RUR - налог 61 RUR (данные из БД)</t>
  </si>
  <si>
    <t>Амортизация Беларусь07: 1 шт. по 1000 RUR.  (данные из БД)</t>
  </si>
  <si>
    <t>Дивиденд по BSPB - БСП ао 20шт. по 29.72 RUR - налог 77 RUR (данные из БД)</t>
  </si>
  <si>
    <t>Зачисление д/с (купон 10 по Беларусь07) (данные из сделок)</t>
  </si>
  <si>
    <t>Зачисление д/с (погашение Беларусь07) (данные из сделок)</t>
  </si>
  <si>
    <t>Дивиденд по TTLK - Таттел. ао 13000шт. по 0.04 RUR - налог 64 RUR (данные из БД)</t>
  </si>
  <si>
    <t>Дивиденд по MDMG - MDMG-ао 5шт. по 22 RUR - налог 14 RUR (данные из БД)</t>
  </si>
  <si>
    <t>Дивиденд по TATNP - Татнфт 3ап 15шт. по 43.11 RUR - налог 84 RUR (данные из БД)</t>
  </si>
  <si>
    <t>Дивиденд по LKOH - ЛУКОЙЛ 1шт. по 541 RUR - налог 70 RUR (данные из БД)</t>
  </si>
  <si>
    <t>Дивиденд по MAC - Macerich Company (The) Common Stock 1шт. по 0.17 USD - налог 0.05 USD, по курсу 79.1285 USD/RUR (данные из БД)</t>
  </si>
  <si>
    <t>Купон по SU26248RMFS3 - ОФЗ 26248 3шт. по 61.08 RUR - налог 24 RUR (данные из БД)</t>
  </si>
  <si>
    <t>Дивиденд по BAC-RM - BOfAmerica 1шт. по 0.26 USD - налог 0.03 USD, по курсу 79.1272 USD/RUR (данные из БД)</t>
  </si>
  <si>
    <t>Дивиденд по PHOR - ФосАгро ао 1шт. по 87 RUR - налог 11 RUR (данные из БД)</t>
  </si>
  <si>
    <t>Купон по RU000A10A141 - ЕвроТранс5 5шт. по 20.55 RUR - налог 13 RUR (данные из БД)</t>
  </si>
  <si>
    <t>Амортизация Ростел2P8R: 5 шт. по 1000 RUR.  (данные из БД)</t>
  </si>
  <si>
    <t>Перевод полное погашение номинала 4B02-08-00124-A-002P (Биржевые облигации ПАО Ростелеком) д.ф.10.06.25 (данные из сделок)</t>
  </si>
  <si>
    <t>Перевод погашение купона 4B02-08-00124-A-002P (Биржевые облигации ПАО Ростелеком) д.ф.10.06.25 (данные из сделок)</t>
  </si>
  <si>
    <t>Дивиденд по HBAN-RM - Huntington 1шт. по 0.16 USD - налог 0.02 USD, по курсу 78.5067 USD/RUR (данные из БД)</t>
  </si>
  <si>
    <t>Дивиденд по MRKC - РоссЦентр 10000шт. по 0.07 RUR - налог 88 RUR (данные из БД)</t>
  </si>
  <si>
    <t>Дивиденд по NKNCP - НКНХ ап 20шт. по 2.93 RUR - налог 8 RUR (данные из БД)</t>
  </si>
  <si>
    <t>Дивиденд по MRKP - РСетиЦП ао 10000шт. по 0.05 RUR - налог 65 RUR (данные из БД)</t>
  </si>
  <si>
    <t>Дивиденд по LSNGP - РСетиЛЭ-п 90шт. по 25.95 RUR - налог 304 RUR (данные из БД)</t>
  </si>
  <si>
    <t>Дивиденд по MTSS - МТС-ао 40шт. по 35 RUR - налог 182 RUR (данные из БД)</t>
  </si>
  <si>
    <t>Дивиденд по SIBN - Газпрнефть 10шт. по 27.21 RUR - налог 35 RUR (данные из БД)</t>
  </si>
  <si>
    <t>Дивиденд по MSRS - РСетиМР ао 2000шт. по 0.15 RUR - налог 39 RUR (данные из БД)</t>
  </si>
  <si>
    <t>Дивиденд по X5 - КЦ ИКС 5 5шт. по 648 RUR - налог 421 RUR (данные из БД)</t>
  </si>
  <si>
    <t>Дивиденд по MOEX - МосБиржа 50шт. по 26.11 RUR - налог 170 RUR (данные из БД)</t>
  </si>
  <si>
    <t>Дивиденд по KZOS - ОргСинт ао 40шт. по 4.15 RUR - налог 22 RUR (данные из БД)</t>
  </si>
  <si>
    <t>Дивиденд по ASTR - iАстра ао 10шт. по 3.15 RUR - налог 4 RUR (данные из БД)</t>
  </si>
  <si>
    <t>Амортизация СамолетP12: 1 шт. по 1000 RUR.  (данные из БД)</t>
  </si>
  <si>
    <t>Дивиденд по T-RM - ATT 1шт. по 0.28 USD - налог 0.03 USD, по курсу 78.1727 USD/RUR (данные из БД)</t>
  </si>
  <si>
    <t>Дивиденд по VTBR - ВТБ ао 26шт. по 25.58 RUR - налог 86 RUR (данные из БД)</t>
  </si>
  <si>
    <t>Дивиденд по VTBR - ВТБ ао 2шт. по 25.58 RUR - налог 7 RUR (данные из БД)</t>
  </si>
  <si>
    <t>Зачисление д/с (погашение СамолетP12) (данные из сделок)</t>
  </si>
  <si>
    <t>Дивиденд по BANEP - Башнефт ап 2шт. по 147.31 RUR - налог 38 RUR (данные из БД)</t>
  </si>
  <si>
    <t>Амортизация ОФЗ 26234: 3 шт. по 1000 RUR.  (данные из БД)</t>
  </si>
  <si>
    <t>Зачисление д/с (погашение 26234) (данные из сделок)</t>
  </si>
  <si>
    <t>Купон по RU000A103133 - Новотр 1Р2 2шт. по 11.41 RUR - налог 3 RUR (данные из БД)</t>
  </si>
  <si>
    <t>Дивиденд по SBERP - Сбербанк-п 80шт. по 34.84 RUR - налог 362 RUR (данные из БД)</t>
  </si>
  <si>
    <t>Дивиденд по SBERP - Сбербанк-п 30шт. по 34.84 RUR - налог 136 RUR (данные из БД)</t>
  </si>
  <si>
    <t>Дивиденд по ROSN - Роснефть 21шт. по 14.68 RUR - налог 40 RUR (данные из БД)</t>
  </si>
  <si>
    <t>Дивиденд по ROSN - Роснефть 14шт. по 14.68 RUR - налог 27 RUR (данные из БД)</t>
  </si>
  <si>
    <t>Дивиденд по ROSN - Роснефть 1шт. по 14.68 RUR - налог 2 RUR (данные из БД)</t>
  </si>
  <si>
    <t>Амортизация МВ ФИН 1Р3: 2 шт. по 1000 RUR.  (данные из БД)</t>
  </si>
  <si>
    <t>Зачисление д/с (погашение МВ ФИН 1Р3) (данные из сделок)</t>
  </si>
  <si>
    <t>Купон по RU000A10AZ60 - РЖД 1Р-38R 7шт. по 14.71 RUR - налог 13 RUR (данные из БД)</t>
  </si>
  <si>
    <t>Перевод Дивиденды за 2024 г. по акциям Банк ВТБ (ПАО) (10401000B). (Удержан налог 6 руб.). Эмитентом уменьшена НОБ (данные из сделок)</t>
  </si>
  <si>
    <t>Перевод погашение купона 4B02-38-65045-D-001P (облигации ОАО РЖД) д.ф.25.07.25 (данные из сделок)</t>
  </si>
  <si>
    <t>Перевод Дивиденды за 2024 г. по акциям ПАО НК Роснефть (1-02-00122-A). (Удержан налог 2 руб.). Эмитентом уменьшена НОБ (данные из сделок)</t>
  </si>
  <si>
    <t>Купон по RU000A104JQ3 - СамолетP11 1шт. по 129.64 RUR - налог 17 RUR (данные из БД)</t>
  </si>
  <si>
    <t>Перевод погашение купона 4B02-11-16493-A-001P (облигации ПАО ГК Самолет) д.ф.11.08.25 (данные из сделок)</t>
  </si>
  <si>
    <t>Купон по SU26240RMFS0 - ОФЗ 26240 10шт. по 34.9 RUR - налог 45 RUR (данные из БД)</t>
  </si>
  <si>
    <t>Дивиденд по RTKMP - Ростел -ап 50шт. по 6.25 RUR - налог 41 RUR (данные из БД)</t>
  </si>
  <si>
    <t>Купон по RU000A10AZ60 - РЖД 1Р-38R 8шт. по 14.71 RUR - налог 15 RUR (данные из БД)</t>
  </si>
  <si>
    <t>Перевод погашение купона 4B02-38-65045-D-001P (Биржевые облигации ОАО РЖД) д.ф.22.08.25 (данные из сделок)</t>
  </si>
  <si>
    <t>Дивиденд по FLOW - FLOW ETF 1шт. по 9.33 RUR - налог 1 RUR (данные из БД)</t>
  </si>
  <si>
    <t>Дивиденд по BAC-RM - BOfAmerica 1шт. по 0.28 USD - налог 0.03 USD, по курсу 81.2977 USD/RUR (данные из БД)</t>
  </si>
  <si>
    <t>Дивиденд по MAC - Macerich Company (The) Common Stock 1шт. по 0.17 USD - налог 0.05 USD, по курсу 82.3397 USD/RUR (данные из БД)</t>
  </si>
  <si>
    <t>Дивиденд по HBAN-RM - Huntington 1шт. по 0.16 USD - налог 0.02 USD, по курсу 82.8359 USD/RUR (данные из БД)</t>
  </si>
  <si>
    <t>Купон по SU26244RMFS2 - ОФЗ 26244 10шт. по 56.1 RUR - налог 73 RUR (данные из БД)</t>
  </si>
  <si>
    <t>Перевод погашение купона 4B02-38-65045-D-001P (облигации ОАО РЖД) д.ф.23.09.25 (данные из сделок)</t>
  </si>
  <si>
    <t>Дивиденд по HEAD - Хэдхантер 1шт. по 233 RUR - налог 30 RUR (данные из БД)</t>
  </si>
  <si>
    <t>Купон по RU000A1008V9 - iРОСНАНО 8 1шт. по 82.72 RUR - налог 11 RUR (данные из БД)</t>
  </si>
  <si>
    <t>Дивиденд по FLOW - FLOW ETF 1шт. по 10.72 RUR - налог 1 RUR (данные из БД)</t>
  </si>
  <si>
    <t>Купон по SU26230RMFS1 - ОФЗ 26230 10шт. по 38.39 RUR - налог 50 RUR (данные из БД)</t>
  </si>
  <si>
    <t>Дивиденд по PHOR - ФосАгро ао 1шт. по 273 RUR - налог 35 RUR (данные из БД)</t>
  </si>
  <si>
    <t>Перевод погашение купона 26230RMFS (облигации  Минфин России) д.ф.30.09.25 (данные из сделок)</t>
  </si>
  <si>
    <t>Дивиденд по NVTK - Новатэк ао 13шт. по 35.5 RUR - налог 60 RUR (данные из БД)</t>
  </si>
  <si>
    <t>Дивиденд по BSPB - БСП ао 20шт. по 16.61 RUR - налог 43 RUR (данные из БД)</t>
  </si>
  <si>
    <t>Дивиденд по T-RM - ATT 1шт. по 0.28 USD - налог 0.03 USD, по курсу 81.4103 USD/RUR (данные из БД)</t>
  </si>
  <si>
    <t>Дивиденд по SIBN - Газпрнефть 10шт. по 17.3 RUR - налог 22 RUR (данные из БД)</t>
  </si>
  <si>
    <t>Дивиденд по PLZL - Полюс 10шт. по 70.85 RUR - налог 92 RUR (данные из БД)</t>
  </si>
  <si>
    <t>Дивиденд по TATNP - Татнфт 3ап 15шт. по 14.35 RUR - налог 28 RUR (данные из БД)</t>
  </si>
  <si>
    <t>Купон по RU000A103133 - Новотр 1Р2 2шт. по 8.55 RUR - налог 2 RUR (данные из БД)</t>
  </si>
  <si>
    <t>Дивиденд по MDMG - MDMG-ао 6шт. по 42 RUR - налог 33 RUR (данные из БД)</t>
  </si>
  <si>
    <t>Купон по RU000A10AZ60 - РЖД 1Р-38R 10шт. по 14.71 RUR - налог 19 RUR (данные из БД)</t>
  </si>
  <si>
    <t>Перевод погашение купона 4B02-38-65045-D-001P (облигации ОАО РЖД) д.ф.23.10.25 (данные из сделок)</t>
  </si>
  <si>
    <t>Дивиденд по FLOW - FLOW ETF 1шт. по 10.25 RUR - налог 1 RUR (данные из БД)</t>
  </si>
  <si>
    <t>Дивиденд по OGKB - ОГК-2 ао 13000шт. по 0.06 RUR - налог 101 RUR (данные из БД)</t>
  </si>
  <si>
    <t>Дивиденд по OGKB - ОГК-2 ао 1000шт. по 0.06 RUR - налог 8 RUR (данные из БД)</t>
  </si>
  <si>
    <t>Перевод Дивиденды за 2024 г. по акциям ПАО ОГК-2 (1-02-65105-D). (Удержан налог 8 руб.) (данные из сделок)</t>
  </si>
  <si>
    <t>Перевод погашение купона 4B02-38-65045-D-001P (облигации ОАО РЖД) д.ф.21.11.25 (данные из сделок)</t>
  </si>
  <si>
    <t>Купон по SU26248RMFS3 - ОФЗ 26248 16шт. по 61.08 RUR - налог 127 RUR (данные из БД)</t>
  </si>
  <si>
    <t>Дивиденд по BAC-RM - BOfAmerica 1шт. по 0.28 USD - налог 0.03 USD, по курсу 76.9708 USD/RUR (данные из БД)</t>
  </si>
  <si>
    <t>Дивиденд по WKHS - Workhorse Group, Inc. - Common Stock ETF 2шт. по 0.08 USD - налог 0.02 USD, по курсу 76.0937 USD/RUR (данные из БД)</t>
  </si>
  <si>
    <t>Дивиденд по MAC - Macerich Company (The) Common Stock 1шт. по 0.17 USD - налог 0.05 USD, по курсу 79.7296 USD/RUR (данные из БД)</t>
  </si>
  <si>
    <t>Дивиденд по HBAN-RM - Huntington 1шт. по 0.16 USD - налог 0.02 USD, по курсу 80.3807 USD/RUR (данные из БД)</t>
  </si>
  <si>
    <t>Дивиденд по OZON - Озон 1шт. по 143.55 RUR - налог 19 RUR (данные из БД)</t>
  </si>
  <si>
    <t>Дивиденд по PLZL - Полюс 10шт. по 36 RUR - налог 47 RUR (данные из БД)</t>
  </si>
  <si>
    <t>Перевод погашение купона 4B02-38-65045-D-001P (облигации ОАО РЖД) д.ф.22.12.25 (данные из сделок)</t>
  </si>
  <si>
    <t>Купон по SU26250RMFS9 - ОФЗ 26250 1шт. по 59.84 RUR - налог 8 RUR (данные из БД)</t>
  </si>
  <si>
    <t>Дивиденд по X5 - КЦ ИКС 5 17шт. по 368 RUR - налог 813 RUR (данные из БД)</t>
  </si>
  <si>
    <t>Дивиденд по TATNP - Татнфт 3ап 15шт. по 8.13 RUR - налог 16 RUR (данные из БД)</t>
  </si>
  <si>
    <t>Дивиденд по ROSN - Роснефть 21шт. по 11.56 RUR - налог 32 RUR (данные из БД)</t>
  </si>
  <si>
    <t>Дивиденд по ROSN - Роснефть 14шт. по 11.56 RUR - налог 21 RUR (данные из БД)</t>
  </si>
  <si>
    <t>Дивиденд по ROSN - Роснефть 1шт. по 11.56 RUR - налог 2 RUR (данные из БД)</t>
  </si>
  <si>
    <t>Дивиденд по LKOH - ЛУКОЙЛ 1шт. по 397 RUR - налог 52 RUR (данные из БД)</t>
  </si>
  <si>
    <t>Дивиденд по T-RM - ATT 1шт. по 0.28 USD - налог 0.03 USD, по курсу 78.2267 USD/RUR (данные из БД)</t>
  </si>
  <si>
    <t>Перевод погашение купона 4B02-38-65045-D-001P (облигации ОАО РЖД) д.ф.21.01.26 (данные из сделок)</t>
  </si>
  <si>
    <t>Амортизация ЕвроТранс2: 5 шт. по 1000 RUR.  (данные из БД)</t>
  </si>
  <si>
    <t>Зачисление д/с (погашение ЕвроТранс2) (данные из сделок)</t>
  </si>
  <si>
    <t>Перевод Дивиденды за 9 месяцев 2025 г. по акциям ПАО НК Роснефть. (1-02-00122-A). (Удержан налог 1 руб.). Эмитентом уменьшена НО (данные из сделок)</t>
  </si>
  <si>
    <t>Перечисление ДС для приобретения ценных бумаг. Основной рынок. Субпозиция №12519M (НДС не обл.) Канал - ВТБО</t>
  </si>
  <si>
    <t>Купон по SU26240RMFS0 - ОФЗ 26240 19шт. по 34.9 RUR - налог 86 RUR (данные из БД)</t>
  </si>
  <si>
    <t>Перевод погашение купона 4B02-11-16493-A-001P (облигации ПАО ГК Самолет) д.ф.09.02.26 (данные из сделок)</t>
  </si>
  <si>
    <t>Перевод погашение купона 4B02-38-65045-D-001P (облигации ОАО РЖД) д.ф.20.02.26 (данные из сделок)</t>
  </si>
  <si>
    <t>Купон по SU26242RMFS6 - ОФЗ 26242 10шт. по 44.88 RUR - налог 58 RUR (данные из БД)</t>
  </si>
  <si>
    <t>Дивиденд по BAC-RM - BOfAmerica 1шт. по 0.28 USD - налог 0.03 USD, по курсу 78.19 USD/RUR (данные из БД)</t>
  </si>
  <si>
    <t>Дивиденд по MAC - Macerich Company (The) Common Stock 1шт. по 0.17 USD - налог 0.05 USD, по курсу 80.2254 USD/RUR (данные из БД)</t>
  </si>
  <si>
    <t>Дивиденд по HBAN-RM - Huntington 1шт. по 0.16 USD - налог 0.02 USD, по курсу 81.9103 USD/RUR (данные из БД)</t>
  </si>
  <si>
    <t>Перевод погашение купона 4B02-38-65045-D-001P (облигации ОАО РЖД) д.ф.20.03.26 (данные из сделок)</t>
  </si>
  <si>
    <t>Купон по SU26244RMFS2 - ОФЗ 26244 16шт. по 56.1 RUR - налог 117 RUR (данные из БД)</t>
  </si>
  <si>
    <t>Купон по SU26246RMFS7 - ОФЗ 26246 7шт. по 59.84 RUR - налог 54 RUR (данные из БД)</t>
  </si>
  <si>
    <t>Перевод погашение купона 26230RMFS (облигации Минфин России) д.ф.31.03.26 (данные из сделок)</t>
  </si>
  <si>
    <t>Дивиденд по T-RM - ATT 1шт. по 0.28 USD - налог 0.03 USD, по курсу 77.8366 USD/RUR (данные из БД)</t>
  </si>
  <si>
    <t>Дивиденд по 0K2P.IL - Hello Group Inc. 1шт. по 0.28 USD - налог 0.08 USD, по курсу 77.8366 USD/RUR (данные из БД)</t>
  </si>
  <si>
    <t>Дивиденд по MOMO-RM - Hello Grp -1шт. по 0.28 USD - налог -0.03 USD, по курсу 77.8366 USD/RUR (данные из БД)</t>
  </si>
  <si>
    <t>Дивиденд по NVTK - Новатэк ао 20шт. по 47.23 RUR - налог 123 RUR (данные из БД)</t>
  </si>
  <si>
    <t>Купон по SU26254RMFS1 - ОФЗ 26254 10шт. по 64.82 RUR - налог 84 RUR (данные из БД)</t>
  </si>
  <si>
    <t>Дивиденд по YDEX - ЯНДЕКС 2шт. по 110 RUR - налог 29 RUR (данные из БД)</t>
  </si>
  <si>
    <t>Дивиденд по LKOH - ЛУКОЙЛ 1шт. по 278 RUR - налог 36 RUR (данные из БД)</t>
  </si>
  <si>
    <t>Дивиденд по TTLK - Таттел. ао 21000шт. по 0.06 RUR - налог 156 RUR (данные из БД)</t>
  </si>
  <si>
    <t>Дивиденд по HEAD - Хэдхантер 3шт. по 233 RUR - налог 91 RUR (данные из БД)</t>
  </si>
  <si>
    <t>Дивиденд по BSPB - БСП ао 20шт. по 26.23 RUR - налог 68 RUR (данные из БД)</t>
  </si>
  <si>
    <t>Дивиденд по PLZL - Полюс 15шт. по 56.8 RUR - налог 111 RUR (данные из БД)</t>
  </si>
  <si>
    <t>Дивиденд по FIXR - Фикс Прайс 158шт. по 0.11 RUR - налог 2 RUR (данные из БД)</t>
  </si>
  <si>
    <t>Дивиденд по T - Т-Техно ао 45шт. по 4.5 RUR - налог 26 RUR (данные из БД)</t>
  </si>
  <si>
    <t>Дивиденд по OZON - Озон 7шт. по 70 RUR - налог 64 RUR (данные из БД)</t>
  </si>
  <si>
    <t>Купон по SU26248RMFS3 - ОФЗ 26248 19шт. по 61.08 RUR - налог 151 RUR (данные из БД)</t>
  </si>
  <si>
    <t>Дивиденд по BAC-RM - BOfAmerica 1шт. по 0.28 USD - налог 0.03 USD, по курсу 74.2956 USD/RUR (данные из БД)</t>
  </si>
  <si>
    <t>Дивиденд по MAC - Macerich Company (The) Common Stock 1шт. по 0.17 USD - налог 0.05 USD, по курсу 71.9077 USD/RUR (данные из БД)</t>
  </si>
  <si>
    <t>Дивиденд по LSNGP - РСетиЛЭ-п 100шт. по 36.72 RUR - налог 477 RUR (данные из БД)</t>
  </si>
  <si>
    <t>Дивиденд по HBAN-RM - Huntington 1шт. по 0.16 USD - налог 0.02 USD, по курсу 72.1388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</si>
  <si>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</si>
  <si>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</si>
  <si>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</si>
  <si>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</si>
  <si>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</si>
  <si>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</si>
  <si>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</si>
  <si>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</si>
  <si>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Вывод бумаги</t>
  </si>
  <si>
    <t>Полный доход</t>
  </si>
  <si>
    <t>FXGD</t>
  </si>
  <si>
    <t>GAZP</t>
  </si>
  <si>
    <t>RU000A0JUWJ8</t>
  </si>
  <si>
    <t>NKNCP</t>
  </si>
  <si>
    <t>FXTB</t>
  </si>
  <si>
    <t>FXRU</t>
  </si>
  <si>
    <t>RTKM</t>
  </si>
  <si>
    <t>RTKMP</t>
  </si>
  <si>
    <t>ENDPQ</t>
  </si>
  <si>
    <t>RU000A100D89</t>
  </si>
  <si>
    <t>RU000A1008V9</t>
  </si>
  <si>
    <t>PFE-RM</t>
  </si>
  <si>
    <t>FXIM</t>
  </si>
  <si>
    <t>MVID</t>
  </si>
  <si>
    <t>FIXP</t>
  </si>
  <si>
    <t>ALRS</t>
  </si>
  <si>
    <t>LSRG</t>
  </si>
  <si>
    <t>DSKY</t>
  </si>
  <si>
    <t>ENPG</t>
  </si>
  <si>
    <t>SBRA</t>
  </si>
  <si>
    <t>SPBE</t>
  </si>
  <si>
    <t>FXRE</t>
  </si>
  <si>
    <t>SBMM</t>
  </si>
  <si>
    <t>KZOS</t>
  </si>
  <si>
    <t>SGZH</t>
  </si>
  <si>
    <t>RU000A101FH6</t>
  </si>
  <si>
    <t>MGNT</t>
  </si>
  <si>
    <t>HYDR</t>
  </si>
  <si>
    <t>RU000A1051T3</t>
  </si>
  <si>
    <t>POSI</t>
  </si>
  <si>
    <t>RU000A104VS4</t>
  </si>
  <si>
    <t>FLOT</t>
  </si>
  <si>
    <t>VKCO</t>
  </si>
  <si>
    <t>RUAL</t>
  </si>
  <si>
    <t>RU000A104ZK2</t>
  </si>
  <si>
    <t>RU000A103HT3</t>
  </si>
  <si>
    <t>YNDX</t>
  </si>
  <si>
    <t>BANEP</t>
  </si>
  <si>
    <t>SU26223RMFS6</t>
  </si>
  <si>
    <t>RU000A104YT6</t>
  </si>
  <si>
    <t>RU000A103133</t>
  </si>
  <si>
    <t>SU26234RMFS3</t>
  </si>
  <si>
    <t>RU000A0JQRD9</t>
  </si>
  <si>
    <t>MSRS</t>
  </si>
  <si>
    <t>RU000A107U16</t>
  </si>
  <si>
    <t>RU000A107W48</t>
  </si>
  <si>
    <t>RU000A105TS5</t>
  </si>
  <si>
    <t>SU26242RMFS6</t>
  </si>
  <si>
    <t>SU26244RMFS2</t>
  </si>
  <si>
    <t>ASTR</t>
  </si>
  <si>
    <t>SU26238RMFS4</t>
  </si>
  <si>
    <t>SU26230RMFS1</t>
  </si>
  <si>
    <t>SU26240RMFS0</t>
  </si>
  <si>
    <t>SU26248RMFS3</t>
  </si>
  <si>
    <t>RU000A10A141</t>
  </si>
  <si>
    <t>FLOW</t>
  </si>
  <si>
    <t>AKMB</t>
  </si>
  <si>
    <t>AKMP</t>
  </si>
  <si>
    <t>SU26246RMFS7</t>
  </si>
  <si>
    <t>SU26254RMFS1</t>
  </si>
  <si>
    <t>SU26250RMFS9</t>
  </si>
  <si>
    <t>X5
КЦ ИКС 5</t>
  </si>
  <si>
    <t>OZON
Озон</t>
  </si>
  <si>
    <t>PLZL
Полюс</t>
  </si>
  <si>
    <t>SBERP
Сбербанк-п</t>
  </si>
  <si>
    <t>LSNGP
РСетиЛЭ-п</t>
  </si>
  <si>
    <t>NVTK
Новатэк ао</t>
  </si>
  <si>
    <t>HEAD
Хэдхантер</t>
  </si>
  <si>
    <t>MDMG
MDMG-ао</t>
  </si>
  <si>
    <t>YDEX
ЯНДЕКС</t>
  </si>
  <si>
    <t>T
Т-Техно ао</t>
  </si>
  <si>
    <t>ROSN
Роснефть</t>
  </si>
  <si>
    <t>TTLK
Таттел. ао</t>
  </si>
  <si>
    <t>MTSS
МТС-ао</t>
  </si>
  <si>
    <t>GMKN
ГМКНорНик</t>
  </si>
  <si>
    <t>MOEX
МосБиржа</t>
  </si>
  <si>
    <t>TATNP
Татнфт 3ап</t>
  </si>
  <si>
    <t>CHMF
СевСт-ао</t>
  </si>
  <si>
    <t>VTBR
ВТБ ао</t>
  </si>
  <si>
    <t>MRKC
РоссЦентр</t>
  </si>
  <si>
    <t>BSPB
БСП ао</t>
  </si>
  <si>
    <t>PHOR
ФосАгро ао</t>
  </si>
  <si>
    <t>LKOH
ЛУКОЙЛ</t>
  </si>
  <si>
    <t>MRKP
РСетиЦП ао</t>
  </si>
  <si>
    <t>SIBN
Газпрнефть</t>
  </si>
  <si>
    <t>BAC-RM
BOfAmerica</t>
  </si>
  <si>
    <t>NLMK
НЛМК ао</t>
  </si>
  <si>
    <t>TGKA
ТГК-1</t>
  </si>
  <si>
    <t>OGKB
ОГК-2 ао</t>
  </si>
  <si>
    <t>MAGN
ММК</t>
  </si>
  <si>
    <t>MAC
Macerich Company (The) Common Stock</t>
  </si>
  <si>
    <t>PBCT-RM
Peoples</t>
  </si>
  <si>
    <t>T-RM
ATT</t>
  </si>
  <si>
    <t>HBAN-RM
Huntington</t>
  </si>
  <si>
    <t>0K2P.IL
Hello Group Inc.</t>
  </si>
  <si>
    <t>GAZ.F
Public Joint Stock Company Gazprom</t>
  </si>
  <si>
    <t>FIXR
Фикс Прайс</t>
  </si>
  <si>
    <t>MOMO-RM
Hello Grp</t>
  </si>
  <si>
    <t>GOLD
GOLD ETF</t>
  </si>
  <si>
    <t>EQMX
EQMX ETF</t>
  </si>
  <si>
    <t>SBCN
SBCN ETF</t>
  </si>
  <si>
    <t>WKHS
Workhorse Group, Inc. - Common Stock ETF</t>
  </si>
  <si>
    <t>LQDT
LQDT ETF</t>
  </si>
  <si>
    <t>RSHE
RSHE ETF</t>
  </si>
  <si>
    <t>FXRW
FXRW ETF</t>
  </si>
  <si>
    <t>TCBR
TCBR ETF</t>
  </si>
  <si>
    <t>FXWO
FXWO ETF</t>
  </si>
  <si>
    <t>SBMX
SBMX ETF</t>
  </si>
  <si>
    <t>FXDE
FXDE ETF</t>
  </si>
  <si>
    <t>FXUS
FXUS ETF</t>
  </si>
  <si>
    <t>FXES
FXES ETF</t>
  </si>
  <si>
    <t>FXDM
FXDM ETF</t>
  </si>
  <si>
    <t>RU000A10AZ60
РЖД 1Р-38R</t>
  </si>
  <si>
    <t>RU000A104JQ3
СамолетP11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</si>
  <si>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</si>
  <si>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</si>
  <si>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</si>
  <si>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</si>
  <si>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</si>
  <si>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</si>
  <si>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</si>
  <si>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</si>
  <si>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</si>
  <si>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Сбер ИИС</t>
  </si>
  <si>
    <t>FinEx Gold ETF USD</t>
  </si>
  <si>
    <t>"Газпром" (ПАО) ао</t>
  </si>
  <si>
    <t>Сбербанк России ПАО ап</t>
  </si>
  <si>
    <t>ПАО "Татнефть" ап 3 вып.</t>
  </si>
  <si>
    <t>Республика Карелия 35017</t>
  </si>
  <si>
    <t>"Нижнекамскнефтехим" ПАО ап</t>
  </si>
  <si>
    <t>FinEx USD CASH EQUIVALENTS ETF</t>
  </si>
  <si>
    <t>FinEx Rus Eurobonds ETF (USD)</t>
  </si>
  <si>
    <t>Ростелеком (ПАО) ао.</t>
  </si>
  <si>
    <t>ПАО "НЛМК" ао</t>
  </si>
  <si>
    <t>ПАО Московская Биржа</t>
  </si>
  <si>
    <t>dohod</t>
  </si>
  <si>
    <t>Зачисление купона №22 по бумаге Карелия 17</t>
  </si>
  <si>
    <t>amort</t>
  </si>
  <si>
    <t>Погашение бумаги Карелия 17</t>
  </si>
  <si>
    <t>Ростелеком (ПАО) ап.</t>
  </si>
  <si>
    <t>Северсталь (ПАО)ао</t>
  </si>
  <si>
    <t>ао ПАО "ТГК-1"</t>
  </si>
  <si>
    <t>FinEx USD GLOBAL EQUITY UC ETF</t>
  </si>
  <si>
    <t>Альфа Инвест</t>
  </si>
  <si>
    <t>USD000UTSTOM</t>
  </si>
  <si>
    <t>USDRUB_TOM - USD/РУБ</t>
  </si>
  <si>
    <t>selt</t>
  </si>
  <si>
    <t>Peoples United Financial Ord S</t>
  </si>
  <si>
    <t>ОГК-2 ПАО ао</t>
  </si>
  <si>
    <t>FinEx RUB GLOBAL EQUITY UC ETF</t>
  </si>
  <si>
    <t>Endo International PLC</t>
  </si>
  <si>
    <t>Huntington Bancshares Ord Shs</t>
  </si>
  <si>
    <t>AT&amp;T Inc.</t>
  </si>
  <si>
    <t>Республика Беларусь 07</t>
  </si>
  <si>
    <t>Дивиденды по ценным бумагам Peoples United Financial, Inc. Дивиденды. НДС не обл. Эмитентом удержан налог 0.02 USD.</t>
  </si>
  <si>
    <t>РОСНАНО АО 08</t>
  </si>
  <si>
    <t>Bank of America Corporation</t>
  </si>
  <si>
    <t>ПАО "Россети Центр" ао</t>
  </si>
  <si>
    <t>Дивиденды по ценным бумагам Bank of America Corporation Дивиденды. НДС не обл. Эмитентом удержан налог 0.02 USD.</t>
  </si>
  <si>
    <t>Дивиденды по ценным бумагам Huntington Bancshares Incorporated Дивиденды. НДС не обл. Эмитентом удержан налог 0.02 USD.</t>
  </si>
  <si>
    <t>Зачисление купона №1 по бумаге Беларусь07</t>
  </si>
  <si>
    <t>Дивиденды по ценным бумагам AT T Inc. Дивиденды. НДС не обл. Эмитентом удержан налог 0.05 USD.</t>
  </si>
  <si>
    <t>БПИФ Золото.Биржевой УК ВИМ</t>
  </si>
  <si>
    <t>PFIZER INC.</t>
  </si>
  <si>
    <t>"Магнитогорск.мет.комб" ПАО ао</t>
  </si>
  <si>
    <t>Дивиденды по ценным бумагам The Macerich Company Дивиденды. НДС не обл. Эмитентом удержан налог 0.09 USD.</t>
  </si>
  <si>
    <t>FINEX USA INF TECH UCITS ETF</t>
  </si>
  <si>
    <t>Дивиденды по ценным бумагам ПАО ММК 9 мес. 2020. НДС не обл. Удержан налог в размере 6.00 руб. </t>
  </si>
  <si>
    <t>Дивиденды по ценным бумагам AT T Inc. Дивиденды. НДС не обл. Эмитентом удержан налог 0.10 USD.</t>
  </si>
  <si>
    <t>Мобильные ТелеСистемы ПАО ао</t>
  </si>
  <si>
    <t>commission</t>
  </si>
  <si>
    <t>Комиссия банка за внебирж.сделки к/п иностранной валюты/спец.своп по клиенту</t>
  </si>
  <si>
    <t>Разница между суммами по внеб. сделкам купли/продажи валюты ¹</t>
  </si>
  <si>
    <t>Дивиденды по ценным бумагам Pfizer Inc. Дивиденды. НДС не обл. Эмитентом удержан налог 0.04 USD.</t>
  </si>
  <si>
    <t>"М.видео" ПАО ао</t>
  </si>
  <si>
    <t>ГДР FixPrice Group PLC ORD SHS</t>
  </si>
  <si>
    <t>АЛРОСА ПАО ао</t>
  </si>
  <si>
    <t>FinEx Ex-USA ETF USD</t>
  </si>
  <si>
    <t>Дивиденды по ценным бумагам Deutsche Bank Trust Company Americas Дивиденды. НДС не обл. Налог не удерживается. Эмитентом удержан</t>
  </si>
  <si>
    <t>Зачисление купона №2 по бумаге Беларусь07</t>
  </si>
  <si>
    <t>ао ПАО Банк ВТБ</t>
  </si>
  <si>
    <t>Группа ЛСР ПАО ао</t>
  </si>
  <si>
    <t>Россети Центр и Приволжье ао</t>
  </si>
  <si>
    <t>Дивиденды по ценным бумагам ПАО ММК 2020 год. НДС не обл. Удержан налог в размере 4.00 руб.</t>
  </si>
  <si>
    <t>Дивиденды по ценным бумагам ПАО ММК 1 квартал 2021. НДС не обл. Удержан налог в размере 7.00 руб.</t>
  </si>
  <si>
    <t>Дивиденды по ценным бумагам Банк ВТБ (ПАО) нераспред.прибыль прошлых лет. НДС не обл. Удержан налог в размере 1.00 руб.</t>
  </si>
  <si>
    <t>Дивиденды по ценным бумагам Банк ВТБ (ПАО) 2020 год. НДС не обл.</t>
  </si>
  <si>
    <t>ПАО Детский мир</t>
  </si>
  <si>
    <t>Дивиденды по ценным бумагам BNY Mellon Дивиденды. НДС не обл. Эмитентом удержаны налог 0.05 USD и комиссия 0.02 USD.</t>
  </si>
  <si>
    <t>FINEX GERMANY UCITS ETF</t>
  </si>
  <si>
    <t>ПАО "НОВАТЭК" ао</t>
  </si>
  <si>
    <t>Дивиденды по ценным бумагам ПАО ММК Полугодие 2021 года. НДС не обл. Удержан налог в размере 18.00 руб.</t>
  </si>
  <si>
    <t>output</t>
  </si>
  <si>
    <t>МКПАО ЭН+ ГРУП ао</t>
  </si>
  <si>
    <t>Дивиденды по ценным бумагам BNY Mellon/Fix Price Group Ltd дивиденды. НДС не обл. Налог не удерживается.</t>
  </si>
  <si>
    <t>Sabra Health Care REIT, Inc.</t>
  </si>
  <si>
    <t>FinEx USA UCITS ETF</t>
  </si>
  <si>
    <t>Дивиденды по ценным бумагам AT T Inc. Дивиденды. НДС не обл. Нал. агентом удержан налог 0.10 USD.</t>
  </si>
  <si>
    <t>Зачисление купона №3 по бумаге Беларусь07</t>
  </si>
  <si>
    <t>Дивиденды по ценным бумагам Peoples United Financial, Inc. Дивиденды. НДС не обл. Нал. агентом удержан налог 0.02 USD.</t>
  </si>
  <si>
    <t>СПБ Биржа ао</t>
  </si>
  <si>
    <t>"Таттелеком" ПАО ао</t>
  </si>
  <si>
    <t>FinEx US REIT UCITS ETF USD</t>
  </si>
  <si>
    <t>БПИФ ВТБ Акции разв-ся рынков</t>
  </si>
  <si>
    <t>ТИНЬКОФФ КИБЕРБЕЗОПАСНОСТЬ</t>
  </si>
  <si>
    <t>Дивиденды по ценным бумагам Sabra Health Care REIT, Inc. Дивиденды. НДС не обл. Нал. агентом удержан налог 0.09 USD.</t>
  </si>
  <si>
    <t>Возмещение расходов сторонних депозитариев и реестродержателей</t>
  </si>
  <si>
    <t>Дивиденды по ценным бумагам Pfizer Inc. Дивиденды. НДС не обл. Нал. агентом удержан налог 0.04 USD.</t>
  </si>
  <si>
    <t>Дивиденды по ценным бумагам The Macerich Company Дивиденды. НДС не обл. Нал. агентом удержан налог 0.09 USD.</t>
  </si>
  <si>
    <t>Дивиденды по ценным бумагам Huntington Bancshares Incorporated Дивиденды. НДС не обл. Нал. агентом удержан налог 0.02 USD.</t>
  </si>
  <si>
    <t>Дивиденды по ценным бумагам Bank of America Corporation Дивиденды. НДС не обл. Нал. агентом удержан налог 0.02 USD.</t>
  </si>
  <si>
    <t>Уплата/возврат налога за предыдущий год</t>
  </si>
  <si>
    <t>БПИФ Первая Сберегательный</t>
  </si>
  <si>
    <t>ПАО НК Роснефть</t>
  </si>
  <si>
    <t>nalog</t>
  </si>
  <si>
    <t>Уплата налога/Списание задолженности по налогу</t>
  </si>
  <si>
    <t>Перевод с ВТБ в Альфа</t>
  </si>
  <si>
    <t>ВТБ 12519М Новый</t>
  </si>
  <si>
    <t>Россети Ленэнерго ПАО-ап</t>
  </si>
  <si>
    <t>paper_out</t>
  </si>
  <si>
    <t>Зачисление купона №4 по бумаге Беларусь07</t>
  </si>
  <si>
    <t>БПИФ ВИМ-Индекс Мосбиржи</t>
  </si>
  <si>
    <t>Перевод Дивиденды за 2021 г. по акциям ПАО Таттелеком (1-02-50049-A). (Удержан налог 6 руб.)</t>
  </si>
  <si>
    <t>БПИФ ВИМ – Фонд Золото</t>
  </si>
  <si>
    <t>НК ЛУКОЙЛ (ПАО) - ао</t>
  </si>
  <si>
    <t>ПАО "Органический синтез" ао</t>
  </si>
  <si>
    <t>Перевод Дивиденды за 2021 г. по акциям ПАО НК Роснефть (1-02-00122-A). (Удержан налог 15 руб.). Эмитентом уменьшена НОБ</t>
  </si>
  <si>
    <t>Сегежа ао</t>
  </si>
  <si>
    <t>БПИФ Индекс МосБиржи УК ВИМ</t>
  </si>
  <si>
    <t>Мобильные ТелеСистемы 001P-14</t>
  </si>
  <si>
    <t>ФосАгро ПАО ао</t>
  </si>
  <si>
    <t>Перевод Дивиденды за 6 месяцев 2022 г. по акциям ПАО Газпром (1-02-00028-A). (Удержан налог 13 руб.). Эмитентом уменьшена НОБ</t>
  </si>
  <si>
    <t>Зачисление купона №5 по бумаге Беларусь07</t>
  </si>
  <si>
    <t>"Магнит" ПАО ао</t>
  </si>
  <si>
    <t>ПАО "РусГидро"</t>
  </si>
  <si>
    <t>Уплата/возврат налога за предыдущий год КБК201</t>
  </si>
  <si>
    <t>БПИФ Первая Сберегат. в юанях</t>
  </si>
  <si>
    <t>Газпром нефть ПАО ао</t>
  </si>
  <si>
    <t>Мобильные ТелеСистемы 001P-22</t>
  </si>
  <si>
    <t>Комиссия Комиссия депозитария за проведение депо операции №, Отчет о выплаченных доходах</t>
  </si>
  <si>
    <t>Группа Позитив ао</t>
  </si>
  <si>
    <t>ПАО "Банк "Санкт-Петербург" ао</t>
  </si>
  <si>
    <t>Зачисление д/с (купон 6 по Беларусь07)</t>
  </si>
  <si>
    <t>Ростелеком ПАО 002P-08R</t>
  </si>
  <si>
    <t>CNYRUB</t>
  </si>
  <si>
    <t>Совкомфлот ао</t>
  </si>
  <si>
    <t>Международная компания ПАО ВК</t>
  </si>
  <si>
    <t>РУСАЛ ОК МКПАО ао</t>
  </si>
  <si>
    <t>yield</t>
  </si>
  <si>
    <t>Перевод Выплата по поручению клиента в рамках Весна без комиссии в мобильном веб-терминале в соответствии с Правилами проведения</t>
  </si>
  <si>
    <t>Перевод {VO80150} Cash Dividend US7170811035 (Pfizer Inc._ORD SHS) TAX 0.04 USD</t>
  </si>
  <si>
    <t>Перевод Cash Dividend US55261F1049 (M AND T BANK CORPORATION ORD.SHS) TAX 0.02 USD</t>
  </si>
  <si>
    <t>Перевод {VO80150} Cash Dividend US55261F1049 (M AND T BANK CORPORATION ORD.SHS) TAX 0.03 USD</t>
  </si>
  <si>
    <t>МВ ФИНАНС 001Р-03</t>
  </si>
  <si>
    <t>МВ ФИНАНС 001Р-02</t>
  </si>
  <si>
    <t>PLLC Yandex N.V. class A shs</t>
  </si>
  <si>
    <t>Перевод {VO80150} Cash Dividend US78573L1061 (Sabra Health Care REIT, Inc. ORD SHS REIT) TAX 0.01 USD</t>
  </si>
  <si>
    <t>ГДР VK Company Limited ORD SHS</t>
  </si>
  <si>
    <t>Башнефть АНК ап</t>
  </si>
  <si>
    <t>ОФЗ-ПД 26223 28/02/24</t>
  </si>
  <si>
    <t>Перевод {VO80150} Cash Dividend US4234031049 Hello Group Inc. ADR TAX 0.00 USD</t>
  </si>
  <si>
    <t>Перевод Выплата по поручению клиента в рамках Акция в подарок в соответствии с Правилами проведения акции.</t>
  </si>
  <si>
    <t>Перевод {VO80150} Cash Dividend US00206R1023 AT&amp;T Inc._ORD SHS TAX 0.05 USD</t>
  </si>
  <si>
    <t>ГК Самолет БО-П11</t>
  </si>
  <si>
    <t>ГК Самолет БО-П12</t>
  </si>
  <si>
    <t>Зачисление купона №7 по бумаге Беларусь07</t>
  </si>
  <si>
    <t>Перевод погашение купона 4B02-08-00124-A-002P (Биржевые облигации ПАО Ростелеком) д.ф.12.12.23</t>
  </si>
  <si>
    <t>Перевод Дивиденды за 2022 г. по акциям ПАО Ростелеком (1-01-00124-A). (Удержан налог 7 руб.). Эмитентом уменьшена НОБ</t>
  </si>
  <si>
    <t>АДР Ozon Holdings PLC ORD SHS</t>
  </si>
  <si>
    <t>Перевод Дивиденды за 9 месяцев 2023 г. по акциям ПАО НК Роснефть (1-02-00122-A). (Удержан налог 4 руб.). Эмитентом уменьшена НОБ</t>
  </si>
  <si>
    <t>Перевод {VO80150} Исполнение обязательств по п.12 Указа 665. 1 очередь USD Cash Dividend US78573L1061 (Sabra Health Care REIT, I</t>
  </si>
  <si>
    <t>ХК Новотранс 001P-02</t>
  </si>
  <si>
    <t>ОФЗ-ПД 26234 16/07/2025</t>
  </si>
  <si>
    <t>"Российские ЖД" ОАО 23 обл.</t>
  </si>
  <si>
    <t>ПАО Россети Моск.рег. ао</t>
  </si>
  <si>
    <t>Перевод погашение купона 4B02-11-16493-A-001P (ПАО ГК Самолет) д.ф.12.02.24</t>
  </si>
  <si>
    <t>Перевод {VO80150} Исполнение обязательств по п.12 Указа 665. 1 очередь USD Cash Dividend US4234031049 Hello Group Inc. ADR TAX 0</t>
  </si>
  <si>
    <t>Погашение бумаги 26223</t>
  </si>
  <si>
    <t>Банк ВТБ (ПАО) Б-1-348</t>
  </si>
  <si>
    <t>ИНАРКТИКА 002Р-01</t>
  </si>
  <si>
    <t>ЕвроТранс БО-001Р-02</t>
  </si>
  <si>
    <t>ОФЗ-ПД 26242 29/08/29</t>
  </si>
  <si>
    <t>Перевод {VO80150} Исполнение обязательств по п.12 Указа 665. 1 очередь USD Cash Dividend US4461501045 (HUNTINGTON BANCSHS (ORD S</t>
  </si>
  <si>
    <t>Перевод {VO80150} Исполнение обязательств по п.12 Указа 665. 1 очередь USD Cash Dividend US7170811035 (Pfizer Inc._ORD SHS) TAX </t>
  </si>
  <si>
    <t>Перевод Исполнение обязательств по п.12 Указа 665. 1 очередь USDdend US55261F1049 (M AND T BANK CORPORATION ORD.SHS) TAX 0.04 US</t>
  </si>
  <si>
    <t>Перевод {VO80150} Исполнение обязательств по п.12 Указа 665. 1 очередь USD Cash Dividend US00206R1023 (AT&amp;T Inc._ORD SHS) TAX 0.</t>
  </si>
  <si>
    <t>Перевод {VO80150} Исполнение обязательств по п.12 Указа 665. 1 очередь Доллары США Cash Dividend US55261F1049 (M AND T BANK CORP</t>
  </si>
  <si>
    <t>Перевод Выплата промежуточных дивидендов Fix Price Group PLC US33835G2057 TAX 0.00 RUB. (Удержан налог 1 руб.)</t>
  </si>
  <si>
    <t>ОФЗ-ПД 26244 15/03/34</t>
  </si>
  <si>
    <t>Перевод {VO80150} Исполнение обязательств по п.12 Указа 665. 1 очередь USD Cash Dividend US00206R1023 AT&amp;T Inc._ORD SHS TAX 0.12</t>
  </si>
  <si>
    <t>Перевод {VO80150} Исполнение обязательств по п.12 Указа 665. 1 очередь USD Cash Dividend US00206R1023 AT&amp;T Inc._ORD SHS TAX 0.17</t>
  </si>
  <si>
    <t>Зачисление д/с (купон 8 по Беларусь07)</t>
  </si>
  <si>
    <t>Перевод {VO80150} Исполнение обязательств по п.12 Указа 665. очередь 1. USD Cash Dividend US0605051046 (BANK OF AMERICA CORP.-OR</t>
  </si>
  <si>
    <t>Перевод Исполнение обязательств по п.12 Указа 665. очередь 1. USDdend US55261F1049 (M AND T BANK CORPORATION ORD.SHS) TAX 0.02 U</t>
  </si>
  <si>
    <t>Перевод Исполнение обязательств по п.12 Указа 665. очередь 1. USDdend US0605051046 (BANK OF AMERICA CORP.-ORD SHS) TAX 0.07 USD.</t>
  </si>
  <si>
    <t>Перевод {VO80150} Исполнение обязательств по п.12 Указа 665. очередь 1. USD Cash Dividend US55261F1049 (M AND T BANK CORPORATION</t>
  </si>
  <si>
    <t>Перевод {VO80150} Исполнение обязательств по п.12 Указа 665. очередь 1. USD Cash Dividend US7170811035 (Pfizer Inc._ORD SHS) TAX</t>
  </si>
  <si>
    <t>Перевод {VO80150} Исполнение обязательств по п.12 Указа 665. очередь 1. USD Cash Dividend US5543821012 (MACERICH COMPANY - US RE</t>
  </si>
  <si>
    <t>Перевод {VO80150} Исполнение обязательств по п.12 Указа 665. очередь 1. USD Cash Dividend US00206R1023 (AT&amp;T Inc._ORD SHS) TAX 0</t>
  </si>
  <si>
    <t>Перевод {VO80150} Исполнение обязательств по п.12 Указа 665. очередь 1. USD Cash Dividend US4461501045 (HUNTINGTON BANCSHS (ORD </t>
  </si>
  <si>
    <t>Перевод {VO80150} Исполнение обязательств по п.12 Указа 665. 1 очередь USD Cash Dividend US0605051046 BANK OF AMERICA CORP.-ORD </t>
  </si>
  <si>
    <t>БПИФ Ликвидность УК ВИМ</t>
  </si>
  <si>
    <t>Перевод {VO80150} Исполнение обязательств по п.12 Указа 665. 1 очередь USD Cash Dividend US7170811035 Pfizer Inc._ORD SHS TAX 0.</t>
  </si>
  <si>
    <t>Группа Астра ао</t>
  </si>
  <si>
    <t>ОФЗ-ПД 26238 15/05/2041</t>
  </si>
  <si>
    <t>Перевод погашение купона 4B02-08-00124-A-002P (Биржевые облигации ПАО Ростелеком) д.ф.11.06.24</t>
  </si>
  <si>
    <t>Перевод {VO80150} Исполнение обязательств по п.12 Указа 665. 1 очередь USD Cash Dividend US55261F1049 M AND T BANK CORPORATION O</t>
  </si>
  <si>
    <t>Перевод {VO80150} Исполнение обязательств по п.12 Указа 665. 1 очередь USD Cash Dividend US4461501045 HUNTINGTON BANCSHS (ORD SH</t>
  </si>
  <si>
    <t>Перевод {VO80150} Исполнение обязательств по п.12 Указа 665. 1 очередь USD Cash Dividend US5543821012 MACERICH COMPANY ORDSHS TA</t>
  </si>
  <si>
    <t>Зачисление д/с (амортизация Новотр 1Р2)</t>
  </si>
  <si>
    <t>МКПАО ЯНДЕКС</t>
  </si>
  <si>
    <t>ОФЗ-ПД 26230 16/03/39</t>
  </si>
  <si>
    <t>Перевод погашение купона 4B02-02-00590-R-001P (Биржевые облигации ООО МВ ФИНАНС) д.ф.06.08.24</t>
  </si>
  <si>
    <t>НДФЛ Погашение обязательств по НДФЛ за 2024 год. по переводу trn_no=126857781</t>
  </si>
  <si>
    <t>Перевод полное погашение номинала 4B02-02-00590-R-001P (Биржевые облигации ООО МВ ФИНАНС) д.ф.06.08.24</t>
  </si>
  <si>
    <t>FinEx ESports UCITS ETF</t>
  </si>
  <si>
    <t>Перевод погашение купона 4B02-11-16493-A-001P (ПАО ГК Самолет) д.ф.12.08.24</t>
  </si>
  <si>
    <t>НДФЛ Погашение обязательств по НДФЛ за 2024 год.</t>
  </si>
  <si>
    <t>НДФЛ Погашение обязательств по НДФЛ за 2024 год. по переводу trn_no=129026522</t>
  </si>
  <si>
    <t>Перевод погашение купона 26230RMFS (Облигации ОФЗ) д.ф.01.10.24</t>
  </si>
  <si>
    <t>Перевод Выплата по поручению клиента в рамках 100% возврат комиссии за сделки БПИФ Альфа-Капитал в соответствии с Правилами пров</t>
  </si>
  <si>
    <t>Зачисление д/с (купон 9 по Беларусь07)</t>
  </si>
  <si>
    <t>ОФЗ-ПД 26240 30/07/2036</t>
  </si>
  <si>
    <t>Перевод погашение купона 4B02-08-00124-A-002P (Биржевые облигации ПАО Ростелеком) д.ф.10.12.24</t>
  </si>
  <si>
    <t>НДФЛ Погашение обязательств по НДФЛ за 2024 год. Сумма обязательств в размере 77 полностью погашена</t>
  </si>
  <si>
    <t>Корпоративный центр ИКС 5</t>
  </si>
  <si>
    <t>Зачисление д/с (погашение РЖД-23 обл)</t>
  </si>
  <si>
    <t>ndfl</t>
  </si>
  <si>
    <t>ОФЗ-ПД 26248 16/05/40</t>
  </si>
  <si>
    <t>МКПАО «МД Медикал Груп»</t>
  </si>
  <si>
    <t>Перевод Дивиденды за 9 месяцев 2024 г. по акциям ПАО НК Роснефть (1-02-00122-A). (Удержан налог 5 руб.). Эмитентом уменьшена НОБ</t>
  </si>
  <si>
    <t>Перевод Выплата промежуточных дивидендов Fix Price Group PLC US33835G2057 TAX 0.00 RUB. (Удержан налог 5 руб.)</t>
  </si>
  <si>
    <t>Перевод погашение купона 4B02-11-16493-A-001P (ПАО ГК Самолет облигации) д.ф.10.02.25</t>
  </si>
  <si>
    <t>МКПАО Хэдхантер</t>
  </si>
  <si>
    <t>Полюс ПАО ао</t>
  </si>
  <si>
    <t>Перевод погашение купона 26230RMFS (облигации Минфин России) д.ф.01.04.25</t>
  </si>
  <si>
    <t>Зачисление д/с (купон 10 по Беларусь07)</t>
  </si>
  <si>
    <t>Зачисление д/с (погашение Беларусь07)</t>
  </si>
  <si>
    <t>ЕвроТранс БО-001Р-05</t>
  </si>
  <si>
    <t>ГМК "Нор.Никель" ПАО ао</t>
  </si>
  <si>
    <t>Перевод полное погашение номинала 4B02-08-00124-A-002P (Биржевые облигации ПАО Ростелеком) д.ф.10.06.25</t>
  </si>
  <si>
    <t>Перевод погашение купона 4B02-08-00124-A-002P (Биржевые облигации ПАО Ростелеком) д.ф.10.06.25</t>
  </si>
  <si>
    <t>ПАО Фикс Прайс</t>
  </si>
  <si>
    <t>РЖД БО 001P-38R</t>
  </si>
  <si>
    <t>Зачисление д/с (погашение СамолетP12)</t>
  </si>
  <si>
    <t>Зачисление д/с (погашение 26234)</t>
  </si>
  <si>
    <t>БПИФ Первая Ежемесячный доход</t>
  </si>
  <si>
    <t>Зачисление д/с (погашение МВ ФИН 1Р3)</t>
  </si>
  <si>
    <t>Перевод Дивиденды за 2024 г. по акциям Банк ВТБ (ПАО) (10401000B). (Удержан налог 6 руб.). Эмитентом уменьшена НОБ</t>
  </si>
  <si>
    <t>Перевод погашение купона 4B02-38-65045-D-001P (облигации ОАО РЖД) д.ф.25.07.25</t>
  </si>
  <si>
    <t>Перевод Дивиденды за 2024 г. по акциям ПАО НК Роснефть (1-02-00122-A). (Удержан налог 2 руб.). Эмитентом уменьшена НОБ</t>
  </si>
  <si>
    <t>Перевод погашение купона 4B02-11-16493-A-001P (облигации ПАО ГК Самолет) д.ф.11.08.25</t>
  </si>
  <si>
    <t>БПИФ Альфа Управляем облигации</t>
  </si>
  <si>
    <t>БПИФ Альфа Денежный рынок Плюс</t>
  </si>
  <si>
    <t>БПИФ Первая Топ Рос. акций</t>
  </si>
  <si>
    <t>Перевод погашение купона 4B02-38-65045-D-001P (Биржевые облигации ОАО РЖД) д.ф.22.08.25</t>
  </si>
  <si>
    <t>Перевод погашение купона 4B02-38-65045-D-001P (облигации ОАО РЖД) д.ф.23.09.25</t>
  </si>
  <si>
    <t>Перевод погашение купона 26230RMFS (облигации  Минфин России) д.ф.30.09.25</t>
  </si>
  <si>
    <t>ОФЗ-ПД 26246 12/03/36</t>
  </si>
  <si>
    <t>Перевод погашение купона 4B02-38-65045-D-001P (облигации ОАО РЖД) д.ф.23.10.25</t>
  </si>
  <si>
    <t>Перевод Дивиденды за 2024 г. по акциям ПАО ОГК-2 (1-02-65105-D). (Удержан налог 8 руб.)</t>
  </si>
  <si>
    <t>Перевод погашение купона 4B02-38-65045-D-001P (облигации ОАО РЖД) д.ф.21.11.25</t>
  </si>
  <si>
    <t>ОФЗ-ПД 26254 03/10/2040</t>
  </si>
  <si>
    <t>ОФЗ-ПД 26250 10/06/37</t>
  </si>
  <si>
    <t>МКПАО Озон</t>
  </si>
  <si>
    <t>Перевод погашение купона 4B02-38-65045-D-001P (облигации ОАО РЖД) д.ф.22.12.25</t>
  </si>
  <si>
    <t>НДФЛ Погашение обязательств по НДФЛ за 2025 год. Сумма обязательств в размере 177 полностью погашена</t>
  </si>
  <si>
    <t>Перевод погашение купона 4B02-38-65045-D-001P (облигации ОАО РЖД) д.ф.21.01.26</t>
  </si>
  <si>
    <t>Зачисление д/с (погашение ЕвроТранс2)</t>
  </si>
  <si>
    <t>Перевод Дивиденды за 9 месяцев 2025 г. по акциям ПАО НК Роснефть. (1-02-00122-A). (Удержан налог 1 руб.). Эмитентом уменьшена НО</t>
  </si>
  <si>
    <t>Перевод погашение купона 4B02-11-16493-A-001P (облигации ПАО ГК Самолет) д.ф.09.02.26</t>
  </si>
  <si>
    <t>Перевод погашение купона 4B02-38-65045-D-001P (облигации ОАО РЖД) д.ф.20.02.26</t>
  </si>
  <si>
    <t>Т-Технологии МКПАО ао</t>
  </si>
  <si>
    <t>Перевод погашение купона 4B02-38-65045-D-001P (облигации ОАО РЖД) д.ф.20.03.26</t>
  </si>
  <si>
    <t>Перевод погашение купона 26230RMFS (облигации Минфин России) д.ф.31.03.26</t>
  </si>
  <si>
    <t>НДФЛ Погашение обязательств по НДФЛ за 2026 год. по переводу trn_no=440551340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</si>
  <si>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</si>
  <si>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</si>
  <si>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</si>
  <si>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</si>
  <si>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</si>
  <si>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</si>
  <si>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</si>
  <si>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</si>
  <si>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</si>
  <si>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</si>
  <si>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</si>
  <si>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НКНХ ап</t>
  </si>
  <si>
    <t>Ростел -ап</t>
  </si>
  <si>
    <t>Pfizer</t>
  </si>
  <si>
    <t>М.видео</t>
  </si>
  <si>
    <t>АЛРОСА ао</t>
  </si>
  <si>
    <t>FIXP-гдр</t>
  </si>
  <si>
    <t>ДетскийМир</t>
  </si>
  <si>
    <t>ГАЗПРОМ ао</t>
  </si>
  <si>
    <t>iПозитив</t>
  </si>
  <si>
    <t>ЛСР ао</t>
  </si>
  <si>
    <t>ОргСинт ао</t>
  </si>
  <si>
    <t>РусГидро</t>
  </si>
  <si>
    <t>Ростел -ао</t>
  </si>
  <si>
    <t>Магнит ао</t>
  </si>
  <si>
    <t>РСетиМР ао</t>
  </si>
  <si>
    <t>iАстра ао</t>
  </si>
  <si>
    <t>Башнефт ап</t>
  </si>
  <si>
    <t>FLOW ETF</t>
  </si>
  <si>
    <t>Купон</t>
  </si>
  <si>
    <t>Карелия 17</t>
  </si>
  <si>
    <t>iРОСНАНО 8</t>
  </si>
  <si>
    <t>Беларусь07</t>
  </si>
  <si>
    <t>МТС 1P-14</t>
  </si>
  <si>
    <t>МТС 1P-22</t>
  </si>
  <si>
    <t>МВ ФИН 1Р3</t>
  </si>
  <si>
    <t>МВ ФИН 1Р2</t>
  </si>
  <si>
    <t>Ростел2P8R</t>
  </si>
  <si>
    <t>СамолетP12</t>
  </si>
  <si>
    <t>ОФЗ 26223</t>
  </si>
  <si>
    <t>ЕвроТранс2</t>
  </si>
  <si>
    <t>Новотр 1Р2</t>
  </si>
  <si>
    <t>ВТБ Б1-348</t>
  </si>
  <si>
    <t>Инаркт2Р1</t>
  </si>
  <si>
    <t>ОФЗ 26234</t>
  </si>
  <si>
    <t>РЖД-23 обл</t>
  </si>
  <si>
    <t>ОФЗ 26242</t>
  </si>
  <si>
    <t>ОФЗ 26244</t>
  </si>
  <si>
    <t>ОФЗ 26230</t>
  </si>
  <si>
    <t>ОФЗ 26238</t>
  </si>
  <si>
    <t>ОФЗ 26240</t>
  </si>
  <si>
    <t>ОФЗ 26248</t>
  </si>
  <si>
    <t>ЕвроТранс5</t>
  </si>
  <si>
    <t>ОФЗ 26250</t>
  </si>
  <si>
    <t>ОФЗ 26246</t>
  </si>
  <si>
    <t>ОФЗ 26254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</si>
  <si>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</si>
  <si>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</si>
  <si>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</si>
  <si>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</si>
  <si>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</si>
  <si>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</si>
  <si>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</si>
  <si>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</si>
  <si>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</si>
  <si>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</si>
  <si>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</si>
  <si>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</si>
  <si>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</si>
  <si>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</si>
  <si>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</si>
  <si>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</si>
  <si>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</si>
  <si>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FXTB ETF</t>
  </si>
  <si>
    <t>FXRU ETF</t>
  </si>
  <si>
    <t>SBMM ETF</t>
  </si>
  <si>
    <t>Yandex clA</t>
  </si>
  <si>
    <t>МКПАО "ВК"</t>
  </si>
  <si>
    <t>Сегежа</t>
  </si>
  <si>
    <t>FXIM ETF</t>
  </si>
  <si>
    <t>ЭН+ГРУП ао</t>
  </si>
  <si>
    <t>СПБ Биржа</t>
  </si>
  <si>
    <t>FXRE ETF</t>
  </si>
  <si>
    <t>Совкомфлот</t>
  </si>
  <si>
    <t>РУСАЛ ао</t>
  </si>
  <si>
    <t>ETF AKMB</t>
  </si>
  <si>
    <t>AKMP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</si>
</sst>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AA7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1914.5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-0.2926</v>
      </c>
      <c r="M2" s="6" t="n">
        <v>2678.42</v>
      </c>
      <c r="N2" s="17" t="n">
        <v>12.68</v>
      </c>
      <c r="O2" s="16"/>
      <c r="P2" s="16" t="s">
        <v>22</v>
      </c>
      <c r="Q2" s="17" t="n">
        <v>0.214475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15</v>
      </c>
      <c r="G3" s="6" t="n">
        <v>3224.5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-0.6921</v>
      </c>
      <c r="M3" s="6" t="n">
        <v>4072.73</v>
      </c>
      <c r="N3" s="17" t="n">
        <v>10.68</v>
      </c>
      <c r="O3" s="16"/>
      <c r="P3" s="16" t="s">
        <v>26</v>
      </c>
      <c r="Q3" s="17" t="n">
        <v>26.8175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35</v>
      </c>
      <c r="G4" s="6" t="n">
        <v>1234.4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-0.9069</v>
      </c>
      <c r="M4" s="6" t="n">
        <v>1968.62</v>
      </c>
      <c r="N4" s="17" t="n">
        <v>9.54</v>
      </c>
      <c r="O4" s="16"/>
      <c r="P4" s="16" t="s">
        <v>30</v>
      </c>
      <c r="Q4" s="17" t="n">
        <v>53.607737927139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130</v>
      </c>
      <c r="G5" s="6" t="n">
        <v>292.07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0.1088</v>
      </c>
      <c r="M5" s="6" t="n">
        <v>230.02</v>
      </c>
      <c r="N5" s="17" t="n">
        <v>8.38</v>
      </c>
      <c r="O5" s="16"/>
      <c r="P5" s="16" t="s">
        <v>34</v>
      </c>
      <c r="Q5" s="17" t="n">
        <v>94.1009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100</v>
      </c>
      <c r="G6" s="6" t="n">
        <v>307.6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0.3931</v>
      </c>
      <c r="M6" s="6" t="n">
        <v>183.99</v>
      </c>
      <c r="N6" s="17" t="n">
        <v>6.79</v>
      </c>
      <c r="O6" s="16"/>
      <c r="P6" s="16" t="s">
        <v>38</v>
      </c>
      <c r="Q6" s="17" t="n">
        <v>11.1616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21</v>
      </c>
      <c r="F7" s="7" t="n">
        <v>30</v>
      </c>
      <c r="G7" s="6" t="n">
        <v>916.9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-0.0977</v>
      </c>
      <c r="M7" s="6" t="n">
        <v>1119.97</v>
      </c>
      <c r="N7" s="17" t="n">
        <v>6.07</v>
      </c>
      <c r="O7" s="16"/>
      <c r="P7" s="16" t="s">
        <v>41</v>
      </c>
      <c r="Q7" s="17" t="n">
        <v>86.5906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44</v>
      </c>
      <c r="F8" s="7" t="n">
        <v>10</v>
      </c>
      <c r="G8" s="6" t="n">
        <v>2631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-0.1719</v>
      </c>
      <c r="M8" s="6" t="n">
        <v>2862.6</v>
      </c>
      <c r="N8" s="17" t="n">
        <v>5.81</v>
      </c>
      <c r="O8" s="16"/>
      <c r="P8" s="16" t="s">
        <v>45</v>
      </c>
      <c r="Q8" s="17" t="n">
        <v>101.5412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18</v>
      </c>
      <c r="C9" s="16" t="s">
        <v>47</v>
      </c>
      <c r="D9" s="16" t="s">
        <v>20</v>
      </c>
      <c r="E9" s="2" t="s">
        <v>25</v>
      </c>
      <c r="F9" s="7" t="n">
        <v>15</v>
      </c>
      <c r="G9" s="6" t="n">
        <v>1193.6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0.0309</v>
      </c>
      <c r="M9" s="6" t="n">
        <v>1194.34</v>
      </c>
      <c r="N9" s="17" t="n">
        <v>3.95</v>
      </c>
      <c r="O9" s="16"/>
      <c r="P9" s="16" t="s">
        <v>48</v>
      </c>
      <c r="Q9" s="17" t="n">
        <v>10091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5</v>
      </c>
      <c r="G10" s="6" t="n">
        <v>3558.5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-0.2428</v>
      </c>
      <c r="M10" s="6" t="n">
        <v>4112.15</v>
      </c>
      <c r="N10" s="17" t="n">
        <v>3.93</v>
      </c>
      <c r="O10" s="16"/>
      <c r="P10" s="16" t="s">
        <v>52</v>
      </c>
      <c r="Q10" s="17" t="n">
        <v>9.6887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45</v>
      </c>
      <c r="G11" s="6" t="n">
        <v>251.06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-0.2409</v>
      </c>
      <c r="M11" s="6" t="n">
        <v>330.82</v>
      </c>
      <c r="N11" s="17" t="n">
        <v>2.49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59</v>
      </c>
      <c r="F12" s="7" t="n">
        <v>35</v>
      </c>
      <c r="G12" s="6" t="n">
        <v>310.15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-0.0351</v>
      </c>
      <c r="M12" s="6" t="n">
        <v>444.34</v>
      </c>
      <c r="N12" s="17" t="n">
        <v>2.4</v>
      </c>
      <c r="O12" s="16"/>
      <c r="P12" s="16" t="s">
        <v>60</v>
      </c>
      <c r="Q12" s="17" t="n">
        <v>0.1655</v>
      </c>
      <c r="R12" s="6" t="s">
        <f>=Q12/$Q$13</f>
      </c>
    </row>
    <row collapsed="false" customFormat="false" customHeight="false" hidden="false" ht="12.1" outlineLevel="0" r="13">
      <c r="A13" s="16" t="s">
        <v>61</v>
      </c>
      <c r="B13" s="16" t="s">
        <v>18</v>
      </c>
      <c r="C13" s="16" t="s">
        <v>62</v>
      </c>
      <c r="D13" s="16" t="s">
        <v>20</v>
      </c>
      <c r="E13" s="2" t="s">
        <v>63</v>
      </c>
      <c r="F13" s="7" t="n">
        <v>21000</v>
      </c>
      <c r="G13" s="6" t="n">
        <v>0.5005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-0.0702</v>
      </c>
      <c r="M13" s="6" t="n">
        <v>0.87</v>
      </c>
      <c r="N13" s="17" t="n">
        <v>2.32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64</v>
      </c>
      <c r="B14" s="16" t="s">
        <v>18</v>
      </c>
      <c r="C14" s="16" t="s">
        <v>65</v>
      </c>
      <c r="D14" s="16" t="s">
        <v>20</v>
      </c>
      <c r="E14" s="2" t="s">
        <v>66</v>
      </c>
      <c r="F14" s="7" t="n">
        <v>50</v>
      </c>
      <c r="G14" s="6" t="n">
        <v>179.65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0.0062</v>
      </c>
      <c r="M14" s="6" t="n">
        <v>236.76</v>
      </c>
      <c r="N14" s="17" t="n">
        <v>1.98</v>
      </c>
      <c r="O14" s="16"/>
      <c r="P14" s="16" t="s">
        <v>67</v>
      </c>
      <c r="Q14" s="17" t="n">
        <v>146</v>
      </c>
      <c r="R14" s="6" t="s">
        <f>=Q14/$Q$13</f>
      </c>
    </row>
    <row collapsed="false" customFormat="false" customHeight="false" hidden="false" ht="12.1" outlineLevel="0" r="15">
      <c r="A15" s="16" t="s">
        <v>68</v>
      </c>
      <c r="B15" s="16" t="s">
        <v>18</v>
      </c>
      <c r="C15" s="16" t="s">
        <v>69</v>
      </c>
      <c r="D15" s="16" t="s">
        <v>20</v>
      </c>
      <c r="E15" s="2" t="s">
        <v>70</v>
      </c>
      <c r="F15" s="7" t="n">
        <v>80</v>
      </c>
      <c r="G15" s="6" t="n">
        <v>110.42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-0.2275</v>
      </c>
      <c r="M15" s="6" t="n">
        <v>131.53</v>
      </c>
      <c r="N15" s="17" t="n">
        <v>1.95</v>
      </c>
      <c r="O15" s="16"/>
      <c r="P15" s="16" t="s">
        <v>71</v>
      </c>
      <c r="Q15" s="17" t="n">
        <v>1.567</v>
      </c>
      <c r="R15" s="6" t="s">
        <f>=Q15/$Q$13</f>
      </c>
    </row>
    <row collapsed="false" customFormat="false" customHeight="false" hidden="false" ht="12.1" outlineLevel="0" r="16">
      <c r="A16" s="16" t="s">
        <v>72</v>
      </c>
      <c r="B16" s="16" t="s">
        <v>18</v>
      </c>
      <c r="C16" s="16" t="s">
        <v>73</v>
      </c>
      <c r="D16" s="16" t="s">
        <v>20</v>
      </c>
      <c r="E16" s="2" t="s">
        <v>66</v>
      </c>
      <c r="F16" s="7" t="n">
        <v>50</v>
      </c>
      <c r="G16" s="6" t="n">
        <v>147.05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0.082</v>
      </c>
      <c r="M16" s="6" t="n">
        <v>151.17</v>
      </c>
      <c r="N16" s="17" t="n">
        <v>1.62</v>
      </c>
      <c r="O16" s="16"/>
      <c r="P16" s="16" t="s">
        <v>74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75</v>
      </c>
      <c r="B17" s="16" t="s">
        <v>18</v>
      </c>
      <c r="C17" s="16" t="s">
        <v>76</v>
      </c>
      <c r="D17" s="16" t="s">
        <v>20</v>
      </c>
      <c r="E17" s="2" t="s">
        <v>25</v>
      </c>
      <c r="F17" s="7" t="n">
        <v>15</v>
      </c>
      <c r="G17" s="6" t="n">
        <v>441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0.1079</v>
      </c>
      <c r="M17" s="6" t="n">
        <v>477.6</v>
      </c>
      <c r="N17" s="17" t="n">
        <v>1.46</v>
      </c>
      <c r="O17" s="16"/>
      <c r="P17" s="16" t="s">
        <v>77</v>
      </c>
      <c r="Q17" s="17" t="n">
        <v>75.93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18</v>
      </c>
      <c r="C18" s="16" t="s">
        <v>79</v>
      </c>
      <c r="D18" s="16" t="s">
        <v>20</v>
      </c>
      <c r="E18" s="2" t="s">
        <v>80</v>
      </c>
      <c r="F18" s="7" t="n">
        <v>12</v>
      </c>
      <c r="G18" s="6" t="n">
        <v>542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-0.1791</v>
      </c>
      <c r="M18" s="6" t="n">
        <v>1047.55</v>
      </c>
      <c r="N18" s="17" t="n">
        <v>1.44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81</v>
      </c>
      <c r="B19" s="16" t="s">
        <v>18</v>
      </c>
      <c r="C19" s="16" t="s">
        <v>82</v>
      </c>
      <c r="D19" s="16" t="s">
        <v>20</v>
      </c>
      <c r="E19" s="2" t="s">
        <v>83</v>
      </c>
      <c r="F19" s="7" t="n">
        <v>100</v>
      </c>
      <c r="G19" s="6" t="n">
        <v>65.36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-0.2445</v>
      </c>
      <c r="M19" s="6" t="n">
        <v>89.25</v>
      </c>
      <c r="N19" s="17" t="n">
        <v>1.44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84</v>
      </c>
      <c r="B20" s="16" t="s">
        <v>18</v>
      </c>
      <c r="C20" s="16" t="s">
        <v>85</v>
      </c>
      <c r="D20" s="16" t="s">
        <v>20</v>
      </c>
      <c r="E20" s="2" t="s">
        <v>86</v>
      </c>
      <c r="F20" s="7" t="n">
        <v>10000</v>
      </c>
      <c r="G20" s="6" t="n">
        <v>0.501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0.2462</v>
      </c>
      <c r="M20" s="6" t="n">
        <v>0.3</v>
      </c>
      <c r="N20" s="17" t="n">
        <v>1.11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87</v>
      </c>
      <c r="B21" s="16" t="s">
        <v>18</v>
      </c>
      <c r="C21" s="16" t="s">
        <v>88</v>
      </c>
      <c r="D21" s="16" t="s">
        <v>20</v>
      </c>
      <c r="E21" s="2" t="s">
        <v>89</v>
      </c>
      <c r="F21" s="7" t="n">
        <v>20</v>
      </c>
      <c r="G21" s="6" t="n">
        <v>239.1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0.4507</v>
      </c>
      <c r="M21" s="6" t="n">
        <v>155.65</v>
      </c>
      <c r="N21" s="17" t="n">
        <v>1.06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90</v>
      </c>
      <c r="B22" s="16" t="s">
        <v>18</v>
      </c>
      <c r="C22" s="16" t="s">
        <v>91</v>
      </c>
      <c r="D22" s="16" t="s">
        <v>20</v>
      </c>
      <c r="E22" s="2" t="s">
        <v>92</v>
      </c>
      <c r="F22" s="7" t="n">
        <v>1</v>
      </c>
      <c r="G22" s="6" t="n">
        <v>4746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0.054</v>
      </c>
      <c r="M22" s="6" t="n">
        <v>5732.86</v>
      </c>
      <c r="N22" s="17" t="n">
        <v>1.05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18</v>
      </c>
      <c r="C23" s="16" t="s">
        <v>94</v>
      </c>
      <c r="D23" s="16" t="s">
        <v>20</v>
      </c>
      <c r="E23" s="2" t="s">
        <v>92</v>
      </c>
      <c r="F23" s="7" t="n">
        <v>1</v>
      </c>
      <c r="G23" s="6" t="n">
        <v>4396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0.2592</v>
      </c>
      <c r="M23" s="6" t="n">
        <v>3979.9</v>
      </c>
      <c r="N23" s="17" t="n">
        <v>0.97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95</v>
      </c>
      <c r="B24" s="16" t="s">
        <v>18</v>
      </c>
      <c r="C24" s="16" t="s">
        <v>96</v>
      </c>
      <c r="D24" s="16" t="s">
        <v>20</v>
      </c>
      <c r="E24" s="2" t="s">
        <v>86</v>
      </c>
      <c r="F24" s="7" t="n">
        <v>10000</v>
      </c>
      <c r="G24" s="6" t="n">
        <v>0.431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0.1843</v>
      </c>
      <c r="M24" s="6" t="n">
        <v>0.27</v>
      </c>
      <c r="N24" s="17" t="n">
        <v>0.95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97</v>
      </c>
      <c r="B25" s="16" t="s">
        <v>18</v>
      </c>
      <c r="C25" s="16" t="s">
        <v>98</v>
      </c>
      <c r="D25" s="16" t="s">
        <v>20</v>
      </c>
      <c r="E25" s="2" t="s">
        <v>44</v>
      </c>
      <c r="F25" s="7" t="n">
        <v>10</v>
      </c>
      <c r="G25" s="6" t="n">
        <v>397.55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0.0511</v>
      </c>
      <c r="M25" s="6" t="n">
        <v>498.05</v>
      </c>
      <c r="N25" s="17" t="n">
        <v>0.88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99</v>
      </c>
      <c r="B26" s="16" t="s">
        <v>18</v>
      </c>
      <c r="C26" s="16" t="s">
        <v>100</v>
      </c>
      <c r="D26" s="16" t="s">
        <v>20</v>
      </c>
      <c r="E26" s="2" t="s">
        <v>101</v>
      </c>
      <c r="F26" s="7" t="n">
        <v>1</v>
      </c>
      <c r="G26" s="6" t="n">
        <v>3705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0.142</v>
      </c>
      <c r="M26" s="6" t="n">
        <v>1979.09</v>
      </c>
      <c r="N26" s="17" t="n">
        <v>0.82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102</v>
      </c>
      <c r="B27" s="16" t="s">
        <v>18</v>
      </c>
      <c r="C27" s="16" t="s">
        <v>103</v>
      </c>
      <c r="D27" s="16" t="s">
        <v>20</v>
      </c>
      <c r="E27" s="2" t="s">
        <v>66</v>
      </c>
      <c r="F27" s="7" t="n">
        <v>50</v>
      </c>
      <c r="G27" s="6" t="n">
        <v>58.24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-0.096</v>
      </c>
      <c r="M27" s="6" t="n">
        <v>113.71</v>
      </c>
      <c r="N27" s="17" t="n">
        <v>0.64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104</v>
      </c>
      <c r="B28" s="16" t="s">
        <v>18</v>
      </c>
      <c r="C28" s="16" t="s">
        <v>105</v>
      </c>
      <c r="D28" s="16" t="s">
        <v>20</v>
      </c>
      <c r="E28" s="2" t="s">
        <v>106</v>
      </c>
      <c r="F28" s="7" t="n">
        <v>700000</v>
      </c>
      <c r="G28" s="6" t="n">
        <v>0.004174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-0.1498</v>
      </c>
      <c r="M28" s="6" t="n">
        <v>0.01</v>
      </c>
      <c r="N28" s="17" t="n">
        <v>0.64</v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107</v>
      </c>
      <c r="B29" s="16" t="s">
        <v>18</v>
      </c>
      <c r="C29" s="16" t="s">
        <v>108</v>
      </c>
      <c r="D29" s="16" t="s">
        <v>20</v>
      </c>
      <c r="E29" s="2" t="s">
        <v>109</v>
      </c>
      <c r="F29" s="7" t="n">
        <v>13000</v>
      </c>
      <c r="G29" s="6" t="n">
        <v>0.1868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-0.1239</v>
      </c>
      <c r="M29" s="6" t="n">
        <v>0.52</v>
      </c>
      <c r="N29" s="17" t="n">
        <v>0.54</v>
      </c>
      <c r="O29" s="16"/>
      <c r="P29" s="16"/>
      <c r="Q29" s="17"/>
      <c r="R29" s="17"/>
    </row>
    <row collapsed="false" customFormat="false" customHeight="false" hidden="false" ht="12.1" outlineLevel="0" r="30">
      <c r="A30" s="16" t="s">
        <v>110</v>
      </c>
      <c r="B30" s="16" t="s">
        <v>18</v>
      </c>
      <c r="C30" s="16" t="s">
        <v>111</v>
      </c>
      <c r="D30" s="16" t="s">
        <v>20</v>
      </c>
      <c r="E30" s="2" t="s">
        <v>112</v>
      </c>
      <c r="F30" s="7" t="n">
        <v>120</v>
      </c>
      <c r="G30" s="6" t="n">
        <v>16.1</v>
      </c>
      <c r="H30" s="17" t="n">
        <v>0</v>
      </c>
      <c r="I30" s="6" t="n">
        <v>0</v>
      </c>
      <c r="J30" s="16"/>
      <c r="K30" s="6" t="s">
        <f>=F30*G30*Портфель!$R$13</f>
      </c>
      <c r="L30" s="9" t="n">
        <v>-0.1066</v>
      </c>
      <c r="M30" s="6" t="n">
        <v>27.25</v>
      </c>
      <c r="N30" s="17" t="n">
        <v>0.43</v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113</v>
      </c>
      <c r="B31" s="16" t="s">
        <v>18</v>
      </c>
      <c r="C31" s="16" t="s">
        <v>114</v>
      </c>
      <c r="D31" s="16" t="s">
        <v>77</v>
      </c>
      <c r="E31" s="2" t="s">
        <v>101</v>
      </c>
      <c r="F31" s="7" t="n">
        <v>1</v>
      </c>
      <c r="G31" s="6" t="n">
        <v>24.89</v>
      </c>
      <c r="H31" s="17" t="n">
        <v>0</v>
      </c>
      <c r="I31" s="6" t="n">
        <v>0</v>
      </c>
      <c r="J31" s="16"/>
      <c r="K31" s="6" t="s">
        <f>=F31*G31*Портфель!$R$17</f>
      </c>
      <c r="L31" s="9" t="n">
        <v>0.303</v>
      </c>
      <c r="M31" s="6" t="n">
        <v>598.97</v>
      </c>
      <c r="N31" s="17" t="n">
        <v>0.42</v>
      </c>
      <c r="O31" s="16"/>
      <c r="P31" s="16"/>
      <c r="Q31" s="17"/>
      <c r="R31" s="17"/>
    </row>
    <row collapsed="false" customFormat="false" customHeight="false" hidden="false" ht="12.1" outlineLevel="0" r="32">
      <c r="A32" s="16" t="s">
        <v>115</v>
      </c>
      <c r="B32" s="16" t="s">
        <v>18</v>
      </c>
      <c r="C32" s="16" t="s">
        <v>116</v>
      </c>
      <c r="D32" s="16" t="s">
        <v>20</v>
      </c>
      <c r="E32" s="2" t="s">
        <v>101</v>
      </c>
      <c r="F32" s="7" t="n">
        <v>1</v>
      </c>
      <c r="G32" s="6" t="n">
        <v>1700</v>
      </c>
      <c r="H32" s="17" t="n">
        <v>0</v>
      </c>
      <c r="I32" s="6" t="n">
        <v>0</v>
      </c>
      <c r="J32" s="16"/>
      <c r="K32" s="6" t="s">
        <f>=F32*G32*Портфель!$R$13</f>
      </c>
      <c r="L32" s="9" t="n">
        <v>0.1387</v>
      </c>
      <c r="M32" s="6" t="n">
        <v>834.17</v>
      </c>
      <c r="N32" s="17" t="n">
        <v>0.38</v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117</v>
      </c>
      <c r="B33" s="16" t="s">
        <v>18</v>
      </c>
      <c r="C33" s="16" t="s">
        <v>118</v>
      </c>
      <c r="D33" s="16" t="s">
        <v>20</v>
      </c>
      <c r="E33" s="2" t="s">
        <v>101</v>
      </c>
      <c r="F33" s="7" t="n">
        <v>1</v>
      </c>
      <c r="G33" s="6" t="n">
        <v>1400</v>
      </c>
      <c r="H33" s="17" t="n">
        <v>0</v>
      </c>
      <c r="I33" s="6" t="n">
        <v>0</v>
      </c>
      <c r="J33" s="16"/>
      <c r="K33" s="6" t="s">
        <f>=F33*G33*Портфель!$R$13</f>
      </c>
      <c r="L33" s="9" t="n">
        <v>-0.0262</v>
      </c>
      <c r="M33" s="6" t="n">
        <v>2165.55</v>
      </c>
      <c r="N33" s="17" t="n">
        <v>0.31</v>
      </c>
      <c r="O33" s="16"/>
      <c r="P33" s="16"/>
      <c r="Q33" s="17"/>
      <c r="R33" s="17"/>
    </row>
    <row collapsed="false" customFormat="false" customHeight="false" hidden="false" ht="12.1" outlineLevel="0" r="34">
      <c r="A34" s="16" t="s">
        <v>119</v>
      </c>
      <c r="B34" s="16" t="s">
        <v>18</v>
      </c>
      <c r="C34" s="16" t="s">
        <v>120</v>
      </c>
      <c r="D34" s="16" t="s">
        <v>20</v>
      </c>
      <c r="E34" s="2" t="s">
        <v>101</v>
      </c>
      <c r="F34" s="7" t="n">
        <v>1</v>
      </c>
      <c r="G34" s="6" t="n">
        <v>1085</v>
      </c>
      <c r="H34" s="17" t="n">
        <v>0</v>
      </c>
      <c r="I34" s="6" t="n">
        <v>0</v>
      </c>
      <c r="J34" s="16"/>
      <c r="K34" s="6" t="s">
        <f>=F34*G34*Портфель!$R$13</f>
      </c>
      <c r="L34" s="9" t="n">
        <v>0.1278</v>
      </c>
      <c r="M34" s="6" t="n">
        <v>702.47</v>
      </c>
      <c r="N34" s="17" t="n">
        <v>0.24</v>
      </c>
      <c r="O34" s="16"/>
      <c r="P34" s="16"/>
      <c r="Q34" s="17"/>
      <c r="R34" s="17"/>
    </row>
    <row collapsed="false" customFormat="false" customHeight="false" hidden="false" ht="12.1" outlineLevel="0" r="35">
      <c r="A35" s="16" t="s">
        <v>121</v>
      </c>
      <c r="B35" s="16" t="s">
        <v>18</v>
      </c>
      <c r="C35" s="16" t="s">
        <v>122</v>
      </c>
      <c r="D35" s="16" t="s">
        <v>77</v>
      </c>
      <c r="E35" s="2" t="s">
        <v>101</v>
      </c>
      <c r="F35" s="7" t="n">
        <v>1</v>
      </c>
      <c r="G35" s="6" t="n">
        <v>6.04</v>
      </c>
      <c r="H35" s="17" t="n">
        <v>0</v>
      </c>
      <c r="I35" s="6" t="n">
        <v>0</v>
      </c>
      <c r="J35" s="16"/>
      <c r="K35" s="6" t="s">
        <f>=F35*G35*Портфель!$R$17</f>
      </c>
      <c r="L35" s="9" t="n">
        <v>-0.1143</v>
      </c>
      <c r="M35" s="6" t="n">
        <v>1173.72</v>
      </c>
      <c r="N35" s="17" t="n">
        <v>0.1</v>
      </c>
      <c r="O35" s="16"/>
      <c r="P35" s="16"/>
      <c r="Q35" s="17"/>
      <c r="R35" s="17"/>
    </row>
    <row collapsed="false" customFormat="false" customHeight="false" hidden="false" ht="12.1" outlineLevel="0" r="36">
      <c r="A36" s="16" t="s">
        <v>123</v>
      </c>
      <c r="B36" s="16" t="s">
        <v>18</v>
      </c>
      <c r="C36" s="16" t="s">
        <v>124</v>
      </c>
      <c r="D36" s="16" t="s">
        <v>41</v>
      </c>
      <c r="E36" s="2" t="s">
        <v>101</v>
      </c>
      <c r="F36" s="7" t="n">
        <v>1</v>
      </c>
      <c r="G36" s="6" t="n">
        <v>2.51</v>
      </c>
      <c r="H36" s="17" t="n">
        <v>0</v>
      </c>
      <c r="I36" s="6" t="n">
        <v>0</v>
      </c>
      <c r="J36" s="16"/>
      <c r="K36" s="6" t="s">
        <f>=F36*G36*Портфель!$R$7</f>
      </c>
      <c r="L36" s="9" t="n">
        <v>-0.1255</v>
      </c>
      <c r="M36" s="6" t="n">
        <v>462.54</v>
      </c>
      <c r="N36" s="17" t="n">
        <v>0.05</v>
      </c>
      <c r="O36" s="16"/>
      <c r="P36" s="16"/>
      <c r="Q36" s="17"/>
      <c r="R36" s="17"/>
    </row>
    <row collapsed="false" customFormat="false" customHeight="false" hidden="false" ht="12.1" outlineLevel="0" r="37">
      <c r="A37" s="16" t="s">
        <v>125</v>
      </c>
      <c r="B37" s="16" t="s">
        <v>18</v>
      </c>
      <c r="C37" s="16" t="s">
        <v>126</v>
      </c>
      <c r="D37" s="16" t="s">
        <v>20</v>
      </c>
      <c r="E37" s="2" t="s">
        <v>127</v>
      </c>
      <c r="F37" s="7" t="n">
        <v>158</v>
      </c>
      <c r="G37" s="6" t="n">
        <v>0.3826</v>
      </c>
      <c r="H37" s="17" t="n">
        <v>0</v>
      </c>
      <c r="I37" s="6" t="n">
        <v>0</v>
      </c>
      <c r="J37" s="16"/>
      <c r="K37" s="6" t="s">
        <f>=F37*G37*Портфель!$R$13</f>
      </c>
      <c r="L37" s="9" t="n">
        <v>-0.506</v>
      </c>
      <c r="M37" s="6" t="n">
        <v>0.95</v>
      </c>
      <c r="N37" s="17" t="n">
        <v>0.01</v>
      </c>
      <c r="O37" s="16"/>
      <c r="P37" s="16"/>
      <c r="Q37" s="17"/>
      <c r="R37" s="17"/>
    </row>
    <row collapsed="false" customFormat="false" customHeight="false" hidden="false" ht="12.1" outlineLevel="0" r="38">
      <c r="A38" s="16" t="s">
        <v>128</v>
      </c>
      <c r="B38" s="16" t="s">
        <v>18</v>
      </c>
      <c r="C38" s="16" t="s">
        <v>129</v>
      </c>
      <c r="D38" s="16" t="s">
        <v>20</v>
      </c>
      <c r="E38" s="2" t="s">
        <v>130</v>
      </c>
      <c r="F38" s="7" t="n">
        <v>-1</v>
      </c>
      <c r="G38" s="6" t="n">
        <v>651</v>
      </c>
      <c r="H38" s="17" t="n">
        <v>0</v>
      </c>
      <c r="I38" s="6" t="n">
        <v>0</v>
      </c>
      <c r="J38" s="16"/>
      <c r="K38" s="6" t="s">
        <f>=F38*G38*Портфель!$R$13</f>
      </c>
      <c r="L38" s="9" t="n">
        <v>1</v>
      </c>
      <c r="M38" s="6" t="n">
        <v>1046.38</v>
      </c>
      <c r="N38" s="17" t="n">
        <v>-0.14</v>
      </c>
      <c r="O38" s="16"/>
      <c r="P38" s="16"/>
      <c r="Q38" s="17"/>
      <c r="R38" s="17"/>
    </row>
    <row collapsed="false" customFormat="false" customHeight="false" hidden="false" ht="12.1" outlineLevel="0" r="39">
      <c r="A39" s="16"/>
      <c r="B39" s="16"/>
      <c r="C39" s="16"/>
      <c r="D39" s="16"/>
      <c r="E39" s="16"/>
      <c r="F39" s="7"/>
      <c r="G39" s="6"/>
      <c r="H39" s="4"/>
      <c r="I39" s="4" t="s">
        <v>131</v>
      </c>
      <c r="J39" s="4"/>
      <c r="K39" s="5" t="s">
        <f>=SUM(K2:K38)</f>
      </c>
      <c r="L39" s="4"/>
      <c r="M39" s="4"/>
      <c r="N39" s="10" t="s">
        <f>=K39/K62</f>
      </c>
      <c r="O39" s="16"/>
      <c r="P39" s="16"/>
      <c r="Q39" s="17"/>
      <c r="R39" s="17"/>
    </row>
    <row collapsed="false" customFormat="false" customHeight="false" hidden="false" ht="12.1" outlineLevel="0" r="40">
      <c r="A40" s="16" t="s">
        <v>132</v>
      </c>
      <c r="B40" s="16" t="s">
        <v>133</v>
      </c>
      <c r="C40" s="16" t="s">
        <v>134</v>
      </c>
      <c r="D40" s="16" t="s">
        <v>20</v>
      </c>
      <c r="E40" s="2" t="s">
        <v>135</v>
      </c>
      <c r="F40" s="7" t="n">
        <v>483</v>
      </c>
      <c r="G40" s="6" t="n">
        <v>2.5945</v>
      </c>
      <c r="H40" s="17" t="n">
        <v>0</v>
      </c>
      <c r="I40" s="6" t="n">
        <v>0</v>
      </c>
      <c r="J40" s="16"/>
      <c r="K40" s="6" t="s">
        <f>=F40*G40*Портфель!$R$13</f>
      </c>
      <c r="L40" s="9" t="n">
        <v>0.204</v>
      </c>
      <c r="M40" s="6" t="n">
        <v>1.07</v>
      </c>
      <c r="N40" s="17" t="n">
        <v>0.28</v>
      </c>
      <c r="O40" s="16"/>
      <c r="P40" s="16"/>
      <c r="Q40" s="17"/>
      <c r="R40" s="17"/>
    </row>
    <row collapsed="false" customFormat="false" customHeight="false" hidden="false" ht="12.1" outlineLevel="0" r="41">
      <c r="A41" s="16" t="s">
        <v>136</v>
      </c>
      <c r="B41" s="16" t="s">
        <v>133</v>
      </c>
      <c r="C41" s="16" t="s">
        <v>137</v>
      </c>
      <c r="D41" s="16" t="s">
        <v>20</v>
      </c>
      <c r="E41" s="2" t="s">
        <v>138</v>
      </c>
      <c r="F41" s="7" t="n">
        <v>6</v>
      </c>
      <c r="G41" s="6" t="n">
        <v>114.4</v>
      </c>
      <c r="H41" s="17" t="n">
        <v>0</v>
      </c>
      <c r="I41" s="6" t="n">
        <v>0</v>
      </c>
      <c r="J41" s="16"/>
      <c r="K41" s="6" t="s">
        <f>=F41*G41*Портфель!$R$13</f>
      </c>
      <c r="L41" s="9" t="n">
        <v>0.0655</v>
      </c>
      <c r="M41" s="6" t="n">
        <v>88.84</v>
      </c>
      <c r="N41" s="17" t="n">
        <v>0.15</v>
      </c>
      <c r="O41" s="16"/>
      <c r="P41" s="16"/>
      <c r="Q41" s="17"/>
      <c r="R41" s="17"/>
    </row>
    <row collapsed="false" customFormat="false" customHeight="false" hidden="false" ht="12.1" outlineLevel="0" r="42">
      <c r="A42" s="16" t="s">
        <v>139</v>
      </c>
      <c r="B42" s="16" t="s">
        <v>133</v>
      </c>
      <c r="C42" s="16" t="s">
        <v>140</v>
      </c>
      <c r="D42" s="16" t="s">
        <v>20</v>
      </c>
      <c r="E42" s="2" t="s">
        <v>141</v>
      </c>
      <c r="F42" s="7" t="n">
        <v>46</v>
      </c>
      <c r="G42" s="6" t="n">
        <v>12.237</v>
      </c>
      <c r="H42" s="17" t="n">
        <v>0</v>
      </c>
      <c r="I42" s="6" t="n">
        <v>0</v>
      </c>
      <c r="J42" s="16"/>
      <c r="K42" s="6" t="s">
        <f>=F42*G42*Портфель!$R$13</f>
      </c>
      <c r="L42" s="9" t="n">
        <v>0.026</v>
      </c>
      <c r="M42" s="6" t="n">
        <v>11.46</v>
      </c>
      <c r="N42" s="17" t="n">
        <v>0.12</v>
      </c>
      <c r="O42" s="16"/>
      <c r="P42" s="16"/>
      <c r="Q42" s="17"/>
      <c r="R42" s="17"/>
    </row>
    <row collapsed="false" customFormat="false" customHeight="false" hidden="false" ht="12.1" outlineLevel="0" r="43">
      <c r="A43" s="16" t="s">
        <v>142</v>
      </c>
      <c r="B43" s="16" t="s">
        <v>133</v>
      </c>
      <c r="C43" s="16" t="s">
        <v>143</v>
      </c>
      <c r="D43" s="16" t="s">
        <v>77</v>
      </c>
      <c r="E43" s="2" t="s">
        <v>144</v>
      </c>
      <c r="F43" s="7" t="n">
        <v>2</v>
      </c>
      <c r="G43" s="6" t="n">
        <v>2.695</v>
      </c>
      <c r="H43" s="17" t="n">
        <v>0</v>
      </c>
      <c r="I43" s="6" t="n">
        <v>0</v>
      </c>
      <c r="J43" s="16"/>
      <c r="K43" s="6" t="s">
        <f>=F43*G43*Портфель!$R$17</f>
      </c>
      <c r="L43" s="9" t="n">
        <v>-0.1192</v>
      </c>
      <c r="M43" s="6" t="n">
        <v>390.45</v>
      </c>
      <c r="N43" s="17" t="n">
        <v>0.09</v>
      </c>
      <c r="O43" s="16"/>
      <c r="P43" s="16"/>
      <c r="Q43" s="17"/>
      <c r="R43" s="17"/>
    </row>
    <row collapsed="false" customFormat="false" customHeight="false" hidden="false" ht="12.1" outlineLevel="0" r="44">
      <c r="A44" s="16" t="s">
        <v>145</v>
      </c>
      <c r="B44" s="16" t="s">
        <v>133</v>
      </c>
      <c r="C44" s="16" t="s">
        <v>146</v>
      </c>
      <c r="D44" s="16" t="s">
        <v>20</v>
      </c>
      <c r="E44" s="2" t="s">
        <v>147</v>
      </c>
      <c r="F44" s="7" t="n">
        <v>125</v>
      </c>
      <c r="G44" s="6" t="n">
        <v>2.0355</v>
      </c>
      <c r="H44" s="17" t="n">
        <v>0</v>
      </c>
      <c r="I44" s="6" t="n">
        <v>0</v>
      </c>
      <c r="J44" s="16"/>
      <c r="K44" s="6" t="s">
        <f>=F44*G44*Портфель!$R$13</f>
      </c>
      <c r="L44" s="9" t="n">
        <v>0.1583</v>
      </c>
      <c r="M44" s="6" t="n">
        <v>2</v>
      </c>
      <c r="N44" s="17" t="n">
        <v>0.06</v>
      </c>
      <c r="O44" s="16"/>
      <c r="P44" s="16"/>
      <c r="Q44" s="17"/>
      <c r="R44" s="17"/>
    </row>
    <row collapsed="false" customFormat="false" customHeight="false" hidden="false" ht="12.1" outlineLevel="0" r="45">
      <c r="A45" s="16" t="s">
        <v>148</v>
      </c>
      <c r="B45" s="16" t="s">
        <v>133</v>
      </c>
      <c r="C45" s="16" t="s">
        <v>149</v>
      </c>
      <c r="D45" s="16" t="s">
        <v>20</v>
      </c>
      <c r="E45" s="2" t="s">
        <v>101</v>
      </c>
      <c r="F45" s="7" t="n">
        <v>1</v>
      </c>
      <c r="G45" s="6" t="n">
        <v>93.7</v>
      </c>
      <c r="H45" s="17" t="n">
        <v>0</v>
      </c>
      <c r="I45" s="6" t="n">
        <v>0</v>
      </c>
      <c r="J45" s="16"/>
      <c r="K45" s="6" t="s">
        <f>=F45*G45*Портфель!$R$13</f>
      </c>
      <c r="L45" s="9" t="n">
        <v>0.0074</v>
      </c>
      <c r="M45" s="6" t="n">
        <v>90.63</v>
      </c>
      <c r="N45" s="17" t="n">
        <v>0.02</v>
      </c>
      <c r="O45" s="16"/>
      <c r="P45" s="16"/>
      <c r="Q45" s="17"/>
      <c r="R45" s="17"/>
    </row>
    <row collapsed="false" customFormat="false" customHeight="false" hidden="false" ht="12.1" outlineLevel="0" r="46">
      <c r="A46" s="16" t="s">
        <v>150</v>
      </c>
      <c r="B46" s="16" t="s">
        <v>133</v>
      </c>
      <c r="C46" s="16" t="s">
        <v>151</v>
      </c>
      <c r="D46" s="16" t="s">
        <v>20</v>
      </c>
      <c r="E46" s="2" t="s">
        <v>152</v>
      </c>
      <c r="F46" s="7" t="n">
        <v>-17</v>
      </c>
      <c r="G46" s="6" t="n">
        <v>1.113799</v>
      </c>
      <c r="H46" s="17" t="n">
        <v>0</v>
      </c>
      <c r="I46" s="6" t="n">
        <v>0</v>
      </c>
      <c r="J46" s="16"/>
      <c r="K46" s="6" t="s">
        <f>=F46*G46*Портфель!$R$13</f>
      </c>
      <c r="L46" s="9" t="n">
        <v>0</v>
      </c>
      <c r="M46" s="6" t="n">
        <v>1.27</v>
      </c>
      <c r="N46" s="17" t="n">
        <v>-0</v>
      </c>
      <c r="O46" s="16"/>
      <c r="P46" s="16"/>
      <c r="Q46" s="17"/>
      <c r="R46" s="17"/>
    </row>
    <row collapsed="false" customFormat="false" customHeight="false" hidden="false" ht="12.1" outlineLevel="0" r="47">
      <c r="A47" s="16" t="s">
        <v>153</v>
      </c>
      <c r="B47" s="16" t="s">
        <v>133</v>
      </c>
      <c r="C47" s="16" t="s">
        <v>154</v>
      </c>
      <c r="D47" s="16" t="s">
        <v>20</v>
      </c>
      <c r="E47" s="2" t="s">
        <v>155</v>
      </c>
      <c r="F47" s="7" t="n">
        <v>3</v>
      </c>
      <c r="G47" s="6" t="n">
        <v>6.16</v>
      </c>
      <c r="H47" s="17" t="n">
        <v>0</v>
      </c>
      <c r="I47" s="6" t="n">
        <v>0</v>
      </c>
      <c r="J47" s="16"/>
      <c r="K47" s="6" t="s">
        <f>=F47*G47*Портфель!$R$13</f>
      </c>
      <c r="L47" s="9" t="n">
        <v>-0.0279</v>
      </c>
      <c r="M47" s="6" t="n">
        <v>7.07</v>
      </c>
      <c r="N47" s="17" t="n">
        <v>0</v>
      </c>
      <c r="O47" s="16"/>
      <c r="P47" s="16"/>
      <c r="Q47" s="17"/>
      <c r="R47" s="17"/>
    </row>
    <row collapsed="false" customFormat="false" customHeight="false" hidden="false" ht="12.1" outlineLevel="0" r="48">
      <c r="A48" s="16" t="s">
        <v>156</v>
      </c>
      <c r="B48" s="16" t="s">
        <v>133</v>
      </c>
      <c r="C48" s="16" t="s">
        <v>157</v>
      </c>
      <c r="D48" s="16" t="s">
        <v>20</v>
      </c>
      <c r="E48" s="2" t="s">
        <v>158</v>
      </c>
      <c r="F48" s="7" t="n">
        <v>-14</v>
      </c>
      <c r="G48" s="6" t="n">
        <v>2.96762979</v>
      </c>
      <c r="H48" s="17" t="n">
        <v>0</v>
      </c>
      <c r="I48" s="6" t="n">
        <v>0</v>
      </c>
      <c r="J48" s="16"/>
      <c r="K48" s="6" t="s">
        <f>=F48*G48*Портфель!$R$13</f>
      </c>
      <c r="L48" s="9" t="n">
        <v>-0.0986</v>
      </c>
      <c r="M48" s="6" t="n">
        <v>2.48</v>
      </c>
      <c r="N48" s="17" t="n">
        <v>-0.01</v>
      </c>
      <c r="O48" s="16"/>
      <c r="P48" s="16"/>
      <c r="Q48" s="17"/>
      <c r="R48" s="17"/>
    </row>
    <row collapsed="false" customFormat="false" customHeight="false" hidden="false" ht="12.1" outlineLevel="0" r="49">
      <c r="A49" s="16" t="s">
        <v>159</v>
      </c>
      <c r="B49" s="16" t="s">
        <v>133</v>
      </c>
      <c r="C49" s="16" t="s">
        <v>160</v>
      </c>
      <c r="D49" s="16" t="s">
        <v>20</v>
      </c>
      <c r="E49" s="2" t="s">
        <v>161</v>
      </c>
      <c r="F49" s="7" t="n">
        <v>-2</v>
      </c>
      <c r="G49" s="6" t="n">
        <v>14.918</v>
      </c>
      <c r="H49" s="17" t="n">
        <v>0</v>
      </c>
      <c r="I49" s="6" t="n">
        <v>0</v>
      </c>
      <c r="J49" s="16"/>
      <c r="K49" s="6" t="s">
        <f>=F49*G49*Портфель!$R$13</f>
      </c>
      <c r="L49" s="9" t="n">
        <v>-0.8186</v>
      </c>
      <c r="M49" s="6" t="n">
        <v>38.92</v>
      </c>
      <c r="N49" s="17" t="n">
        <v>-0.01</v>
      </c>
      <c r="O49" s="16"/>
      <c r="P49" s="16"/>
      <c r="Q49" s="17"/>
      <c r="R49" s="17"/>
    </row>
    <row collapsed="false" customFormat="false" customHeight="false" hidden="false" ht="12.1" outlineLevel="0" r="50">
      <c r="A50" s="16" t="s">
        <v>162</v>
      </c>
      <c r="B50" s="16" t="s">
        <v>133</v>
      </c>
      <c r="C50" s="16" t="s">
        <v>163</v>
      </c>
      <c r="D50" s="16" t="s">
        <v>20</v>
      </c>
      <c r="E50" s="2" t="s">
        <v>161</v>
      </c>
      <c r="F50" s="7" t="n">
        <v>-2</v>
      </c>
      <c r="G50" s="6" t="n">
        <v>43.29338894</v>
      </c>
      <c r="H50" s="17" t="n">
        <v>0</v>
      </c>
      <c r="I50" s="6" t="n">
        <v>0</v>
      </c>
      <c r="J50" s="16"/>
      <c r="K50" s="6" t="s">
        <f>=F50*G50*Портфель!$R$13</f>
      </c>
      <c r="L50" s="9" t="n">
        <v>-0.0731</v>
      </c>
      <c r="M50" s="6" t="n">
        <v>505.44</v>
      </c>
      <c r="N50" s="17" t="n">
        <v>-0.02</v>
      </c>
      <c r="O50" s="16"/>
      <c r="P50" s="16"/>
      <c r="Q50" s="17"/>
      <c r="R50" s="17"/>
    </row>
    <row collapsed="false" customFormat="false" customHeight="false" hidden="false" ht="12.1" outlineLevel="0" r="51">
      <c r="A51" s="16" t="s">
        <v>164</v>
      </c>
      <c r="B51" s="16" t="s">
        <v>133</v>
      </c>
      <c r="C51" s="16" t="s">
        <v>165</v>
      </c>
      <c r="D51" s="16" t="s">
        <v>20</v>
      </c>
      <c r="E51" s="2" t="s">
        <v>130</v>
      </c>
      <c r="F51" s="7" t="n">
        <v>-1</v>
      </c>
      <c r="G51" s="6" t="n">
        <v>105.76518882</v>
      </c>
      <c r="H51" s="17" t="n">
        <v>0</v>
      </c>
      <c r="I51" s="6" t="n">
        <v>0</v>
      </c>
      <c r="J51" s="16"/>
      <c r="K51" s="6" t="s">
        <f>=F51*G51*Портфель!$R$13</f>
      </c>
      <c r="L51" s="9" t="n">
        <v>-0.1753</v>
      </c>
      <c r="M51" s="6" t="n">
        <v>262.92</v>
      </c>
      <c r="N51" s="17" t="n">
        <v>-0.02</v>
      </c>
      <c r="O51" s="16"/>
      <c r="P51" s="16"/>
      <c r="Q51" s="17"/>
      <c r="R51" s="17"/>
    </row>
    <row collapsed="false" customFormat="false" customHeight="false" hidden="false" ht="12.1" outlineLevel="0" r="52">
      <c r="A52" s="16" t="s">
        <v>166</v>
      </c>
      <c r="B52" s="16" t="s">
        <v>133</v>
      </c>
      <c r="C52" s="16" t="s">
        <v>167</v>
      </c>
      <c r="D52" s="16" t="s">
        <v>20</v>
      </c>
      <c r="E52" s="2" t="s">
        <v>130</v>
      </c>
      <c r="F52" s="7" t="n">
        <v>-1</v>
      </c>
      <c r="G52" s="6" t="n">
        <v>105.69505123</v>
      </c>
      <c r="H52" s="17" t="n">
        <v>0</v>
      </c>
      <c r="I52" s="6" t="n">
        <v>0</v>
      </c>
      <c r="J52" s="16"/>
      <c r="K52" s="6" t="s">
        <f>=F52*G52*Портфель!$R$13</f>
      </c>
      <c r="L52" s="9" t="n">
        <v>-0.1184</v>
      </c>
      <c r="M52" s="6" t="n">
        <v>86.21</v>
      </c>
      <c r="N52" s="17" t="n">
        <v>-0.02</v>
      </c>
      <c r="O52" s="16"/>
      <c r="P52" s="16"/>
      <c r="Q52" s="17"/>
      <c r="R52" s="17"/>
    </row>
    <row collapsed="false" customFormat="false" customHeight="false" hidden="false" ht="12.1" outlineLevel="0" r="53">
      <c r="A53" s="16" t="s">
        <v>168</v>
      </c>
      <c r="B53" s="16" t="s">
        <v>133</v>
      </c>
      <c r="C53" s="16" t="s">
        <v>169</v>
      </c>
      <c r="D53" s="16" t="s">
        <v>20</v>
      </c>
      <c r="E53" s="2" t="s">
        <v>130</v>
      </c>
      <c r="F53" s="7" t="n">
        <v>-1</v>
      </c>
      <c r="G53" s="6" t="n">
        <v>124.43286528</v>
      </c>
      <c r="H53" s="17" t="n">
        <v>0</v>
      </c>
      <c r="I53" s="6" t="n">
        <v>0</v>
      </c>
      <c r="J53" s="16"/>
      <c r="K53" s="6" t="s">
        <f>=F53*G53*Портфель!$R$13</f>
      </c>
      <c r="L53" s="9" t="n">
        <v>-0.113</v>
      </c>
      <c r="M53" s="6" t="n">
        <v>857.52</v>
      </c>
      <c r="N53" s="17" t="n">
        <v>-0.03</v>
      </c>
      <c r="O53" s="16"/>
      <c r="P53" s="16"/>
      <c r="Q53" s="17"/>
      <c r="R53" s="17"/>
    </row>
    <row collapsed="false" customFormat="false" customHeight="false" hidden="false" ht="12.1" outlineLevel="0" r="54">
      <c r="A54" s="16"/>
      <c r="B54" s="16"/>
      <c r="C54" s="16"/>
      <c r="D54" s="16"/>
      <c r="E54" s="16"/>
      <c r="F54" s="7"/>
      <c r="G54" s="6"/>
      <c r="H54" s="4"/>
      <c r="I54" s="4" t="s">
        <v>170</v>
      </c>
      <c r="J54" s="4"/>
      <c r="K54" s="5" t="s">
        <f>=SUM(K40:K53)</f>
      </c>
      <c r="L54" s="4"/>
      <c r="M54" s="4"/>
      <c r="N54" s="10" t="s">
        <f>=K54/K62</f>
      </c>
      <c r="O54" s="16"/>
      <c r="P54" s="16"/>
      <c r="Q54" s="17"/>
      <c r="R54" s="17"/>
    </row>
    <row collapsed="false" customFormat="false" customHeight="false" hidden="false" ht="12.1" outlineLevel="0" r="55">
      <c r="A55" s="16" t="s">
        <v>171</v>
      </c>
      <c r="B55" s="16" t="s">
        <v>172</v>
      </c>
      <c r="C55" s="16" t="s">
        <v>173</v>
      </c>
      <c r="D55" s="16" t="s">
        <v>20</v>
      </c>
      <c r="E55" s="2" t="s">
        <v>174</v>
      </c>
      <c r="F55" s="7" t="n">
        <v>10</v>
      </c>
      <c r="G55" s="6" t="n">
        <v>108.67</v>
      </c>
      <c r="H55" s="17" t="n">
        <v>1000</v>
      </c>
      <c r="I55" s="6" t="n">
        <v>10.79</v>
      </c>
      <c r="J55" s="16" t="s">
        <v>175</v>
      </c>
      <c r="K55" s="6" t="s">
        <f>=F55*((G55/100*H55)*Портфель!$R$13 + I55*Портфель!$R$13) </f>
      </c>
      <c r="L55" s="9" t="n">
        <v>0.1056</v>
      </c>
      <c r="M55" s="6" t="n">
        <v>1135.81</v>
      </c>
      <c r="N55" s="17" t="n">
        <v>2.42</v>
      </c>
      <c r="O55" s="16"/>
      <c r="P55" s="16"/>
      <c r="Q55" s="17"/>
      <c r="R55" s="17"/>
    </row>
    <row collapsed="false" customFormat="false" customHeight="false" hidden="false" ht="12.1" outlineLevel="0" r="56">
      <c r="A56" s="16" t="s">
        <v>176</v>
      </c>
      <c r="B56" s="16" t="s">
        <v>172</v>
      </c>
      <c r="C56" s="16" t="s">
        <v>177</v>
      </c>
      <c r="D56" s="16" t="s">
        <v>20</v>
      </c>
      <c r="E56" s="2" t="s">
        <v>101</v>
      </c>
      <c r="F56" s="7" t="n">
        <v>1</v>
      </c>
      <c r="G56" s="6" t="n">
        <v>90.61</v>
      </c>
      <c r="H56" s="17" t="n">
        <v>1000</v>
      </c>
      <c r="I56" s="6" t="n">
        <v>108.99</v>
      </c>
      <c r="J56" s="16" t="s">
        <v>178</v>
      </c>
      <c r="K56" s="6" t="s">
        <f>=F56*((G56/100*H56)*Портфель!$R$13 + I56*Портфель!$R$13) </f>
      </c>
      <c r="L56" s="9" t="n">
        <v>0.1556</v>
      </c>
      <c r="M56" s="6" t="n">
        <v>1001.98</v>
      </c>
      <c r="N56" s="17" t="n">
        <v>0.22</v>
      </c>
      <c r="O56" s="16"/>
      <c r="P56" s="16"/>
      <c r="Q56" s="17"/>
      <c r="R56" s="17"/>
    </row>
    <row collapsed="false" customFormat="false" customHeight="false" hidden="false" ht="12.1" outlineLevel="0" r="57">
      <c r="A57" s="16"/>
      <c r="B57" s="16"/>
      <c r="C57" s="16"/>
      <c r="D57" s="16"/>
      <c r="E57" s="16"/>
      <c r="F57" s="7"/>
      <c r="G57" s="6"/>
      <c r="H57" s="4"/>
      <c r="I57" s="4" t="s">
        <v>179</v>
      </c>
      <c r="J57" s="4"/>
      <c r="K57" s="5" t="s">
        <f>=SUM(K55:K56)</f>
      </c>
      <c r="L57" s="4"/>
      <c r="M57" s="4"/>
      <c r="N57" s="10" t="s">
        <f>=K57/K62</f>
      </c>
      <c r="O57" s="16"/>
      <c r="P57" s="16"/>
      <c r="Q57" s="17"/>
      <c r="R57" s="17"/>
    </row>
    <row collapsed="false" customFormat="false" customHeight="false" hidden="false" ht="12.1" outlineLevel="0" r="58">
      <c r="A58" s="16" t="s">
        <v>20</v>
      </c>
      <c r="B58" s="16" t="s">
        <v>3</v>
      </c>
      <c r="C58" s="16" t="s">
        <v>180</v>
      </c>
      <c r="D58" s="16" t="s">
        <v>20</v>
      </c>
      <c r="E58" s="16"/>
      <c r="F58" s="7" t="n">
        <v>5195.2629</v>
      </c>
      <c r="G58" s="6" t="n">
        <v>1</v>
      </c>
      <c r="H58" s="17" t="n">
        <v>0</v>
      </c>
      <c r="I58" s="6" t="n">
        <v>0</v>
      </c>
      <c r="J58" s="16"/>
      <c r="K58" s="6" t="s">
        <f>=F58*G58</f>
      </c>
      <c r="L58" s="17"/>
      <c r="M58" s="6"/>
      <c r="N58" s="17"/>
      <c r="O58" s="16"/>
      <c r="P58" s="16"/>
      <c r="Q58" s="17"/>
      <c r="R58" s="17"/>
    </row>
    <row collapsed="false" customFormat="false" customHeight="false" hidden="false" ht="12.1" outlineLevel="0" r="59">
      <c r="A59" s="16" t="s">
        <v>38</v>
      </c>
      <c r="B59" s="16" t="s">
        <v>3</v>
      </c>
      <c r="C59" s="16" t="s">
        <v>181</v>
      </c>
      <c r="D59" s="16" t="s">
        <v>20</v>
      </c>
      <c r="E59" s="16"/>
      <c r="F59" s="7" t="n">
        <v>50</v>
      </c>
      <c r="G59" s="6" t="n">
        <v>11.1616</v>
      </c>
      <c r="H59" s="17" t="n">
        <v>0</v>
      </c>
      <c r="I59" s="6" t="n">
        <v>0</v>
      </c>
      <c r="J59" s="16"/>
      <c r="K59" s="6" t="s">
        <f>=F59*G59</f>
      </c>
      <c r="L59" s="17"/>
      <c r="M59" s="6"/>
      <c r="N59" s="17"/>
      <c r="O59" s="16"/>
      <c r="P59" s="16"/>
      <c r="Q59" s="17"/>
      <c r="R59" s="17"/>
    </row>
    <row collapsed="false" customFormat="false" customHeight="false" hidden="false" ht="12.1" outlineLevel="0" r="60">
      <c r="A60" s="16" t="s">
        <v>77</v>
      </c>
      <c r="B60" s="16" t="s">
        <v>3</v>
      </c>
      <c r="C60" s="16" t="s">
        <v>182</v>
      </c>
      <c r="D60" s="16" t="s">
        <v>20</v>
      </c>
      <c r="E60" s="16"/>
      <c r="F60" s="7" t="n">
        <v>7.4568</v>
      </c>
      <c r="G60" s="6" t="n">
        <v>75.93</v>
      </c>
      <c r="H60" s="17" t="n">
        <v>0</v>
      </c>
      <c r="I60" s="6" t="n">
        <v>0</v>
      </c>
      <c r="J60" s="16"/>
      <c r="K60" s="6" t="s">
        <f>=F60*G60</f>
      </c>
      <c r="L60" s="17"/>
      <c r="M60" s="6"/>
      <c r="N60" s="17"/>
      <c r="O60" s="16"/>
      <c r="P60" s="16"/>
      <c r="Q60" s="17"/>
      <c r="R60" s="17"/>
    </row>
    <row collapsed="false" customFormat="false" customHeight="false" hidden="false" ht="12.1" outlineLevel="0" r="61">
      <c r="A61" s="16"/>
      <c r="B61" s="16"/>
      <c r="C61" s="16"/>
      <c r="D61" s="16"/>
      <c r="E61" s="16"/>
      <c r="F61" s="7"/>
      <c r="G61" s="6"/>
      <c r="H61" s="4"/>
      <c r="I61" s="4" t="s">
        <v>183</v>
      </c>
      <c r="J61" s="4"/>
      <c r="K61" s="5" t="s">
        <f>=SUM(K58:K60)</f>
      </c>
      <c r="L61" s="4"/>
      <c r="M61" s="4"/>
      <c r="N61" s="10" t="s">
        <f>=K61/K62</f>
      </c>
      <c r="O61" s="16"/>
      <c r="P61" s="16"/>
      <c r="Q61" s="17"/>
      <c r="R61" s="17"/>
    </row>
    <row collapsed="false" customFormat="false" customHeight="false" hidden="false" ht="12.1" outlineLevel="0" r="62">
      <c r="A62" s="16"/>
      <c r="B62" s="16"/>
      <c r="C62" s="16"/>
      <c r="D62" s="16"/>
      <c r="E62" s="16"/>
      <c r="F62" s="7"/>
      <c r="G62" s="6"/>
      <c r="H62" s="4"/>
      <c r="I62" s="4" t="s">
        <v>184</v>
      </c>
      <c r="J62" s="4"/>
      <c r="K62" s="5" t="s">
        <f>=K39+K54+K57+K61</f>
      </c>
      <c r="L62" s="17"/>
      <c r="M62" s="6"/>
      <c r="N62" s="17"/>
      <c r="O62" s="16"/>
      <c r="P62" s="16"/>
      <c r="Q62" s="17"/>
      <c r="R62" s="17"/>
    </row>
  </sheetData>
  <mergeCells>
    <mergeCell ref="I39:J39"/>
    <mergeCell ref="I54:J54"/>
    <mergeCell ref="I57:J57"/>
    <mergeCell ref="I61:J6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6" t="s">
        <v>0</v>
      </c>
      <c r="B1" s="46" t="s">
        <v>2</v>
      </c>
      <c r="C1" s="46" t="s">
        <v>1209</v>
      </c>
      <c r="D1" s="46" t="s">
        <v>1210</v>
      </c>
      <c r="E1" s="46" t="s">
        <v>1149</v>
      </c>
      <c r="F1" s="46" t="s">
        <v>1211</v>
      </c>
      <c r="G1" s="46" t="s">
        <v>1146</v>
      </c>
      <c r="H1" s="46" t="s">
        <v>1212</v>
      </c>
      <c r="I1" s="46" t="s">
        <v>1213</v>
      </c>
      <c r="J1" s="46" t="s">
        <v>1214</v>
      </c>
      <c r="K1" s="46" t="s">
        <v>1215</v>
      </c>
    </row>
    <row collapsed="false" customFormat="false" customHeight="false" hidden="false" ht="12.1" outlineLevel="0" r="2">
      <c r="A2" s="16" t="s">
        <v>768</v>
      </c>
      <c r="B2" s="16" t="s">
        <v>1216</v>
      </c>
      <c r="C2" s="49" t="n">
        <v>43908</v>
      </c>
      <c r="D2" s="50" t="n">
        <v>43910</v>
      </c>
      <c r="E2" s="17" t="n">
        <v>792.55</v>
      </c>
      <c r="F2" s="17" t="n">
        <v>812.84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768</v>
      </c>
      <c r="B3" s="16" t="s">
        <v>1216</v>
      </c>
      <c r="C3" s="49" t="n">
        <v>43910</v>
      </c>
      <c r="D3" s="50" t="n">
        <v>44676</v>
      </c>
      <c r="E3" s="17" t="n">
        <v>80.755</v>
      </c>
      <c r="F3" s="17" t="n">
        <v>92.9996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769</v>
      </c>
      <c r="B4" s="16" t="s">
        <v>1162</v>
      </c>
      <c r="C4" s="49" t="n">
        <v>43908</v>
      </c>
      <c r="D4" s="50" t="n">
        <v>43910</v>
      </c>
      <c r="E4" s="17" t="n">
        <v>165.115</v>
      </c>
      <c r="F4" s="17" t="n">
        <v>181.424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769</v>
      </c>
      <c r="B5" s="16" t="s">
        <v>1162</v>
      </c>
      <c r="C5" s="49" t="n">
        <v>43914</v>
      </c>
      <c r="D5" s="50" t="n">
        <v>43917</v>
      </c>
      <c r="E5" s="17" t="n">
        <v>175.921</v>
      </c>
      <c r="F5" s="17" t="n">
        <v>178.896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769</v>
      </c>
      <c r="B6" s="16" t="s">
        <v>1162</v>
      </c>
      <c r="C6" s="49" t="n">
        <v>44706</v>
      </c>
      <c r="D6" s="50" t="n">
        <v>45974</v>
      </c>
      <c r="E6" s="17" t="n">
        <v>266.855</v>
      </c>
      <c r="F6" s="17" t="n">
        <v>118.7785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769</v>
      </c>
      <c r="B7" s="16" t="s">
        <v>1162</v>
      </c>
      <c r="C7" s="49" t="n">
        <v>45007</v>
      </c>
      <c r="D7" s="50" t="n">
        <v>45974</v>
      </c>
      <c r="E7" s="17" t="n">
        <v>169.753</v>
      </c>
      <c r="F7" s="17" t="n">
        <v>118.7785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</v>
      </c>
      <c r="B8" s="16" t="s">
        <v>32</v>
      </c>
      <c r="C8" s="49" t="n">
        <v>43908</v>
      </c>
      <c r="D8" s="50" t="n">
        <v>43910</v>
      </c>
      <c r="E8" s="17" t="n">
        <v>165.115</v>
      </c>
      <c r="F8" s="17" t="n">
        <v>179.226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</v>
      </c>
      <c r="B9" s="16" t="s">
        <v>32</v>
      </c>
      <c r="C9" s="49" t="n">
        <v>43913</v>
      </c>
      <c r="D9" s="50" t="n">
        <v>43917</v>
      </c>
      <c r="E9" s="17" t="n">
        <v>177.823</v>
      </c>
      <c r="F9" s="17" t="n">
        <v>177.876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75</v>
      </c>
      <c r="B10" s="16" t="s">
        <v>76</v>
      </c>
      <c r="C10" s="49" t="n">
        <v>43909</v>
      </c>
      <c r="D10" s="50" t="n">
        <v>43910</v>
      </c>
      <c r="E10" s="17" t="n">
        <v>395.47</v>
      </c>
      <c r="F10" s="17" t="n">
        <v>464.075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75</v>
      </c>
      <c r="B11" s="16" t="s">
        <v>76</v>
      </c>
      <c r="C11" s="49" t="n">
        <v>43913</v>
      </c>
      <c r="D11" s="50" t="n">
        <v>43914</v>
      </c>
      <c r="E11" s="17" t="n">
        <v>464.925</v>
      </c>
      <c r="F11" s="17" t="n">
        <v>513.545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75</v>
      </c>
      <c r="B12" s="16" t="s">
        <v>76</v>
      </c>
      <c r="C12" s="49" t="n">
        <v>43914</v>
      </c>
      <c r="D12" s="50" t="n">
        <v>43917</v>
      </c>
      <c r="E12" s="17" t="n">
        <v>512.855</v>
      </c>
      <c r="F12" s="17" t="n">
        <v>517.14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770</v>
      </c>
      <c r="B13" s="16" t="s">
        <v>1174</v>
      </c>
      <c r="C13" s="49" t="n">
        <v>43915</v>
      </c>
      <c r="D13" s="50" t="n">
        <v>43928</v>
      </c>
      <c r="E13" s="17" t="n">
        <v>102.67</v>
      </c>
      <c r="F13" s="17" t="n">
        <v>100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771</v>
      </c>
      <c r="B14" s="16" t="s">
        <v>1155</v>
      </c>
      <c r="C14" s="49" t="n">
        <v>43917</v>
      </c>
      <c r="D14" s="50" t="n">
        <v>43917</v>
      </c>
      <c r="E14" s="17" t="n">
        <v>81.2364</v>
      </c>
      <c r="F14" s="17" t="n">
        <v>80.2244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771</v>
      </c>
      <c r="B15" s="16" t="s">
        <v>1155</v>
      </c>
      <c r="C15" s="49" t="n">
        <v>43922</v>
      </c>
      <c r="D15" s="50" t="n">
        <v>43924</v>
      </c>
      <c r="E15" s="17" t="n">
        <v>81.336</v>
      </c>
      <c r="F15" s="17" t="n">
        <v>84.7613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771</v>
      </c>
      <c r="B16" s="16" t="s">
        <v>1155</v>
      </c>
      <c r="C16" s="49" t="n">
        <v>43923</v>
      </c>
      <c r="D16" s="50" t="n">
        <v>43924</v>
      </c>
      <c r="E16" s="17" t="n">
        <v>84.158</v>
      </c>
      <c r="F16" s="17" t="n">
        <v>84.7613</v>
      </c>
      <c r="G16" s="17" t="n">
        <v>30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771</v>
      </c>
      <c r="B17" s="16" t="s">
        <v>1155</v>
      </c>
      <c r="C17" s="49" t="n">
        <v>43924</v>
      </c>
      <c r="D17" s="50" t="n">
        <v>45974</v>
      </c>
      <c r="E17" s="17" t="n">
        <v>85.039</v>
      </c>
      <c r="F17" s="17" t="n">
        <v>63.7225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771</v>
      </c>
      <c r="B18" s="16" t="s">
        <v>1155</v>
      </c>
      <c r="C18" s="49" t="n">
        <v>44278</v>
      </c>
      <c r="D18" s="50" t="n">
        <v>45974</v>
      </c>
      <c r="E18" s="17" t="n">
        <v>74.872</v>
      </c>
      <c r="F18" s="17" t="n">
        <v>63.7225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772</v>
      </c>
      <c r="B19" s="16" t="s">
        <v>1217</v>
      </c>
      <c r="C19" s="49" t="n">
        <v>43917</v>
      </c>
      <c r="D19" s="50" t="n">
        <v>43930</v>
      </c>
      <c r="E19" s="17" t="n">
        <v>805.35</v>
      </c>
      <c r="F19" s="17" t="n">
        <v>759.57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773</v>
      </c>
      <c r="B20" s="16" t="s">
        <v>1218</v>
      </c>
      <c r="C20" s="49" t="n">
        <v>43917</v>
      </c>
      <c r="D20" s="50" t="n">
        <v>44676</v>
      </c>
      <c r="E20" s="17" t="n">
        <v>88.301</v>
      </c>
      <c r="F20" s="17" t="n">
        <v>54.96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774</v>
      </c>
      <c r="B21" s="16" t="s">
        <v>1167</v>
      </c>
      <c r="C21" s="49" t="n">
        <v>43920</v>
      </c>
      <c r="D21" s="50" t="n">
        <v>43920</v>
      </c>
      <c r="E21" s="17" t="n">
        <v>68.608</v>
      </c>
      <c r="F21" s="17" t="n">
        <v>68.852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774</v>
      </c>
      <c r="B22" s="16" t="s">
        <v>1167</v>
      </c>
      <c r="C22" s="49" t="n">
        <v>43921</v>
      </c>
      <c r="D22" s="50" t="n">
        <v>43921</v>
      </c>
      <c r="E22" s="17" t="n">
        <v>72.7707</v>
      </c>
      <c r="F22" s="17" t="n">
        <v>73.249</v>
      </c>
      <c r="G22" s="17" t="n">
        <v>30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775</v>
      </c>
      <c r="B23" s="16" t="s">
        <v>1156</v>
      </c>
      <c r="C23" s="49" t="n">
        <v>43944</v>
      </c>
      <c r="D23" s="50" t="n">
        <v>44063</v>
      </c>
      <c r="E23" s="17" t="n">
        <v>68.598</v>
      </c>
      <c r="F23" s="17" t="n">
        <v>90.936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775</v>
      </c>
      <c r="B24" s="16" t="s">
        <v>1156</v>
      </c>
      <c r="C24" s="49" t="n">
        <v>44609</v>
      </c>
      <c r="D24" s="50" t="n">
        <v>46091</v>
      </c>
      <c r="E24" s="17" t="n">
        <v>67.848</v>
      </c>
      <c r="F24" s="17" t="n">
        <v>60.7452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775</v>
      </c>
      <c r="B25" s="16" t="s">
        <v>1156</v>
      </c>
      <c r="C25" s="49" t="n">
        <v>44837</v>
      </c>
      <c r="D25" s="50" t="n">
        <v>46091</v>
      </c>
      <c r="E25" s="17" t="n">
        <v>55.688</v>
      </c>
      <c r="F25" s="17" t="n">
        <v>60.7452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775</v>
      </c>
      <c r="B26" s="16" t="s">
        <v>1156</v>
      </c>
      <c r="C26" s="49" t="n">
        <v>44939</v>
      </c>
      <c r="D26" s="50" t="n">
        <v>46091</v>
      </c>
      <c r="E26" s="17" t="n">
        <v>54.733</v>
      </c>
      <c r="F26" s="17" t="n">
        <v>60.7452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775</v>
      </c>
      <c r="B27" s="16" t="s">
        <v>1156</v>
      </c>
      <c r="C27" s="49" t="n">
        <v>44959</v>
      </c>
      <c r="D27" s="50" t="n">
        <v>46091</v>
      </c>
      <c r="E27" s="17" t="n">
        <v>56.651</v>
      </c>
      <c r="F27" s="17" t="n">
        <v>60.7452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775</v>
      </c>
      <c r="B28" s="16" t="s">
        <v>1156</v>
      </c>
      <c r="C28" s="49" t="n">
        <v>45617</v>
      </c>
      <c r="D28" s="50" t="n">
        <v>46091</v>
      </c>
      <c r="E28" s="17" t="n">
        <v>53.097</v>
      </c>
      <c r="F28" s="17" t="n">
        <v>60.7452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156</v>
      </c>
      <c r="B29" s="16" t="s">
        <v>157</v>
      </c>
      <c r="C29" s="49" t="n">
        <v>43972</v>
      </c>
      <c r="D29" s="50" t="n">
        <v>44676</v>
      </c>
      <c r="E29" s="17" t="n">
        <v>1.276</v>
      </c>
      <c r="F29" s="17" t="n">
        <v>2.4235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156</v>
      </c>
      <c r="B30" s="16" t="s">
        <v>157</v>
      </c>
      <c r="C30" s="49" t="n">
        <v>43972</v>
      </c>
      <c r="D30" s="50" t="n">
        <v>44676</v>
      </c>
      <c r="E30" s="17" t="n">
        <v>1.2715</v>
      </c>
      <c r="F30" s="17" t="n">
        <v>2.4235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156</v>
      </c>
      <c r="B31" s="16" t="s">
        <v>157</v>
      </c>
      <c r="C31" s="49" t="n">
        <v>43973</v>
      </c>
      <c r="D31" s="50" t="n">
        <v>44676</v>
      </c>
      <c r="E31" s="17" t="n">
        <v>1.2647</v>
      </c>
      <c r="F31" s="17" t="n">
        <v>2.4235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156</v>
      </c>
      <c r="B32" s="16" t="s">
        <v>157</v>
      </c>
      <c r="C32" s="49" t="n">
        <v>44175</v>
      </c>
      <c r="D32" s="50" t="n">
        <v>44676</v>
      </c>
      <c r="E32" s="17" t="n">
        <v>1.6489</v>
      </c>
      <c r="F32" s="17" t="n">
        <v>2.4235</v>
      </c>
      <c r="G32" s="17" t="n">
        <v>27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107</v>
      </c>
      <c r="B33" s="16" t="s">
        <v>108</v>
      </c>
      <c r="C33" s="49" t="n">
        <v>43984</v>
      </c>
      <c r="D33" s="50" t="n">
        <v>44020</v>
      </c>
      <c r="E33" s="17" t="n">
        <v>0.7256</v>
      </c>
      <c r="F33" s="17" t="n">
        <v>0.8017</v>
      </c>
      <c r="G33" s="17" t="n">
        <v>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150</v>
      </c>
      <c r="B34" s="16" t="s">
        <v>151</v>
      </c>
      <c r="C34" s="49" t="n">
        <v>43993</v>
      </c>
      <c r="D34" s="50" t="n">
        <v>44676</v>
      </c>
      <c r="E34" s="17" t="n">
        <v>0.9462</v>
      </c>
      <c r="F34" s="17" t="n">
        <v>1.2319</v>
      </c>
      <c r="G34" s="17" t="n">
        <v>250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150</v>
      </c>
      <c r="B35" s="16" t="s">
        <v>151</v>
      </c>
      <c r="C35" s="49" t="n">
        <v>44064</v>
      </c>
      <c r="D35" s="50" t="n">
        <v>44676</v>
      </c>
      <c r="E35" s="17" t="n">
        <v>1.03</v>
      </c>
      <c r="F35" s="17" t="n">
        <v>1.2319</v>
      </c>
      <c r="G35" s="17" t="n">
        <v>5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777</v>
      </c>
      <c r="B36" s="16" t="s">
        <v>1176</v>
      </c>
      <c r="C36" s="49" t="n">
        <v>44054</v>
      </c>
      <c r="D36" s="50" t="n">
        <v>45777</v>
      </c>
      <c r="E36" s="17" t="n">
        <v>1022.91</v>
      </c>
      <c r="F36" s="17" t="n">
        <v>1000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778</v>
      </c>
      <c r="B37" s="16" t="s">
        <v>1175</v>
      </c>
      <c r="C37" s="49" t="n">
        <v>44064</v>
      </c>
      <c r="D37" s="50" t="n">
        <v>46091</v>
      </c>
      <c r="E37" s="17" t="n">
        <v>1072.91</v>
      </c>
      <c r="F37" s="17" t="n">
        <v>944.93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781</v>
      </c>
      <c r="B38" s="16" t="s">
        <v>1158</v>
      </c>
      <c r="C38" s="49" t="n">
        <v>44291</v>
      </c>
      <c r="D38" s="50" t="n">
        <v>45974</v>
      </c>
      <c r="E38" s="17" t="n">
        <v>731.51</v>
      </c>
      <c r="F38" s="17" t="n">
        <v>63.1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781</v>
      </c>
      <c r="B39" s="16" t="s">
        <v>1158</v>
      </c>
      <c r="C39" s="49" t="n">
        <v>44375</v>
      </c>
      <c r="D39" s="50" t="n">
        <v>45974</v>
      </c>
      <c r="E39" s="17" t="n">
        <v>622.33</v>
      </c>
      <c r="F39" s="17" t="n">
        <v>63.0933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783</v>
      </c>
      <c r="B40" s="16" t="s">
        <v>1159</v>
      </c>
      <c r="C40" s="49" t="n">
        <v>44298</v>
      </c>
      <c r="D40" s="50" t="n">
        <v>46091</v>
      </c>
      <c r="E40" s="17" t="n">
        <v>102</v>
      </c>
      <c r="F40" s="17" t="n">
        <v>38.8567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783</v>
      </c>
      <c r="B41" s="16" t="s">
        <v>1159</v>
      </c>
      <c r="C41" s="49" t="n">
        <v>44649</v>
      </c>
      <c r="D41" s="50" t="n">
        <v>46091</v>
      </c>
      <c r="E41" s="17" t="n">
        <v>87.19</v>
      </c>
      <c r="F41" s="17" t="n">
        <v>38.8567</v>
      </c>
      <c r="G41" s="17" t="n">
        <v>10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783</v>
      </c>
      <c r="B42" s="16" t="s">
        <v>1159</v>
      </c>
      <c r="C42" s="49" t="n">
        <v>44659</v>
      </c>
      <c r="D42" s="50" t="n">
        <v>46091</v>
      </c>
      <c r="E42" s="17" t="n">
        <v>82.827</v>
      </c>
      <c r="F42" s="17" t="n">
        <v>38.8567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783</v>
      </c>
      <c r="B43" s="16" t="s">
        <v>1159</v>
      </c>
      <c r="C43" s="49" t="n">
        <v>44706</v>
      </c>
      <c r="D43" s="50" t="n">
        <v>46091</v>
      </c>
      <c r="E43" s="17" t="n">
        <v>70.479</v>
      </c>
      <c r="F43" s="17" t="n">
        <v>38.8567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783</v>
      </c>
      <c r="B44" s="16" t="s">
        <v>1159</v>
      </c>
      <c r="C44" s="49" t="n">
        <v>44939</v>
      </c>
      <c r="D44" s="50" t="n">
        <v>46091</v>
      </c>
      <c r="E44" s="17" t="n">
        <v>60.056</v>
      </c>
      <c r="F44" s="17" t="n">
        <v>38.8567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783</v>
      </c>
      <c r="B45" s="16" t="s">
        <v>1159</v>
      </c>
      <c r="C45" s="49" t="n">
        <v>44959</v>
      </c>
      <c r="D45" s="50" t="n">
        <v>46091</v>
      </c>
      <c r="E45" s="17" t="n">
        <v>61.717</v>
      </c>
      <c r="F45" s="17" t="n">
        <v>38.8567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783</v>
      </c>
      <c r="B46" s="16" t="s">
        <v>1159</v>
      </c>
      <c r="C46" s="49" t="n">
        <v>45015</v>
      </c>
      <c r="D46" s="50" t="n">
        <v>46091</v>
      </c>
      <c r="E46" s="17" t="n">
        <v>66.65</v>
      </c>
      <c r="F46" s="17" t="n">
        <v>38.8567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783</v>
      </c>
      <c r="B47" s="16" t="s">
        <v>1159</v>
      </c>
      <c r="C47" s="49" t="n">
        <v>45503</v>
      </c>
      <c r="D47" s="50" t="n">
        <v>46091</v>
      </c>
      <c r="E47" s="17" t="n">
        <v>60.726</v>
      </c>
      <c r="F47" s="17" t="n">
        <v>38.8567</v>
      </c>
      <c r="G47" s="17" t="n">
        <v>10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783</v>
      </c>
      <c r="B48" s="16" t="s">
        <v>1159</v>
      </c>
      <c r="C48" s="49" t="n">
        <v>45511</v>
      </c>
      <c r="D48" s="50" t="n">
        <v>46091</v>
      </c>
      <c r="E48" s="17" t="n">
        <v>61.0347</v>
      </c>
      <c r="F48" s="17" t="n">
        <v>38.8567</v>
      </c>
      <c r="G48" s="17" t="n">
        <v>40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783</v>
      </c>
      <c r="B49" s="16" t="s">
        <v>1159</v>
      </c>
      <c r="C49" s="49" t="n">
        <v>45513</v>
      </c>
      <c r="D49" s="50" t="n">
        <v>46091</v>
      </c>
      <c r="E49" s="17" t="n">
        <v>60.766</v>
      </c>
      <c r="F49" s="17" t="n">
        <v>38.8567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783</v>
      </c>
      <c r="B50" s="16" t="s">
        <v>1159</v>
      </c>
      <c r="C50" s="49" t="n">
        <v>45513</v>
      </c>
      <c r="D50" s="50" t="n">
        <v>46091</v>
      </c>
      <c r="E50" s="17" t="n">
        <v>60.895</v>
      </c>
      <c r="F50" s="17" t="n">
        <v>38.8567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784</v>
      </c>
      <c r="B51" s="16" t="s">
        <v>1164</v>
      </c>
      <c r="C51" s="49" t="n">
        <v>44336</v>
      </c>
      <c r="D51" s="50" t="n">
        <v>45974</v>
      </c>
      <c r="E51" s="17" t="n">
        <v>751.32</v>
      </c>
      <c r="F51" s="17" t="n">
        <v>696.37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785</v>
      </c>
      <c r="B52" s="16" t="s">
        <v>1161</v>
      </c>
      <c r="C52" s="49" t="n">
        <v>44411</v>
      </c>
      <c r="D52" s="50" t="n">
        <v>44890</v>
      </c>
      <c r="E52" s="17" t="n">
        <v>135.994</v>
      </c>
      <c r="F52" s="17" t="n">
        <v>70.598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790</v>
      </c>
      <c r="B53" s="16" t="s">
        <v>1219</v>
      </c>
      <c r="C53" s="49" t="n">
        <v>44588</v>
      </c>
      <c r="D53" s="50" t="n">
        <v>46091</v>
      </c>
      <c r="E53" s="17" t="n">
        <v>10.26</v>
      </c>
      <c r="F53" s="17" t="n">
        <v>18.03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790</v>
      </c>
      <c r="B54" s="16" t="s">
        <v>1219</v>
      </c>
      <c r="C54" s="49" t="n">
        <v>46091</v>
      </c>
      <c r="D54" s="50" t="n">
        <v>46114</v>
      </c>
      <c r="E54" s="17" t="n">
        <v>18.0491</v>
      </c>
      <c r="F54" s="17" t="n">
        <v>18.2017</v>
      </c>
      <c r="G54" s="17" t="n">
        <v>12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790</v>
      </c>
      <c r="B55" s="16" t="s">
        <v>1219</v>
      </c>
      <c r="C55" s="49" t="n">
        <v>46091</v>
      </c>
      <c r="D55" s="50" t="n">
        <v>46114</v>
      </c>
      <c r="E55" s="17" t="n">
        <v>18.0491</v>
      </c>
      <c r="F55" s="17" t="n">
        <v>18.19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790</v>
      </c>
      <c r="B56" s="16" t="s">
        <v>1219</v>
      </c>
      <c r="C56" s="49" t="n">
        <v>46091</v>
      </c>
      <c r="D56" s="50" t="n">
        <v>46129</v>
      </c>
      <c r="E56" s="17" t="n">
        <v>18.0491</v>
      </c>
      <c r="F56" s="17" t="n">
        <v>18.3209</v>
      </c>
      <c r="G56" s="17" t="n">
        <v>22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790</v>
      </c>
      <c r="B57" s="16" t="s">
        <v>1219</v>
      </c>
      <c r="C57" s="49" t="n">
        <v>46091</v>
      </c>
      <c r="D57" s="50" t="n">
        <v>46157</v>
      </c>
      <c r="E57" s="17" t="n">
        <v>18.0491</v>
      </c>
      <c r="F57" s="17" t="n">
        <v>18.5178</v>
      </c>
      <c r="G57" s="17" t="n">
        <v>89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790</v>
      </c>
      <c r="B58" s="16" t="s">
        <v>1219</v>
      </c>
      <c r="C58" s="49" t="n">
        <v>46091</v>
      </c>
      <c r="D58" s="50" t="n">
        <v>46157</v>
      </c>
      <c r="E58" s="17" t="n">
        <v>18.0491</v>
      </c>
      <c r="F58" s="17" t="n">
        <v>18.5178</v>
      </c>
      <c r="G58" s="17" t="n">
        <v>15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790</v>
      </c>
      <c r="B59" s="16" t="s">
        <v>1219</v>
      </c>
      <c r="C59" s="49" t="n">
        <v>46091</v>
      </c>
      <c r="D59" s="50" t="n">
        <v>46157</v>
      </c>
      <c r="E59" s="17" t="n">
        <v>18.0491</v>
      </c>
      <c r="F59" s="17" t="n">
        <v>18.519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790</v>
      </c>
      <c r="B60" s="16" t="s">
        <v>1219</v>
      </c>
      <c r="C60" s="49" t="n">
        <v>46091</v>
      </c>
      <c r="D60" s="50" t="n">
        <v>46157</v>
      </c>
      <c r="E60" s="17" t="n">
        <v>18.0491</v>
      </c>
      <c r="F60" s="17" t="n">
        <v>18.5178</v>
      </c>
      <c r="G60" s="17" t="n">
        <v>28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790</v>
      </c>
      <c r="B61" s="16" t="s">
        <v>1219</v>
      </c>
      <c r="C61" s="49" t="n">
        <v>46120</v>
      </c>
      <c r="D61" s="50" t="n">
        <v>46157</v>
      </c>
      <c r="E61" s="17" t="n">
        <v>18.2511</v>
      </c>
      <c r="F61" s="17" t="n">
        <v>18.5178</v>
      </c>
      <c r="G61" s="17" t="n">
        <v>288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793</v>
      </c>
      <c r="B62" s="16" t="s">
        <v>1177</v>
      </c>
      <c r="C62" s="49" t="n">
        <v>44826</v>
      </c>
      <c r="D62" s="50" t="n">
        <v>45938</v>
      </c>
      <c r="E62" s="17" t="n">
        <v>898.86</v>
      </c>
      <c r="F62" s="17" t="n">
        <v>904.375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793</v>
      </c>
      <c r="B63" s="16" t="s">
        <v>1177</v>
      </c>
      <c r="C63" s="49" t="n">
        <v>44973</v>
      </c>
      <c r="D63" s="50" t="n">
        <v>45938</v>
      </c>
      <c r="E63" s="17" t="n">
        <v>904.73</v>
      </c>
      <c r="F63" s="17" t="n">
        <v>904.375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794</v>
      </c>
      <c r="B64" s="16" t="s">
        <v>1168</v>
      </c>
      <c r="C64" s="49" t="n">
        <v>44915</v>
      </c>
      <c r="D64" s="50" t="n">
        <v>45776</v>
      </c>
      <c r="E64" s="17" t="n">
        <v>4315.88</v>
      </c>
      <c r="F64" s="17" t="n">
        <v>4561.39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795</v>
      </c>
      <c r="B65" s="16" t="s">
        <v>1166</v>
      </c>
      <c r="C65" s="49" t="n">
        <v>44915</v>
      </c>
      <c r="D65" s="50" t="n">
        <v>45974</v>
      </c>
      <c r="E65" s="17" t="n">
        <v>0.7267</v>
      </c>
      <c r="F65" s="17" t="n">
        <v>0.3815</v>
      </c>
      <c r="G65" s="17" t="n">
        <v>1000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795</v>
      </c>
      <c r="B66" s="16" t="s">
        <v>1166</v>
      </c>
      <c r="C66" s="49" t="n">
        <v>44915</v>
      </c>
      <c r="D66" s="50" t="n">
        <v>45974</v>
      </c>
      <c r="E66" s="17" t="n">
        <v>0.7267</v>
      </c>
      <c r="F66" s="17" t="n">
        <v>0.3815</v>
      </c>
      <c r="G66" s="17" t="n">
        <v>2000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795</v>
      </c>
      <c r="B67" s="16" t="s">
        <v>1166</v>
      </c>
      <c r="C67" s="49" t="n">
        <v>44986</v>
      </c>
      <c r="D67" s="50" t="n">
        <v>45974</v>
      </c>
      <c r="E67" s="17" t="n">
        <v>0.7912</v>
      </c>
      <c r="F67" s="17" t="n">
        <v>0.3815</v>
      </c>
      <c r="G67" s="17" t="n">
        <v>1000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795</v>
      </c>
      <c r="B68" s="16" t="s">
        <v>1166</v>
      </c>
      <c r="C68" s="49" t="n">
        <v>45530</v>
      </c>
      <c r="D68" s="50" t="n">
        <v>45974</v>
      </c>
      <c r="E68" s="17" t="n">
        <v>0.5698</v>
      </c>
      <c r="F68" s="17" t="n">
        <v>0.3815</v>
      </c>
      <c r="G68" s="17" t="n">
        <v>2000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796</v>
      </c>
      <c r="B69" s="16" t="s">
        <v>1178</v>
      </c>
      <c r="C69" s="49" t="n">
        <v>44986</v>
      </c>
      <c r="D69" s="50" t="n">
        <v>45505</v>
      </c>
      <c r="E69" s="17" t="n">
        <v>1005.39</v>
      </c>
      <c r="F69" s="17" t="n">
        <v>1000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797</v>
      </c>
      <c r="B70" s="16" t="s">
        <v>1163</v>
      </c>
      <c r="C70" s="49" t="n">
        <v>45022</v>
      </c>
      <c r="D70" s="50" t="n">
        <v>45974</v>
      </c>
      <c r="E70" s="17" t="n">
        <v>1742.44</v>
      </c>
      <c r="F70" s="17" t="n">
        <v>1065.56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797</v>
      </c>
      <c r="B71" s="16" t="s">
        <v>1163</v>
      </c>
      <c r="C71" s="49" t="n">
        <v>45029</v>
      </c>
      <c r="D71" s="50" t="n">
        <v>45974</v>
      </c>
      <c r="E71" s="17" t="n">
        <v>1713.55</v>
      </c>
      <c r="F71" s="17" t="n">
        <v>1065.56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802</v>
      </c>
      <c r="B72" s="16" t="s">
        <v>1179</v>
      </c>
      <c r="C72" s="49" t="n">
        <v>45169</v>
      </c>
      <c r="D72" s="50" t="n">
        <v>45859</v>
      </c>
      <c r="E72" s="17" t="n">
        <v>853.13</v>
      </c>
      <c r="F72" s="17" t="n">
        <v>1000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802</v>
      </c>
      <c r="B73" s="16" t="s">
        <v>1179</v>
      </c>
      <c r="C73" s="49" t="n">
        <v>45223</v>
      </c>
      <c r="D73" s="50" t="n">
        <v>45859</v>
      </c>
      <c r="E73" s="17" t="n">
        <v>879.74</v>
      </c>
      <c r="F73" s="17" t="n">
        <v>1000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803</v>
      </c>
      <c r="B74" s="16" t="s">
        <v>1180</v>
      </c>
      <c r="C74" s="49" t="n">
        <v>45169</v>
      </c>
      <c r="D74" s="50" t="n">
        <v>45510</v>
      </c>
      <c r="E74" s="17" t="n">
        <v>884.3</v>
      </c>
      <c r="F74" s="17" t="n">
        <v>1000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804</v>
      </c>
      <c r="B75" s="16" t="s">
        <v>1220</v>
      </c>
      <c r="C75" s="49" t="n">
        <v>45181</v>
      </c>
      <c r="D75" s="50" t="n">
        <v>45317</v>
      </c>
      <c r="E75" s="17" t="n">
        <v>2552.1</v>
      </c>
      <c r="F75" s="17" t="n">
        <v>2834.45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800</v>
      </c>
      <c r="B76" s="16" t="s">
        <v>1221</v>
      </c>
      <c r="C76" s="49" t="n">
        <v>45184</v>
      </c>
      <c r="D76" s="50" t="n">
        <v>45974</v>
      </c>
      <c r="E76" s="17" t="n">
        <v>654.388</v>
      </c>
      <c r="F76" s="17" t="n">
        <v>272.238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805</v>
      </c>
      <c r="B77" s="16" t="s">
        <v>1171</v>
      </c>
      <c r="C77" s="49" t="n">
        <v>45184</v>
      </c>
      <c r="D77" s="50" t="n">
        <v>45191</v>
      </c>
      <c r="E77" s="17" t="n">
        <v>1454.81</v>
      </c>
      <c r="F77" s="17" t="n">
        <v>1376.75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805</v>
      </c>
      <c r="B78" s="16" t="s">
        <v>1171</v>
      </c>
      <c r="C78" s="49" t="n">
        <v>45191</v>
      </c>
      <c r="D78" s="50" t="n">
        <v>45974</v>
      </c>
      <c r="E78" s="17" t="n">
        <v>1412.27</v>
      </c>
      <c r="F78" s="17" t="n">
        <v>884.2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805</v>
      </c>
      <c r="B79" s="16" t="s">
        <v>1171</v>
      </c>
      <c r="C79" s="49" t="n">
        <v>45268</v>
      </c>
      <c r="D79" s="50" t="n">
        <v>45974</v>
      </c>
      <c r="E79" s="17" t="n">
        <v>1723.05</v>
      </c>
      <c r="F79" s="17" t="n">
        <v>884.2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806</v>
      </c>
      <c r="B80" s="16" t="s">
        <v>1183</v>
      </c>
      <c r="C80" s="49" t="n">
        <v>45191</v>
      </c>
      <c r="D80" s="50" t="n">
        <v>45349</v>
      </c>
      <c r="E80" s="17" t="n">
        <v>983.24</v>
      </c>
      <c r="F80" s="17" t="n">
        <v>1000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807</v>
      </c>
      <c r="B81" s="16" t="s">
        <v>1182</v>
      </c>
      <c r="C81" s="49" t="n">
        <v>45225</v>
      </c>
      <c r="D81" s="50" t="n">
        <v>45848</v>
      </c>
      <c r="E81" s="17" t="n">
        <v>1002.07</v>
      </c>
      <c r="F81" s="17" t="n">
        <v>1000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23</v>
      </c>
      <c r="B82" s="16" t="s">
        <v>24</v>
      </c>
      <c r="C82" s="49" t="n">
        <v>45313</v>
      </c>
      <c r="D82" s="50" t="n">
        <v>45341</v>
      </c>
      <c r="E82" s="17" t="n">
        <v>2853.06</v>
      </c>
      <c r="F82" s="17" t="n">
        <v>3130.18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23</v>
      </c>
      <c r="B83" s="16" t="s">
        <v>24</v>
      </c>
      <c r="C83" s="49" t="n">
        <v>45317</v>
      </c>
      <c r="D83" s="50" t="n">
        <v>45341</v>
      </c>
      <c r="E83" s="17" t="n">
        <v>2823.04</v>
      </c>
      <c r="F83" s="17" t="n">
        <v>3130.18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808</v>
      </c>
      <c r="B84" s="16" t="s">
        <v>1185</v>
      </c>
      <c r="C84" s="49" t="n">
        <v>45322</v>
      </c>
      <c r="D84" s="50" t="n">
        <v>45994</v>
      </c>
      <c r="E84" s="17" t="n">
        <v>946.47</v>
      </c>
      <c r="F84" s="17" t="n">
        <v>248.64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808</v>
      </c>
      <c r="B85" s="16" t="s">
        <v>1185</v>
      </c>
      <c r="C85" s="49" t="n">
        <v>45322</v>
      </c>
      <c r="D85" s="50" t="n">
        <v>45994</v>
      </c>
      <c r="E85" s="17" t="n">
        <v>946.47</v>
      </c>
      <c r="F85" s="17" t="n">
        <v>248.65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809</v>
      </c>
      <c r="B86" s="16" t="s">
        <v>1188</v>
      </c>
      <c r="C86" s="49" t="n">
        <v>45322</v>
      </c>
      <c r="D86" s="50" t="n">
        <v>45853</v>
      </c>
      <c r="E86" s="17" t="n">
        <v>887.47</v>
      </c>
      <c r="F86" s="17" t="n">
        <v>1000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809</v>
      </c>
      <c r="B87" s="16" t="s">
        <v>1188</v>
      </c>
      <c r="C87" s="49" t="n">
        <v>45351</v>
      </c>
      <c r="D87" s="50" t="n">
        <v>45853</v>
      </c>
      <c r="E87" s="17" t="n">
        <v>894.03</v>
      </c>
      <c r="F87" s="17" t="n">
        <v>1000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810</v>
      </c>
      <c r="B88" s="16" t="s">
        <v>1189</v>
      </c>
      <c r="C88" s="49" t="n">
        <v>45322</v>
      </c>
      <c r="D88" s="50" t="n">
        <v>45672</v>
      </c>
      <c r="E88" s="17" t="n">
        <v>953.07</v>
      </c>
      <c r="F88" s="17" t="n">
        <v>1000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810</v>
      </c>
      <c r="B89" s="16" t="s">
        <v>1189</v>
      </c>
      <c r="C89" s="49" t="n">
        <v>45323</v>
      </c>
      <c r="D89" s="50" t="n">
        <v>45672</v>
      </c>
      <c r="E89" s="17" t="n">
        <v>958.44</v>
      </c>
      <c r="F89" s="17" t="n">
        <v>1000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811</v>
      </c>
      <c r="B90" s="16" t="s">
        <v>1169</v>
      </c>
      <c r="C90" s="49" t="n">
        <v>45323</v>
      </c>
      <c r="D90" s="50" t="n">
        <v>45876</v>
      </c>
      <c r="E90" s="17" t="n">
        <v>1.4013</v>
      </c>
      <c r="F90" s="17" t="n">
        <v>1.5256</v>
      </c>
      <c r="G90" s="17" t="n">
        <v>2000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812</v>
      </c>
      <c r="B91" s="16" t="s">
        <v>1186</v>
      </c>
      <c r="C91" s="49" t="n">
        <v>45351</v>
      </c>
      <c r="D91" s="50" t="n">
        <v>45525</v>
      </c>
      <c r="E91" s="17" t="n">
        <v>1005.565</v>
      </c>
      <c r="F91" s="17" t="n">
        <v>1000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812</v>
      </c>
      <c r="B92" s="16" t="s">
        <v>1186</v>
      </c>
      <c r="C92" s="49" t="n">
        <v>45357</v>
      </c>
      <c r="D92" s="50" t="n">
        <v>45525</v>
      </c>
      <c r="E92" s="17" t="n">
        <v>1007.46</v>
      </c>
      <c r="F92" s="17" t="n">
        <v>1000</v>
      </c>
      <c r="G92" s="17" t="n">
        <v>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813</v>
      </c>
      <c r="B93" s="16" t="s">
        <v>1187</v>
      </c>
      <c r="C93" s="49" t="n">
        <v>45352</v>
      </c>
      <c r="D93" s="50" t="n">
        <v>46091</v>
      </c>
      <c r="E93" s="17" t="n">
        <v>1000.5</v>
      </c>
      <c r="F93" s="17" t="n">
        <v>993.502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813</v>
      </c>
      <c r="B94" s="16" t="s">
        <v>1187</v>
      </c>
      <c r="C94" s="49" t="n">
        <v>45352</v>
      </c>
      <c r="D94" s="50" t="n">
        <v>46091</v>
      </c>
      <c r="E94" s="17" t="n">
        <v>1003.92</v>
      </c>
      <c r="F94" s="17" t="n">
        <v>993.502</v>
      </c>
      <c r="G94" s="17" t="n">
        <v>3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814</v>
      </c>
      <c r="B95" s="16" t="s">
        <v>1184</v>
      </c>
      <c r="C95" s="49" t="n">
        <v>45357</v>
      </c>
      <c r="D95" s="50" t="n">
        <v>46045</v>
      </c>
      <c r="E95" s="17" t="n">
        <v>982.67</v>
      </c>
      <c r="F95" s="17" t="n">
        <v>1000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814</v>
      </c>
      <c r="B96" s="16" t="s">
        <v>1184</v>
      </c>
      <c r="C96" s="49" t="n">
        <v>45357</v>
      </c>
      <c r="D96" s="50" t="n">
        <v>46045</v>
      </c>
      <c r="E96" s="17" t="n">
        <v>982.6667</v>
      </c>
      <c r="F96" s="17" t="n">
        <v>1000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815</v>
      </c>
      <c r="B97" s="16" t="s">
        <v>1190</v>
      </c>
      <c r="C97" s="49" t="n">
        <v>45357</v>
      </c>
      <c r="D97" s="50" t="n">
        <v>46195</v>
      </c>
      <c r="E97" s="17" t="n">
        <v>872.354</v>
      </c>
      <c r="F97" s="17" t="n">
        <v>909.79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815</v>
      </c>
      <c r="B98" s="16" t="s">
        <v>1190</v>
      </c>
      <c r="C98" s="49" t="n">
        <v>45357</v>
      </c>
      <c r="D98" s="50" t="n">
        <v>46195</v>
      </c>
      <c r="E98" s="17" t="n">
        <v>872.354</v>
      </c>
      <c r="F98" s="17" t="n">
        <v>909.7744</v>
      </c>
      <c r="G98" s="17" t="n">
        <v>4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815</v>
      </c>
      <c r="B99" s="16" t="s">
        <v>1190</v>
      </c>
      <c r="C99" s="49" t="n">
        <v>45902</v>
      </c>
      <c r="D99" s="50" t="n">
        <v>46195</v>
      </c>
      <c r="E99" s="17" t="n">
        <v>873.6467</v>
      </c>
      <c r="F99" s="17" t="n">
        <v>909.7744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815</v>
      </c>
      <c r="B100" s="16" t="s">
        <v>1190</v>
      </c>
      <c r="C100" s="49" t="n">
        <v>45902</v>
      </c>
      <c r="D100" s="50" t="n">
        <v>46195</v>
      </c>
      <c r="E100" s="17" t="n">
        <v>873.645</v>
      </c>
      <c r="F100" s="17" t="n">
        <v>909.7744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816</v>
      </c>
      <c r="B101" s="16" t="s">
        <v>1191</v>
      </c>
      <c r="C101" s="49" t="n">
        <v>45387</v>
      </c>
      <c r="D101" s="50" t="n">
        <v>46195</v>
      </c>
      <c r="E101" s="17" t="n">
        <v>899.362</v>
      </c>
      <c r="F101" s="17" t="n">
        <v>866.245</v>
      </c>
      <c r="G101" s="17" t="n">
        <v>5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816</v>
      </c>
      <c r="B102" s="16" t="s">
        <v>1191</v>
      </c>
      <c r="C102" s="49" t="n">
        <v>45743</v>
      </c>
      <c r="D102" s="50" t="n">
        <v>46195</v>
      </c>
      <c r="E102" s="17" t="n">
        <v>826.336</v>
      </c>
      <c r="F102" s="17" t="n">
        <v>866.245</v>
      </c>
      <c r="G102" s="17" t="n">
        <v>5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816</v>
      </c>
      <c r="B103" s="16" t="s">
        <v>1191</v>
      </c>
      <c r="C103" s="49" t="n">
        <v>45924</v>
      </c>
      <c r="D103" s="50" t="n">
        <v>46195</v>
      </c>
      <c r="E103" s="17" t="n">
        <v>857.895</v>
      </c>
      <c r="F103" s="17" t="n">
        <v>866.245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816</v>
      </c>
      <c r="B104" s="16" t="s">
        <v>1191</v>
      </c>
      <c r="C104" s="49" t="n">
        <v>45931</v>
      </c>
      <c r="D104" s="50" t="n">
        <v>46195</v>
      </c>
      <c r="E104" s="17" t="n">
        <v>851.28</v>
      </c>
      <c r="F104" s="17" t="n">
        <v>866.245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816</v>
      </c>
      <c r="B105" s="16" t="s">
        <v>1191</v>
      </c>
      <c r="C105" s="49" t="n">
        <v>45931</v>
      </c>
      <c r="D105" s="50" t="n">
        <v>46195</v>
      </c>
      <c r="E105" s="17" t="n">
        <v>851.24</v>
      </c>
      <c r="F105" s="17" t="n">
        <v>866.245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816</v>
      </c>
      <c r="B106" s="16" t="s">
        <v>1191</v>
      </c>
      <c r="C106" s="49" t="n">
        <v>45932</v>
      </c>
      <c r="D106" s="50" t="n">
        <v>46195</v>
      </c>
      <c r="E106" s="17" t="n">
        <v>844.39</v>
      </c>
      <c r="F106" s="17" t="n">
        <v>866.245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816</v>
      </c>
      <c r="B107" s="16" t="s">
        <v>1191</v>
      </c>
      <c r="C107" s="49" t="n">
        <v>45936</v>
      </c>
      <c r="D107" s="50" t="n">
        <v>46195</v>
      </c>
      <c r="E107" s="17" t="n">
        <v>845.61</v>
      </c>
      <c r="F107" s="17" t="n">
        <v>866.245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818</v>
      </c>
      <c r="B108" s="16" t="s">
        <v>1193</v>
      </c>
      <c r="C108" s="49" t="n">
        <v>45448</v>
      </c>
      <c r="D108" s="50" t="n">
        <v>46195</v>
      </c>
      <c r="E108" s="17" t="n">
        <v>557.1067</v>
      </c>
      <c r="F108" s="17" t="n">
        <v>542.12</v>
      </c>
      <c r="G108" s="17" t="n">
        <v>6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820</v>
      </c>
      <c r="B109" s="16" t="s">
        <v>1194</v>
      </c>
      <c r="C109" s="49" t="n">
        <v>45617</v>
      </c>
      <c r="D109" s="50" t="n">
        <v>46195</v>
      </c>
      <c r="E109" s="17" t="n">
        <v>555.884</v>
      </c>
      <c r="F109" s="17" t="n">
        <v>617.615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820</v>
      </c>
      <c r="B110" s="16" t="s">
        <v>1194</v>
      </c>
      <c r="C110" s="49" t="n">
        <v>45617</v>
      </c>
      <c r="D110" s="50" t="n">
        <v>46195</v>
      </c>
      <c r="E110" s="17" t="n">
        <v>555.884</v>
      </c>
      <c r="F110" s="17" t="n">
        <v>617.61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820</v>
      </c>
      <c r="B111" s="16" t="s">
        <v>1194</v>
      </c>
      <c r="C111" s="49" t="n">
        <v>45617</v>
      </c>
      <c r="D111" s="50" t="n">
        <v>46195</v>
      </c>
      <c r="E111" s="17" t="n">
        <v>555.884</v>
      </c>
      <c r="F111" s="17" t="n">
        <v>617.6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820</v>
      </c>
      <c r="B112" s="16" t="s">
        <v>1194</v>
      </c>
      <c r="C112" s="49" t="n">
        <v>45617</v>
      </c>
      <c r="D112" s="50" t="n">
        <v>46195</v>
      </c>
      <c r="E112" s="17" t="n">
        <v>555.884</v>
      </c>
      <c r="F112" s="17" t="n">
        <v>617.4225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820</v>
      </c>
      <c r="B113" s="16" t="s">
        <v>1194</v>
      </c>
      <c r="C113" s="49" t="n">
        <v>45700</v>
      </c>
      <c r="D113" s="50" t="n">
        <v>46195</v>
      </c>
      <c r="E113" s="17" t="n">
        <v>535.964</v>
      </c>
      <c r="F113" s="17" t="n">
        <v>617.4225</v>
      </c>
      <c r="G113" s="17" t="n">
        <v>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820</v>
      </c>
      <c r="B114" s="16" t="s">
        <v>1194</v>
      </c>
      <c r="C114" s="49" t="n">
        <v>45700</v>
      </c>
      <c r="D114" s="50" t="n">
        <v>46195</v>
      </c>
      <c r="E114" s="17" t="n">
        <v>535.964</v>
      </c>
      <c r="F114" s="17" t="n">
        <v>617.4133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820</v>
      </c>
      <c r="B115" s="16" t="s">
        <v>1194</v>
      </c>
      <c r="C115" s="49" t="n">
        <v>45931</v>
      </c>
      <c r="D115" s="50" t="n">
        <v>46195</v>
      </c>
      <c r="E115" s="17" t="n">
        <v>610.12</v>
      </c>
      <c r="F115" s="17" t="n">
        <v>617.4133</v>
      </c>
      <c r="G115" s="17" t="n">
        <v>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820</v>
      </c>
      <c r="B116" s="16" t="s">
        <v>1194</v>
      </c>
      <c r="C116" s="49" t="n">
        <v>45931</v>
      </c>
      <c r="D116" s="50" t="n">
        <v>46195</v>
      </c>
      <c r="E116" s="17" t="n">
        <v>608.2</v>
      </c>
      <c r="F116" s="17" t="n">
        <v>617.4133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820</v>
      </c>
      <c r="B117" s="16" t="s">
        <v>1194</v>
      </c>
      <c r="C117" s="49" t="n">
        <v>45932</v>
      </c>
      <c r="D117" s="50" t="n">
        <v>46195</v>
      </c>
      <c r="E117" s="17" t="n">
        <v>605.325</v>
      </c>
      <c r="F117" s="17" t="n">
        <v>617.4133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820</v>
      </c>
      <c r="B118" s="16" t="s">
        <v>1194</v>
      </c>
      <c r="C118" s="49" t="n">
        <v>45936</v>
      </c>
      <c r="D118" s="50" t="n">
        <v>46195</v>
      </c>
      <c r="E118" s="17" t="n">
        <v>605.985</v>
      </c>
      <c r="F118" s="17" t="n">
        <v>617.4133</v>
      </c>
      <c r="G118" s="17" t="n">
        <v>2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820</v>
      </c>
      <c r="B119" s="16" t="s">
        <v>1194</v>
      </c>
      <c r="C119" s="49" t="n">
        <v>45994</v>
      </c>
      <c r="D119" s="50" t="n">
        <v>46195</v>
      </c>
      <c r="E119" s="17" t="n">
        <v>637.885</v>
      </c>
      <c r="F119" s="17" t="n">
        <v>617.4133</v>
      </c>
      <c r="G119" s="17" t="n">
        <v>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820</v>
      </c>
      <c r="B120" s="16" t="s">
        <v>1194</v>
      </c>
      <c r="C120" s="49" t="n">
        <v>46114</v>
      </c>
      <c r="D120" s="50" t="n">
        <v>46195</v>
      </c>
      <c r="E120" s="17" t="n">
        <v>634.59</v>
      </c>
      <c r="F120" s="17" t="n">
        <v>617.4133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821</v>
      </c>
      <c r="B121" s="16" t="s">
        <v>1195</v>
      </c>
      <c r="C121" s="49" t="n">
        <v>45681</v>
      </c>
      <c r="D121" s="50" t="n">
        <v>46195</v>
      </c>
      <c r="E121" s="17" t="n">
        <v>787.4167</v>
      </c>
      <c r="F121" s="17" t="n">
        <v>850.1817</v>
      </c>
      <c r="G121" s="17" t="n">
        <v>3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821</v>
      </c>
      <c r="B122" s="16" t="s">
        <v>1195</v>
      </c>
      <c r="C122" s="49" t="n">
        <v>45852</v>
      </c>
      <c r="D122" s="50" t="n">
        <v>46195</v>
      </c>
      <c r="E122" s="17" t="n">
        <v>879.88</v>
      </c>
      <c r="F122" s="17" t="n">
        <v>850.1817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821</v>
      </c>
      <c r="B123" s="16" t="s">
        <v>1195</v>
      </c>
      <c r="C123" s="49" t="n">
        <v>45853</v>
      </c>
      <c r="D123" s="50" t="n">
        <v>46195</v>
      </c>
      <c r="E123" s="17" t="n">
        <v>899.29</v>
      </c>
      <c r="F123" s="17" t="n">
        <v>850.1817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821</v>
      </c>
      <c r="B124" s="16" t="s">
        <v>1195</v>
      </c>
      <c r="C124" s="49" t="n">
        <v>45866</v>
      </c>
      <c r="D124" s="50" t="n">
        <v>46195</v>
      </c>
      <c r="E124" s="17" t="n">
        <v>921.668</v>
      </c>
      <c r="F124" s="17" t="n">
        <v>850.1817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821</v>
      </c>
      <c r="B125" s="16" t="s">
        <v>1195</v>
      </c>
      <c r="C125" s="49" t="n">
        <v>45866</v>
      </c>
      <c r="D125" s="50" t="n">
        <v>46195</v>
      </c>
      <c r="E125" s="17" t="n">
        <v>921.668</v>
      </c>
      <c r="F125" s="17" t="n">
        <v>850.1615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821</v>
      </c>
      <c r="B126" s="16" t="s">
        <v>1195</v>
      </c>
      <c r="C126" s="49" t="n">
        <v>45902</v>
      </c>
      <c r="D126" s="50" t="n">
        <v>46195</v>
      </c>
      <c r="E126" s="17" t="n">
        <v>942.115</v>
      </c>
      <c r="F126" s="17" t="n">
        <v>850.1615</v>
      </c>
      <c r="G126" s="17" t="n">
        <v>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821</v>
      </c>
      <c r="B127" s="16" t="s">
        <v>1195</v>
      </c>
      <c r="C127" s="49" t="n">
        <v>45922</v>
      </c>
      <c r="D127" s="50" t="n">
        <v>46195</v>
      </c>
      <c r="E127" s="17" t="n">
        <v>921.855</v>
      </c>
      <c r="F127" s="17" t="n">
        <v>850.1615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821</v>
      </c>
      <c r="B128" s="16" t="s">
        <v>1195</v>
      </c>
      <c r="C128" s="49" t="n">
        <v>45931</v>
      </c>
      <c r="D128" s="50" t="n">
        <v>46195</v>
      </c>
      <c r="E128" s="17" t="n">
        <v>907.89</v>
      </c>
      <c r="F128" s="17" t="n">
        <v>850.1615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821</v>
      </c>
      <c r="B129" s="16" t="s">
        <v>1195</v>
      </c>
      <c r="C129" s="49" t="n">
        <v>45932</v>
      </c>
      <c r="D129" s="50" t="n">
        <v>46195</v>
      </c>
      <c r="E129" s="17" t="n">
        <v>899.69</v>
      </c>
      <c r="F129" s="17" t="n">
        <v>850.1615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821</v>
      </c>
      <c r="B130" s="16" t="s">
        <v>1195</v>
      </c>
      <c r="C130" s="49" t="n">
        <v>45994</v>
      </c>
      <c r="D130" s="50" t="n">
        <v>46195</v>
      </c>
      <c r="E130" s="17" t="n">
        <v>899.51</v>
      </c>
      <c r="F130" s="17" t="n">
        <v>850.1615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821</v>
      </c>
      <c r="B131" s="16" t="s">
        <v>1195</v>
      </c>
      <c r="C131" s="49" t="n">
        <v>46063</v>
      </c>
      <c r="D131" s="50" t="n">
        <v>46195</v>
      </c>
      <c r="E131" s="17" t="n">
        <v>884</v>
      </c>
      <c r="F131" s="17" t="n">
        <v>850.1615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822</v>
      </c>
      <c r="B132" s="16" t="s">
        <v>1196</v>
      </c>
      <c r="C132" s="49" t="n">
        <v>45813</v>
      </c>
      <c r="D132" s="50" t="n">
        <v>46091</v>
      </c>
      <c r="E132" s="17" t="n">
        <v>1166.42</v>
      </c>
      <c r="F132" s="17" t="n">
        <v>1002.536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822</v>
      </c>
      <c r="B133" s="16" t="s">
        <v>1196</v>
      </c>
      <c r="C133" s="49" t="n">
        <v>45813</v>
      </c>
      <c r="D133" s="50" t="n">
        <v>46091</v>
      </c>
      <c r="E133" s="17" t="n">
        <v>1166.52</v>
      </c>
      <c r="F133" s="17" t="n">
        <v>1002.536</v>
      </c>
      <c r="G133" s="17" t="n">
        <v>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823</v>
      </c>
      <c r="B134" s="16" t="s">
        <v>1172</v>
      </c>
      <c r="C134" s="49" t="n">
        <v>45855</v>
      </c>
      <c r="D134" s="50" t="n">
        <v>46091</v>
      </c>
      <c r="E134" s="17" t="n">
        <v>1006.7</v>
      </c>
      <c r="F134" s="17" t="n">
        <v>1021.495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823</v>
      </c>
      <c r="B135" s="16" t="s">
        <v>1172</v>
      </c>
      <c r="C135" s="49" t="n">
        <v>46063</v>
      </c>
      <c r="D135" s="50" t="n">
        <v>46091</v>
      </c>
      <c r="E135" s="17" t="n">
        <v>1022</v>
      </c>
      <c r="F135" s="17" t="n">
        <v>1021.495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81</v>
      </c>
      <c r="B136" s="16" t="s">
        <v>82</v>
      </c>
      <c r="C136" s="49" t="n">
        <v>45896</v>
      </c>
      <c r="D136" s="50" t="n">
        <v>46059</v>
      </c>
      <c r="E136" s="17" t="n">
        <v>76.5358</v>
      </c>
      <c r="F136" s="17" t="n">
        <v>83.13</v>
      </c>
      <c r="G136" s="17" t="n">
        <v>50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826</v>
      </c>
      <c r="B137" s="16" t="s">
        <v>1198</v>
      </c>
      <c r="C137" s="49" t="n">
        <v>45946</v>
      </c>
      <c r="D137" s="50" t="n">
        <v>46195</v>
      </c>
      <c r="E137" s="17" t="n">
        <v>878.1475</v>
      </c>
      <c r="F137" s="17" t="n">
        <v>880.526</v>
      </c>
      <c r="G137" s="17" t="n">
        <v>4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826</v>
      </c>
      <c r="B138" s="16" t="s">
        <v>1198</v>
      </c>
      <c r="C138" s="49" t="n">
        <v>45946</v>
      </c>
      <c r="D138" s="50" t="n">
        <v>46195</v>
      </c>
      <c r="E138" s="17" t="n">
        <v>878.45</v>
      </c>
      <c r="F138" s="17" t="n">
        <v>880.526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826</v>
      </c>
      <c r="B139" s="16" t="s">
        <v>1198</v>
      </c>
      <c r="C139" s="49" t="n">
        <v>45959</v>
      </c>
      <c r="D139" s="50" t="n">
        <v>46195</v>
      </c>
      <c r="E139" s="17" t="n">
        <v>879.84</v>
      </c>
      <c r="F139" s="17" t="n">
        <v>880.526</v>
      </c>
      <c r="G139" s="17" t="n">
        <v>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826</v>
      </c>
      <c r="B140" s="16" t="s">
        <v>1198</v>
      </c>
      <c r="C140" s="49" t="n">
        <v>46114</v>
      </c>
      <c r="D140" s="50" t="n">
        <v>46195</v>
      </c>
      <c r="E140" s="17" t="n">
        <v>889.0267</v>
      </c>
      <c r="F140" s="17" t="n">
        <v>880.526</v>
      </c>
      <c r="G140" s="17" t="n">
        <v>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827</v>
      </c>
      <c r="B141" s="16" t="s">
        <v>1199</v>
      </c>
      <c r="C141" s="49" t="n">
        <v>45994</v>
      </c>
      <c r="D141" s="50" t="n">
        <v>46195</v>
      </c>
      <c r="E141" s="17" t="n">
        <v>948.78</v>
      </c>
      <c r="F141" s="17" t="n">
        <v>908.043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827</v>
      </c>
      <c r="B142" s="16" t="s">
        <v>1199</v>
      </c>
      <c r="C142" s="49" t="n">
        <v>46035</v>
      </c>
      <c r="D142" s="50" t="n">
        <v>46195</v>
      </c>
      <c r="E142" s="17" t="n">
        <v>954.2</v>
      </c>
      <c r="F142" s="17" t="n">
        <v>908.043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827</v>
      </c>
      <c r="B143" s="16" t="s">
        <v>1199</v>
      </c>
      <c r="C143" s="49" t="n">
        <v>46036</v>
      </c>
      <c r="D143" s="50" t="n">
        <v>46195</v>
      </c>
      <c r="E143" s="17" t="n">
        <v>949.9</v>
      </c>
      <c r="F143" s="17" t="n">
        <v>908.043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827</v>
      </c>
      <c r="B144" s="16" t="s">
        <v>1199</v>
      </c>
      <c r="C144" s="49" t="n">
        <v>46043</v>
      </c>
      <c r="D144" s="50" t="n">
        <v>46195</v>
      </c>
      <c r="E144" s="17" t="n">
        <v>947.895</v>
      </c>
      <c r="F144" s="17" t="n">
        <v>908.043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827</v>
      </c>
      <c r="B145" s="16" t="s">
        <v>1199</v>
      </c>
      <c r="C145" s="49" t="n">
        <v>46052</v>
      </c>
      <c r="D145" s="50" t="n">
        <v>46195</v>
      </c>
      <c r="E145" s="17" t="n">
        <v>949.19</v>
      </c>
      <c r="F145" s="17" t="n">
        <v>908.043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827</v>
      </c>
      <c r="B146" s="16" t="s">
        <v>1199</v>
      </c>
      <c r="C146" s="49" t="n">
        <v>46058</v>
      </c>
      <c r="D146" s="50" t="n">
        <v>46195</v>
      </c>
      <c r="E146" s="17" t="n">
        <v>949.77</v>
      </c>
      <c r="F146" s="17" t="n">
        <v>908.043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827</v>
      </c>
      <c r="B147" s="16" t="s">
        <v>1199</v>
      </c>
      <c r="C147" s="49" t="n">
        <v>46058</v>
      </c>
      <c r="D147" s="50" t="n">
        <v>46195</v>
      </c>
      <c r="E147" s="17" t="n">
        <v>949.685</v>
      </c>
      <c r="F147" s="17" t="n">
        <v>908.043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828</v>
      </c>
      <c r="B148" s="16" t="s">
        <v>1197</v>
      </c>
      <c r="C148" s="49" t="n">
        <v>45994</v>
      </c>
      <c r="D148" s="50" t="n">
        <v>46195</v>
      </c>
      <c r="E148" s="17" t="n">
        <v>930.92</v>
      </c>
      <c r="F148" s="17" t="n">
        <v>902.993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828</v>
      </c>
      <c r="B149" s="16" t="s">
        <v>1197</v>
      </c>
      <c r="C149" s="49" t="n">
        <v>46028</v>
      </c>
      <c r="D149" s="50" t="n">
        <v>46195</v>
      </c>
      <c r="E149" s="17" t="n">
        <v>884.1</v>
      </c>
      <c r="F149" s="17" t="n">
        <v>902.993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828</v>
      </c>
      <c r="B150" s="16" t="s">
        <v>1197</v>
      </c>
      <c r="C150" s="49" t="n">
        <v>46035</v>
      </c>
      <c r="D150" s="50" t="n">
        <v>46195</v>
      </c>
      <c r="E150" s="17" t="n">
        <v>873.37</v>
      </c>
      <c r="F150" s="17" t="n">
        <v>902.993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828</v>
      </c>
      <c r="B151" s="16" t="s">
        <v>1197</v>
      </c>
      <c r="C151" s="49" t="n">
        <v>46036</v>
      </c>
      <c r="D151" s="50" t="n">
        <v>46195</v>
      </c>
      <c r="E151" s="17" t="n">
        <v>873.86</v>
      </c>
      <c r="F151" s="17" t="n">
        <v>902.993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828</v>
      </c>
      <c r="B152" s="16" t="s">
        <v>1197</v>
      </c>
      <c r="C152" s="49" t="n">
        <v>46052</v>
      </c>
      <c r="D152" s="50" t="n">
        <v>46195</v>
      </c>
      <c r="E152" s="17" t="n">
        <v>877.35</v>
      </c>
      <c r="F152" s="17" t="n">
        <v>902.993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828</v>
      </c>
      <c r="B153" s="16" t="s">
        <v>1197</v>
      </c>
      <c r="C153" s="49" t="n">
        <v>46052</v>
      </c>
      <c r="D153" s="50" t="n">
        <v>46195</v>
      </c>
      <c r="E153" s="17" t="n">
        <v>877.34</v>
      </c>
      <c r="F153" s="17" t="n">
        <v>902.993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828</v>
      </c>
      <c r="B154" s="16" t="s">
        <v>1197</v>
      </c>
      <c r="C154" s="49" t="n">
        <v>46058</v>
      </c>
      <c r="D154" s="50" t="n">
        <v>46195</v>
      </c>
      <c r="E154" s="17" t="n">
        <v>876.5967</v>
      </c>
      <c r="F154" s="17" t="n">
        <v>902.993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828</v>
      </c>
      <c r="B155" s="16" t="s">
        <v>1197</v>
      </c>
      <c r="C155" s="49" t="n">
        <v>46058</v>
      </c>
      <c r="D155" s="50" t="n">
        <v>46195</v>
      </c>
      <c r="E155" s="17" t="n">
        <v>876.54</v>
      </c>
      <c r="F155" s="17" t="n">
        <v>902.993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819</v>
      </c>
      <c r="B156" s="16" t="s">
        <v>1192</v>
      </c>
      <c r="C156" s="49" t="n">
        <v>46120</v>
      </c>
      <c r="D156" s="50" t="n">
        <v>46195</v>
      </c>
      <c r="E156" s="17" t="n">
        <v>628.04</v>
      </c>
      <c r="F156" s="17" t="n">
        <v>609.73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819</v>
      </c>
      <c r="B157" s="16" t="s">
        <v>1192</v>
      </c>
      <c r="C157" s="49" t="n">
        <v>46120</v>
      </c>
      <c r="D157" s="50" t="n">
        <v>46195</v>
      </c>
      <c r="E157" s="17" t="n">
        <v>628.04</v>
      </c>
      <c r="F157" s="17" t="n">
        <v>609.724</v>
      </c>
      <c r="G157" s="17" t="n">
        <v>5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819</v>
      </c>
      <c r="B158" s="16" t="s">
        <v>1192</v>
      </c>
      <c r="C158" s="49" t="n">
        <v>46120</v>
      </c>
      <c r="D158" s="50" t="n">
        <v>46195</v>
      </c>
      <c r="E158" s="17" t="n">
        <v>628.04</v>
      </c>
      <c r="F158" s="17" t="n">
        <v>609.7225</v>
      </c>
      <c r="G158" s="17" t="n">
        <v>4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61</v>
      </c>
      <c r="B159" s="16" t="s">
        <v>62</v>
      </c>
      <c r="C159" s="49" t="n">
        <v>44747</v>
      </c>
      <c r="D159" s="50" t="n">
        <v>45175</v>
      </c>
      <c r="E159" s="17" t="n">
        <v>0.4701</v>
      </c>
      <c r="F159" s="17" t="n">
        <v>1.6602</v>
      </c>
      <c r="G159" s="17" t="n">
        <v>1000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61</v>
      </c>
      <c r="B160" s="16" t="s">
        <v>62</v>
      </c>
      <c r="C160" s="49" t="n">
        <v>44762</v>
      </c>
      <c r="D160" s="50" t="n">
        <v>45175</v>
      </c>
      <c r="E160" s="17" t="n">
        <v>0.4826</v>
      </c>
      <c r="F160" s="17" t="n">
        <v>1.6602</v>
      </c>
      <c r="G160" s="17" t="n">
        <v>1000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61</v>
      </c>
      <c r="B161" s="16" t="s">
        <v>62</v>
      </c>
      <c r="C161" s="49" t="n">
        <v>44837</v>
      </c>
      <c r="D161" s="50" t="n">
        <v>45176</v>
      </c>
      <c r="E161" s="17" t="n">
        <v>0.4392</v>
      </c>
      <c r="F161" s="17" t="n">
        <v>1.4078</v>
      </c>
      <c r="G161" s="17" t="n">
        <v>1000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61</v>
      </c>
      <c r="B162" s="16" t="s">
        <v>62</v>
      </c>
      <c r="C162" s="49" t="n">
        <v>45040</v>
      </c>
      <c r="D162" s="50" t="n">
        <v>45176</v>
      </c>
      <c r="E162" s="17" t="n">
        <v>0.7911</v>
      </c>
      <c r="F162" s="17" t="n">
        <v>1.4078</v>
      </c>
      <c r="G162" s="17" t="n">
        <v>1000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61</v>
      </c>
      <c r="B163" s="16" t="s">
        <v>62</v>
      </c>
      <c r="C163" s="49" t="n">
        <v>45054</v>
      </c>
      <c r="D163" s="50" t="n">
        <v>45176</v>
      </c>
      <c r="E163" s="17" t="n">
        <v>0.6885</v>
      </c>
      <c r="F163" s="17" t="n">
        <v>1.4078</v>
      </c>
      <c r="G163" s="17" t="n">
        <v>1000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769</v>
      </c>
      <c r="B164" s="16" t="s">
        <v>1162</v>
      </c>
      <c r="C164" s="49" t="n">
        <v>44762</v>
      </c>
      <c r="D164" s="50" t="n">
        <v>44841</v>
      </c>
      <c r="E164" s="17" t="n">
        <v>193.399</v>
      </c>
      <c r="F164" s="17" t="n">
        <v>204.0585</v>
      </c>
      <c r="G164" s="17" t="n">
        <v>20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791</v>
      </c>
      <c r="B165" s="16" t="s">
        <v>1165</v>
      </c>
      <c r="C165" s="49" t="n">
        <v>44762</v>
      </c>
      <c r="D165" s="50" t="n">
        <v>46091</v>
      </c>
      <c r="E165" s="17" t="n">
        <v>66.507</v>
      </c>
      <c r="F165" s="17" t="n">
        <v>69.844</v>
      </c>
      <c r="G165" s="17" t="n">
        <v>10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791</v>
      </c>
      <c r="B166" s="16" t="s">
        <v>1165</v>
      </c>
      <c r="C166" s="49" t="n">
        <v>44978</v>
      </c>
      <c r="D166" s="50" t="n">
        <v>46091</v>
      </c>
      <c r="E166" s="17" t="n">
        <v>94.366</v>
      </c>
      <c r="F166" s="17" t="n">
        <v>69.844</v>
      </c>
      <c r="G166" s="17" t="n">
        <v>10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791</v>
      </c>
      <c r="B167" s="16" t="s">
        <v>1165</v>
      </c>
      <c r="C167" s="49" t="n">
        <v>45447</v>
      </c>
      <c r="D167" s="50" t="n">
        <v>46091</v>
      </c>
      <c r="E167" s="17" t="n">
        <v>101.081</v>
      </c>
      <c r="F167" s="17" t="n">
        <v>69.844</v>
      </c>
      <c r="G167" s="17" t="n">
        <v>10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791</v>
      </c>
      <c r="B168" s="16" t="s">
        <v>1165</v>
      </c>
      <c r="C168" s="49" t="n">
        <v>45447</v>
      </c>
      <c r="D168" s="50" t="n">
        <v>46091</v>
      </c>
      <c r="E168" s="17" t="n">
        <v>101.081</v>
      </c>
      <c r="F168" s="17" t="n">
        <v>69.844</v>
      </c>
      <c r="G168" s="17" t="n">
        <v>10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792</v>
      </c>
      <c r="B169" s="16" t="s">
        <v>1222</v>
      </c>
      <c r="C169" s="49" t="n">
        <v>44809</v>
      </c>
      <c r="D169" s="50" t="n">
        <v>46091</v>
      </c>
      <c r="E169" s="17" t="n">
        <v>7.2526</v>
      </c>
      <c r="F169" s="17" t="n">
        <v>1.248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792</v>
      </c>
      <c r="B170" s="16" t="s">
        <v>1222</v>
      </c>
      <c r="C170" s="49" t="n">
        <v>44826</v>
      </c>
      <c r="D170" s="50" t="n">
        <v>46091</v>
      </c>
      <c r="E170" s="17" t="n">
        <v>6.0941</v>
      </c>
      <c r="F170" s="17" t="n">
        <v>1.248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792</v>
      </c>
      <c r="B171" s="16" t="s">
        <v>1222</v>
      </c>
      <c r="C171" s="49" t="n">
        <v>44914</v>
      </c>
      <c r="D171" s="50" t="n">
        <v>46091</v>
      </c>
      <c r="E171" s="17" t="n">
        <v>4.4748</v>
      </c>
      <c r="F171" s="17" t="n">
        <v>1.248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792</v>
      </c>
      <c r="B172" s="16" t="s">
        <v>1222</v>
      </c>
      <c r="C172" s="49" t="n">
        <v>44915</v>
      </c>
      <c r="D172" s="50" t="n">
        <v>46091</v>
      </c>
      <c r="E172" s="17" t="n">
        <v>4.5332</v>
      </c>
      <c r="F172" s="17" t="n">
        <v>1.248</v>
      </c>
      <c r="G172" s="17" t="n">
        <v>100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817</v>
      </c>
      <c r="B173" s="16" t="s">
        <v>1170</v>
      </c>
      <c r="C173" s="49" t="n">
        <v>45446</v>
      </c>
      <c r="D173" s="50" t="n">
        <v>46091</v>
      </c>
      <c r="E173" s="17" t="n">
        <v>572.156</v>
      </c>
      <c r="F173" s="17" t="n">
        <v>251.049</v>
      </c>
      <c r="G173" s="17" t="n">
        <v>5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817</v>
      </c>
      <c r="B174" s="16" t="s">
        <v>1170</v>
      </c>
      <c r="C174" s="49" t="n">
        <v>45447</v>
      </c>
      <c r="D174" s="50" t="n">
        <v>46091</v>
      </c>
      <c r="E174" s="17" t="n">
        <v>597.248</v>
      </c>
      <c r="F174" s="17" t="n">
        <v>251.049</v>
      </c>
      <c r="G174" s="17" t="n">
        <v>5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145</v>
      </c>
      <c r="B175" s="16" t="s">
        <v>146</v>
      </c>
      <c r="C175" s="49" t="n">
        <v>46058</v>
      </c>
      <c r="D175" s="50" t="n">
        <v>46091</v>
      </c>
      <c r="E175" s="17" t="n">
        <v>1.914</v>
      </c>
      <c r="F175" s="17" t="n">
        <v>1.9402</v>
      </c>
      <c r="G175" s="17" t="n">
        <v>1027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145</v>
      </c>
      <c r="B176" s="16" t="s">
        <v>146</v>
      </c>
      <c r="C176" s="49" t="n">
        <v>46091</v>
      </c>
      <c r="D176" s="50" t="n">
        <v>46114</v>
      </c>
      <c r="E176" s="17" t="n">
        <v>1.9403</v>
      </c>
      <c r="F176" s="17" t="n">
        <v>1.9582</v>
      </c>
      <c r="G176" s="17" t="n">
        <v>698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776</v>
      </c>
      <c r="B177" s="16" t="s">
        <v>918</v>
      </c>
      <c r="C177" s="49" t="n">
        <v>43993</v>
      </c>
      <c r="D177" s="50" t="n">
        <v>43993</v>
      </c>
      <c r="E177" s="17" t="n">
        <v>251.143</v>
      </c>
      <c r="F177" s="17" t="n">
        <v>244.2811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117</v>
      </c>
      <c r="B178" s="16" t="s">
        <v>118</v>
      </c>
      <c r="C178" s="49" t="n">
        <v>44049</v>
      </c>
      <c r="D178" s="50" t="n">
        <v>45516</v>
      </c>
      <c r="E178" s="17" t="n">
        <v>2188.8915</v>
      </c>
      <c r="F178" s="17" t="n">
        <v>1561.31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113</v>
      </c>
      <c r="B179" s="16" t="s">
        <v>114</v>
      </c>
      <c r="C179" s="49" t="n">
        <v>44112</v>
      </c>
      <c r="D179" s="50" t="n">
        <v>45516</v>
      </c>
      <c r="E179" s="17" t="n">
        <v>598.9664</v>
      </c>
      <c r="F179" s="17" t="n">
        <v>1563.15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779</v>
      </c>
      <c r="B180" s="16" t="s">
        <v>1157</v>
      </c>
      <c r="C180" s="49" t="n">
        <v>44153</v>
      </c>
      <c r="D180" s="50" t="n">
        <v>45516</v>
      </c>
      <c r="E180" s="17" t="n">
        <v>2837.3741</v>
      </c>
      <c r="F180" s="17" t="n">
        <v>2515.75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110</v>
      </c>
      <c r="B181" s="16" t="s">
        <v>111</v>
      </c>
      <c r="C181" s="49" t="n">
        <v>44169</v>
      </c>
      <c r="D181" s="50" t="n">
        <v>44760</v>
      </c>
      <c r="E181" s="17" t="n">
        <v>44.502</v>
      </c>
      <c r="F181" s="17" t="n">
        <v>27.1287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110</v>
      </c>
      <c r="B182" s="16" t="s">
        <v>111</v>
      </c>
      <c r="C182" s="49" t="n">
        <v>44200</v>
      </c>
      <c r="D182" s="50" t="n">
        <v>44760</v>
      </c>
      <c r="E182" s="17" t="n">
        <v>57.054</v>
      </c>
      <c r="F182" s="17" t="n">
        <v>27.1287</v>
      </c>
      <c r="G182" s="17" t="n">
        <v>10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110</v>
      </c>
      <c r="B183" s="16" t="s">
        <v>111</v>
      </c>
      <c r="C183" s="49" t="n">
        <v>44224</v>
      </c>
      <c r="D183" s="50" t="n">
        <v>44760</v>
      </c>
      <c r="E183" s="17" t="n">
        <v>51.876</v>
      </c>
      <c r="F183" s="17" t="n">
        <v>27.1287</v>
      </c>
      <c r="G183" s="17" t="n">
        <v>10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110</v>
      </c>
      <c r="B184" s="16" t="s">
        <v>111</v>
      </c>
      <c r="C184" s="49" t="n">
        <v>44379</v>
      </c>
      <c r="D184" s="50" t="n">
        <v>44760</v>
      </c>
      <c r="E184" s="17" t="n">
        <v>59.551</v>
      </c>
      <c r="F184" s="17" t="n">
        <v>27.1287</v>
      </c>
      <c r="G184" s="17" t="n">
        <v>10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780</v>
      </c>
      <c r="B185" s="16" t="s">
        <v>1223</v>
      </c>
      <c r="C185" s="49" t="n">
        <v>44175</v>
      </c>
      <c r="D185" s="50" t="n">
        <v>45516</v>
      </c>
      <c r="E185" s="17" t="n">
        <v>77.2276</v>
      </c>
      <c r="F185" s="17" t="n">
        <v>149.11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780</v>
      </c>
      <c r="B186" s="16" t="s">
        <v>1223</v>
      </c>
      <c r="C186" s="49" t="n">
        <v>44260</v>
      </c>
      <c r="D186" s="50" t="n">
        <v>45516</v>
      </c>
      <c r="E186" s="17" t="n">
        <v>78.76</v>
      </c>
      <c r="F186" s="17" t="n">
        <v>149.11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780</v>
      </c>
      <c r="B187" s="16" t="s">
        <v>1223</v>
      </c>
      <c r="C187" s="49" t="n">
        <v>44260</v>
      </c>
      <c r="D187" s="50" t="n">
        <v>45516</v>
      </c>
      <c r="E187" s="17" t="n">
        <v>78.521</v>
      </c>
      <c r="F187" s="17" t="n">
        <v>149.11</v>
      </c>
      <c r="G187" s="17" t="n">
        <v>3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780</v>
      </c>
      <c r="B188" s="16" t="s">
        <v>1223</v>
      </c>
      <c r="C188" s="49" t="n">
        <v>44260</v>
      </c>
      <c r="D188" s="50" t="n">
        <v>45516</v>
      </c>
      <c r="E188" s="17" t="n">
        <v>78.6981</v>
      </c>
      <c r="F188" s="17" t="n">
        <v>149.11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782</v>
      </c>
      <c r="B189" s="16" t="s">
        <v>1160</v>
      </c>
      <c r="C189" s="49" t="n">
        <v>44295</v>
      </c>
      <c r="D189" s="50" t="n">
        <v>45847</v>
      </c>
      <c r="E189" s="17" t="n">
        <v>717.83</v>
      </c>
      <c r="F189" s="17" t="n">
        <v>150.81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168</v>
      </c>
      <c r="B190" s="16" t="s">
        <v>169</v>
      </c>
      <c r="C190" s="49" t="n">
        <v>44301</v>
      </c>
      <c r="D190" s="50" t="n">
        <v>45516</v>
      </c>
      <c r="E190" s="17" t="n">
        <v>77.436</v>
      </c>
      <c r="F190" s="17" t="n">
        <v>107.19</v>
      </c>
      <c r="G190" s="17" t="n">
        <v>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168</v>
      </c>
      <c r="B191" s="16" t="s">
        <v>169</v>
      </c>
      <c r="C191" s="49" t="n">
        <v>44470</v>
      </c>
      <c r="D191" s="50" t="n">
        <v>45516</v>
      </c>
      <c r="E191" s="17" t="n">
        <v>74.9</v>
      </c>
      <c r="F191" s="17" t="n">
        <v>107.19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168</v>
      </c>
      <c r="B192" s="16" t="s">
        <v>169</v>
      </c>
      <c r="C192" s="49" t="n">
        <v>44483</v>
      </c>
      <c r="D192" s="50" t="n">
        <v>45516</v>
      </c>
      <c r="E192" s="17" t="n">
        <v>74.79</v>
      </c>
      <c r="F192" s="17" t="n">
        <v>107.19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81</v>
      </c>
      <c r="B193" s="16" t="s">
        <v>82</v>
      </c>
      <c r="C193" s="49" t="n">
        <v>44334</v>
      </c>
      <c r="D193" s="50" t="n">
        <v>44760</v>
      </c>
      <c r="E193" s="17" t="n">
        <v>0.0477</v>
      </c>
      <c r="F193" s="17" t="n">
        <v>0.018</v>
      </c>
      <c r="G193" s="17" t="n">
        <v>10000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81</v>
      </c>
      <c r="B194" s="16" t="s">
        <v>82</v>
      </c>
      <c r="C194" s="49" t="n">
        <v>44516</v>
      </c>
      <c r="D194" s="50" t="n">
        <v>44760</v>
      </c>
      <c r="E194" s="17" t="n">
        <v>0.051</v>
      </c>
      <c r="F194" s="17" t="n">
        <v>0.018</v>
      </c>
      <c r="G194" s="17" t="n">
        <v>10000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81</v>
      </c>
      <c r="B195" s="16" t="s">
        <v>82</v>
      </c>
      <c r="C195" s="49" t="n">
        <v>44547</v>
      </c>
      <c r="D195" s="50" t="n">
        <v>44760</v>
      </c>
      <c r="E195" s="17" t="n">
        <v>0.0469</v>
      </c>
      <c r="F195" s="17" t="n">
        <v>0.018</v>
      </c>
      <c r="G195" s="17" t="n">
        <v>10000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81</v>
      </c>
      <c r="B196" s="16" t="s">
        <v>82</v>
      </c>
      <c r="C196" s="49" t="n">
        <v>44580</v>
      </c>
      <c r="D196" s="50" t="n">
        <v>44760</v>
      </c>
      <c r="E196" s="17" t="n">
        <v>0.0459</v>
      </c>
      <c r="F196" s="17" t="n">
        <v>0.018</v>
      </c>
      <c r="G196" s="17" t="n">
        <v>20000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81</v>
      </c>
      <c r="B197" s="16" t="s">
        <v>82</v>
      </c>
      <c r="C197" s="49" t="n">
        <v>44603</v>
      </c>
      <c r="D197" s="50" t="n">
        <v>44760</v>
      </c>
      <c r="E197" s="17" t="n">
        <v>0.041</v>
      </c>
      <c r="F197" s="17" t="n">
        <v>0.018</v>
      </c>
      <c r="G197" s="17" t="n">
        <v>30000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81</v>
      </c>
      <c r="B198" s="16" t="s">
        <v>82</v>
      </c>
      <c r="C198" s="49" t="n">
        <v>44609</v>
      </c>
      <c r="D198" s="50" t="n">
        <v>44760</v>
      </c>
      <c r="E198" s="17" t="n">
        <v>0.0412</v>
      </c>
      <c r="F198" s="17" t="n">
        <v>0.018</v>
      </c>
      <c r="G198" s="17" t="n">
        <v>10000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81</v>
      </c>
      <c r="B199" s="16" t="s">
        <v>82</v>
      </c>
      <c r="C199" s="49" t="n">
        <v>44614</v>
      </c>
      <c r="D199" s="50" t="n">
        <v>44760</v>
      </c>
      <c r="E199" s="17" t="n">
        <v>0.0332</v>
      </c>
      <c r="F199" s="17" t="n">
        <v>0.018</v>
      </c>
      <c r="G199" s="17" t="n">
        <v>20000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81</v>
      </c>
      <c r="B200" s="16" t="s">
        <v>82</v>
      </c>
      <c r="C200" s="49" t="n">
        <v>45159</v>
      </c>
      <c r="D200" s="50" t="n">
        <v>46091</v>
      </c>
      <c r="E200" s="17" t="n">
        <v>139.295</v>
      </c>
      <c r="F200" s="17" t="n">
        <v>85.7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81</v>
      </c>
      <c r="B201" s="16" t="s">
        <v>82</v>
      </c>
      <c r="C201" s="49" t="n">
        <v>45887</v>
      </c>
      <c r="D201" s="50" t="n">
        <v>46091</v>
      </c>
      <c r="E201" s="17" t="n">
        <v>79.63</v>
      </c>
      <c r="F201" s="17" t="n">
        <v>85.7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162</v>
      </c>
      <c r="B202" s="16" t="s">
        <v>163</v>
      </c>
      <c r="C202" s="49" t="n">
        <v>44448</v>
      </c>
      <c r="D202" s="50" t="n">
        <v>45516</v>
      </c>
      <c r="E202" s="17" t="n">
        <v>30.834</v>
      </c>
      <c r="F202" s="17" t="n">
        <v>37.44</v>
      </c>
      <c r="G202" s="17" t="n">
        <v>20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162</v>
      </c>
      <c r="B203" s="16" t="s">
        <v>163</v>
      </c>
      <c r="C203" s="49" t="n">
        <v>44483</v>
      </c>
      <c r="D203" s="50" t="n">
        <v>45516</v>
      </c>
      <c r="E203" s="17" t="n">
        <v>29.008</v>
      </c>
      <c r="F203" s="17" t="n">
        <v>37.44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786</v>
      </c>
      <c r="B204" s="16" t="s">
        <v>1224</v>
      </c>
      <c r="C204" s="49" t="n">
        <v>44470</v>
      </c>
      <c r="D204" s="50" t="n">
        <v>44573</v>
      </c>
      <c r="E204" s="17" t="n">
        <v>824.5</v>
      </c>
      <c r="F204" s="17" t="n">
        <v>966.42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150</v>
      </c>
      <c r="B205" s="16" t="s">
        <v>151</v>
      </c>
      <c r="C205" s="49" t="n">
        <v>44470</v>
      </c>
      <c r="D205" s="50" t="n">
        <v>45516</v>
      </c>
      <c r="E205" s="17" t="n">
        <v>1.2831</v>
      </c>
      <c r="F205" s="17" t="n">
        <v>0.94</v>
      </c>
      <c r="G205" s="17" t="n">
        <v>6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128</v>
      </c>
      <c r="B206" s="16" t="s">
        <v>129</v>
      </c>
      <c r="C206" s="49" t="n">
        <v>44477</v>
      </c>
      <c r="D206" s="50" t="n">
        <v>45516</v>
      </c>
      <c r="E206" s="17" t="n">
        <v>821.1621</v>
      </c>
      <c r="F206" s="17" t="n">
        <v>523.19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787</v>
      </c>
      <c r="B207" s="16" t="s">
        <v>963</v>
      </c>
      <c r="C207" s="49" t="n">
        <v>44483</v>
      </c>
      <c r="D207" s="50" t="n">
        <v>45516</v>
      </c>
      <c r="E207" s="17" t="n">
        <v>1086.4884</v>
      </c>
      <c r="F207" s="17" t="n">
        <v>1313.04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164</v>
      </c>
      <c r="B208" s="16" t="s">
        <v>165</v>
      </c>
      <c r="C208" s="49" t="n">
        <v>44483</v>
      </c>
      <c r="D208" s="50" t="n">
        <v>45516</v>
      </c>
      <c r="E208" s="17" t="n">
        <v>58.34</v>
      </c>
      <c r="F208" s="17" t="n">
        <v>87.64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164</v>
      </c>
      <c r="B209" s="16" t="s">
        <v>165</v>
      </c>
      <c r="C209" s="49" t="n">
        <v>44488</v>
      </c>
      <c r="D209" s="50" t="n">
        <v>45516</v>
      </c>
      <c r="E209" s="17" t="n">
        <v>59.05</v>
      </c>
      <c r="F209" s="17" t="n">
        <v>87.64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31</v>
      </c>
      <c r="B210" s="16" t="s">
        <v>32</v>
      </c>
      <c r="C210" s="49" t="n">
        <v>44509</v>
      </c>
      <c r="D210" s="50" t="n">
        <v>44760</v>
      </c>
      <c r="E210" s="17" t="n">
        <v>326.886</v>
      </c>
      <c r="F210" s="17" t="n">
        <v>123.106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31</v>
      </c>
      <c r="B211" s="16" t="s">
        <v>32</v>
      </c>
      <c r="C211" s="49" t="n">
        <v>44573</v>
      </c>
      <c r="D211" s="50" t="n">
        <v>44760</v>
      </c>
      <c r="E211" s="17" t="n">
        <v>276.416</v>
      </c>
      <c r="F211" s="17" t="n">
        <v>123.106</v>
      </c>
      <c r="G211" s="17" t="n">
        <v>10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31</v>
      </c>
      <c r="B212" s="16" t="s">
        <v>32</v>
      </c>
      <c r="C212" s="49" t="n">
        <v>44580</v>
      </c>
      <c r="D212" s="50" t="n">
        <v>44760</v>
      </c>
      <c r="E212" s="17" t="n">
        <v>240.574</v>
      </c>
      <c r="F212" s="17" t="n">
        <v>123.106</v>
      </c>
      <c r="G212" s="17" t="n">
        <v>10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788</v>
      </c>
      <c r="B213" s="16" t="s">
        <v>1225</v>
      </c>
      <c r="C213" s="49" t="n">
        <v>44519</v>
      </c>
      <c r="D213" s="50" t="n">
        <v>45257</v>
      </c>
      <c r="E213" s="17" t="n">
        <v>892.84</v>
      </c>
      <c r="F213" s="17" t="n">
        <v>67.35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61</v>
      </c>
      <c r="B214" s="16" t="s">
        <v>62</v>
      </c>
      <c r="C214" s="49" t="n">
        <v>44533</v>
      </c>
      <c r="D214" s="50" t="n">
        <v>44760</v>
      </c>
      <c r="E214" s="17" t="n">
        <v>0.5833</v>
      </c>
      <c r="F214" s="17" t="n">
        <v>0.4712</v>
      </c>
      <c r="G214" s="17" t="n">
        <v>1000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789</v>
      </c>
      <c r="B215" s="16" t="s">
        <v>1226</v>
      </c>
      <c r="C215" s="49" t="n">
        <v>44533</v>
      </c>
      <c r="D215" s="50" t="n">
        <v>45516</v>
      </c>
      <c r="E215" s="17" t="n">
        <v>73.24</v>
      </c>
      <c r="F215" s="17" t="n">
        <v>76.55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769</v>
      </c>
      <c r="B216" s="16" t="s">
        <v>1162</v>
      </c>
      <c r="C216" s="49" t="n">
        <v>44578</v>
      </c>
      <c r="D216" s="50" t="n">
        <v>44760</v>
      </c>
      <c r="E216" s="17" t="n">
        <v>337.832</v>
      </c>
      <c r="F216" s="17" t="n">
        <v>187.957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769</v>
      </c>
      <c r="B217" s="16" t="s">
        <v>1162</v>
      </c>
      <c r="C217" s="49" t="n">
        <v>44580</v>
      </c>
      <c r="D217" s="50" t="n">
        <v>44760</v>
      </c>
      <c r="E217" s="17" t="n">
        <v>318.021</v>
      </c>
      <c r="F217" s="17" t="n">
        <v>187.957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57</v>
      </c>
      <c r="B218" s="16" t="s">
        <v>58</v>
      </c>
      <c r="C218" s="49" t="n">
        <v>44614</v>
      </c>
      <c r="D218" s="50" t="n">
        <v>44760</v>
      </c>
      <c r="E218" s="17" t="n">
        <v>410.095</v>
      </c>
      <c r="F218" s="17" t="n">
        <v>330</v>
      </c>
      <c r="G218" s="17" t="n">
        <v>2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57</v>
      </c>
      <c r="B219" s="16" t="s">
        <v>58</v>
      </c>
      <c r="C219" s="49" t="n">
        <v>44617</v>
      </c>
      <c r="D219" s="50" t="n">
        <v>44760</v>
      </c>
      <c r="E219" s="17" t="n">
        <v>306.4333</v>
      </c>
      <c r="F219" s="17" t="n">
        <v>330.0533</v>
      </c>
      <c r="G219" s="17" t="n">
        <v>3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57</v>
      </c>
      <c r="B220" s="16" t="s">
        <v>58</v>
      </c>
      <c r="C220" s="49" t="n">
        <v>45159</v>
      </c>
      <c r="D220" s="50" t="n">
        <v>45435</v>
      </c>
      <c r="E220" s="17" t="n">
        <v>548.58</v>
      </c>
      <c r="F220" s="17" t="n">
        <v>594.48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57</v>
      </c>
      <c r="B221" s="16" t="s">
        <v>58</v>
      </c>
      <c r="C221" s="49" t="n">
        <v>45575</v>
      </c>
      <c r="D221" s="50" t="n">
        <v>46091</v>
      </c>
      <c r="E221" s="17" t="n">
        <v>497.75</v>
      </c>
      <c r="F221" s="17" t="n">
        <v>483.56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57</v>
      </c>
      <c r="B222" s="16" t="s">
        <v>58</v>
      </c>
      <c r="C222" s="49" t="n">
        <v>46090</v>
      </c>
      <c r="D222" s="50" t="n">
        <v>46091</v>
      </c>
      <c r="E222" s="17" t="n">
        <v>502.7</v>
      </c>
      <c r="F222" s="17" t="n">
        <v>483.56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798</v>
      </c>
      <c r="B223" s="16" t="s">
        <v>1181</v>
      </c>
      <c r="C223" s="49" t="n">
        <v>45091</v>
      </c>
      <c r="D223" s="50" t="n">
        <v>45818</v>
      </c>
      <c r="E223" s="17" t="n">
        <v>1029.3</v>
      </c>
      <c r="F223" s="17" t="n">
        <v>1000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798</v>
      </c>
      <c r="B224" s="16" t="s">
        <v>1181</v>
      </c>
      <c r="C224" s="49" t="n">
        <v>45273</v>
      </c>
      <c r="D224" s="50" t="n">
        <v>45818</v>
      </c>
      <c r="E224" s="17" t="n">
        <v>960.35</v>
      </c>
      <c r="F224" s="17" t="n">
        <v>1000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798</v>
      </c>
      <c r="B225" s="16" t="s">
        <v>1181</v>
      </c>
      <c r="C225" s="49" t="n">
        <v>45273</v>
      </c>
      <c r="D225" s="50" t="n">
        <v>45818</v>
      </c>
      <c r="E225" s="17" t="n">
        <v>960.65</v>
      </c>
      <c r="F225" s="17" t="n">
        <v>1000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798</v>
      </c>
      <c r="B226" s="16" t="s">
        <v>1181</v>
      </c>
      <c r="C226" s="49" t="n">
        <v>45517</v>
      </c>
      <c r="D226" s="50" t="n">
        <v>45818</v>
      </c>
      <c r="E226" s="17" t="n">
        <v>965.27</v>
      </c>
      <c r="F226" s="17" t="n">
        <v>1000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798</v>
      </c>
      <c r="B227" s="16" t="s">
        <v>1181</v>
      </c>
      <c r="C227" s="49" t="n">
        <v>45517</v>
      </c>
      <c r="D227" s="50" t="n">
        <v>45818</v>
      </c>
      <c r="E227" s="17" t="n">
        <v>966.17</v>
      </c>
      <c r="F227" s="17" t="n">
        <v>1000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799</v>
      </c>
      <c r="B228" s="16" t="s">
        <v>1227</v>
      </c>
      <c r="C228" s="49" t="n">
        <v>45126</v>
      </c>
      <c r="D228" s="50" t="n">
        <v>45201</v>
      </c>
      <c r="E228" s="17" t="n">
        <v>95.327</v>
      </c>
      <c r="F228" s="17" t="n">
        <v>118.207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800</v>
      </c>
      <c r="B229" s="16" t="s">
        <v>1221</v>
      </c>
      <c r="C229" s="49" t="n">
        <v>45131</v>
      </c>
      <c r="D229" s="50" t="n">
        <v>46091</v>
      </c>
      <c r="E229" s="17" t="n">
        <v>678.67</v>
      </c>
      <c r="F229" s="17" t="n">
        <v>301.29</v>
      </c>
      <c r="G229" s="17" t="n">
        <v>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800</v>
      </c>
      <c r="B230" s="16" t="s">
        <v>1221</v>
      </c>
      <c r="C230" s="49" t="n">
        <v>46091</v>
      </c>
      <c r="D230" s="50" t="n">
        <v>46091</v>
      </c>
      <c r="E230" s="17" t="n">
        <v>301.29</v>
      </c>
      <c r="F230" s="17" t="n">
        <v>301.61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801</v>
      </c>
      <c r="B231" s="16" t="s">
        <v>1228</v>
      </c>
      <c r="C231" s="49" t="n">
        <v>45131</v>
      </c>
      <c r="D231" s="50" t="n">
        <v>45435</v>
      </c>
      <c r="E231" s="17" t="n">
        <v>41.814</v>
      </c>
      <c r="F231" s="17" t="n">
        <v>45.323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107</v>
      </c>
      <c r="B232" s="16" t="s">
        <v>108</v>
      </c>
      <c r="C232" s="49" t="n">
        <v>45159</v>
      </c>
      <c r="D232" s="50" t="n">
        <v>46091</v>
      </c>
      <c r="E232" s="17" t="n">
        <v>0.6775</v>
      </c>
      <c r="F232" s="17" t="n">
        <v>0.34</v>
      </c>
      <c r="G232" s="17" t="n">
        <v>1000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795</v>
      </c>
      <c r="B233" s="16" t="s">
        <v>1166</v>
      </c>
      <c r="C233" s="49" t="n">
        <v>45159</v>
      </c>
      <c r="D233" s="50" t="n">
        <v>46091</v>
      </c>
      <c r="E233" s="17" t="n">
        <v>0.9027</v>
      </c>
      <c r="F233" s="17" t="n">
        <v>0.4543</v>
      </c>
      <c r="G233" s="17" t="n">
        <v>1000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774</v>
      </c>
      <c r="B234" s="16" t="s">
        <v>1167</v>
      </c>
      <c r="C234" s="49" t="n">
        <v>45159</v>
      </c>
      <c r="D234" s="50" t="n">
        <v>45342</v>
      </c>
      <c r="E234" s="17" t="n">
        <v>76.113</v>
      </c>
      <c r="F234" s="17" t="n">
        <v>85.91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803</v>
      </c>
      <c r="B235" s="16" t="s">
        <v>1180</v>
      </c>
      <c r="C235" s="49" t="n">
        <v>45435</v>
      </c>
      <c r="D235" s="50" t="n">
        <v>45510</v>
      </c>
      <c r="E235" s="17" t="n">
        <v>983.835</v>
      </c>
      <c r="F235" s="17" t="n">
        <v>1000</v>
      </c>
      <c r="G235" s="17" t="n">
        <v>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819</v>
      </c>
      <c r="B236" s="16" t="s">
        <v>1192</v>
      </c>
      <c r="C236" s="49" t="n">
        <v>45511</v>
      </c>
      <c r="D236" s="50" t="n">
        <v>46119</v>
      </c>
      <c r="E236" s="17" t="n">
        <v>603.195</v>
      </c>
      <c r="F236" s="17" t="n">
        <v>626.122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819</v>
      </c>
      <c r="B237" s="16" t="s">
        <v>1192</v>
      </c>
      <c r="C237" s="49" t="n">
        <v>45512</v>
      </c>
      <c r="D237" s="50" t="n">
        <v>46119</v>
      </c>
      <c r="E237" s="17" t="n">
        <v>617.7133</v>
      </c>
      <c r="F237" s="17" t="n">
        <v>626.122</v>
      </c>
      <c r="G237" s="17" t="n">
        <v>3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819</v>
      </c>
      <c r="B238" s="16" t="s">
        <v>1192</v>
      </c>
      <c r="C238" s="49" t="n">
        <v>45699</v>
      </c>
      <c r="D238" s="50" t="n">
        <v>46119</v>
      </c>
      <c r="E238" s="17" t="n">
        <v>562.635</v>
      </c>
      <c r="F238" s="17" t="n">
        <v>626.122</v>
      </c>
      <c r="G238" s="17" t="n">
        <v>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819</v>
      </c>
      <c r="B239" s="16" t="s">
        <v>1192</v>
      </c>
      <c r="C239" s="49" t="n">
        <v>45701</v>
      </c>
      <c r="D239" s="50" t="n">
        <v>46119</v>
      </c>
      <c r="E239" s="17" t="n">
        <v>586.36</v>
      </c>
      <c r="F239" s="17" t="n">
        <v>626.122</v>
      </c>
      <c r="G239" s="17" t="n">
        <v>2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819</v>
      </c>
      <c r="B240" s="16" t="s">
        <v>1192</v>
      </c>
      <c r="C240" s="49" t="n">
        <v>45887</v>
      </c>
      <c r="D240" s="50" t="n">
        <v>46119</v>
      </c>
      <c r="E240" s="17" t="n">
        <v>696.77</v>
      </c>
      <c r="F240" s="17" t="n">
        <v>626.122</v>
      </c>
      <c r="G240" s="17" t="n">
        <v>1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824</v>
      </c>
      <c r="B241" s="16" t="s">
        <v>1229</v>
      </c>
      <c r="C241" s="49" t="n">
        <v>45887</v>
      </c>
      <c r="D241" s="50" t="n">
        <v>46091</v>
      </c>
      <c r="E241" s="17" t="n">
        <v>1.8012</v>
      </c>
      <c r="F241" s="17" t="n">
        <v>1.9162</v>
      </c>
      <c r="G241" s="17" t="n">
        <v>25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824</v>
      </c>
      <c r="B242" s="16" t="s">
        <v>1229</v>
      </c>
      <c r="C242" s="49" t="n">
        <v>45937</v>
      </c>
      <c r="D242" s="50" t="n">
        <v>46091</v>
      </c>
      <c r="E242" s="17" t="n">
        <v>1.7716</v>
      </c>
      <c r="F242" s="17" t="n">
        <v>1.9162</v>
      </c>
      <c r="G242" s="17" t="n">
        <v>56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825</v>
      </c>
      <c r="B243" s="16" t="s">
        <v>1230</v>
      </c>
      <c r="C243" s="49" t="n">
        <v>45887</v>
      </c>
      <c r="D243" s="50" t="n">
        <v>46091</v>
      </c>
      <c r="E243" s="17" t="n">
        <v>1.0921</v>
      </c>
      <c r="F243" s="17" t="n">
        <v>1.1859</v>
      </c>
      <c r="G243" s="17" t="n">
        <v>33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825</v>
      </c>
      <c r="B244" s="16" t="s">
        <v>1230</v>
      </c>
      <c r="C244" s="49" t="n">
        <v>45937</v>
      </c>
      <c r="D244" s="50" t="n">
        <v>46091</v>
      </c>
      <c r="E244" s="17" t="n">
        <v>1.1158</v>
      </c>
      <c r="F244" s="17" t="n">
        <v>1.1859</v>
      </c>
      <c r="G244" s="17" t="n">
        <v>89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790</v>
      </c>
      <c r="B245" s="16" t="s">
        <v>1219</v>
      </c>
      <c r="C245" s="49" t="n">
        <v>45887</v>
      </c>
      <c r="D245" s="50" t="n">
        <v>46091</v>
      </c>
      <c r="E245" s="17" t="n">
        <v>16.49</v>
      </c>
      <c r="F245" s="17" t="n">
        <v>18.0333</v>
      </c>
      <c r="G245" s="17" t="n">
        <v>3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159</v>
      </c>
      <c r="B246" s="16" t="s">
        <v>160</v>
      </c>
      <c r="C246" s="49" t="n">
        <v>45887</v>
      </c>
      <c r="D246" s="50" t="n">
        <v>46091</v>
      </c>
      <c r="E246" s="17" t="n">
        <v>19.655</v>
      </c>
      <c r="F246" s="17" t="n">
        <v>19.4575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185</v>
      </c>
      <c r="B1" s="18" t="s">
        <v>10</v>
      </c>
      <c r="C1" s="18" t="s">
        <v>186</v>
      </c>
      <c r="D1" s="18" t="s">
        <v>187</v>
      </c>
      <c r="E1" s="18" t="s">
        <v>188</v>
      </c>
      <c r="F1" s="18" t="s">
        <v>189</v>
      </c>
      <c r="G1" s="18" t="s">
        <v>190</v>
      </c>
      <c r="H1" s="18" t="s">
        <v>191</v>
      </c>
    </row>
    <row collapsed="false" customFormat="false" customHeight="false" hidden="false" ht="12.1" outlineLevel="0" r="2">
      <c r="A2" s="13" t="n">
        <v>43907</v>
      </c>
      <c r="B2" s="6" t="n">
        <v>5030.04</v>
      </c>
      <c r="C2" s="16" t="s">
        <v>192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43922</v>
      </c>
      <c r="B3" s="6" t="n">
        <v>1218.53</v>
      </c>
      <c r="C3" s="16" t="s">
        <v>192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43924</v>
      </c>
      <c r="B4" s="6" t="n">
        <v>100</v>
      </c>
      <c r="C4" s="16" t="s">
        <v>192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43928</v>
      </c>
      <c r="B5" s="6" t="n">
        <v>-200</v>
      </c>
      <c r="C5" s="16" t="s">
        <v>193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43929</v>
      </c>
      <c r="B6" s="6" t="n">
        <v>-5.44</v>
      </c>
      <c r="C6" s="16" t="s">
        <v>194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43930</v>
      </c>
      <c r="B7" s="6" t="n">
        <v>5.44</v>
      </c>
      <c r="C7" s="16" t="s">
        <v>195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</v>
      </c>
      <c r="B8" s="6" t="n">
        <v>200</v>
      </c>
      <c r="C8" s="16" t="s">
        <v>196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43942</v>
      </c>
      <c r="B9" s="6" t="n">
        <v>500</v>
      </c>
      <c r="C9" s="16" t="s">
        <v>192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43942</v>
      </c>
      <c r="B10" s="6" t="n">
        <v>970</v>
      </c>
      <c r="C10" s="16" t="s">
        <v>192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43958</v>
      </c>
      <c r="B11" s="6" t="n">
        <v>1507.12</v>
      </c>
      <c r="C11" s="16" t="s">
        <v>192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43966</v>
      </c>
      <c r="B12" s="6" t="n">
        <v>-69.3</v>
      </c>
      <c r="C12" s="16" t="s">
        <v>197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43972</v>
      </c>
      <c r="B13" s="6" t="n">
        <v>970</v>
      </c>
      <c r="C13" s="16" t="s">
        <v>192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43983</v>
      </c>
      <c r="B14" s="6" t="n">
        <v>1150</v>
      </c>
      <c r="C14" s="16" t="s">
        <v>192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43984</v>
      </c>
      <c r="B15" s="6" t="n">
        <v>2005.37</v>
      </c>
      <c r="C15" s="16" t="s">
        <v>192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43990</v>
      </c>
      <c r="B16" s="6" t="n">
        <v>50</v>
      </c>
      <c r="C16" s="16" t="s">
        <v>192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-27.2</v>
      </c>
      <c r="C17" s="16" t="s">
        <v>198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43998</v>
      </c>
      <c r="B18" s="6" t="n">
        <v>-23.26</v>
      </c>
      <c r="C18" s="16" t="s">
        <v>199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43998</v>
      </c>
      <c r="B19" s="6" t="n">
        <v>-23.35</v>
      </c>
      <c r="C19" s="16" t="s">
        <v>200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44000</v>
      </c>
      <c r="B20" s="6" t="n">
        <v>350</v>
      </c>
      <c r="C20" s="16" t="s">
        <v>192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44008</v>
      </c>
      <c r="B21" s="6" t="n">
        <v>700</v>
      </c>
      <c r="C21" s="16" t="s">
        <v>192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44012</v>
      </c>
      <c r="B22" s="6" t="n">
        <v>-2</v>
      </c>
      <c r="C22" s="16" t="s">
        <v>201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</v>
      </c>
      <c r="B23" s="6" t="n">
        <v>-90.65</v>
      </c>
      <c r="C23" s="16" t="s">
        <v>202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44021</v>
      </c>
      <c r="B24" s="6" t="n">
        <v>250.32</v>
      </c>
      <c r="C24" s="16" t="s">
        <v>192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44022</v>
      </c>
      <c r="B25" s="6" t="n">
        <v>-78.7</v>
      </c>
      <c r="C25" s="16" t="s">
        <v>203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44022</v>
      </c>
      <c r="B26" s="6" t="n">
        <v>-94.8</v>
      </c>
      <c r="C26" s="16" t="s">
        <v>204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44025</v>
      </c>
      <c r="B27" s="6" t="n">
        <v>-28.1</v>
      </c>
      <c r="C27" s="16" t="s">
        <v>205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44035</v>
      </c>
      <c r="B28" s="6" t="n">
        <v>80.7</v>
      </c>
      <c r="C28" s="16" t="s">
        <v>192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44036</v>
      </c>
      <c r="B29" s="6" t="n">
        <v>1050</v>
      </c>
      <c r="C29" s="16" t="s">
        <v>192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44041</v>
      </c>
      <c r="B30" s="6" t="n">
        <v>213.63</v>
      </c>
      <c r="C30" s="16" t="s">
        <v>192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44042</v>
      </c>
      <c r="B31" s="6" t="n">
        <v>1000</v>
      </c>
      <c r="C31" s="16" t="s">
        <v>192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44042</v>
      </c>
      <c r="B32" s="6" t="n">
        <v>48.46</v>
      </c>
      <c r="C32" s="16" t="s">
        <v>192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44043</v>
      </c>
      <c r="B33" s="6" t="n">
        <v>-11.74</v>
      </c>
      <c r="C33" s="16" t="s">
        <v>206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44053</v>
      </c>
      <c r="B34" s="6" t="n">
        <v>200</v>
      </c>
      <c r="C34" s="16" t="s">
        <v>192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44063</v>
      </c>
      <c r="B35" s="6" t="n">
        <v>100</v>
      </c>
      <c r="C35" s="16" t="s">
        <v>192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44064</v>
      </c>
      <c r="B36" s="6" t="n">
        <v>-43</v>
      </c>
      <c r="C36" s="16" t="s">
        <v>207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44064</v>
      </c>
      <c r="B37" s="6" t="n">
        <v>11.803376</v>
      </c>
      <c r="C37" s="16" t="s">
        <v>208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44064</v>
      </c>
      <c r="B38" s="6" t="n">
        <v>10</v>
      </c>
      <c r="C38" s="16" t="s">
        <v>192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44069</v>
      </c>
      <c r="B39" s="6" t="n">
        <v>1020</v>
      </c>
      <c r="C39" s="16" t="s">
        <v>192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44070</v>
      </c>
      <c r="B40" s="6" t="n">
        <v>400</v>
      </c>
      <c r="C40" s="16" t="s">
        <v>192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44071</v>
      </c>
      <c r="B41" s="6" t="n">
        <v>1210</v>
      </c>
      <c r="C41" s="16" t="s">
        <v>192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44077</v>
      </c>
      <c r="B42" s="6" t="n">
        <v>-11.82</v>
      </c>
      <c r="C42" s="16" t="s">
        <v>209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44082</v>
      </c>
      <c r="B43" s="6" t="n">
        <v>-13.44</v>
      </c>
      <c r="C43" s="16" t="s">
        <v>210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44088</v>
      </c>
      <c r="B44" s="6" t="n">
        <v>300</v>
      </c>
      <c r="C44" s="16" t="s">
        <v>192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44090</v>
      </c>
      <c r="B45" s="6" t="n">
        <v>-9.77</v>
      </c>
      <c r="C45" s="16" t="s">
        <v>211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44090</v>
      </c>
      <c r="B46" s="6" t="n">
        <v>510</v>
      </c>
      <c r="C46" s="16" t="s">
        <v>192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44098</v>
      </c>
      <c r="B47" s="6" t="n">
        <v>450</v>
      </c>
      <c r="C47" s="16" t="s">
        <v>192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44103</v>
      </c>
      <c r="B48" s="6" t="n">
        <v>300</v>
      </c>
      <c r="C48" s="16" t="s">
        <v>192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44104</v>
      </c>
      <c r="B49" s="6" t="n">
        <v>12.74952</v>
      </c>
      <c r="C49" s="16" t="s">
        <v>212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44104</v>
      </c>
      <c r="B50" s="6" t="n">
        <v>1574.68</v>
      </c>
      <c r="C50" s="16" t="s">
        <v>192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44105</v>
      </c>
      <c r="B51" s="6" t="n">
        <v>750</v>
      </c>
      <c r="C51" s="16" t="s">
        <v>192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44109</v>
      </c>
      <c r="B52" s="6" t="n">
        <v>-163</v>
      </c>
      <c r="C52" s="16" t="s">
        <v>213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44109</v>
      </c>
      <c r="B53" s="6" t="n">
        <v>-42.18</v>
      </c>
      <c r="C53" s="16" t="s">
        <v>214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44112</v>
      </c>
      <c r="B54" s="6" t="n">
        <v>-36.7</v>
      </c>
      <c r="C54" s="16" t="s">
        <v>215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44112</v>
      </c>
      <c r="B55" s="6" t="n">
        <v>10.151973</v>
      </c>
      <c r="C55" s="16" t="s">
        <v>216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44116</v>
      </c>
      <c r="B56" s="6" t="n">
        <v>-43.7</v>
      </c>
      <c r="C56" s="16" t="s">
        <v>217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44116</v>
      </c>
      <c r="B57" s="6" t="n">
        <v>-41.5</v>
      </c>
      <c r="C57" s="16" t="s">
        <v>218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44125</v>
      </c>
      <c r="B58" s="6" t="n">
        <v>1012.18</v>
      </c>
      <c r="C58" s="16" t="s">
        <v>192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44127</v>
      </c>
      <c r="B59" s="6" t="n">
        <v>163</v>
      </c>
      <c r="C59" s="16" t="s">
        <v>192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44134</v>
      </c>
      <c r="B60" s="6" t="n">
        <v>-12.62</v>
      </c>
      <c r="C60" s="16" t="s">
        <v>219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44140</v>
      </c>
      <c r="B61" s="6" t="n">
        <v>-42.38</v>
      </c>
      <c r="C61" s="16" t="s">
        <v>220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44141</v>
      </c>
      <c r="B62" s="6" t="n">
        <v>-16.48</v>
      </c>
      <c r="C62" s="16" t="s">
        <v>221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44141</v>
      </c>
      <c r="B63" s="6" t="n">
        <v>42.38</v>
      </c>
      <c r="C63" s="16" t="s">
        <v>222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44144</v>
      </c>
      <c r="B64" s="6" t="n">
        <v>36.278125</v>
      </c>
      <c r="C64" s="16" t="s">
        <v>223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44147</v>
      </c>
      <c r="B65" s="6" t="n">
        <v>1575.62</v>
      </c>
      <c r="C65" s="16" t="s">
        <v>192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44148</v>
      </c>
      <c r="B66" s="6" t="n">
        <v>10</v>
      </c>
      <c r="C66" s="16" t="s">
        <v>192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44160</v>
      </c>
      <c r="B67" s="6" t="n">
        <v>12.130336</v>
      </c>
      <c r="C67" s="16" t="s">
        <v>208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44168</v>
      </c>
      <c r="B68" s="6" t="n">
        <v>-12.1</v>
      </c>
      <c r="C68" s="16" t="s">
        <v>224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44168</v>
      </c>
      <c r="B69" s="6" t="n">
        <v>2309.43</v>
      </c>
      <c r="C69" s="16" t="s">
        <v>192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44173</v>
      </c>
      <c r="B70" s="6" t="n">
        <v>-32.34</v>
      </c>
      <c r="C70" s="16" t="s">
        <v>225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44173</v>
      </c>
      <c r="B71" s="6" t="n">
        <v>15.592626</v>
      </c>
      <c r="C71" s="16" t="s">
        <v>226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44175</v>
      </c>
      <c r="B72" s="6" t="n">
        <v>100</v>
      </c>
      <c r="C72" s="16" t="s">
        <v>192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44182</v>
      </c>
      <c r="B73" s="6" t="n">
        <v>-9.54</v>
      </c>
      <c r="C73" s="16" t="s">
        <v>227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44188</v>
      </c>
      <c r="B74" s="6" t="n">
        <v>708</v>
      </c>
      <c r="C74" s="16" t="s">
        <v>192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44194</v>
      </c>
      <c r="B75" s="6" t="n">
        <v>-56.3</v>
      </c>
      <c r="C75" s="16" t="s">
        <v>228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44194</v>
      </c>
      <c r="B76" s="6" t="n">
        <v>11.7948</v>
      </c>
      <c r="C76" s="16" t="s">
        <v>212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44200</v>
      </c>
      <c r="B77" s="6" t="n">
        <v>600</v>
      </c>
      <c r="C77" s="16" t="s">
        <v>192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44204</v>
      </c>
      <c r="B78" s="6" t="n">
        <v>-69.44</v>
      </c>
      <c r="C78" s="16" t="s">
        <v>229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44208</v>
      </c>
      <c r="B79" s="6" t="n">
        <v>400</v>
      </c>
      <c r="C79" s="16" t="s">
        <v>192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44210</v>
      </c>
      <c r="B80" s="6" t="n">
        <v>-41.82</v>
      </c>
      <c r="C80" s="16" t="s">
        <v>230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44211</v>
      </c>
      <c r="B81" s="6" t="n">
        <v>9.593493</v>
      </c>
      <c r="C81" s="16" t="s">
        <v>216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44223</v>
      </c>
      <c r="B82" s="6" t="n">
        <v>-26.47</v>
      </c>
      <c r="C82" s="16" t="s">
        <v>231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44223</v>
      </c>
      <c r="B83" s="6" t="n">
        <v>41.82</v>
      </c>
      <c r="C83" s="16" t="s">
        <v>232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44224</v>
      </c>
      <c r="B84" s="6" t="n">
        <v>600</v>
      </c>
      <c r="C84" s="16" t="s">
        <v>192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44225</v>
      </c>
      <c r="B85" s="6" t="n">
        <v>-12.19</v>
      </c>
      <c r="C85" s="16" t="s">
        <v>233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44231</v>
      </c>
      <c r="B86" s="6" t="n">
        <v>71.515294</v>
      </c>
      <c r="C86" s="16" t="s">
        <v>234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44232</v>
      </c>
      <c r="B87" s="6" t="n">
        <v>3350</v>
      </c>
      <c r="C87" s="16" t="s">
        <v>192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44242</v>
      </c>
      <c r="B88" s="6" t="n">
        <v>509.01</v>
      </c>
      <c r="C88" s="16" t="s">
        <v>192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44244</v>
      </c>
      <c r="B89" s="6" t="n">
        <v>-15.39</v>
      </c>
      <c r="C89" s="16" t="s">
        <v>235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44245</v>
      </c>
      <c r="B90" s="6" t="n">
        <v>-15.49</v>
      </c>
      <c r="C90" s="16" t="s">
        <v>236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44246</v>
      </c>
      <c r="B91" s="6" t="n">
        <v>11.80408</v>
      </c>
      <c r="C91" s="16" t="s">
        <v>208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44259</v>
      </c>
      <c r="B92" s="6" t="n">
        <v>-11.76</v>
      </c>
      <c r="C92" s="16" t="s">
        <v>237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44260</v>
      </c>
      <c r="B93" s="6" t="n">
        <v>225.28</v>
      </c>
      <c r="C93" s="16" t="s">
        <v>192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44264</v>
      </c>
      <c r="B94" s="6" t="n">
        <v>15.629775</v>
      </c>
      <c r="C94" s="16" t="s">
        <v>226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44270</v>
      </c>
      <c r="B95" s="6" t="n">
        <v>25.727835</v>
      </c>
      <c r="C95" s="16" t="s">
        <v>238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44270</v>
      </c>
      <c r="B96" s="6" t="n">
        <v>800</v>
      </c>
      <c r="C96" s="16" t="s">
        <v>192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44271</v>
      </c>
      <c r="B97" s="6" t="n">
        <v>10</v>
      </c>
      <c r="C97" s="16" t="s">
        <v>192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44272</v>
      </c>
      <c r="B98" s="6" t="n">
        <v>-9.49</v>
      </c>
      <c r="C98" s="16" t="s">
        <v>239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44286</v>
      </c>
      <c r="B99" s="6" t="n">
        <v>12.112368</v>
      </c>
      <c r="C99" s="16" t="s">
        <v>212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44291</v>
      </c>
      <c r="B100" s="6" t="n">
        <v>-33.2</v>
      </c>
      <c r="C100" s="16" t="s">
        <v>240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44291</v>
      </c>
      <c r="B101" s="6" t="n">
        <v>700</v>
      </c>
      <c r="C101" s="16" t="s">
        <v>192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44294</v>
      </c>
      <c r="B102" s="6" t="n">
        <v>-73.11</v>
      </c>
      <c r="C102" s="16" t="s">
        <v>241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44294</v>
      </c>
      <c r="B103" s="6" t="n">
        <v>10.11049</v>
      </c>
      <c r="C103" s="16" t="s">
        <v>216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44295</v>
      </c>
      <c r="B104" s="6" t="n">
        <v>800</v>
      </c>
      <c r="C104" s="16" t="s">
        <v>192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44298</v>
      </c>
      <c r="B105" s="6" t="n">
        <v>-34.72</v>
      </c>
      <c r="C105" s="16" t="s">
        <v>242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44298</v>
      </c>
      <c r="B106" s="6" t="n">
        <v>1000</v>
      </c>
      <c r="C106" s="16" t="s">
        <v>192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44301</v>
      </c>
      <c r="B107" s="6" t="n">
        <v>487.63</v>
      </c>
      <c r="C107" s="16" t="s">
        <v>192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44313</v>
      </c>
      <c r="B108" s="6" t="n">
        <v>-12.6</v>
      </c>
      <c r="C108" s="16" t="s">
        <v>243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44316</v>
      </c>
      <c r="B109" s="6" t="n">
        <v>-12.12</v>
      </c>
      <c r="C109" s="16" t="s">
        <v>244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44320</v>
      </c>
      <c r="B110" s="6" t="n">
        <v>950</v>
      </c>
      <c r="C110" s="16" t="s">
        <v>192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44322</v>
      </c>
      <c r="B111" s="6" t="n">
        <v>-36.38</v>
      </c>
      <c r="C111" s="16" t="s">
        <v>245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44322</v>
      </c>
      <c r="B112" s="6" t="n">
        <v>-15.72</v>
      </c>
      <c r="C112" s="16" t="s">
        <v>246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44322</v>
      </c>
      <c r="B113" s="6" t="n">
        <v>-26.2</v>
      </c>
      <c r="C113" s="16" t="s">
        <v>247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44323</v>
      </c>
      <c r="B114" s="6" t="n">
        <v>46.23774</v>
      </c>
      <c r="C114" s="16" t="s">
        <v>248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44323</v>
      </c>
      <c r="B115" s="6" t="n">
        <v>42.38</v>
      </c>
      <c r="C115" s="16" t="s">
        <v>249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44327</v>
      </c>
      <c r="B116" s="6" t="n">
        <v>-63.5</v>
      </c>
      <c r="C116" s="16" t="s">
        <v>250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44328</v>
      </c>
      <c r="B117" s="6" t="n">
        <v>-163</v>
      </c>
      <c r="C117" s="16" t="s">
        <v>213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44330</v>
      </c>
      <c r="B118" s="6" t="n">
        <v>-82.5</v>
      </c>
      <c r="C118" s="16" t="s">
        <v>251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44330</v>
      </c>
      <c r="B119" s="6" t="n">
        <v>69.895204</v>
      </c>
      <c r="C119" s="16" t="s">
        <v>234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44334</v>
      </c>
      <c r="B120" s="6" t="n">
        <v>-33</v>
      </c>
      <c r="C120" s="16" t="s">
        <v>252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44334</v>
      </c>
      <c r="B121" s="6" t="n">
        <v>500</v>
      </c>
      <c r="C121" s="16" t="s">
        <v>192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44336</v>
      </c>
      <c r="B122" s="6" t="n">
        <v>11.788448</v>
      </c>
      <c r="C122" s="16" t="s">
        <v>208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44336</v>
      </c>
      <c r="B123" s="6" t="n">
        <v>700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44348</v>
      </c>
      <c r="B124" s="6" t="n">
        <v>-31.27</v>
      </c>
      <c r="C124" s="16" t="s">
        <v>253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44348</v>
      </c>
      <c r="B125" s="6" t="n">
        <v>-40.77</v>
      </c>
      <c r="C125" s="16" t="s">
        <v>254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44350</v>
      </c>
      <c r="B126" s="6" t="n">
        <v>-11.76</v>
      </c>
      <c r="C126" s="16" t="s">
        <v>255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44355</v>
      </c>
      <c r="B127" s="6" t="n">
        <v>15.315174</v>
      </c>
      <c r="C127" s="16" t="s">
        <v>226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44356</v>
      </c>
      <c r="B128" s="6" t="n">
        <v>25.48896</v>
      </c>
      <c r="C128" s="16" t="s">
        <v>238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44358</v>
      </c>
      <c r="B129" s="6" t="n">
        <v>-87.5</v>
      </c>
      <c r="C129" s="16" t="s">
        <v>256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44358</v>
      </c>
      <c r="B130" s="6" t="n">
        <v>486.01</v>
      </c>
      <c r="C130" s="16" t="s">
        <v>192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44361</v>
      </c>
      <c r="B131" s="6" t="n">
        <v>2700</v>
      </c>
      <c r="C131" s="16" t="s">
        <v>192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44363</v>
      </c>
      <c r="B132" s="6" t="n">
        <v>-9.34</v>
      </c>
      <c r="C132" s="16" t="s">
        <v>257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44364</v>
      </c>
      <c r="B133" s="6" t="n">
        <v>-24.35</v>
      </c>
      <c r="C133" s="16" t="s">
        <v>258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44364</v>
      </c>
      <c r="B134" s="6" t="n">
        <v>-46.85</v>
      </c>
      <c r="C134" s="16" t="s">
        <v>259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44370</v>
      </c>
      <c r="B135" s="6" t="n">
        <v>-67.1</v>
      </c>
      <c r="C135" s="16" t="s">
        <v>260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44375</v>
      </c>
      <c r="B136" s="6" t="n">
        <v>1825.64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44376</v>
      </c>
      <c r="B137" s="6" t="n">
        <v>24.35</v>
      </c>
      <c r="C137" s="16" t="s">
        <v>261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44377</v>
      </c>
      <c r="B138" s="6" t="n">
        <v>11.579568</v>
      </c>
      <c r="C138" s="16" t="s">
        <v>212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44378</v>
      </c>
      <c r="B139" s="6" t="n">
        <v>46.85</v>
      </c>
      <c r="C139" s="16" t="s">
        <v>262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44379</v>
      </c>
      <c r="B140" s="6" t="n">
        <v>-104</v>
      </c>
      <c r="C140" s="16" t="s">
        <v>263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44379</v>
      </c>
      <c r="B141" s="6" t="n">
        <v>406.95</v>
      </c>
      <c r="C141" s="16" t="s">
        <v>192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44381</v>
      </c>
      <c r="B142" s="6" t="n">
        <v>-83.4</v>
      </c>
      <c r="C142" s="16" t="s">
        <v>264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44382</v>
      </c>
      <c r="B143" s="6" t="n">
        <v>-94.05</v>
      </c>
      <c r="C143" s="16" t="s">
        <v>202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44385</v>
      </c>
      <c r="B144" s="6" t="n">
        <v>-231.1</v>
      </c>
      <c r="C144" s="16" t="s">
        <v>265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44385</v>
      </c>
      <c r="B145" s="6" t="n">
        <v>-69.61</v>
      </c>
      <c r="C145" s="16" t="s">
        <v>266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44386</v>
      </c>
      <c r="B146" s="6" t="n">
        <v>-107</v>
      </c>
      <c r="C146" s="16" t="s">
        <v>267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9.775376</v>
      </c>
      <c r="C147" s="16" t="s">
        <v>216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44391</v>
      </c>
      <c r="B148" s="6" t="n">
        <v>-26.23</v>
      </c>
      <c r="C148" s="16" t="s">
        <v>268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44392</v>
      </c>
      <c r="B149" s="6" t="n">
        <v>-12</v>
      </c>
      <c r="C149" s="16" t="s">
        <v>269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44405</v>
      </c>
      <c r="B150" s="6" t="n">
        <v>12.83</v>
      </c>
      <c r="C150" s="16" t="s">
        <v>270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44405</v>
      </c>
      <c r="B151" s="6" t="n">
        <v>0.17</v>
      </c>
      <c r="C151" s="16" t="s">
        <v>271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44406</v>
      </c>
      <c r="B152" s="6" t="n">
        <v>-12</v>
      </c>
      <c r="C152" s="16" t="s">
        <v>272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44406</v>
      </c>
      <c r="B153" s="6" t="n">
        <v>-25.76</v>
      </c>
      <c r="C153" s="16" t="s">
        <v>273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44411</v>
      </c>
      <c r="B154" s="6" t="n">
        <v>1400</v>
      </c>
      <c r="C154" s="16" t="s">
        <v>192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44414</v>
      </c>
      <c r="B155" s="6" t="n">
        <v>68.77792</v>
      </c>
      <c r="C155" s="16" t="s">
        <v>234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44425</v>
      </c>
      <c r="B156" s="6" t="n">
        <v>-15.41</v>
      </c>
      <c r="C156" s="16" t="s">
        <v>274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44426</v>
      </c>
      <c r="B157" s="6" t="n">
        <v>-15.43</v>
      </c>
      <c r="C157" s="16" t="s">
        <v>275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44428</v>
      </c>
      <c r="B158" s="6" t="n">
        <v>11.864048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44428</v>
      </c>
      <c r="B159" s="6" t="n">
        <v>1700</v>
      </c>
      <c r="C159" s="16" t="s">
        <v>192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-146.9</v>
      </c>
      <c r="C160" s="16" t="s">
        <v>276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44441</v>
      </c>
      <c r="B161" s="6" t="n">
        <v>-13.91</v>
      </c>
      <c r="C161" s="16" t="s">
        <v>277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44441</v>
      </c>
      <c r="B162" s="6" t="n">
        <v>19.761624</v>
      </c>
      <c r="C162" s="16" t="s">
        <v>278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44446</v>
      </c>
      <c r="B163" s="6" t="n">
        <v>-118.2</v>
      </c>
      <c r="C163" s="16" t="s">
        <v>279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44448</v>
      </c>
      <c r="B164" s="6" t="n">
        <v>689.8</v>
      </c>
      <c r="C164" s="16" t="s">
        <v>192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44449</v>
      </c>
      <c r="B165" s="6" t="n">
        <v>25.59515</v>
      </c>
      <c r="C165" s="16" t="s">
        <v>238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44452</v>
      </c>
      <c r="B166" s="6" t="n">
        <v>15.2796</v>
      </c>
      <c r="C166" s="16" t="s">
        <v>226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44456</v>
      </c>
      <c r="B167" s="6" t="n">
        <v>-9.42</v>
      </c>
      <c r="C167" s="16" t="s">
        <v>280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44459</v>
      </c>
      <c r="B168" s="6" t="n">
        <v>-165.76</v>
      </c>
      <c r="C168" s="16" t="s">
        <v>281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44460</v>
      </c>
      <c r="B169" s="6" t="n">
        <v>2000</v>
      </c>
      <c r="C169" s="16" t="s">
        <v>192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44463</v>
      </c>
      <c r="B170" s="6" t="n">
        <v>-10.5</v>
      </c>
      <c r="C170" s="16" t="s">
        <v>282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44466</v>
      </c>
      <c r="B171" s="6" t="n">
        <v>-123.2</v>
      </c>
      <c r="C171" s="16" t="s">
        <v>283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44468</v>
      </c>
      <c r="B172" s="6" t="n">
        <v>13.776577</v>
      </c>
      <c r="C172" s="16" t="s">
        <v>212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44469</v>
      </c>
      <c r="B173" s="6" t="n">
        <v>123.2</v>
      </c>
      <c r="C173" s="16" t="s">
        <v>284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44470</v>
      </c>
      <c r="B174" s="6" t="n">
        <v>-300</v>
      </c>
      <c r="C174" s="16" t="s">
        <v>285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44470</v>
      </c>
      <c r="B175" s="6" t="n">
        <v>1000</v>
      </c>
      <c r="C175" s="16" t="s">
        <v>192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44473</v>
      </c>
      <c r="B176" s="6" t="n">
        <v>-36.68</v>
      </c>
      <c r="C176" s="16" t="s">
        <v>286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44475</v>
      </c>
      <c r="B177" s="6" t="n">
        <v>300</v>
      </c>
      <c r="C177" s="16" t="s">
        <v>192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44475</v>
      </c>
      <c r="B178" s="6" t="n">
        <v>9.433918</v>
      </c>
      <c r="C178" s="16" t="s">
        <v>216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44477</v>
      </c>
      <c r="B179" s="6" t="n">
        <v>-67.95</v>
      </c>
      <c r="C179" s="16" t="s">
        <v>287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44477</v>
      </c>
      <c r="B180" s="6" t="n">
        <v>1000</v>
      </c>
      <c r="C180" s="16" t="s">
        <v>192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44480</v>
      </c>
      <c r="B181" s="6" t="n">
        <v>-23.67</v>
      </c>
      <c r="C181" s="16" t="s">
        <v>288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44481</v>
      </c>
      <c r="B182" s="6" t="n">
        <v>-144.2</v>
      </c>
      <c r="C182" s="16" t="s">
        <v>289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44481</v>
      </c>
      <c r="B183" s="6" t="n">
        <v>-91.5</v>
      </c>
      <c r="C183" s="16" t="s">
        <v>290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44481</v>
      </c>
      <c r="B184" s="6" t="n">
        <v>11.461968</v>
      </c>
      <c r="C184" s="16" t="s">
        <v>291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44483</v>
      </c>
      <c r="B185" s="6" t="n">
        <v>1000</v>
      </c>
      <c r="C185" s="16" t="s">
        <v>192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44488</v>
      </c>
      <c r="B186" s="6" t="n">
        <v>-76.9</v>
      </c>
      <c r="C186" s="16" t="s">
        <v>292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44488</v>
      </c>
      <c r="B187" s="6" t="n">
        <v>100</v>
      </c>
      <c r="C187" s="16" t="s">
        <v>192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44501</v>
      </c>
      <c r="B188" s="6" t="n">
        <v>-11.46</v>
      </c>
      <c r="C188" s="16" t="s">
        <v>293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44504</v>
      </c>
      <c r="B189" s="6" t="n">
        <v>-36.38</v>
      </c>
      <c r="C189" s="16" t="s">
        <v>245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44504</v>
      </c>
      <c r="B190" s="6" t="n">
        <v>-25.02</v>
      </c>
      <c r="C190" s="16" t="s">
        <v>294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44505</v>
      </c>
      <c r="B191" s="6" t="n">
        <v>-15.01</v>
      </c>
      <c r="C191" s="16" t="s">
        <v>295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44508</v>
      </c>
      <c r="B192" s="6" t="n">
        <v>-15.01</v>
      </c>
      <c r="C192" s="16" t="s">
        <v>295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44508</v>
      </c>
      <c r="B193" s="6" t="n">
        <v>67.198344</v>
      </c>
      <c r="C193" s="16" t="s">
        <v>296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44508</v>
      </c>
      <c r="B194" s="6" t="n">
        <v>42.38</v>
      </c>
      <c r="C194" s="16" t="s">
        <v>297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44509</v>
      </c>
      <c r="B195" s="6" t="n">
        <v>3300</v>
      </c>
      <c r="C195" s="16" t="s">
        <v>192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44516</v>
      </c>
      <c r="B196" s="6" t="n">
        <v>-15.18</v>
      </c>
      <c r="C196" s="16" t="s">
        <v>298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44516</v>
      </c>
      <c r="B197" s="6" t="n">
        <v>500</v>
      </c>
      <c r="C197" s="16" t="s">
        <v>192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44519</v>
      </c>
      <c r="B198" s="6" t="n">
        <v>1000</v>
      </c>
      <c r="C198" s="16" t="s">
        <v>192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44519</v>
      </c>
      <c r="B199" s="6" t="n">
        <v>11.616352</v>
      </c>
      <c r="C199" s="16" t="s">
        <v>299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44531</v>
      </c>
      <c r="B200" s="6" t="n">
        <v>-14.23</v>
      </c>
      <c r="C200" s="16" t="s">
        <v>300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44533</v>
      </c>
      <c r="B201" s="6" t="n">
        <v>600</v>
      </c>
      <c r="C201" s="16" t="s">
        <v>192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44536</v>
      </c>
      <c r="B202" s="6" t="n">
        <v>15.485946</v>
      </c>
      <c r="C202" s="16" t="s">
        <v>301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44537</v>
      </c>
      <c r="B203" s="6" t="n">
        <v>-116.3</v>
      </c>
      <c r="C203" s="16" t="s">
        <v>302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44537</v>
      </c>
      <c r="B204" s="6" t="n">
        <v>900</v>
      </c>
      <c r="C204" s="16" t="s">
        <v>192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44540</v>
      </c>
      <c r="B205" s="6" t="n">
        <v>25.75993</v>
      </c>
      <c r="C205" s="16" t="s">
        <v>303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44540</v>
      </c>
      <c r="B206" s="6" t="n">
        <v>15.455958</v>
      </c>
      <c r="C206" s="16" t="s">
        <v>304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44544</v>
      </c>
      <c r="B207" s="6" t="n">
        <v>-149.86</v>
      </c>
      <c r="C207" s="16" t="s">
        <v>305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44545</v>
      </c>
      <c r="B208" s="6" t="n">
        <v>546.2</v>
      </c>
      <c r="C208" s="16" t="s">
        <v>306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44545</v>
      </c>
      <c r="B209" s="6" t="n">
        <v>-18000</v>
      </c>
      <c r="C209" s="16" t="s">
        <v>307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44545</v>
      </c>
      <c r="B210" s="6" t="n">
        <v>-546.2</v>
      </c>
      <c r="C210" s="16" t="s">
        <v>308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44545</v>
      </c>
      <c r="B211" s="6" t="n">
        <v>18000</v>
      </c>
      <c r="C211" s="16" t="s">
        <v>309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44546</v>
      </c>
      <c r="B212" s="6" t="n">
        <v>-122</v>
      </c>
      <c r="C212" s="16" t="s">
        <v>310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44546</v>
      </c>
      <c r="B213" s="6" t="n">
        <v>-9.97</v>
      </c>
      <c r="C213" s="16" t="s">
        <v>311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44547</v>
      </c>
      <c r="B214" s="6" t="n">
        <v>750</v>
      </c>
      <c r="C214" s="16" t="s">
        <v>312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44553</v>
      </c>
      <c r="B215" s="6" t="n">
        <v>750</v>
      </c>
      <c r="C215" s="16" t="s">
        <v>312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44556</v>
      </c>
      <c r="B216" s="6" t="n">
        <v>-45</v>
      </c>
      <c r="C216" s="16" t="s">
        <v>313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44568</v>
      </c>
      <c r="B217" s="6" t="n">
        <v>-69.84</v>
      </c>
      <c r="C217" s="16" t="s">
        <v>314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44571</v>
      </c>
      <c r="B218" s="6" t="n">
        <v>-86.8</v>
      </c>
      <c r="C218" s="16" t="s">
        <v>315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44571</v>
      </c>
      <c r="B219" s="6" t="n">
        <v>10.400964</v>
      </c>
      <c r="C219" s="16" t="s">
        <v>316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44572</v>
      </c>
      <c r="B220" s="6" t="n">
        <v>14.274985</v>
      </c>
      <c r="C220" s="16" t="s">
        <v>317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44573</v>
      </c>
      <c r="B221" s="6" t="n">
        <v>47</v>
      </c>
      <c r="C221" s="16" t="s">
        <v>192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44573</v>
      </c>
      <c r="B222" s="6" t="n">
        <v>750</v>
      </c>
      <c r="C222" s="16" t="s">
        <v>192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44574</v>
      </c>
      <c r="B223" s="6" t="n">
        <v>-92.52</v>
      </c>
      <c r="C223" s="16" t="s">
        <v>318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44574</v>
      </c>
      <c r="B224" s="6" t="n">
        <v>64</v>
      </c>
      <c r="C224" s="16" t="s">
        <v>319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44578</v>
      </c>
      <c r="B225" s="6" t="n">
        <v>3400</v>
      </c>
      <c r="C225" s="16" t="s">
        <v>192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44580</v>
      </c>
      <c r="B226" s="6" t="n">
        <v>1000</v>
      </c>
      <c r="C226" s="16" t="s">
        <v>192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44580</v>
      </c>
      <c r="B227" s="6" t="n">
        <v>5600</v>
      </c>
      <c r="C227" s="16" t="s">
        <v>192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44587</v>
      </c>
      <c r="B228" s="6" t="n">
        <v>3000</v>
      </c>
      <c r="C228" s="16" t="s">
        <v>192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44588</v>
      </c>
      <c r="B229" s="6" t="n">
        <v>-28.42</v>
      </c>
      <c r="C229" s="16" t="s">
        <v>320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44588</v>
      </c>
      <c r="B230" s="6" t="n">
        <v>1920.93</v>
      </c>
      <c r="C230" s="16" t="s">
        <v>192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44600</v>
      </c>
      <c r="B231" s="6" t="n">
        <v>71.139764</v>
      </c>
      <c r="C231" s="16" t="s">
        <v>296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44602</v>
      </c>
      <c r="B232" s="6" t="n">
        <v>-15.71</v>
      </c>
      <c r="C232" s="16" t="s">
        <v>321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44602</v>
      </c>
      <c r="B233" s="6" t="n">
        <v>1000</v>
      </c>
      <c r="C233" s="16" t="s">
        <v>192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44603</v>
      </c>
      <c r="B234" s="6" t="n">
        <v>100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44609</v>
      </c>
      <c r="B235" s="6" t="n">
        <v>-15.75</v>
      </c>
      <c r="C235" s="16" t="s">
        <v>322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44609</v>
      </c>
      <c r="B236" s="6" t="n">
        <v>92.52</v>
      </c>
      <c r="C236" s="16" t="s">
        <v>192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44609</v>
      </c>
      <c r="B237" s="6" t="n">
        <v>1500</v>
      </c>
      <c r="C237" s="16" t="s">
        <v>192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44609</v>
      </c>
      <c r="B238" s="6" t="n">
        <v>1175.06</v>
      </c>
      <c r="C238" s="16" t="s">
        <v>192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44614</v>
      </c>
      <c r="B239" s="6" t="n">
        <v>1600</v>
      </c>
      <c r="C239" s="16" t="s">
        <v>192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44616</v>
      </c>
      <c r="B240" s="6" t="n">
        <v>1312.25</v>
      </c>
      <c r="C240" s="16" t="s">
        <v>192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44616</v>
      </c>
      <c r="B241" s="6" t="n">
        <v>12.867104</v>
      </c>
      <c r="C241" s="16" t="s">
        <v>299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44616</v>
      </c>
      <c r="B242" s="6" t="n">
        <v>2137.8</v>
      </c>
      <c r="C242" s="16" t="s">
        <v>192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44623</v>
      </c>
      <c r="B243" s="6" t="n">
        <v>-19.62</v>
      </c>
      <c r="C243" s="16" t="s">
        <v>323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44638</v>
      </c>
      <c r="B244" s="6" t="n">
        <v>-14.15</v>
      </c>
      <c r="C244" s="16" t="s">
        <v>324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44638</v>
      </c>
      <c r="B245" s="6" t="n">
        <v>-2059.64</v>
      </c>
      <c r="C245" s="16" t="s">
        <v>325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44641</v>
      </c>
      <c r="B246" s="6" t="n">
        <v>-738.06204</v>
      </c>
      <c r="C246" s="16" t="s">
        <v>326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44641</v>
      </c>
      <c r="B247" s="6" t="n">
        <v>738.06204</v>
      </c>
      <c r="C247" s="16" t="s">
        <v>327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44644</v>
      </c>
      <c r="B248" s="6" t="n">
        <v>2000</v>
      </c>
      <c r="C248" s="16" t="s">
        <v>192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44648</v>
      </c>
      <c r="B249" s="6" t="n">
        <v>100</v>
      </c>
      <c r="C249" s="16" t="s">
        <v>192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44655</v>
      </c>
      <c r="B250" s="6" t="n">
        <v>-38.18</v>
      </c>
      <c r="C250" s="16" t="s">
        <v>328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44659</v>
      </c>
      <c r="B251" s="6" t="n">
        <v>2000</v>
      </c>
      <c r="C251" s="16" t="s">
        <v>192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44663</v>
      </c>
      <c r="B252" s="6" t="n">
        <v>-35.62</v>
      </c>
      <c r="C252" s="16" t="s">
        <v>329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44663</v>
      </c>
      <c r="B253" s="6" t="n">
        <v>-45.91</v>
      </c>
      <c r="C253" s="16" t="s">
        <v>330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44664</v>
      </c>
      <c r="B254" s="6" t="n">
        <v>-39.42</v>
      </c>
      <c r="C254" s="16" t="s">
        <v>331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44664</v>
      </c>
      <c r="B255" s="6" t="n">
        <v>1960.3</v>
      </c>
      <c r="C255" s="16" t="s">
        <v>192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44676</v>
      </c>
      <c r="B256" s="6" t="n">
        <v>-929.9964375</v>
      </c>
      <c r="C256" s="16" t="s">
        <v>332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44676</v>
      </c>
      <c r="B257" s="6" t="n">
        <v>-549.6</v>
      </c>
      <c r="C257" s="16" t="s">
        <v>333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44676</v>
      </c>
      <c r="B258" s="6" t="n">
        <v>-314.137305</v>
      </c>
      <c r="C258" s="16" t="s">
        <v>334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44676</v>
      </c>
      <c r="B259" s="6" t="n">
        <v>-210.84403107</v>
      </c>
      <c r="C259" s="16" t="s">
        <v>335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44686</v>
      </c>
      <c r="B260" s="6" t="n">
        <v>-37.77</v>
      </c>
      <c r="C260" s="16" t="s">
        <v>336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44686</v>
      </c>
      <c r="B261" s="6" t="n">
        <v>-36.38</v>
      </c>
      <c r="C261" s="16" t="s">
        <v>245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44686</v>
      </c>
      <c r="B262" s="6" t="n">
        <v>42.38</v>
      </c>
      <c r="C262" s="16" t="s">
        <v>337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44693</v>
      </c>
      <c r="B263" s="6" t="n">
        <v>-24.78</v>
      </c>
      <c r="C263" s="16" t="s">
        <v>338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44694</v>
      </c>
      <c r="B264" s="6" t="n">
        <v>-13.82</v>
      </c>
      <c r="C264" s="16" t="s">
        <v>339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44699</v>
      </c>
      <c r="B265" s="6" t="n">
        <v>-36.85</v>
      </c>
      <c r="C265" s="16" t="s">
        <v>340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44699</v>
      </c>
      <c r="B266" s="6" t="n">
        <v>5549.19</v>
      </c>
      <c r="C266" s="16" t="s">
        <v>192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44700</v>
      </c>
      <c r="B267" s="6" t="n">
        <v>-13.35</v>
      </c>
      <c r="C267" s="16" t="s">
        <v>341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44706</v>
      </c>
      <c r="B268" s="6" t="n">
        <v>37.77</v>
      </c>
      <c r="C268" s="16" t="s">
        <v>192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44706</v>
      </c>
      <c r="B269" s="6" t="n">
        <v>20</v>
      </c>
      <c r="C269" s="16" t="s">
        <v>192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44708</v>
      </c>
      <c r="B270" s="6" t="n">
        <v>-5.8</v>
      </c>
      <c r="C270" s="16" t="s">
        <v>342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44711.68849537</v>
      </c>
      <c r="B271" s="6" t="n">
        <v>36.85</v>
      </c>
      <c r="C271" s="16" t="s">
        <v>343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44714</v>
      </c>
      <c r="B272" s="6" t="n">
        <v>-11.68</v>
      </c>
      <c r="C272" s="16" t="s">
        <v>344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44720</v>
      </c>
      <c r="B273" s="6" t="n">
        <v>200</v>
      </c>
      <c r="C273" s="16" t="s">
        <v>192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44722</v>
      </c>
      <c r="B274" s="6" t="n">
        <v>-184.24</v>
      </c>
      <c r="C274" s="16" t="s">
        <v>345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44735</v>
      </c>
      <c r="B275" s="6" t="n">
        <v>2300</v>
      </c>
      <c r="C275" s="16" t="s">
        <v>192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44739</v>
      </c>
      <c r="B276" s="6" t="n">
        <v>-242.2</v>
      </c>
      <c r="C276" s="16" t="s">
        <v>346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44740</v>
      </c>
      <c r="B277" s="6" t="n">
        <v>-147.06</v>
      </c>
      <c r="C277" s="16" t="s">
        <v>347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44747</v>
      </c>
      <c r="B278" s="6" t="n">
        <v>1140</v>
      </c>
      <c r="C278" s="16" t="s">
        <v>192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44747</v>
      </c>
      <c r="B279" s="6" t="n">
        <v>4033.4</v>
      </c>
      <c r="C279" s="16" t="s">
        <v>192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44747</v>
      </c>
      <c r="B280" s="6" t="n">
        <v>15</v>
      </c>
      <c r="C280" s="16" t="s">
        <v>192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44747</v>
      </c>
      <c r="B281" s="6" t="n">
        <v>36.85</v>
      </c>
      <c r="C281" s="16" t="s">
        <v>192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44747.598344907</v>
      </c>
      <c r="B282" s="6" t="n">
        <v>-36.85</v>
      </c>
      <c r="C282" s="16" t="s">
        <v>348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44750</v>
      </c>
      <c r="B283" s="6" t="n">
        <v>-140.4</v>
      </c>
      <c r="C283" s="16" t="s">
        <v>349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44750</v>
      </c>
      <c r="B284" s="6" t="n">
        <v>-31.32</v>
      </c>
      <c r="C284" s="16" t="s">
        <v>350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44753</v>
      </c>
      <c r="B285" s="6" t="n">
        <v>-12.88</v>
      </c>
      <c r="C285" s="16" t="s">
        <v>351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44753</v>
      </c>
      <c r="B286" s="6" t="n">
        <v>-839.54</v>
      </c>
      <c r="C286" s="16" t="s">
        <v>352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44753</v>
      </c>
      <c r="B287" s="6" t="n">
        <v>-20.63</v>
      </c>
      <c r="C287" s="16" t="s">
        <v>353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44753</v>
      </c>
      <c r="B288" s="6" t="n">
        <v>-103.15</v>
      </c>
      <c r="C288" s="16" t="s">
        <v>354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44754</v>
      </c>
      <c r="B289" s="6" t="n">
        <v>-294.5</v>
      </c>
      <c r="C289" s="16" t="s">
        <v>355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44757</v>
      </c>
      <c r="B290" s="6" t="n">
        <v>660</v>
      </c>
      <c r="C290" s="16" t="s">
        <v>192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44757</v>
      </c>
      <c r="B291" s="6" t="n">
        <v>505</v>
      </c>
      <c r="C291" s="16" t="s">
        <v>192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44762</v>
      </c>
      <c r="B292" s="6" t="n">
        <v>-39.6</v>
      </c>
      <c r="C292" s="16" t="s">
        <v>356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44762</v>
      </c>
      <c r="B293" s="6" t="n">
        <v>9500</v>
      </c>
      <c r="C293" s="16" t="s">
        <v>192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44762</v>
      </c>
      <c r="B294" s="6" t="n">
        <v>3139.86</v>
      </c>
      <c r="C294" s="16" t="s">
        <v>192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44762</v>
      </c>
      <c r="B295" s="6" t="n">
        <v>-12639.86</v>
      </c>
      <c r="C295" s="16" t="s">
        <v>348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44768</v>
      </c>
      <c r="B296" s="6" t="n">
        <v>550</v>
      </c>
      <c r="C296" s="16" t="s">
        <v>192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44768</v>
      </c>
      <c r="B297" s="6" t="n">
        <v>20.63</v>
      </c>
      <c r="C297" s="16" t="s">
        <v>192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44768</v>
      </c>
      <c r="B298" s="6" t="n">
        <v>1150</v>
      </c>
      <c r="C298" s="16" t="s">
        <v>192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44769.542314815</v>
      </c>
      <c r="B299" s="6" t="n">
        <v>103.15</v>
      </c>
      <c r="C299" s="16" t="s">
        <v>357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44770</v>
      </c>
      <c r="B300" s="6" t="n">
        <v>103.15</v>
      </c>
      <c r="C300" s="16" t="s">
        <v>192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44770</v>
      </c>
      <c r="B301" s="6" t="n">
        <v>-21.68</v>
      </c>
      <c r="C301" s="16" t="s">
        <v>358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44770.424131944</v>
      </c>
      <c r="B302" s="6" t="n">
        <v>-103.15</v>
      </c>
      <c r="C302" s="16" t="s">
        <v>348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44771</v>
      </c>
      <c r="B303" s="6" t="n">
        <v>26.07</v>
      </c>
      <c r="C303" s="16" t="s">
        <v>192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44771</v>
      </c>
      <c r="B304" s="6" t="n">
        <v>58.2</v>
      </c>
      <c r="C304" s="16" t="s">
        <v>192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44771</v>
      </c>
      <c r="B305" s="6" t="n">
        <v>397.3</v>
      </c>
      <c r="C305" s="16" t="s">
        <v>192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44771</v>
      </c>
      <c r="B306" s="6" t="n">
        <v>3.23</v>
      </c>
      <c r="C306" s="16" t="s">
        <v>192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44788</v>
      </c>
      <c r="B307" s="6" t="n">
        <v>650</v>
      </c>
      <c r="C307" s="16" t="s">
        <v>192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44788</v>
      </c>
      <c r="B308" s="6" t="n">
        <v>1120</v>
      </c>
      <c r="C308" s="16" t="s">
        <v>192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44789</v>
      </c>
      <c r="B309" s="6" t="n">
        <v>-12.89</v>
      </c>
      <c r="C309" s="16" t="s">
        <v>359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44791</v>
      </c>
      <c r="B310" s="6" t="n">
        <v>-12.76</v>
      </c>
      <c r="C310" s="16" t="s">
        <v>360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44802</v>
      </c>
      <c r="B311" s="6" t="n">
        <v>39.15</v>
      </c>
      <c r="C311" s="16" t="s">
        <v>192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44802</v>
      </c>
      <c r="B312" s="6" t="n">
        <v>217.9</v>
      </c>
      <c r="C312" s="16" t="s">
        <v>192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44802</v>
      </c>
      <c r="B313" s="6" t="n">
        <v>183.17</v>
      </c>
      <c r="C313" s="16" t="s">
        <v>192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44802</v>
      </c>
      <c r="B314" s="6" t="n">
        <v>7.49</v>
      </c>
      <c r="C314" s="16" t="s">
        <v>192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44804</v>
      </c>
      <c r="B315" s="6" t="n">
        <v>-12.07</v>
      </c>
      <c r="C315" s="16" t="s">
        <v>361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44809</v>
      </c>
      <c r="B316" s="6" t="n">
        <v>1010</v>
      </c>
      <c r="C316" s="16" t="s">
        <v>192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44820</v>
      </c>
      <c r="B317" s="6" t="n">
        <v>-8.05</v>
      </c>
      <c r="C317" s="16" t="s">
        <v>362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44826</v>
      </c>
      <c r="B318" s="6" t="n">
        <v>1150</v>
      </c>
      <c r="C318" s="16" t="s">
        <v>192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44826</v>
      </c>
      <c r="B319" s="6" t="n">
        <v>1050</v>
      </c>
      <c r="C319" s="16" t="s">
        <v>192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44837</v>
      </c>
      <c r="B320" s="6" t="n">
        <v>-63.95</v>
      </c>
      <c r="C320" s="16" t="s">
        <v>363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44837</v>
      </c>
      <c r="B321" s="6" t="n">
        <v>430</v>
      </c>
      <c r="C321" s="16" t="s">
        <v>192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44837</v>
      </c>
      <c r="B322" s="6" t="n">
        <v>600</v>
      </c>
      <c r="C322" s="16" t="s">
        <v>192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44837</v>
      </c>
      <c r="B323" s="6" t="n">
        <v>1200</v>
      </c>
      <c r="C323" s="16" t="s">
        <v>192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44840</v>
      </c>
      <c r="B324" s="6" t="n">
        <v>-29.46</v>
      </c>
      <c r="C324" s="16" t="s">
        <v>364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44843</v>
      </c>
      <c r="B325" s="6" t="n">
        <v>-117</v>
      </c>
      <c r="C325" s="16" t="s">
        <v>365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44844</v>
      </c>
      <c r="B326" s="6" t="n">
        <v>768.3</v>
      </c>
      <c r="C326" s="16" t="s">
        <v>192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44845</v>
      </c>
      <c r="B327" s="6" t="n">
        <v>-444.3</v>
      </c>
      <c r="C327" s="16" t="s">
        <v>366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44845</v>
      </c>
      <c r="B328" s="6" t="n">
        <v>-284.1</v>
      </c>
      <c r="C328" s="16" t="s">
        <v>367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44848</v>
      </c>
      <c r="B329" s="6" t="n">
        <v>1645</v>
      </c>
      <c r="C329" s="16" t="s">
        <v>192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44862.438541667</v>
      </c>
      <c r="B330" s="6" t="n">
        <v>89.06</v>
      </c>
      <c r="C330" s="16" t="s">
        <v>368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44862.466030093</v>
      </c>
      <c r="B331" s="6" t="n">
        <v>-89.06</v>
      </c>
      <c r="C331" s="16" t="s">
        <v>369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44868</v>
      </c>
      <c r="B332" s="6" t="n">
        <v>-36.38</v>
      </c>
      <c r="C332" s="16" t="s">
        <v>245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44868</v>
      </c>
      <c r="B333" s="6" t="n">
        <v>-22.18</v>
      </c>
      <c r="C333" s="16" t="s">
        <v>370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44868</v>
      </c>
      <c r="B334" s="6" t="n">
        <v>42.38</v>
      </c>
      <c r="C334" s="16" t="s">
        <v>371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44873</v>
      </c>
      <c r="B335" s="6" t="n">
        <v>-14.7</v>
      </c>
      <c r="C335" s="16" t="s">
        <v>372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44881</v>
      </c>
      <c r="B336" s="6" t="n">
        <v>-12.67</v>
      </c>
      <c r="C336" s="16" t="s">
        <v>373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44882</v>
      </c>
      <c r="B337" s="6" t="n">
        <v>-14.45</v>
      </c>
      <c r="C337" s="16" t="s">
        <v>374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44890</v>
      </c>
      <c r="B338" s="6" t="n">
        <v>2300</v>
      </c>
      <c r="C338" s="16" t="s">
        <v>192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44895</v>
      </c>
      <c r="B339" s="6" t="n">
        <v>-12.21</v>
      </c>
      <c r="C339" s="16" t="s">
        <v>375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44896</v>
      </c>
      <c r="B340" s="6" t="n">
        <v>-12.18</v>
      </c>
      <c r="C340" s="16" t="s">
        <v>376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44908</v>
      </c>
      <c r="B341" s="6" t="n">
        <v>127.16</v>
      </c>
      <c r="C341" s="16" t="s">
        <v>192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44911</v>
      </c>
      <c r="B342" s="6" t="n">
        <v>-8.68</v>
      </c>
      <c r="C342" s="16" t="s">
        <v>377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44912</v>
      </c>
      <c r="B343" s="6" t="n">
        <v>-8.72</v>
      </c>
      <c r="C343" s="16" t="s">
        <v>378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44914</v>
      </c>
      <c r="B344" s="6" t="n">
        <v>-277</v>
      </c>
      <c r="C344" s="16" t="s">
        <v>379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44914</v>
      </c>
      <c r="B345" s="6" t="n">
        <v>450</v>
      </c>
      <c r="C345" s="16" t="s">
        <v>192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44915</v>
      </c>
      <c r="B346" s="6" t="n">
        <v>450</v>
      </c>
      <c r="C346" s="16" t="s">
        <v>192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44915</v>
      </c>
      <c r="B347" s="6" t="n">
        <v>4300</v>
      </c>
      <c r="C347" s="16" t="s">
        <v>192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44915</v>
      </c>
      <c r="B348" s="6" t="n">
        <v>1800</v>
      </c>
      <c r="C348" s="16" t="s">
        <v>192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44916</v>
      </c>
      <c r="B349" s="6" t="n">
        <v>-223</v>
      </c>
      <c r="C349" s="16" t="s">
        <v>380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44916</v>
      </c>
      <c r="B350" s="6" t="n">
        <v>-467</v>
      </c>
      <c r="C350" s="16" t="s">
        <v>381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44934</v>
      </c>
      <c r="B351" s="6" t="n">
        <v>-177</v>
      </c>
      <c r="C351" s="16" t="s">
        <v>382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44934</v>
      </c>
      <c r="B352" s="6" t="n">
        <v>-262.5</v>
      </c>
      <c r="C352" s="16" t="s">
        <v>383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44934</v>
      </c>
      <c r="B353" s="6" t="n">
        <v>-7.87</v>
      </c>
      <c r="C353" s="16" t="s">
        <v>384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44935</v>
      </c>
      <c r="B354" s="6" t="n">
        <v>-34.89</v>
      </c>
      <c r="C354" s="16" t="s">
        <v>385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44936</v>
      </c>
      <c r="B355" s="6" t="n">
        <v>-59.6</v>
      </c>
      <c r="C355" s="16" t="s">
        <v>386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44938</v>
      </c>
      <c r="B356" s="6" t="n">
        <v>-231.07</v>
      </c>
      <c r="C356" s="16" t="s">
        <v>387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44939</v>
      </c>
      <c r="B357" s="6" t="n">
        <v>1000</v>
      </c>
      <c r="C357" s="16" t="s">
        <v>192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44939</v>
      </c>
      <c r="B358" s="6" t="n">
        <v>1450</v>
      </c>
      <c r="C358" s="16" t="s">
        <v>192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44942</v>
      </c>
      <c r="B359" s="6" t="n">
        <v>250</v>
      </c>
      <c r="C359" s="16" t="s">
        <v>192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44949</v>
      </c>
      <c r="B360" s="6" t="n">
        <v>900</v>
      </c>
      <c r="C360" s="16" t="s">
        <v>192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44952</v>
      </c>
      <c r="B361" s="6" t="n">
        <v>-25.51</v>
      </c>
      <c r="C361" s="16" t="s">
        <v>388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44959</v>
      </c>
      <c r="B362" s="6" t="n">
        <v>1480</v>
      </c>
      <c r="C362" s="16" t="s">
        <v>192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44967</v>
      </c>
      <c r="B363" s="6" t="n">
        <v>-15.31</v>
      </c>
      <c r="C363" s="16" t="s">
        <v>389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44973</v>
      </c>
      <c r="B364" s="6" t="n">
        <v>-14.45</v>
      </c>
      <c r="C364" s="16" t="s">
        <v>374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44973</v>
      </c>
      <c r="B365" s="6" t="n">
        <v>-17.81</v>
      </c>
      <c r="C365" s="16" t="s">
        <v>390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44973</v>
      </c>
      <c r="B366" s="6" t="n">
        <v>914.45</v>
      </c>
      <c r="C366" s="16" t="s">
        <v>192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44978</v>
      </c>
      <c r="B367" s="6" t="n">
        <v>900</v>
      </c>
      <c r="C367" s="16" t="s">
        <v>192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44978</v>
      </c>
      <c r="B368" s="6" t="n">
        <v>1200</v>
      </c>
      <c r="C368" s="16" t="s">
        <v>192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44986</v>
      </c>
      <c r="B369" s="6" t="n">
        <v>3000</v>
      </c>
      <c r="C369" s="16" t="s">
        <v>192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44987</v>
      </c>
      <c r="B370" s="6" t="n">
        <v>-15.05</v>
      </c>
      <c r="C370" s="16" t="s">
        <v>391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45002</v>
      </c>
      <c r="B371" s="6" t="n">
        <v>-10.32</v>
      </c>
      <c r="C371" s="16" t="s">
        <v>392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45005.607326389</v>
      </c>
      <c r="B372" s="6" t="n">
        <v>40</v>
      </c>
      <c r="C372" s="16" t="s">
        <v>393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45007</v>
      </c>
      <c r="B373" s="6" t="n">
        <v>2000</v>
      </c>
      <c r="C373" s="16" t="s">
        <v>192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45012</v>
      </c>
      <c r="B374" s="6" t="n">
        <v>2000</v>
      </c>
      <c r="C374" s="16" t="s">
        <v>192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45019</v>
      </c>
      <c r="B375" s="6" t="n">
        <v>-50.94</v>
      </c>
      <c r="C375" s="16" t="s">
        <v>394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45020</v>
      </c>
      <c r="B376" s="6" t="n">
        <v>-405</v>
      </c>
      <c r="C376" s="16" t="s">
        <v>395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45022</v>
      </c>
      <c r="B377" s="6" t="n">
        <v>2000</v>
      </c>
      <c r="C377" s="16" t="s">
        <v>192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45022</v>
      </c>
      <c r="B378" s="6" t="n">
        <v>-39.43</v>
      </c>
      <c r="C378" s="16" t="s">
        <v>396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45026</v>
      </c>
      <c r="B379" s="6" t="n">
        <v>4000</v>
      </c>
      <c r="C379" s="16" t="s">
        <v>192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45029</v>
      </c>
      <c r="B380" s="6" t="n">
        <v>1000</v>
      </c>
      <c r="C380" s="16" t="s">
        <v>192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45032</v>
      </c>
      <c r="B381" s="6" t="n">
        <v>-32.87</v>
      </c>
      <c r="C381" s="16" t="s">
        <v>397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45034</v>
      </c>
      <c r="B382" s="6" t="n">
        <v>-132.55</v>
      </c>
      <c r="C382" s="16" t="s">
        <v>398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45040</v>
      </c>
      <c r="B383" s="6" t="n">
        <v>750.09</v>
      </c>
      <c r="C383" s="16" t="s">
        <v>192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45043</v>
      </c>
      <c r="B384" s="6" t="n">
        <v>-40.81</v>
      </c>
      <c r="C384" s="16" t="s">
        <v>399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45043</v>
      </c>
      <c r="B385" s="6" t="n">
        <v>-53.06</v>
      </c>
      <c r="C385" s="16" t="s">
        <v>400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45049</v>
      </c>
      <c r="B386" s="6" t="n">
        <v>-210.32</v>
      </c>
      <c r="C386" s="16" t="s">
        <v>401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45050</v>
      </c>
      <c r="B387" s="6" t="n">
        <v>-36.38</v>
      </c>
      <c r="C387" s="16" t="s">
        <v>245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45050</v>
      </c>
      <c r="B388" s="6" t="n">
        <v>42.38</v>
      </c>
      <c r="C388" s="16" t="s">
        <v>402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45051</v>
      </c>
      <c r="B389" s="6" t="n">
        <v>-17.69</v>
      </c>
      <c r="C389" s="16" t="s">
        <v>403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45054</v>
      </c>
      <c r="B390" s="6" t="n">
        <v>690</v>
      </c>
      <c r="C390" s="16" t="s">
        <v>192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45056</v>
      </c>
      <c r="B391" s="6" t="n">
        <v>-368.2</v>
      </c>
      <c r="C391" s="16" t="s">
        <v>404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45057</v>
      </c>
      <c r="B392" s="6" t="n">
        <v>-217</v>
      </c>
      <c r="C392" s="16" t="s">
        <v>405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45057</v>
      </c>
      <c r="B393" s="6" t="n">
        <v>-652</v>
      </c>
      <c r="C393" s="16" t="s">
        <v>406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45057</v>
      </c>
      <c r="B394" s="6" t="n">
        <v>-28.38</v>
      </c>
      <c r="C394" s="16" t="s">
        <v>407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45061</v>
      </c>
      <c r="B395" s="6" t="n">
        <v>-16.21</v>
      </c>
      <c r="C395" s="16" t="s">
        <v>408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45064</v>
      </c>
      <c r="B396" s="6" t="n">
        <v>-28.9</v>
      </c>
      <c r="C396" s="16" t="s">
        <v>409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45064</v>
      </c>
      <c r="B397" s="6" t="n">
        <v>-19.38</v>
      </c>
      <c r="C397" s="16" t="s">
        <v>410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45068</v>
      </c>
      <c r="B398" s="6" t="n">
        <v>-32.88</v>
      </c>
      <c r="C398" s="16" t="s">
        <v>411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45078</v>
      </c>
      <c r="B399" s="6" t="n">
        <v>-16.2</v>
      </c>
      <c r="C399" s="16" t="s">
        <v>412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45082</v>
      </c>
      <c r="B400" s="6" t="n">
        <v>-381</v>
      </c>
      <c r="C400" s="16" t="s">
        <v>413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45091.757314815</v>
      </c>
      <c r="B401" s="6" t="n">
        <v>1100</v>
      </c>
      <c r="C401" s="16" t="s">
        <v>414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45092</v>
      </c>
      <c r="B402" s="6" t="n">
        <v>-11.38</v>
      </c>
      <c r="C402" s="16" t="s">
        <v>415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45093</v>
      </c>
      <c r="B403" s="6" t="n">
        <v>-83.8</v>
      </c>
      <c r="C403" s="16" t="s">
        <v>416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45100</v>
      </c>
      <c r="B404" s="6" t="n">
        <v>-97.1</v>
      </c>
      <c r="C404" s="16" t="s">
        <v>417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45100</v>
      </c>
      <c r="B405" s="6" t="n">
        <v>-17.4</v>
      </c>
      <c r="C405" s="16" t="s">
        <v>418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45104</v>
      </c>
      <c r="B406" s="6" t="n">
        <v>-327.6</v>
      </c>
      <c r="C406" s="16" t="s">
        <v>419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45106</v>
      </c>
      <c r="B407" s="6" t="n">
        <v>-596.8</v>
      </c>
      <c r="C407" s="16" t="s">
        <v>420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45114</v>
      </c>
      <c r="B408" s="6" t="n">
        <v>-68</v>
      </c>
      <c r="C408" s="16" t="s">
        <v>421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45114</v>
      </c>
      <c r="B409" s="6" t="n">
        <v>-45.91</v>
      </c>
      <c r="C409" s="16" t="s">
        <v>422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45117</v>
      </c>
      <c r="B410" s="6" t="n">
        <v>-555.83</v>
      </c>
      <c r="C410" s="16" t="s">
        <v>423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45117</v>
      </c>
      <c r="B411" s="6" t="n">
        <v>-74.12</v>
      </c>
      <c r="C411" s="16" t="s">
        <v>424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45118</v>
      </c>
      <c r="B412" s="6" t="n">
        <v>-289.52</v>
      </c>
      <c r="C412" s="16" t="s">
        <v>425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45118</v>
      </c>
      <c r="B413" s="6" t="n">
        <v>-25.8</v>
      </c>
      <c r="C413" s="16" t="s">
        <v>426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45118</v>
      </c>
      <c r="B414" s="6" t="n">
        <v>-203.61</v>
      </c>
      <c r="C414" s="16" t="s">
        <v>427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45118</v>
      </c>
      <c r="B415" s="6" t="n">
        <v>-158</v>
      </c>
      <c r="C415" s="16" t="s">
        <v>428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45118</v>
      </c>
      <c r="B416" s="6" t="n">
        <v>-230</v>
      </c>
      <c r="C416" s="16" t="s">
        <v>429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45118</v>
      </c>
      <c r="B417" s="6" t="n">
        <v>-175.02</v>
      </c>
      <c r="C417" s="16" t="s">
        <v>430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45118</v>
      </c>
      <c r="B418" s="6" t="n">
        <v>2000</v>
      </c>
      <c r="C418" s="16" t="s">
        <v>192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45120</v>
      </c>
      <c r="B419" s="6" t="n">
        <v>331.65</v>
      </c>
      <c r="C419" s="16" t="s">
        <v>192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45126.455335648</v>
      </c>
      <c r="B420" s="6" t="n">
        <v>2000</v>
      </c>
      <c r="C420" s="16" t="s">
        <v>414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45127</v>
      </c>
      <c r="B421" s="6" t="n">
        <v>250</v>
      </c>
      <c r="C421" s="16" t="s">
        <v>192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45134</v>
      </c>
      <c r="B422" s="6" t="n">
        <v>-33.32</v>
      </c>
      <c r="C422" s="16" t="s">
        <v>431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45134</v>
      </c>
      <c r="B423" s="6" t="n">
        <v>2500</v>
      </c>
      <c r="C423" s="16" t="s">
        <v>192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45142</v>
      </c>
      <c r="B424" s="6" t="n">
        <v>-17.69</v>
      </c>
      <c r="C424" s="16" t="s">
        <v>403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45152.507060185</v>
      </c>
      <c r="B425" s="6" t="n">
        <v>8.838594</v>
      </c>
      <c r="C425" s="16" t="s">
        <v>432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45154</v>
      </c>
      <c r="B426" s="6" t="n">
        <v>-20.46</v>
      </c>
      <c r="C426" s="16" t="s">
        <v>433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45155</v>
      </c>
      <c r="B427" s="6" t="n">
        <v>-28.9</v>
      </c>
      <c r="C427" s="16" t="s">
        <v>409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45155</v>
      </c>
      <c r="B428" s="6" t="n">
        <v>-23.21</v>
      </c>
      <c r="C428" s="16" t="s">
        <v>434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45159</v>
      </c>
      <c r="B429" s="6" t="n">
        <v>794.44</v>
      </c>
      <c r="C429" s="16" t="s">
        <v>192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45159.737337963</v>
      </c>
      <c r="B430" s="6" t="n">
        <v>3000</v>
      </c>
      <c r="C430" s="16" t="s">
        <v>414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45159.740115741</v>
      </c>
      <c r="B431" s="6" t="n">
        <v>200</v>
      </c>
      <c r="C431" s="16" t="s">
        <v>435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45160.451458333</v>
      </c>
      <c r="B432" s="6" t="n">
        <v>4.70712</v>
      </c>
      <c r="C432" s="16" t="s">
        <v>436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45166.476412037</v>
      </c>
      <c r="B433" s="6" t="n">
        <v>8.524053</v>
      </c>
      <c r="C433" s="16" t="s">
        <v>432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45166.486273148</v>
      </c>
      <c r="B434" s="6" t="n">
        <v>5.682702</v>
      </c>
      <c r="C434" s="16" t="s">
        <v>437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45169</v>
      </c>
      <c r="B435" s="6" t="n">
        <v>583.13</v>
      </c>
      <c r="C435" s="16" t="s">
        <v>192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45169</v>
      </c>
      <c r="B436" s="6" t="n">
        <v>3300</v>
      </c>
      <c r="C436" s="16" t="s">
        <v>192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45169</v>
      </c>
      <c r="B437" s="6" t="n">
        <v>-21.1</v>
      </c>
      <c r="C437" s="16" t="s">
        <v>438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45183.489652778</v>
      </c>
      <c r="B438" s="6" t="n">
        <v>2.879382</v>
      </c>
      <c r="C438" s="16" t="s">
        <v>439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45183.493148148</v>
      </c>
      <c r="B439" s="6" t="n">
        <v>3.839176</v>
      </c>
      <c r="C439" s="16" t="s">
        <v>439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45184</v>
      </c>
      <c r="B440" s="6" t="n">
        <v>3296.2</v>
      </c>
      <c r="C440" s="16" t="s">
        <v>192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45184</v>
      </c>
      <c r="B441" s="6" t="n">
        <v>3000</v>
      </c>
      <c r="C441" s="16" t="s">
        <v>192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45184</v>
      </c>
      <c r="B442" s="6" t="n">
        <v>-12.98</v>
      </c>
      <c r="C442" s="16" t="s">
        <v>440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45191</v>
      </c>
      <c r="B443" s="6" t="n">
        <v>2000</v>
      </c>
      <c r="C443" s="16" t="s">
        <v>192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45195.482719907</v>
      </c>
      <c r="B444" s="6" t="n">
        <v>59.05</v>
      </c>
      <c r="C444" s="16" t="s">
        <v>441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45195.508993056</v>
      </c>
      <c r="B445" s="6" t="n">
        <v>-10</v>
      </c>
      <c r="C445" s="16" t="s">
        <v>369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45201</v>
      </c>
      <c r="B446" s="6" t="n">
        <v>-51.09</v>
      </c>
      <c r="C446" s="16" t="s">
        <v>442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45205</v>
      </c>
      <c r="B447" s="6" t="n">
        <v>-49.44</v>
      </c>
      <c r="C447" s="16" t="s">
        <v>443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45208</v>
      </c>
      <c r="B448" s="6" t="n">
        <v>-331.6</v>
      </c>
      <c r="C448" s="16" t="s">
        <v>444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45209</v>
      </c>
      <c r="B449" s="6" t="n">
        <v>-120</v>
      </c>
      <c r="C449" s="16" t="s">
        <v>445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45210</v>
      </c>
      <c r="B450" s="6" t="n">
        <v>-287.48</v>
      </c>
      <c r="C450" s="16" t="s">
        <v>446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45217</v>
      </c>
      <c r="B451" s="6" t="n">
        <v>-262.6</v>
      </c>
      <c r="C451" s="16" t="s">
        <v>447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45219.579953704</v>
      </c>
      <c r="B452" s="6" t="n">
        <v>10.2</v>
      </c>
      <c r="C452" s="16" t="s">
        <v>448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45222</v>
      </c>
      <c r="B453" s="6" t="n">
        <v>3667.57</v>
      </c>
      <c r="C453" s="16" t="s">
        <v>192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45223</v>
      </c>
      <c r="B454" s="6" t="n">
        <v>-26.79</v>
      </c>
      <c r="C454" s="16" t="s">
        <v>449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45224</v>
      </c>
      <c r="B455" s="6" t="n">
        <v>0.05</v>
      </c>
      <c r="C455" s="16" t="s">
        <v>450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45224</v>
      </c>
      <c r="B456" s="6" t="n">
        <v>272.5</v>
      </c>
      <c r="C456" s="16" t="s">
        <v>450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45225</v>
      </c>
      <c r="B457" s="6" t="n">
        <v>200</v>
      </c>
      <c r="C457" s="16" t="s">
        <v>192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45225</v>
      </c>
      <c r="B458" s="6" t="n">
        <v>434.27</v>
      </c>
      <c r="C458" s="16" t="s">
        <v>192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45232</v>
      </c>
      <c r="B459" s="6" t="n">
        <v>-36.38</v>
      </c>
      <c r="C459" s="16" t="s">
        <v>245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45232</v>
      </c>
      <c r="B460" s="6" t="n">
        <v>42.38</v>
      </c>
      <c r="C460" s="16" t="s">
        <v>451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45233</v>
      </c>
      <c r="B461" s="6" t="n">
        <v>-17.69</v>
      </c>
      <c r="C461" s="16" t="s">
        <v>403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45237</v>
      </c>
      <c r="B462" s="6" t="n">
        <v>2872.72</v>
      </c>
      <c r="C462" s="16" t="s">
        <v>192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45238</v>
      </c>
      <c r="B463" s="6" t="n">
        <v>-17.19</v>
      </c>
      <c r="C463" s="16" t="s">
        <v>452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45238</v>
      </c>
      <c r="B464" s="6" t="n">
        <v>-22.18</v>
      </c>
      <c r="C464" s="16" t="s">
        <v>453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45239</v>
      </c>
      <c r="B465" s="6" t="n">
        <v>-34.11</v>
      </c>
      <c r="C465" s="16" t="s">
        <v>454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45246</v>
      </c>
      <c r="B466" s="6" t="n">
        <v>-28.9</v>
      </c>
      <c r="C466" s="16" t="s">
        <v>409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45246</v>
      </c>
      <c r="B467" s="6" t="n">
        <v>-18.79</v>
      </c>
      <c r="C467" s="16" t="s">
        <v>455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45260</v>
      </c>
      <c r="B468" s="6" t="n">
        <v>-19.55</v>
      </c>
      <c r="C468" s="16" t="s">
        <v>456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45261</v>
      </c>
      <c r="B469" s="6" t="n">
        <v>-47.47</v>
      </c>
      <c r="C469" s="16" t="s">
        <v>457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45261</v>
      </c>
      <c r="B470" s="6" t="n">
        <v>-189.86</v>
      </c>
      <c r="C470" s="16" t="s">
        <v>458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45263</v>
      </c>
      <c r="B471" s="6" t="n">
        <v>-27.6</v>
      </c>
      <c r="C471" s="16" t="s">
        <v>459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45265</v>
      </c>
      <c r="B472" s="6" t="n">
        <v>100</v>
      </c>
      <c r="C472" s="16" t="s">
        <v>192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45268</v>
      </c>
      <c r="B473" s="6" t="n">
        <v>1600</v>
      </c>
      <c r="C473" s="16" t="s">
        <v>192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45272</v>
      </c>
      <c r="B474" s="6" t="n">
        <v>1500</v>
      </c>
      <c r="C474" s="16" t="s">
        <v>192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45273</v>
      </c>
      <c r="B475" s="6" t="n">
        <v>-43.86</v>
      </c>
      <c r="C475" s="16" t="s">
        <v>460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45274.524409722</v>
      </c>
      <c r="B476" s="6" t="n">
        <v>50.86</v>
      </c>
      <c r="C476" s="16" t="s">
        <v>461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45275</v>
      </c>
      <c r="B477" s="6" t="n">
        <v>-12.11</v>
      </c>
      <c r="C477" s="16" t="s">
        <v>462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45277</v>
      </c>
      <c r="B478" s="6" t="n">
        <v>-389</v>
      </c>
      <c r="C478" s="16" t="s">
        <v>463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45278.528240741</v>
      </c>
      <c r="B479" s="6" t="n">
        <v>47.46</v>
      </c>
      <c r="C479" s="16" t="s">
        <v>464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45280</v>
      </c>
      <c r="B480" s="6" t="n">
        <v>4808.08</v>
      </c>
      <c r="C480" s="16" t="s">
        <v>192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45285</v>
      </c>
      <c r="B481" s="6" t="n">
        <v>-253</v>
      </c>
      <c r="C481" s="16" t="s">
        <v>465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45287</v>
      </c>
      <c r="B482" s="6" t="n">
        <v>-577.52</v>
      </c>
      <c r="C482" s="16" t="s">
        <v>466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45288</v>
      </c>
      <c r="B483" s="6" t="n">
        <v>4659.04</v>
      </c>
      <c r="C483" s="16" t="s">
        <v>192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45289</v>
      </c>
      <c r="B484" s="6" t="n">
        <v>4389</v>
      </c>
      <c r="C484" s="16" t="s">
        <v>192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45295</v>
      </c>
      <c r="B485" s="6" t="n">
        <v>540</v>
      </c>
      <c r="C485" s="16" t="s">
        <v>192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45300</v>
      </c>
      <c r="B486" s="6" t="n">
        <v>-367.04</v>
      </c>
      <c r="C486" s="16" t="s">
        <v>467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45300</v>
      </c>
      <c r="B487" s="6" t="n">
        <v>-44.49</v>
      </c>
      <c r="C487" s="16" t="s">
        <v>468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45302</v>
      </c>
      <c r="B488" s="6" t="n">
        <v>-374.78</v>
      </c>
      <c r="C488" s="16" t="s">
        <v>469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45302</v>
      </c>
      <c r="B489" s="6" t="n">
        <v>-26.77</v>
      </c>
      <c r="C489" s="16" t="s">
        <v>470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45302</v>
      </c>
      <c r="B490" s="6" t="n">
        <v>-358.13</v>
      </c>
      <c r="C490" s="16" t="s">
        <v>471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45303</v>
      </c>
      <c r="B491" s="6" t="n">
        <v>-29.03</v>
      </c>
      <c r="C491" s="16" t="s">
        <v>472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45314</v>
      </c>
      <c r="B492" s="6" t="n">
        <v>-53.58</v>
      </c>
      <c r="C492" s="16" t="s">
        <v>473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45316</v>
      </c>
      <c r="B493" s="6" t="n">
        <v>-33.55</v>
      </c>
      <c r="C493" s="16" t="s">
        <v>474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45317</v>
      </c>
      <c r="B494" s="6" t="n">
        <v>-8.84</v>
      </c>
      <c r="C494" s="16" t="s">
        <v>475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45317.528101852</v>
      </c>
      <c r="B495" s="6" t="n">
        <v>26.77</v>
      </c>
      <c r="C495" s="16" t="s">
        <v>476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45322.559201389</v>
      </c>
      <c r="B496" s="6" t="n">
        <v>12.84</v>
      </c>
      <c r="C496" s="16" t="s">
        <v>477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45322.559201389</v>
      </c>
      <c r="B497" s="6" t="n">
        <v>15.02</v>
      </c>
      <c r="C497" s="16" t="s">
        <v>477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45322.559201389</v>
      </c>
      <c r="B498" s="6" t="n">
        <v>15.02</v>
      </c>
      <c r="C498" s="16" t="s">
        <v>477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45322.559201389</v>
      </c>
      <c r="B499" s="6" t="n">
        <v>15.02</v>
      </c>
      <c r="C499" s="16" t="s">
        <v>477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45323</v>
      </c>
      <c r="B500" s="6" t="n">
        <v>3300</v>
      </c>
      <c r="C500" s="16" t="s">
        <v>192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45324</v>
      </c>
      <c r="B501" s="6" t="n">
        <v>-17.69</v>
      </c>
      <c r="C501" s="16" t="s">
        <v>403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45329</v>
      </c>
      <c r="B502" s="6" t="n">
        <v>-17.19</v>
      </c>
      <c r="C502" s="16" t="s">
        <v>452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45334</v>
      </c>
      <c r="B503" s="6" t="n">
        <v>-19.09</v>
      </c>
      <c r="C503" s="16" t="s">
        <v>478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45334.611412037</v>
      </c>
      <c r="B504" s="6" t="n">
        <v>13</v>
      </c>
      <c r="C504" s="16" t="s">
        <v>477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45335</v>
      </c>
      <c r="B505" s="6" t="n">
        <v>-55.33</v>
      </c>
      <c r="C505" s="16" t="s">
        <v>479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45335.621898148</v>
      </c>
      <c r="B506" s="6" t="n">
        <v>63.33</v>
      </c>
      <c r="C506" s="16" t="s">
        <v>480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45337</v>
      </c>
      <c r="B507" s="6" t="n">
        <v>-28.9</v>
      </c>
      <c r="C507" s="16" t="s">
        <v>409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45337</v>
      </c>
      <c r="B508" s="6" t="n">
        <v>-21.94</v>
      </c>
      <c r="C508" s="16" t="s">
        <v>481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45343.527962963</v>
      </c>
      <c r="B509" s="6" t="n">
        <v>110.35</v>
      </c>
      <c r="C509" s="16" t="s">
        <v>482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45344.632175926</v>
      </c>
      <c r="B510" s="6" t="n">
        <v>49.15</v>
      </c>
      <c r="C510" s="16" t="s">
        <v>482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45349</v>
      </c>
      <c r="B511" s="6" t="n">
        <v>-1000</v>
      </c>
      <c r="C511" s="16" t="s">
        <v>483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45350</v>
      </c>
      <c r="B512" s="6" t="n">
        <v>-28.41</v>
      </c>
      <c r="C512" s="16" t="s">
        <v>484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45350</v>
      </c>
      <c r="B513" s="6" t="n">
        <v>1000</v>
      </c>
      <c r="C513" s="16" t="s">
        <v>485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45351</v>
      </c>
      <c r="B514" s="6" t="n">
        <v>-20.21</v>
      </c>
      <c r="C514" s="16" t="s">
        <v>486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45351</v>
      </c>
      <c r="B515" s="6" t="n">
        <v>4000</v>
      </c>
      <c r="C515" s="16" t="s">
        <v>192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45357</v>
      </c>
      <c r="B516" s="6" t="n">
        <v>4200</v>
      </c>
      <c r="C516" s="16" t="s">
        <v>192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45357</v>
      </c>
      <c r="B517" s="6" t="n">
        <v>3000</v>
      </c>
      <c r="C517" s="16" t="s">
        <v>192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45357</v>
      </c>
      <c r="B518" s="6" t="n">
        <v>3000</v>
      </c>
      <c r="C518" s="16" t="s">
        <v>192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45366</v>
      </c>
      <c r="B519" s="6" t="n">
        <v>-12.37</v>
      </c>
      <c r="C519" s="16" t="s">
        <v>487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45371.580069444</v>
      </c>
      <c r="B520" s="6" t="n">
        <v>7.83</v>
      </c>
      <c r="C520" s="16" t="s">
        <v>488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45371.590486111</v>
      </c>
      <c r="B521" s="6" t="n">
        <v>14.39</v>
      </c>
      <c r="C521" s="16" t="s">
        <v>489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45371.613402778</v>
      </c>
      <c r="B522" s="6" t="n">
        <v>7.13</v>
      </c>
      <c r="C522" s="16" t="s">
        <v>490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45371.625486111</v>
      </c>
      <c r="B523" s="6" t="n">
        <v>28.19</v>
      </c>
      <c r="C523" s="16" t="s">
        <v>491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45371.632407407</v>
      </c>
      <c r="B524" s="6" t="n">
        <v>13.89</v>
      </c>
      <c r="C524" s="16" t="s">
        <v>489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45371.63587963</v>
      </c>
      <c r="B525" s="6" t="n">
        <v>20.36</v>
      </c>
      <c r="C525" s="16" t="s">
        <v>489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45371.642824074</v>
      </c>
      <c r="B526" s="6" t="n">
        <v>21</v>
      </c>
      <c r="C526" s="16" t="s">
        <v>489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45371.663703704</v>
      </c>
      <c r="B527" s="6" t="n">
        <v>7.83</v>
      </c>
      <c r="C527" s="16" t="s">
        <v>488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45371.712349537</v>
      </c>
      <c r="B528" s="6" t="n">
        <v>14.95</v>
      </c>
      <c r="C528" s="16" t="s">
        <v>477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45372.60087963</v>
      </c>
      <c r="B529" s="6" t="n">
        <v>7.89</v>
      </c>
      <c r="C529" s="16" t="s">
        <v>492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45377</v>
      </c>
      <c r="B530" s="6" t="n">
        <v>-230.54</v>
      </c>
      <c r="C530" s="16" t="s">
        <v>493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45383</v>
      </c>
      <c r="B531" s="6" t="n">
        <v>-57.97</v>
      </c>
      <c r="C531" s="16" t="s">
        <v>494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45384.531631944</v>
      </c>
      <c r="B532" s="6" t="n">
        <v>8.84</v>
      </c>
      <c r="C532" s="16" t="s">
        <v>495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45386</v>
      </c>
      <c r="B533" s="6" t="n">
        <v>-48.05</v>
      </c>
      <c r="C533" s="16" t="s">
        <v>496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45387</v>
      </c>
      <c r="B534" s="6" t="n">
        <v>4500</v>
      </c>
      <c r="C534" s="16" t="s">
        <v>192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45391</v>
      </c>
      <c r="B535" s="6" t="n">
        <v>-45.92</v>
      </c>
      <c r="C535" s="16" t="s">
        <v>497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45393</v>
      </c>
      <c r="B536" s="6" t="n">
        <v>-35.42</v>
      </c>
      <c r="C536" s="16" t="s">
        <v>498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45393</v>
      </c>
      <c r="B537" s="6" t="n">
        <v>-45.68</v>
      </c>
      <c r="C537" s="16" t="s">
        <v>499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45394</v>
      </c>
      <c r="B538" s="6" t="n">
        <v>-29.03</v>
      </c>
      <c r="C538" s="16" t="s">
        <v>472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45398.486539352</v>
      </c>
      <c r="B539" s="6" t="n">
        <v>20.07</v>
      </c>
      <c r="C539" s="16" t="s">
        <v>500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45400</v>
      </c>
      <c r="B540" s="6" t="n">
        <v>-39.62</v>
      </c>
      <c r="C540" s="16" t="s">
        <v>501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45405</v>
      </c>
      <c r="B541" s="6" t="n">
        <v>-53.58</v>
      </c>
      <c r="C541" s="16" t="s">
        <v>473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45406</v>
      </c>
      <c r="B542" s="6" t="n">
        <v>-82.66</v>
      </c>
      <c r="C542" s="16" t="s">
        <v>502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45409.597418981</v>
      </c>
      <c r="B543" s="6" t="n">
        <v>28.19</v>
      </c>
      <c r="C543" s="16" t="s">
        <v>503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45409.607905093</v>
      </c>
      <c r="B544" s="6" t="n">
        <v>28.19</v>
      </c>
      <c r="C544" s="16" t="s">
        <v>503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45409.621736111</v>
      </c>
      <c r="B545" s="6" t="n">
        <v>28.06</v>
      </c>
      <c r="C545" s="16" t="s">
        <v>503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45414</v>
      </c>
      <c r="B546" s="6" t="n">
        <v>-87</v>
      </c>
      <c r="C546" s="16" t="s">
        <v>504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45414</v>
      </c>
      <c r="B547" s="6" t="n">
        <v>-36.38</v>
      </c>
      <c r="C547" s="16" t="s">
        <v>245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45414</v>
      </c>
      <c r="B548" s="6" t="n">
        <v>42.38</v>
      </c>
      <c r="C548" s="16" t="s">
        <v>505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45415</v>
      </c>
      <c r="B549" s="6" t="n">
        <v>-17.69</v>
      </c>
      <c r="C549" s="16" t="s">
        <v>403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45416</v>
      </c>
      <c r="B550" s="6" t="n">
        <v>-48.05</v>
      </c>
      <c r="C550" s="16" t="s">
        <v>496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45418</v>
      </c>
      <c r="B551" s="6" t="n">
        <v>-406.4</v>
      </c>
      <c r="C551" s="16" t="s">
        <v>506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45418.451678241</v>
      </c>
      <c r="B552" s="6" t="n">
        <v>10.95</v>
      </c>
      <c r="C552" s="16" t="s">
        <v>507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45418.465613426</v>
      </c>
      <c r="B553" s="6" t="n">
        <v>10.95</v>
      </c>
      <c r="C553" s="16" t="s">
        <v>507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45418.475729167</v>
      </c>
      <c r="B554" s="6" t="n">
        <v>3.62</v>
      </c>
      <c r="C554" s="16" t="s">
        <v>508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45418.493101852</v>
      </c>
      <c r="B555" s="6" t="n">
        <v>10.95</v>
      </c>
      <c r="C555" s="16" t="s">
        <v>509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45418.507384259</v>
      </c>
      <c r="B556" s="6" t="n">
        <v>2.51</v>
      </c>
      <c r="C556" s="16" t="s">
        <v>510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45418.507384259</v>
      </c>
      <c r="B557" s="6" t="n">
        <v>21</v>
      </c>
      <c r="C557" s="16" t="s">
        <v>511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45418.510844907</v>
      </c>
      <c r="B558" s="6" t="n">
        <v>15.02</v>
      </c>
      <c r="C558" s="16" t="s">
        <v>512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45418.528229167</v>
      </c>
      <c r="B559" s="6" t="n">
        <v>28.19</v>
      </c>
      <c r="C559" s="16" t="s">
        <v>513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45418.531863426</v>
      </c>
      <c r="B560" s="6" t="n">
        <v>7.83</v>
      </c>
      <c r="C560" s="16" t="s">
        <v>514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45419</v>
      </c>
      <c r="B561" s="6" t="n">
        <v>-433</v>
      </c>
      <c r="C561" s="16" t="s">
        <v>515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45420</v>
      </c>
      <c r="B562" s="6" t="n">
        <v>-17.19</v>
      </c>
      <c r="C562" s="16" t="s">
        <v>452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45420.618229167</v>
      </c>
      <c r="B563" s="6" t="n">
        <v>11.32</v>
      </c>
      <c r="C563" s="16" t="s">
        <v>516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45420.621655093</v>
      </c>
      <c r="B564" s="6" t="n">
        <v>10.95</v>
      </c>
      <c r="C564" s="16" t="s">
        <v>516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45428</v>
      </c>
      <c r="B565" s="6" t="n">
        <v>-28.9</v>
      </c>
      <c r="C565" s="16" t="s">
        <v>409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45429</v>
      </c>
      <c r="B566" s="6" t="n">
        <v>-21.82</v>
      </c>
      <c r="C566" s="16" t="s">
        <v>517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45429</v>
      </c>
      <c r="B567" s="6" t="n">
        <v>-19.09</v>
      </c>
      <c r="C567" s="16" t="s">
        <v>518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45435</v>
      </c>
      <c r="B568" s="6" t="n">
        <v>-166.95</v>
      </c>
      <c r="C568" s="16" t="s">
        <v>519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45436</v>
      </c>
      <c r="B569" s="6" t="n">
        <v>-8.12</v>
      </c>
      <c r="C569" s="16" t="s">
        <v>520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45436</v>
      </c>
      <c r="B570" s="6" t="n">
        <v>-82.66</v>
      </c>
      <c r="C570" s="16" t="s">
        <v>502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45439</v>
      </c>
      <c r="B571" s="6" t="n">
        <v>-885.2</v>
      </c>
      <c r="C571" s="16" t="s">
        <v>521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45439</v>
      </c>
      <c r="B572" s="6" t="n">
        <v>-298.09</v>
      </c>
      <c r="C572" s="16" t="s">
        <v>522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45439.576793981</v>
      </c>
      <c r="B573" s="6" t="n">
        <v>20.9</v>
      </c>
      <c r="C573" s="16" t="s">
        <v>523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45443</v>
      </c>
      <c r="B574" s="6" t="n">
        <v>-154.65</v>
      </c>
      <c r="C574" s="16" t="s">
        <v>524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45443</v>
      </c>
      <c r="B575" s="6" t="n">
        <v>-140.6</v>
      </c>
      <c r="C575" s="16" t="s">
        <v>525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45446</v>
      </c>
      <c r="B576" s="6" t="n">
        <v>-48.05</v>
      </c>
      <c r="C576" s="16" t="s">
        <v>496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45446</v>
      </c>
      <c r="B577" s="6" t="n">
        <v>2500</v>
      </c>
      <c r="C577" s="16" t="s">
        <v>192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45447</v>
      </c>
      <c r="B578" s="6" t="n">
        <v>8000</v>
      </c>
      <c r="C578" s="16" t="s">
        <v>192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45447</v>
      </c>
      <c r="B579" s="6" t="n">
        <v>1800</v>
      </c>
      <c r="C579" s="16" t="s">
        <v>192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45448</v>
      </c>
      <c r="B580" s="6" t="n">
        <v>3040</v>
      </c>
      <c r="C580" s="16" t="s">
        <v>192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45448</v>
      </c>
      <c r="B581" s="6" t="n">
        <v>250</v>
      </c>
      <c r="C581" s="16" t="s">
        <v>192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45450</v>
      </c>
      <c r="B582" s="6" t="n">
        <v>-19.53</v>
      </c>
      <c r="C582" s="16" t="s">
        <v>526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45453</v>
      </c>
      <c r="B583" s="6" t="n">
        <v>-287.24</v>
      </c>
      <c r="C583" s="16" t="s">
        <v>527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45455</v>
      </c>
      <c r="B584" s="6" t="n">
        <v>-132.58</v>
      </c>
      <c r="C584" s="16" t="s">
        <v>528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45456.586967593</v>
      </c>
      <c r="B585" s="6" t="n">
        <v>152.58</v>
      </c>
      <c r="C585" s="16" t="s">
        <v>529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45457</v>
      </c>
      <c r="B586" s="6" t="n">
        <v>-302</v>
      </c>
      <c r="C586" s="16" t="s">
        <v>530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45460</v>
      </c>
      <c r="B587" s="6" t="n">
        <v>-12.02</v>
      </c>
      <c r="C587" s="16" t="s">
        <v>531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45460</v>
      </c>
      <c r="B588" s="6" t="n">
        <v>-8.02</v>
      </c>
      <c r="C588" s="16" t="s">
        <v>532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45461</v>
      </c>
      <c r="B589" s="6" t="n">
        <v>-166.5</v>
      </c>
      <c r="C589" s="16" t="s">
        <v>533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45461</v>
      </c>
      <c r="B590" s="6" t="n">
        <v>-833.55</v>
      </c>
      <c r="C590" s="16" t="s">
        <v>534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45467.58869213</v>
      </c>
      <c r="B591" s="6" t="n">
        <v>7.89</v>
      </c>
      <c r="C591" s="16" t="s">
        <v>535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45470.496655093</v>
      </c>
      <c r="B592" s="6" t="n">
        <v>7.83</v>
      </c>
      <c r="C592" s="16" t="s">
        <v>536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45470.50025463</v>
      </c>
      <c r="B593" s="6" t="n">
        <v>7.83</v>
      </c>
      <c r="C593" s="16" t="s">
        <v>536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45471</v>
      </c>
      <c r="B594" s="6" t="n">
        <v>-338.3</v>
      </c>
      <c r="C594" s="16" t="s">
        <v>537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45475</v>
      </c>
      <c r="B595" s="6" t="n">
        <v>-580.36</v>
      </c>
      <c r="C595" s="16" t="s">
        <v>538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45476</v>
      </c>
      <c r="B596" s="6" t="n">
        <v>-48.05</v>
      </c>
      <c r="C596" s="16" t="s">
        <v>496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45476</v>
      </c>
      <c r="B597" s="6" t="n">
        <v>2200</v>
      </c>
      <c r="C597" s="16" t="s">
        <v>192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45477</v>
      </c>
      <c r="B598" s="6" t="n">
        <v>-576.1</v>
      </c>
      <c r="C598" s="16" t="s">
        <v>539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45477</v>
      </c>
      <c r="B599" s="6" t="n">
        <v>775</v>
      </c>
      <c r="C599" s="16" t="s">
        <v>192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45478</v>
      </c>
      <c r="B600" s="6" t="n">
        <v>-248.64</v>
      </c>
      <c r="C600" s="16" t="s">
        <v>540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45481</v>
      </c>
      <c r="B601" s="6" t="n">
        <v>-135.92</v>
      </c>
      <c r="C601" s="16" t="s">
        <v>541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45482</v>
      </c>
      <c r="B602" s="6" t="n">
        <v>-263.04</v>
      </c>
      <c r="C602" s="16" t="s">
        <v>542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45482</v>
      </c>
      <c r="B603" s="6" t="n">
        <v>-50.8</v>
      </c>
      <c r="C603" s="16" t="s">
        <v>543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45482</v>
      </c>
      <c r="B604" s="6" t="n">
        <v>-252.1</v>
      </c>
      <c r="C604" s="16" t="s">
        <v>544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45482</v>
      </c>
      <c r="B605" s="6" t="n">
        <v>-353.14</v>
      </c>
      <c r="C605" s="16" t="s">
        <v>545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45482</v>
      </c>
      <c r="B606" s="6" t="n">
        <v>-216.8</v>
      </c>
      <c r="C606" s="16" t="s">
        <v>546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45482</v>
      </c>
      <c r="B607" s="6" t="n">
        <v>-68.9</v>
      </c>
      <c r="C607" s="16" t="s">
        <v>547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45483</v>
      </c>
      <c r="B608" s="6" t="n">
        <v>-43.65</v>
      </c>
      <c r="C608" s="16" t="s">
        <v>548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45484</v>
      </c>
      <c r="B609" s="6" t="n">
        <v>-1449</v>
      </c>
      <c r="C609" s="16" t="s">
        <v>549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45484</v>
      </c>
      <c r="B610" s="6" t="n">
        <v>-869</v>
      </c>
      <c r="C610" s="16" t="s">
        <v>550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45484</v>
      </c>
      <c r="B611" s="6" t="n">
        <v>-13</v>
      </c>
      <c r="C611" s="16" t="s">
        <v>551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45484</v>
      </c>
      <c r="B612" s="6" t="n">
        <v>-256</v>
      </c>
      <c r="C612" s="16" t="s">
        <v>552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45484.618217593</v>
      </c>
      <c r="B613" s="6" t="n">
        <v>17.56</v>
      </c>
      <c r="C613" s="16" t="s">
        <v>553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45484.659837963</v>
      </c>
      <c r="B614" s="6" t="n">
        <v>17.56</v>
      </c>
      <c r="C614" s="16" t="s">
        <v>553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45484.684155093</v>
      </c>
      <c r="B615" s="6" t="n">
        <v>15.02</v>
      </c>
      <c r="C615" s="16" t="s">
        <v>553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45484.711909722</v>
      </c>
      <c r="B616" s="6" t="n">
        <v>17.56</v>
      </c>
      <c r="C616" s="16" t="s">
        <v>553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45485</v>
      </c>
      <c r="B617" s="6" t="n">
        <v>-29.03</v>
      </c>
      <c r="C617" s="16" t="s">
        <v>472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45485</v>
      </c>
      <c r="B618" s="6" t="n">
        <v>-434.38</v>
      </c>
      <c r="C618" s="16" t="s">
        <v>554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45488</v>
      </c>
      <c r="B619" s="6" t="n">
        <v>-358.13</v>
      </c>
      <c r="C619" s="16" t="s">
        <v>471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45489</v>
      </c>
      <c r="B620" s="6" t="n">
        <v>-609</v>
      </c>
      <c r="C620" s="16" t="s">
        <v>555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45489</v>
      </c>
      <c r="B621" s="6" t="n">
        <v>2080.35</v>
      </c>
      <c r="C621" s="16" t="s">
        <v>192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45489</v>
      </c>
      <c r="B622" s="6" t="n">
        <v>50</v>
      </c>
      <c r="C622" s="16" t="s">
        <v>192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45490</v>
      </c>
      <c r="B623" s="6" t="n">
        <v>-58.32</v>
      </c>
      <c r="C623" s="16" t="s">
        <v>556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45490</v>
      </c>
      <c r="B624" s="6" t="n">
        <v>-250</v>
      </c>
      <c r="C624" s="16" t="s">
        <v>557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45491</v>
      </c>
      <c r="B625" s="6" t="n">
        <v>-39.62</v>
      </c>
      <c r="C625" s="16" t="s">
        <v>501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45491</v>
      </c>
      <c r="B626" s="6" t="n">
        <v>-68.28</v>
      </c>
      <c r="C626" s="16" t="s">
        <v>558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45491</v>
      </c>
      <c r="B627" s="6" t="n">
        <v>250</v>
      </c>
      <c r="C627" s="16" t="s">
        <v>559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45496</v>
      </c>
      <c r="B628" s="6" t="n">
        <v>-53.58</v>
      </c>
      <c r="C628" s="16" t="s">
        <v>473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45497</v>
      </c>
      <c r="B629" s="6" t="n">
        <v>4000</v>
      </c>
      <c r="C629" s="16" t="s">
        <v>192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45497</v>
      </c>
      <c r="B630" s="6" t="n">
        <v>1100</v>
      </c>
      <c r="C630" s="16" t="s">
        <v>192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45499</v>
      </c>
      <c r="B631" s="6" t="n">
        <v>-32.46</v>
      </c>
      <c r="C631" s="16" t="s">
        <v>560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45503</v>
      </c>
      <c r="B632" s="6" t="n">
        <v>615</v>
      </c>
      <c r="C632" s="16" t="s">
        <v>192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45505</v>
      </c>
      <c r="B633" s="6" t="n">
        <v>-1000</v>
      </c>
      <c r="C633" s="16" t="s">
        <v>561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45506</v>
      </c>
      <c r="B634" s="6" t="n">
        <v>-17.69</v>
      </c>
      <c r="C634" s="16" t="s">
        <v>403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45506</v>
      </c>
      <c r="B635" s="6" t="n">
        <v>-48.05</v>
      </c>
      <c r="C635" s="16" t="s">
        <v>496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45506</v>
      </c>
      <c r="B636" s="6" t="n">
        <v>1000</v>
      </c>
      <c r="C636" s="16" t="s">
        <v>192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45510</v>
      </c>
      <c r="B637" s="6" t="n">
        <v>-1000</v>
      </c>
      <c r="C637" s="16" t="s">
        <v>562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45510</v>
      </c>
      <c r="B638" s="6" t="n">
        <v>-2000</v>
      </c>
      <c r="C638" s="16" t="s">
        <v>563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45511</v>
      </c>
      <c r="B639" s="6" t="n">
        <v>-17.19</v>
      </c>
      <c r="C639" s="16" t="s">
        <v>452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45511</v>
      </c>
      <c r="B640" s="6" t="n">
        <v>-35.38</v>
      </c>
      <c r="C640" s="16" t="s">
        <v>564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45511</v>
      </c>
      <c r="B641" s="6" t="n">
        <v>1000</v>
      </c>
      <c r="C641" s="16" t="s">
        <v>192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45511</v>
      </c>
      <c r="B642" s="6" t="n">
        <v>400</v>
      </c>
      <c r="C642" s="16" t="s">
        <v>192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45511.645266204</v>
      </c>
      <c r="B643" s="6" t="n">
        <v>50</v>
      </c>
      <c r="C643" s="16" t="s">
        <v>414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45511.645972222</v>
      </c>
      <c r="B644" s="6" t="n">
        <v>40.38</v>
      </c>
      <c r="C644" s="16" t="s">
        <v>565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45511.655648148</v>
      </c>
      <c r="B645" s="6" t="n">
        <v>-43</v>
      </c>
      <c r="C645" s="16" t="s">
        <v>369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45512.451481481</v>
      </c>
      <c r="B646" s="6" t="n">
        <v>2000</v>
      </c>
      <c r="C646" s="16" t="s">
        <v>566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45513</v>
      </c>
      <c r="B647" s="6" t="n">
        <v>550</v>
      </c>
      <c r="C647" s="16" t="s">
        <v>192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45513</v>
      </c>
      <c r="B648" s="6" t="n">
        <v>614</v>
      </c>
      <c r="C648" s="16" t="s">
        <v>192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45513</v>
      </c>
      <c r="B649" s="6" t="n">
        <v>2810</v>
      </c>
      <c r="C649" s="16" t="s">
        <v>192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45513</v>
      </c>
      <c r="B650" s="6" t="n">
        <v>780</v>
      </c>
      <c r="C650" s="16" t="s">
        <v>192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45517</v>
      </c>
      <c r="B651" s="6" t="n">
        <v>-55.33</v>
      </c>
      <c r="C651" s="16" t="s">
        <v>479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45517.715775463</v>
      </c>
      <c r="B652" s="6" t="n">
        <v>63.33</v>
      </c>
      <c r="C652" s="16" t="s">
        <v>567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45517.735081019</v>
      </c>
      <c r="B653" s="6" t="n">
        <v>112.34</v>
      </c>
      <c r="C653" s="16" t="s">
        <v>414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45517.833680556</v>
      </c>
      <c r="B654" s="6" t="n">
        <v>-9588.37</v>
      </c>
      <c r="C654" s="16" t="s">
        <v>369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45518.678391204</v>
      </c>
      <c r="B655" s="6" t="n">
        <v>-167.68</v>
      </c>
      <c r="C655" s="16" t="s">
        <v>369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45518.678506944</v>
      </c>
      <c r="B656" s="6" t="n">
        <v>8</v>
      </c>
      <c r="C656" s="16" t="s">
        <v>414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45518.679525463</v>
      </c>
      <c r="B657" s="6" t="n">
        <v>-8</v>
      </c>
      <c r="C657" s="16" t="s">
        <v>369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45519</v>
      </c>
      <c r="B658" s="6" t="n">
        <v>-28.9</v>
      </c>
      <c r="C658" s="16" t="s">
        <v>409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45523</v>
      </c>
      <c r="B659" s="6" t="n">
        <v>-10.67</v>
      </c>
      <c r="C659" s="16" t="s">
        <v>568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45525</v>
      </c>
      <c r="B660" s="6" t="n">
        <v>-5000</v>
      </c>
      <c r="C660" s="16" t="s">
        <v>569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45526</v>
      </c>
      <c r="B661" s="6" t="n">
        <v>-166.95</v>
      </c>
      <c r="C661" s="16" t="s">
        <v>519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45526</v>
      </c>
      <c r="B662" s="6" t="n">
        <v>5000</v>
      </c>
      <c r="C662" s="16" t="s">
        <v>192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45530</v>
      </c>
      <c r="B663" s="6" t="n">
        <v>1450</v>
      </c>
      <c r="C663" s="16" t="s">
        <v>192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45530</v>
      </c>
      <c r="B664" s="6" t="n">
        <v>2000</v>
      </c>
      <c r="C664" s="16" t="s">
        <v>192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45530</v>
      </c>
      <c r="B665" s="6" t="n">
        <v>3200</v>
      </c>
      <c r="C665" s="16" t="s">
        <v>192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45530</v>
      </c>
      <c r="B666" s="6" t="n">
        <v>800</v>
      </c>
      <c r="C666" s="16" t="s">
        <v>192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45534</v>
      </c>
      <c r="B667" s="6" t="n">
        <v>-154.65</v>
      </c>
      <c r="C667" s="16" t="s">
        <v>524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45536</v>
      </c>
      <c r="B668" s="6" t="n">
        <v>-48.05</v>
      </c>
      <c r="C668" s="16" t="s">
        <v>496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45539</v>
      </c>
      <c r="B669" s="6" t="n">
        <v>-195.4</v>
      </c>
      <c r="C669" s="16" t="s">
        <v>570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45539</v>
      </c>
      <c r="B670" s="6" t="n">
        <v>4500</v>
      </c>
      <c r="C670" s="16" t="s">
        <v>192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45541</v>
      </c>
      <c r="B671" s="6" t="n">
        <v>-20.63</v>
      </c>
      <c r="C671" s="16" t="s">
        <v>571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45545</v>
      </c>
      <c r="B672" s="6" t="n">
        <v>-135.3</v>
      </c>
      <c r="C672" s="16" t="s">
        <v>572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45552</v>
      </c>
      <c r="B673" s="6" t="n">
        <v>-12.3</v>
      </c>
      <c r="C673" s="16" t="s">
        <v>573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45555</v>
      </c>
      <c r="B674" s="6" t="n">
        <v>-70</v>
      </c>
      <c r="C674" s="16" t="s">
        <v>574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45557</v>
      </c>
      <c r="B675" s="6" t="n">
        <v>-102</v>
      </c>
      <c r="C675" s="16" t="s">
        <v>575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45560</v>
      </c>
      <c r="B676" s="6" t="n">
        <v>-244.5</v>
      </c>
      <c r="C676" s="16" t="s">
        <v>576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45562</v>
      </c>
      <c r="B677" s="6" t="n">
        <v>-210.4</v>
      </c>
      <c r="C677" s="16" t="s">
        <v>577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45565</v>
      </c>
      <c r="B678" s="6" t="n">
        <v>-474.2</v>
      </c>
      <c r="C678" s="16" t="s">
        <v>578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45565</v>
      </c>
      <c r="B679" s="6" t="n">
        <v>-63.25</v>
      </c>
      <c r="C679" s="16" t="s">
        <v>579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45566</v>
      </c>
      <c r="B680" s="6" t="n">
        <v>-48.05</v>
      </c>
      <c r="C680" s="16" t="s">
        <v>496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45567</v>
      </c>
      <c r="B681" s="6" t="n">
        <v>-166.95</v>
      </c>
      <c r="C681" s="16" t="s">
        <v>580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45567.632349537</v>
      </c>
      <c r="B682" s="6" t="n">
        <v>191.95</v>
      </c>
      <c r="C682" s="16" t="s">
        <v>581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45573</v>
      </c>
      <c r="B683" s="6" t="n">
        <v>-398.4</v>
      </c>
      <c r="C683" s="16" t="s">
        <v>582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45575</v>
      </c>
      <c r="B684" s="6" t="n">
        <v>-24.04</v>
      </c>
      <c r="C684" s="16" t="s">
        <v>583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45575.81837963</v>
      </c>
      <c r="B685" s="6" t="n">
        <v>400</v>
      </c>
      <c r="C685" s="16" t="s">
        <v>414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45576</v>
      </c>
      <c r="B686" s="6" t="n">
        <v>-29.03</v>
      </c>
      <c r="C686" s="16" t="s">
        <v>472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45576</v>
      </c>
      <c r="B687" s="6" t="n">
        <v>-216.5</v>
      </c>
      <c r="C687" s="16" t="s">
        <v>584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45579</v>
      </c>
      <c r="B688" s="6" t="n">
        <v>-451.6</v>
      </c>
      <c r="C688" s="16" t="s">
        <v>585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45581</v>
      </c>
      <c r="B689" s="6" t="n">
        <v>-250</v>
      </c>
      <c r="C689" s="16" t="s">
        <v>557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45582</v>
      </c>
      <c r="B690" s="6" t="n">
        <v>-34.92</v>
      </c>
      <c r="C690" s="16" t="s">
        <v>586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45582</v>
      </c>
      <c r="B691" s="6" t="n">
        <v>-260.28</v>
      </c>
      <c r="C691" s="16" t="s">
        <v>587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45582</v>
      </c>
      <c r="B692" s="6" t="n">
        <v>250</v>
      </c>
      <c r="C692" s="16" t="s">
        <v>559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45584</v>
      </c>
      <c r="B693" s="6" t="n">
        <v>-324.5</v>
      </c>
      <c r="C693" s="16" t="s">
        <v>588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45587</v>
      </c>
      <c r="B694" s="6" t="n">
        <v>-53.58</v>
      </c>
      <c r="C694" s="16" t="s">
        <v>473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45594</v>
      </c>
      <c r="B695" s="6" t="n">
        <v>4000</v>
      </c>
      <c r="C695" s="16" t="s">
        <v>192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45595</v>
      </c>
      <c r="B696" s="6" t="n">
        <v>3600</v>
      </c>
      <c r="C696" s="16" t="s">
        <v>192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45596</v>
      </c>
      <c r="B697" s="6" t="n">
        <v>-36.38</v>
      </c>
      <c r="C697" s="16" t="s">
        <v>245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45596</v>
      </c>
      <c r="B698" s="6" t="n">
        <v>-48.05</v>
      </c>
      <c r="C698" s="16" t="s">
        <v>496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45596</v>
      </c>
      <c r="B699" s="6" t="n">
        <v>42.38</v>
      </c>
      <c r="C699" s="16" t="s">
        <v>589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45608</v>
      </c>
      <c r="B700" s="6" t="n">
        <v>-11.75</v>
      </c>
      <c r="C700" s="16" t="s">
        <v>590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45610</v>
      </c>
      <c r="B701" s="6" t="n">
        <v>-28.9</v>
      </c>
      <c r="C701" s="16" t="s">
        <v>409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45617</v>
      </c>
      <c r="B702" s="6" t="n">
        <v>6500</v>
      </c>
      <c r="C702" s="16" t="s">
        <v>192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45623</v>
      </c>
      <c r="B703" s="6" t="n">
        <v>5000</v>
      </c>
      <c r="C703" s="16" t="s">
        <v>192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45625</v>
      </c>
      <c r="B704" s="6" t="n">
        <v>-154.65</v>
      </c>
      <c r="C704" s="16" t="s">
        <v>524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45626</v>
      </c>
      <c r="B705" s="6" t="n">
        <v>-48.05</v>
      </c>
      <c r="C705" s="16" t="s">
        <v>496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45630</v>
      </c>
      <c r="B706" s="6" t="n">
        <v>-184.4</v>
      </c>
      <c r="C706" s="16" t="s">
        <v>591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45631</v>
      </c>
      <c r="B707" s="6" t="n">
        <v>2550</v>
      </c>
      <c r="C707" s="16" t="s">
        <v>192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45632</v>
      </c>
      <c r="B708" s="6" t="n">
        <v>-23.78</v>
      </c>
      <c r="C708" s="16" t="s">
        <v>592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45637</v>
      </c>
      <c r="B709" s="6" t="n">
        <v>-221.3</v>
      </c>
      <c r="C709" s="16" t="s">
        <v>593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45637.652905093</v>
      </c>
      <c r="B710" s="6" t="n">
        <v>254.3</v>
      </c>
      <c r="C710" s="16" t="s">
        <v>594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45639</v>
      </c>
      <c r="B711" s="6" t="n">
        <v>-30.31</v>
      </c>
      <c r="C711" s="16" t="s">
        <v>595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45642</v>
      </c>
      <c r="B712" s="6" t="n">
        <v>1100</v>
      </c>
      <c r="C712" s="16" t="s">
        <v>192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45643</v>
      </c>
      <c r="B713" s="6" t="n">
        <v>-384.54</v>
      </c>
      <c r="C713" s="16" t="s">
        <v>596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45643</v>
      </c>
      <c r="B714" s="6" t="n">
        <v>-447</v>
      </c>
      <c r="C714" s="16" t="s">
        <v>597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45643</v>
      </c>
      <c r="B715" s="6" t="n">
        <v>1000</v>
      </c>
      <c r="C715" s="16" t="s">
        <v>192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45644</v>
      </c>
      <c r="B716" s="6" t="n">
        <v>-13.9</v>
      </c>
      <c r="C716" s="16" t="s">
        <v>598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45648</v>
      </c>
      <c r="B717" s="6" t="n">
        <v>-110</v>
      </c>
      <c r="C717" s="16" t="s">
        <v>599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45653</v>
      </c>
      <c r="B718" s="6" t="n">
        <v>5944.71</v>
      </c>
      <c r="C718" s="16" t="s">
        <v>192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45653</v>
      </c>
      <c r="B719" s="6" t="n">
        <v>5000</v>
      </c>
      <c r="C719" s="16" t="s">
        <v>192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45656</v>
      </c>
      <c r="B720" s="6" t="n">
        <v>-48.05</v>
      </c>
      <c r="C720" s="16" t="s">
        <v>496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45665</v>
      </c>
      <c r="B721" s="6" t="n">
        <v>-226.85</v>
      </c>
      <c r="C721" s="16" t="s">
        <v>600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45667</v>
      </c>
      <c r="B722" s="6" t="n">
        <v>-29.03</v>
      </c>
      <c r="C722" s="16" t="s">
        <v>472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45667</v>
      </c>
      <c r="B723" s="6" t="n">
        <v>-665.87</v>
      </c>
      <c r="C723" s="16" t="s">
        <v>601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45667</v>
      </c>
      <c r="B724" s="6" t="n">
        <v>-444.58</v>
      </c>
      <c r="C724" s="16" t="s">
        <v>602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45667</v>
      </c>
      <c r="B725" s="6" t="n">
        <v>-31.47</v>
      </c>
      <c r="C725" s="16" t="s">
        <v>603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45667</v>
      </c>
      <c r="B726" s="6" t="n">
        <v>-25.37</v>
      </c>
      <c r="C726" s="16" t="s">
        <v>604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45672</v>
      </c>
      <c r="B727" s="6" t="n">
        <v>-58.32</v>
      </c>
      <c r="C727" s="16" t="s">
        <v>556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45672</v>
      </c>
      <c r="B728" s="6" t="n">
        <v>-250</v>
      </c>
      <c r="C728" s="16" t="s">
        <v>557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45672</v>
      </c>
      <c r="B729" s="6" t="n">
        <v>-2000</v>
      </c>
      <c r="C729" s="16" t="s">
        <v>605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45673</v>
      </c>
      <c r="B730" s="6" t="n">
        <v>-30.22</v>
      </c>
      <c r="C730" s="16" t="s">
        <v>606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45673</v>
      </c>
      <c r="B731" s="6" t="n">
        <v>-68.28</v>
      </c>
      <c r="C731" s="16" t="s">
        <v>558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45673</v>
      </c>
      <c r="B732" s="6" t="n">
        <v>-23.45</v>
      </c>
      <c r="C732" s="16" t="s">
        <v>607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45673</v>
      </c>
      <c r="B733" s="6" t="n">
        <v>250</v>
      </c>
      <c r="C733" s="16" t="s">
        <v>559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45674</v>
      </c>
      <c r="B734" s="6" t="n">
        <v>2000</v>
      </c>
      <c r="C734" s="16" t="s">
        <v>608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45678</v>
      </c>
      <c r="B735" s="6" t="n">
        <v>-53.58</v>
      </c>
      <c r="C735" s="16" t="s">
        <v>473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45681</v>
      </c>
      <c r="B736" s="6" t="n">
        <v>900</v>
      </c>
      <c r="C736" s="16" t="s">
        <v>192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45684.580243056</v>
      </c>
      <c r="B737" s="6" t="n">
        <v>31.47</v>
      </c>
      <c r="C737" s="16" t="s">
        <v>609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45686</v>
      </c>
      <c r="B738" s="6" t="n">
        <v>-48.05</v>
      </c>
      <c r="C738" s="16" t="s">
        <v>496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45698.719143519</v>
      </c>
      <c r="B739" s="6" t="n">
        <v>30.31</v>
      </c>
      <c r="C739" s="16" t="s">
        <v>610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45699</v>
      </c>
      <c r="B740" s="6" t="n">
        <v>-55.33</v>
      </c>
      <c r="C740" s="16" t="s">
        <v>479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45699.594074074</v>
      </c>
      <c r="B741" s="6" t="n">
        <v>63.33</v>
      </c>
      <c r="C741" s="16" t="s">
        <v>611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45700</v>
      </c>
      <c r="B742" s="6" t="n">
        <v>-151.5</v>
      </c>
      <c r="C742" s="16" t="s">
        <v>612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45700</v>
      </c>
      <c r="B743" s="6" t="n">
        <v>2600</v>
      </c>
      <c r="C743" s="16" t="s">
        <v>192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45701</v>
      </c>
      <c r="B744" s="6" t="n">
        <v>-28.9</v>
      </c>
      <c r="C744" s="16" t="s">
        <v>409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45701.493414352</v>
      </c>
      <c r="B745" s="6" t="n">
        <v>1177</v>
      </c>
      <c r="C745" s="16" t="s">
        <v>414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45716</v>
      </c>
      <c r="B746" s="6" t="n">
        <v>-154.65</v>
      </c>
      <c r="C746" s="16" t="s">
        <v>524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45716</v>
      </c>
      <c r="B747" s="6" t="n">
        <v>-48.05</v>
      </c>
      <c r="C747" s="16" t="s">
        <v>496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45720</v>
      </c>
      <c r="B748" s="6" t="n">
        <v>-10.71</v>
      </c>
      <c r="C748" s="16" t="s">
        <v>613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3" t="n">
        <v>45721</v>
      </c>
      <c r="B749" s="6" t="n">
        <v>-195.4</v>
      </c>
      <c r="C749" s="16" t="s">
        <v>570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 t="n">
        <v>45723</v>
      </c>
      <c r="B750" s="6" t="n">
        <v>-20.6</v>
      </c>
      <c r="C750" s="16" t="s">
        <v>614</v>
      </c>
      <c r="D750" s="16"/>
      <c r="E750" s="16"/>
      <c r="F750" s="6" t="s">
        <f>=A750-A749</f>
      </c>
      <c r="G750" s="6" t="s">
        <f>=B750+G749</f>
      </c>
      <c r="H750" s="6" t="s">
        <f>=F750*G749</f>
      </c>
    </row>
    <row collapsed="false" customFormat="false" customHeight="false" hidden="false" ht="12.1" outlineLevel="0" r="751">
      <c r="A751" s="13" t="n">
        <v>45733</v>
      </c>
      <c r="B751" s="6" t="n">
        <v>-11.98</v>
      </c>
      <c r="C751" s="16" t="s">
        <v>615</v>
      </c>
      <c r="D751" s="16"/>
      <c r="E751" s="16"/>
      <c r="F751" s="6" t="s">
        <f>=A751-A750</f>
      </c>
      <c r="G751" s="6" t="s">
        <f>=B751+G750</f>
      </c>
      <c r="H751" s="6" t="s">
        <f>=F751*G750</f>
      </c>
    </row>
    <row collapsed="false" customFormat="false" customHeight="false" hidden="false" ht="12.1" outlineLevel="0" r="752">
      <c r="A752" s="13" t="n">
        <v>45734</v>
      </c>
      <c r="B752" s="6" t="n">
        <v>-11.38</v>
      </c>
      <c r="C752" s="16" t="s">
        <v>616</v>
      </c>
      <c r="D752" s="16"/>
      <c r="E752" s="16"/>
      <c r="F752" s="6" t="s">
        <f>=A752-A751</f>
      </c>
      <c r="G752" s="6" t="s">
        <f>=B752+G751</f>
      </c>
      <c r="H752" s="6" t="s">
        <f>=F752*G751</f>
      </c>
    </row>
    <row collapsed="false" customFormat="false" customHeight="false" hidden="false" ht="12.1" outlineLevel="0" r="753">
      <c r="A753" s="13" t="n">
        <v>45737</v>
      </c>
      <c r="B753" s="6" t="n">
        <v>3400</v>
      </c>
      <c r="C753" s="16" t="s">
        <v>192</v>
      </c>
      <c r="D753" s="16"/>
      <c r="E753" s="16"/>
      <c r="F753" s="6" t="s">
        <f>=A753-A752</f>
      </c>
      <c r="G753" s="6" t="s">
        <f>=B753+G752</f>
      </c>
      <c r="H753" s="6" t="s">
        <f>=F753*G752</f>
      </c>
    </row>
    <row collapsed="false" customFormat="false" customHeight="false" hidden="false" ht="12.1" outlineLevel="0" r="754">
      <c r="A754" s="13" t="n">
        <v>45742</v>
      </c>
      <c r="B754" s="6" t="n">
        <v>-244.5</v>
      </c>
      <c r="C754" s="16" t="s">
        <v>576</v>
      </c>
      <c r="D754" s="16"/>
      <c r="E754" s="16"/>
      <c r="F754" s="6" t="s">
        <f>=A754-A753</f>
      </c>
      <c r="G754" s="6" t="s">
        <f>=B754+G753</f>
      </c>
      <c r="H754" s="6" t="s">
        <f>=F754*G753</f>
      </c>
    </row>
    <row collapsed="false" customFormat="false" customHeight="false" hidden="false" ht="12.1" outlineLevel="0" r="755">
      <c r="A755" s="13" t="n">
        <v>45743</v>
      </c>
      <c r="B755" s="6" t="n">
        <v>9800</v>
      </c>
      <c r="C755" s="16" t="s">
        <v>192</v>
      </c>
      <c r="D755" s="16"/>
      <c r="E755" s="16"/>
      <c r="F755" s="6" t="s">
        <f>=A755-A754</f>
      </c>
      <c r="G755" s="6" t="s">
        <f>=B755+G754</f>
      </c>
      <c r="H755" s="6" t="s">
        <f>=F755*G754</f>
      </c>
    </row>
    <row collapsed="false" customFormat="false" customHeight="false" hidden="false" ht="12.1" outlineLevel="0" r="756">
      <c r="A756" s="13" t="n">
        <v>45746</v>
      </c>
      <c r="B756" s="6" t="n">
        <v>-48.05</v>
      </c>
      <c r="C756" s="16" t="s">
        <v>496</v>
      </c>
      <c r="D756" s="16"/>
      <c r="E756" s="16"/>
      <c r="F756" s="6" t="s">
        <f>=A756-A755</f>
      </c>
      <c r="G756" s="6" t="s">
        <f>=B756+G755</f>
      </c>
      <c r="H756" s="6" t="s">
        <f>=F756*G755</f>
      </c>
    </row>
    <row collapsed="false" customFormat="false" customHeight="false" hidden="false" ht="12.1" outlineLevel="0" r="757">
      <c r="A757" s="13" t="n">
        <v>45747</v>
      </c>
      <c r="B757" s="6" t="n">
        <v>-78.4</v>
      </c>
      <c r="C757" s="16" t="s">
        <v>617</v>
      </c>
      <c r="D757" s="16"/>
      <c r="E757" s="16"/>
      <c r="F757" s="6" t="s">
        <f>=A757-A756</f>
      </c>
      <c r="G757" s="6" t="s">
        <f>=B757+G756</f>
      </c>
      <c r="H757" s="6" t="s">
        <f>=F757*G756</f>
      </c>
    </row>
    <row collapsed="false" customFormat="false" customHeight="false" hidden="false" ht="12.1" outlineLevel="0" r="758">
      <c r="A758" s="13" t="n">
        <v>45749</v>
      </c>
      <c r="B758" s="6" t="n">
        <v>-300.51</v>
      </c>
      <c r="C758" s="16" t="s">
        <v>618</v>
      </c>
      <c r="D758" s="16"/>
      <c r="E758" s="16"/>
      <c r="F758" s="6" t="s">
        <f>=A758-A757</f>
      </c>
      <c r="G758" s="6" t="s">
        <f>=B758+G757</f>
      </c>
      <c r="H758" s="6" t="s">
        <f>=F758*G757</f>
      </c>
    </row>
    <row collapsed="false" customFormat="false" customHeight="false" hidden="false" ht="12.1" outlineLevel="0" r="759">
      <c r="A759" s="13" t="n">
        <v>45749.614872685</v>
      </c>
      <c r="B759" s="6" t="n">
        <v>345.51</v>
      </c>
      <c r="C759" s="16" t="s">
        <v>619</v>
      </c>
      <c r="D759" s="16"/>
      <c r="E759" s="16"/>
      <c r="F759" s="6" t="s">
        <f>=A759-A758</f>
      </c>
      <c r="G759" s="6" t="s">
        <f>=B759+G758</f>
      </c>
      <c r="H759" s="6" t="s">
        <f>=F759*G758</f>
      </c>
    </row>
    <row collapsed="false" customFormat="false" customHeight="false" hidden="false" ht="12.1" outlineLevel="0" r="760">
      <c r="A760" s="13" t="n">
        <v>45757</v>
      </c>
      <c r="B760" s="6" t="n">
        <v>-21.35</v>
      </c>
      <c r="C760" s="16" t="s">
        <v>620</v>
      </c>
      <c r="D760" s="16"/>
      <c r="E760" s="16"/>
      <c r="F760" s="6" t="s">
        <f>=A760-A759</f>
      </c>
      <c r="G760" s="6" t="s">
        <f>=B760+G759</f>
      </c>
      <c r="H760" s="6" t="s">
        <f>=F760*G759</f>
      </c>
    </row>
    <row collapsed="false" customFormat="false" customHeight="false" hidden="false" ht="12.1" outlineLevel="0" r="761">
      <c r="A761" s="13" t="n">
        <v>45757</v>
      </c>
      <c r="B761" s="6" t="n">
        <v>-18.08</v>
      </c>
      <c r="C761" s="16" t="s">
        <v>621</v>
      </c>
      <c r="D761" s="16"/>
      <c r="E761" s="16"/>
      <c r="F761" s="6" t="s">
        <f>=A761-A760</f>
      </c>
      <c r="G761" s="6" t="s">
        <f>=B761+G760</f>
      </c>
      <c r="H761" s="6" t="s">
        <f>=F761*G760</f>
      </c>
    </row>
    <row collapsed="false" customFormat="false" customHeight="false" hidden="false" ht="12.1" outlineLevel="0" r="762">
      <c r="A762" s="13" t="n">
        <v>45758</v>
      </c>
      <c r="B762" s="6" t="n">
        <v>-29.03</v>
      </c>
      <c r="C762" s="16" t="s">
        <v>472</v>
      </c>
      <c r="D762" s="16"/>
      <c r="E762" s="16"/>
      <c r="F762" s="6" t="s">
        <f>=A762-A761</f>
      </c>
      <c r="G762" s="6" t="s">
        <f>=B762+G761</f>
      </c>
      <c r="H762" s="6" t="s">
        <f>=F762*G761</f>
      </c>
    </row>
    <row collapsed="false" customFormat="false" customHeight="false" hidden="false" ht="12.1" outlineLevel="0" r="763">
      <c r="A763" s="13" t="n">
        <v>45758</v>
      </c>
      <c r="B763" s="6" t="n">
        <v>22.95</v>
      </c>
      <c r="C763" s="16" t="s">
        <v>622</v>
      </c>
      <c r="D763" s="16"/>
      <c r="E763" s="16"/>
      <c r="F763" s="6" t="s">
        <f>=A763-A762</f>
      </c>
      <c r="G763" s="6" t="s">
        <f>=B763+G762</f>
      </c>
      <c r="H763" s="6" t="s">
        <f>=F763*G762</f>
      </c>
    </row>
    <row collapsed="false" customFormat="false" customHeight="false" hidden="false" ht="12.1" outlineLevel="0" r="764">
      <c r="A764" s="13" t="n">
        <v>45762</v>
      </c>
      <c r="B764" s="6" t="n">
        <v>2161</v>
      </c>
      <c r="C764" s="16" t="s">
        <v>192</v>
      </c>
      <c r="D764" s="16"/>
      <c r="E764" s="16"/>
      <c r="F764" s="6" t="s">
        <f>=A764-A763</f>
      </c>
      <c r="G764" s="6" t="s">
        <f>=B764+G763</f>
      </c>
      <c r="H764" s="6" t="s">
        <f>=F764*G763</f>
      </c>
    </row>
    <row collapsed="false" customFormat="false" customHeight="false" hidden="false" ht="12.1" outlineLevel="0" r="765">
      <c r="A765" s="13" t="n">
        <v>45762</v>
      </c>
      <c r="B765" s="6" t="n">
        <v>3000</v>
      </c>
      <c r="C765" s="16" t="s">
        <v>192</v>
      </c>
      <c r="D765" s="16"/>
      <c r="E765" s="16"/>
      <c r="F765" s="6" t="s">
        <f>=A765-A764</f>
      </c>
      <c r="G765" s="6" t="s">
        <f>=B765+G764</f>
      </c>
      <c r="H765" s="6" t="s">
        <f>=F765*G764</f>
      </c>
    </row>
    <row collapsed="false" customFormat="false" customHeight="false" hidden="false" ht="12.1" outlineLevel="0" r="766">
      <c r="A766" s="13" t="n">
        <v>45763</v>
      </c>
      <c r="B766" s="6" t="n">
        <v>-250</v>
      </c>
      <c r="C766" s="16" t="s">
        <v>557</v>
      </c>
      <c r="D766" s="16"/>
      <c r="E766" s="16"/>
      <c r="F766" s="6" t="s">
        <f>=A766-A765</f>
      </c>
      <c r="G766" s="6" t="s">
        <f>=B766+G765</f>
      </c>
      <c r="H766" s="6" t="s">
        <f>=F766*G765</f>
      </c>
    </row>
    <row collapsed="false" customFormat="false" customHeight="false" hidden="false" ht="12.1" outlineLevel="0" r="767">
      <c r="A767" s="13" t="n">
        <v>45764</v>
      </c>
      <c r="B767" s="6" t="n">
        <v>-24.52</v>
      </c>
      <c r="C767" s="16" t="s">
        <v>623</v>
      </c>
      <c r="D767" s="16"/>
      <c r="E767" s="16"/>
      <c r="F767" s="6" t="s">
        <f>=A767-A766</f>
      </c>
      <c r="G767" s="6" t="s">
        <f>=B767+G766</f>
      </c>
      <c r="H767" s="6" t="s">
        <f>=F767*G766</f>
      </c>
    </row>
    <row collapsed="false" customFormat="false" customHeight="false" hidden="false" ht="12.1" outlineLevel="0" r="768">
      <c r="A768" s="13" t="n">
        <v>45764</v>
      </c>
      <c r="B768" s="6" t="n">
        <v>250</v>
      </c>
      <c r="C768" s="16" t="s">
        <v>559</v>
      </c>
      <c r="D768" s="16"/>
      <c r="E768" s="16"/>
      <c r="F768" s="6" t="s">
        <f>=A768-A767</f>
      </c>
      <c r="G768" s="6" t="s">
        <f>=B768+G767</f>
      </c>
      <c r="H768" s="6" t="s">
        <f>=F768*G767</f>
      </c>
    </row>
    <row collapsed="false" customFormat="false" customHeight="false" hidden="false" ht="12.1" outlineLevel="0" r="769">
      <c r="A769" s="13" t="n">
        <v>45769</v>
      </c>
      <c r="B769" s="6" t="n">
        <v>-53.58</v>
      </c>
      <c r="C769" s="16" t="s">
        <v>473</v>
      </c>
      <c r="D769" s="16"/>
      <c r="E769" s="16"/>
      <c r="F769" s="6" t="s">
        <f>=A769-A768</f>
      </c>
      <c r="G769" s="6" t="s">
        <f>=B769+G768</f>
      </c>
      <c r="H769" s="6" t="s">
        <f>=F769*G768</f>
      </c>
    </row>
    <row collapsed="false" customFormat="false" customHeight="false" hidden="false" ht="12.1" outlineLevel="0" r="770">
      <c r="A770" s="13" t="n">
        <v>45772</v>
      </c>
      <c r="B770" s="6" t="n">
        <v>-254</v>
      </c>
      <c r="C770" s="16" t="s">
        <v>624</v>
      </c>
      <c r="D770" s="16"/>
      <c r="E770" s="16"/>
      <c r="F770" s="6" t="s">
        <f>=A770-A769</f>
      </c>
      <c r="G770" s="6" t="s">
        <f>=B770+G769</f>
      </c>
      <c r="H770" s="6" t="s">
        <f>=F770*G769</f>
      </c>
    </row>
    <row collapsed="false" customFormat="false" customHeight="false" hidden="false" ht="12.1" outlineLevel="0" r="771">
      <c r="A771" s="13" t="n">
        <v>45775</v>
      </c>
      <c r="B771" s="6" t="n">
        <v>-405.5</v>
      </c>
      <c r="C771" s="16" t="s">
        <v>625</v>
      </c>
      <c r="D771" s="16"/>
      <c r="E771" s="16"/>
      <c r="F771" s="6" t="s">
        <f>=A771-A770</f>
      </c>
      <c r="G771" s="6" t="s">
        <f>=B771+G770</f>
      </c>
      <c r="H771" s="6" t="s">
        <f>=F771*G770</f>
      </c>
    </row>
    <row collapsed="false" customFormat="false" customHeight="false" hidden="false" ht="12.1" outlineLevel="0" r="772">
      <c r="A772" s="13" t="n">
        <v>45775</v>
      </c>
      <c r="B772" s="6" t="n">
        <v>-70</v>
      </c>
      <c r="C772" s="16" t="s">
        <v>574</v>
      </c>
      <c r="D772" s="16"/>
      <c r="E772" s="16"/>
      <c r="F772" s="6" t="s">
        <f>=A772-A771</f>
      </c>
      <c r="G772" s="6" t="s">
        <f>=B772+G771</f>
      </c>
      <c r="H772" s="6" t="s">
        <f>=F772*G771</f>
      </c>
    </row>
    <row collapsed="false" customFormat="false" customHeight="false" hidden="false" ht="12.1" outlineLevel="0" r="773">
      <c r="A773" s="13" t="n">
        <v>45776</v>
      </c>
      <c r="B773" s="6" t="n">
        <v>-48.05</v>
      </c>
      <c r="C773" s="16" t="s">
        <v>496</v>
      </c>
      <c r="D773" s="16"/>
      <c r="E773" s="16"/>
      <c r="F773" s="6" t="s">
        <f>=A773-A772</f>
      </c>
      <c r="G773" s="6" t="s">
        <f>=B773+G772</f>
      </c>
      <c r="H773" s="6" t="s">
        <f>=F773*G772</f>
      </c>
    </row>
    <row collapsed="false" customFormat="false" customHeight="false" hidden="false" ht="12.1" outlineLevel="0" r="774">
      <c r="A774" s="13" t="n">
        <v>45776</v>
      </c>
      <c r="B774" s="6" t="n">
        <v>-68</v>
      </c>
      <c r="C774" s="16" t="s">
        <v>421</v>
      </c>
      <c r="D774" s="16"/>
      <c r="E774" s="16"/>
      <c r="F774" s="6" t="s">
        <f>=A774-A773</f>
      </c>
      <c r="G774" s="6" t="s">
        <f>=B774+G773</f>
      </c>
      <c r="H774" s="6" t="s">
        <f>=F774*G773</f>
      </c>
    </row>
    <row collapsed="false" customFormat="false" customHeight="false" hidden="false" ht="12.1" outlineLevel="0" r="775">
      <c r="A775" s="13" t="n">
        <v>45776</v>
      </c>
      <c r="B775" s="6" t="n">
        <v>180</v>
      </c>
      <c r="C775" s="16" t="s">
        <v>192</v>
      </c>
      <c r="D775" s="16"/>
      <c r="E775" s="16"/>
      <c r="F775" s="6" t="s">
        <f>=A775-A774</f>
      </c>
      <c r="G775" s="6" t="s">
        <f>=B775+G774</f>
      </c>
      <c r="H775" s="6" t="s">
        <f>=F775*G774</f>
      </c>
    </row>
    <row collapsed="false" customFormat="false" customHeight="false" hidden="false" ht="12.1" outlineLevel="0" r="776">
      <c r="A776" s="13" t="n">
        <v>45777</v>
      </c>
      <c r="B776" s="6" t="n">
        <v>3121.88</v>
      </c>
      <c r="C776" s="16" t="s">
        <v>192</v>
      </c>
      <c r="D776" s="16"/>
      <c r="E776" s="16"/>
      <c r="F776" s="6" t="s">
        <f>=A776-A775</f>
      </c>
      <c r="G776" s="6" t="s">
        <f>=B776+G775</f>
      </c>
      <c r="H776" s="6" t="s">
        <f>=F776*G775</f>
      </c>
    </row>
    <row collapsed="false" customFormat="false" customHeight="false" hidden="false" ht="12.1" outlineLevel="0" r="777">
      <c r="A777" s="13" t="n">
        <v>45777</v>
      </c>
      <c r="B777" s="6" t="n">
        <v>-1000</v>
      </c>
      <c r="C777" s="16" t="s">
        <v>626</v>
      </c>
      <c r="D777" s="16"/>
      <c r="E777" s="16"/>
      <c r="F777" s="6" t="s">
        <f>=A777-A776</f>
      </c>
      <c r="G777" s="6" t="s">
        <f>=B777+G776</f>
      </c>
      <c r="H777" s="6" t="s">
        <f>=F777*G776</f>
      </c>
    </row>
    <row collapsed="false" customFormat="false" customHeight="false" hidden="false" ht="12.1" outlineLevel="0" r="778">
      <c r="A778" s="13" t="n">
        <v>45778</v>
      </c>
      <c r="B778" s="6" t="n">
        <v>-36.38</v>
      </c>
      <c r="C778" s="16" t="s">
        <v>245</v>
      </c>
      <c r="D778" s="16"/>
      <c r="E778" s="16"/>
      <c r="F778" s="6" t="s">
        <f>=A778-A777</f>
      </c>
      <c r="G778" s="6" t="s">
        <f>=B778+G777</f>
      </c>
      <c r="H778" s="6" t="s">
        <f>=F778*G777</f>
      </c>
    </row>
    <row collapsed="false" customFormat="false" customHeight="false" hidden="false" ht="12.1" outlineLevel="0" r="779">
      <c r="A779" s="13" t="n">
        <v>45779</v>
      </c>
      <c r="B779" s="6" t="n">
        <v>1700</v>
      </c>
      <c r="C779" s="16" t="s">
        <v>192</v>
      </c>
      <c r="D779" s="16"/>
      <c r="E779" s="16"/>
      <c r="F779" s="6" t="s">
        <f>=A779-A778</f>
      </c>
      <c r="G779" s="6" t="s">
        <f>=B779+G778</f>
      </c>
      <c r="H779" s="6" t="s">
        <f>=F779*G778</f>
      </c>
    </row>
    <row collapsed="false" customFormat="false" customHeight="false" hidden="false" ht="12.1" outlineLevel="0" r="780">
      <c r="A780" s="13" t="n">
        <v>45782</v>
      </c>
      <c r="B780" s="6" t="n">
        <v>-517.4</v>
      </c>
      <c r="C780" s="16" t="s">
        <v>627</v>
      </c>
      <c r="D780" s="16"/>
      <c r="E780" s="16"/>
      <c r="F780" s="6" t="s">
        <f>=A780-A779</f>
      </c>
      <c r="G780" s="6" t="s">
        <f>=B780+G779</f>
      </c>
      <c r="H780" s="6" t="s">
        <f>=F780*G779</f>
      </c>
    </row>
    <row collapsed="false" customFormat="false" customHeight="false" hidden="false" ht="12.1" outlineLevel="0" r="781">
      <c r="A781" s="13" t="n">
        <v>45782</v>
      </c>
      <c r="B781" s="6" t="n">
        <v>42.38</v>
      </c>
      <c r="C781" s="16" t="s">
        <v>628</v>
      </c>
      <c r="D781" s="16"/>
      <c r="E781" s="16"/>
      <c r="F781" s="6" t="s">
        <f>=A781-A780</f>
      </c>
      <c r="G781" s="6" t="s">
        <f>=B781+G780</f>
      </c>
      <c r="H781" s="6" t="s">
        <f>=F781*G780</f>
      </c>
    </row>
    <row collapsed="false" customFormat="false" customHeight="false" hidden="false" ht="12.1" outlineLevel="0" r="782">
      <c r="A782" s="13" t="n">
        <v>45782</v>
      </c>
      <c r="B782" s="6" t="n">
        <v>1000</v>
      </c>
      <c r="C782" s="16" t="s">
        <v>629</v>
      </c>
      <c r="D782" s="16"/>
      <c r="E782" s="16"/>
      <c r="F782" s="6" t="s">
        <f>=A782-A781</f>
      </c>
      <c r="G782" s="6" t="s">
        <f>=B782+G781</f>
      </c>
      <c r="H782" s="6" t="s">
        <f>=F782*G781</f>
      </c>
    </row>
    <row collapsed="false" customFormat="false" customHeight="false" hidden="false" ht="12.1" outlineLevel="0" r="783">
      <c r="A783" s="13" t="n">
        <v>45784</v>
      </c>
      <c r="B783" s="6" t="n">
        <v>5000</v>
      </c>
      <c r="C783" s="16" t="s">
        <v>192</v>
      </c>
      <c r="D783" s="16"/>
      <c r="E783" s="16"/>
      <c r="F783" s="6" t="s">
        <f>=A783-A782</f>
      </c>
      <c r="G783" s="6" t="s">
        <f>=B783+G782</f>
      </c>
      <c r="H783" s="6" t="s">
        <f>=F783*G782</f>
      </c>
    </row>
    <row collapsed="false" customFormat="false" customHeight="false" hidden="false" ht="12.1" outlineLevel="0" r="784">
      <c r="A784" s="13" t="n">
        <v>45785</v>
      </c>
      <c r="B784" s="6" t="n">
        <v>1000</v>
      </c>
      <c r="C784" s="16" t="s">
        <v>192</v>
      </c>
      <c r="D784" s="16"/>
      <c r="E784" s="16"/>
      <c r="F784" s="6" t="s">
        <f>=A784-A783</f>
      </c>
      <c r="G784" s="6" t="s">
        <f>=B784+G783</f>
      </c>
      <c r="H784" s="6" t="s">
        <f>=F784*G783</f>
      </c>
    </row>
    <row collapsed="false" customFormat="false" customHeight="false" hidden="false" ht="12.1" outlineLevel="0" r="785">
      <c r="A785" s="13" t="n">
        <v>45789</v>
      </c>
      <c r="B785" s="6" t="n">
        <v>-426.75</v>
      </c>
      <c r="C785" s="16" t="s">
        <v>630</v>
      </c>
      <c r="D785" s="16"/>
      <c r="E785" s="16"/>
      <c r="F785" s="6" t="s">
        <f>=A785-A784</f>
      </c>
      <c r="G785" s="6" t="s">
        <f>=B785+G784</f>
      </c>
      <c r="H785" s="6" t="s">
        <f>=F785*G784</f>
      </c>
    </row>
    <row collapsed="false" customFormat="false" customHeight="false" hidden="false" ht="12.1" outlineLevel="0" r="786">
      <c r="A786" s="13" t="n">
        <v>45792</v>
      </c>
      <c r="B786" s="6" t="n">
        <v>-28.9</v>
      </c>
      <c r="C786" s="16" t="s">
        <v>409</v>
      </c>
      <c r="D786" s="16"/>
      <c r="E786" s="16"/>
      <c r="F786" s="6" t="s">
        <f>=A786-A785</f>
      </c>
      <c r="G786" s="6" t="s">
        <f>=B786+G785</f>
      </c>
      <c r="H786" s="6" t="s">
        <f>=F786*G785</f>
      </c>
    </row>
    <row collapsed="false" customFormat="false" customHeight="false" hidden="false" ht="12.1" outlineLevel="0" r="787">
      <c r="A787" s="13" t="n">
        <v>45794</v>
      </c>
      <c r="B787" s="6" t="n">
        <v>1000</v>
      </c>
      <c r="C787" s="16" t="s">
        <v>414</v>
      </c>
      <c r="D787" s="16"/>
      <c r="E787" s="16"/>
      <c r="F787" s="6" t="s">
        <f>=A787-A786</f>
      </c>
      <c r="G787" s="6" t="s">
        <f>=B787+G786</f>
      </c>
      <c r="H787" s="6" t="s">
        <f>=F787*G786</f>
      </c>
    </row>
    <row collapsed="false" customFormat="false" customHeight="false" hidden="false" ht="12.1" outlineLevel="0" r="788">
      <c r="A788" s="13" t="n">
        <v>45796</v>
      </c>
      <c r="B788" s="6" t="n">
        <v>-96</v>
      </c>
      <c r="C788" s="16" t="s">
        <v>631</v>
      </c>
      <c r="D788" s="16"/>
      <c r="E788" s="16"/>
      <c r="F788" s="6" t="s">
        <f>=A788-A787</f>
      </c>
      <c r="G788" s="6" t="s">
        <f>=B788+G787</f>
      </c>
      <c r="H788" s="6" t="s">
        <f>=F788*G787</f>
      </c>
    </row>
    <row collapsed="false" customFormat="false" customHeight="false" hidden="false" ht="12.1" outlineLevel="0" r="789">
      <c r="A789" s="13" t="n">
        <v>45806</v>
      </c>
      <c r="B789" s="6" t="n">
        <v>-48.05</v>
      </c>
      <c r="C789" s="16" t="s">
        <v>496</v>
      </c>
      <c r="D789" s="16"/>
      <c r="E789" s="16"/>
      <c r="F789" s="6" t="s">
        <f>=A789-A788</f>
      </c>
      <c r="G789" s="6" t="s">
        <f>=B789+G788</f>
      </c>
      <c r="H789" s="6" t="s">
        <f>=F789*G788</f>
      </c>
    </row>
    <row collapsed="false" customFormat="false" customHeight="false" hidden="false" ht="12.1" outlineLevel="0" r="790">
      <c r="A790" s="13" t="n">
        <v>45807</v>
      </c>
      <c r="B790" s="6" t="n">
        <v>-154.65</v>
      </c>
      <c r="C790" s="16" t="s">
        <v>524</v>
      </c>
      <c r="D790" s="16"/>
      <c r="E790" s="16"/>
      <c r="F790" s="6" t="s">
        <f>=A790-A789</f>
      </c>
      <c r="G790" s="6" t="s">
        <f>=B790+G789</f>
      </c>
      <c r="H790" s="6" t="s">
        <f>=F790*G789</f>
      </c>
    </row>
    <row collapsed="false" customFormat="false" customHeight="false" hidden="false" ht="12.1" outlineLevel="0" r="791">
      <c r="A791" s="13" t="n">
        <v>45810</v>
      </c>
      <c r="B791" s="6" t="n">
        <v>-562.65</v>
      </c>
      <c r="C791" s="16" t="s">
        <v>632</v>
      </c>
      <c r="D791" s="16"/>
      <c r="E791" s="16"/>
      <c r="F791" s="6" t="s">
        <f>=A791-A790</f>
      </c>
      <c r="G791" s="6" t="s">
        <f>=B791+G790</f>
      </c>
      <c r="H791" s="6" t="s">
        <f>=F791*G790</f>
      </c>
    </row>
    <row collapsed="false" customFormat="false" customHeight="false" hidden="false" ht="12.1" outlineLevel="0" r="792">
      <c r="A792" s="13" t="n">
        <v>45811</v>
      </c>
      <c r="B792" s="6" t="n">
        <v>-471</v>
      </c>
      <c r="C792" s="16" t="s">
        <v>633</v>
      </c>
      <c r="D792" s="16"/>
      <c r="E792" s="16"/>
      <c r="F792" s="6" t="s">
        <f>=A792-A791</f>
      </c>
      <c r="G792" s="6" t="s">
        <f>=B792+G791</f>
      </c>
      <c r="H792" s="6" t="s">
        <f>=F792*G791</f>
      </c>
    </row>
    <row collapsed="false" customFormat="false" customHeight="false" hidden="false" ht="12.1" outlineLevel="0" r="793">
      <c r="A793" s="13" t="n">
        <v>45811</v>
      </c>
      <c r="B793" s="6" t="n">
        <v>-9.5</v>
      </c>
      <c r="C793" s="16" t="s">
        <v>634</v>
      </c>
      <c r="D793" s="16"/>
      <c r="E793" s="16"/>
      <c r="F793" s="6" t="s">
        <f>=A793-A792</f>
      </c>
      <c r="G793" s="6" t="s">
        <f>=B793+G792</f>
      </c>
      <c r="H793" s="6" t="s">
        <f>=F793*G792</f>
      </c>
    </row>
    <row collapsed="false" customFormat="false" customHeight="false" hidden="false" ht="12.1" outlineLevel="0" r="794">
      <c r="A794" s="13" t="n">
        <v>45812</v>
      </c>
      <c r="B794" s="6" t="n">
        <v>-184.4</v>
      </c>
      <c r="C794" s="16" t="s">
        <v>591</v>
      </c>
      <c r="D794" s="16"/>
      <c r="E794" s="16"/>
      <c r="F794" s="6" t="s">
        <f>=A794-A793</f>
      </c>
      <c r="G794" s="6" t="s">
        <f>=B794+G793</f>
      </c>
      <c r="H794" s="6" t="s">
        <f>=F794*G793</f>
      </c>
    </row>
    <row collapsed="false" customFormat="false" customHeight="false" hidden="false" ht="12.1" outlineLevel="0" r="795">
      <c r="A795" s="13" t="n">
        <v>45812</v>
      </c>
      <c r="B795" s="6" t="n">
        <v>-159.24</v>
      </c>
      <c r="C795" s="16" t="s">
        <v>635</v>
      </c>
      <c r="D795" s="16"/>
      <c r="E795" s="16"/>
      <c r="F795" s="6" t="s">
        <f>=A795-A794</f>
      </c>
      <c r="G795" s="6" t="s">
        <f>=B795+G794</f>
      </c>
      <c r="H795" s="6" t="s">
        <f>=F795*G794</f>
      </c>
    </row>
    <row collapsed="false" customFormat="false" customHeight="false" hidden="false" ht="12.1" outlineLevel="0" r="796">
      <c r="A796" s="13" t="n">
        <v>45813</v>
      </c>
      <c r="B796" s="6" t="n">
        <v>5900</v>
      </c>
      <c r="C796" s="16" t="s">
        <v>192</v>
      </c>
      <c r="D796" s="16"/>
      <c r="E796" s="16"/>
      <c r="F796" s="6" t="s">
        <f>=A796-A795</f>
      </c>
      <c r="G796" s="6" t="s">
        <f>=B796+G795</f>
      </c>
      <c r="H796" s="6" t="s">
        <f>=F796*G795</f>
      </c>
    </row>
    <row collapsed="false" customFormat="false" customHeight="false" hidden="false" ht="12.1" outlineLevel="0" r="797">
      <c r="A797" s="13" t="n">
        <v>45813</v>
      </c>
      <c r="B797" s="6" t="n">
        <v>1800</v>
      </c>
      <c r="C797" s="16" t="s">
        <v>192</v>
      </c>
      <c r="D797" s="16"/>
      <c r="E797" s="16"/>
      <c r="F797" s="6" t="s">
        <f>=A797-A796</f>
      </c>
      <c r="G797" s="6" t="s">
        <f>=B797+G796</f>
      </c>
      <c r="H797" s="6" t="s">
        <f>=F797*G796</f>
      </c>
    </row>
    <row collapsed="false" customFormat="false" customHeight="false" hidden="false" ht="12.1" outlineLevel="0" r="798">
      <c r="A798" s="13" t="n">
        <v>45814</v>
      </c>
      <c r="B798" s="6" t="n">
        <v>-18.2</v>
      </c>
      <c r="C798" s="16" t="s">
        <v>636</v>
      </c>
      <c r="D798" s="16"/>
      <c r="E798" s="16"/>
      <c r="F798" s="6" t="s">
        <f>=A798-A797</f>
      </c>
      <c r="G798" s="6" t="s">
        <f>=B798+G797</f>
      </c>
      <c r="H798" s="6" t="s">
        <f>=F798*G797</f>
      </c>
    </row>
    <row collapsed="false" customFormat="false" customHeight="false" hidden="false" ht="12.1" outlineLevel="0" r="799">
      <c r="A799" s="13" t="n">
        <v>45817</v>
      </c>
      <c r="B799" s="6" t="n">
        <v>-76</v>
      </c>
      <c r="C799" s="16" t="s">
        <v>637</v>
      </c>
      <c r="D799" s="16"/>
      <c r="E799" s="16"/>
      <c r="F799" s="6" t="s">
        <f>=A799-A798</f>
      </c>
      <c r="G799" s="6" t="s">
        <f>=B799+G798</f>
      </c>
      <c r="H799" s="6" t="s">
        <f>=F799*G798</f>
      </c>
    </row>
    <row collapsed="false" customFormat="false" customHeight="false" hidden="false" ht="12.1" outlineLevel="0" r="800">
      <c r="A800" s="13" t="n">
        <v>45817</v>
      </c>
      <c r="B800" s="6" t="n">
        <v>-89.75</v>
      </c>
      <c r="C800" s="16" t="s">
        <v>638</v>
      </c>
      <c r="D800" s="16"/>
      <c r="E800" s="16"/>
      <c r="F800" s="6" t="s">
        <f>=A800-A799</f>
      </c>
      <c r="G800" s="6" t="s">
        <f>=B800+G799</f>
      </c>
      <c r="H800" s="6" t="s">
        <f>=F800*G799</f>
      </c>
    </row>
    <row collapsed="false" customFormat="false" customHeight="false" hidden="false" ht="12.1" outlineLevel="0" r="801">
      <c r="A801" s="13" t="n">
        <v>45817</v>
      </c>
      <c r="B801" s="6" t="n">
        <v>1089.75</v>
      </c>
      <c r="C801" s="16" t="s">
        <v>192</v>
      </c>
      <c r="D801" s="16"/>
      <c r="E801" s="16"/>
      <c r="F801" s="6" t="s">
        <f>=A801-A800</f>
      </c>
      <c r="G801" s="6" t="s">
        <f>=B801+G800</f>
      </c>
      <c r="H801" s="6" t="s">
        <f>=F801*G800</f>
      </c>
    </row>
    <row collapsed="false" customFormat="false" customHeight="false" hidden="false" ht="12.1" outlineLevel="0" r="802">
      <c r="A802" s="13" t="n">
        <v>45818</v>
      </c>
      <c r="B802" s="6" t="n">
        <v>-5000</v>
      </c>
      <c r="C802" s="16" t="s">
        <v>639</v>
      </c>
      <c r="D802" s="16"/>
      <c r="E802" s="16"/>
      <c r="F802" s="6" t="s">
        <f>=A802-A801</f>
      </c>
      <c r="G802" s="6" t="s">
        <f>=B802+G801</f>
      </c>
      <c r="H802" s="6" t="s">
        <f>=F802*G801</f>
      </c>
    </row>
    <row collapsed="false" customFormat="false" customHeight="false" hidden="false" ht="12.1" outlineLevel="0" r="803">
      <c r="A803" s="13" t="n">
        <v>45819</v>
      </c>
      <c r="B803" s="6" t="n">
        <v>-221.3</v>
      </c>
      <c r="C803" s="16" t="s">
        <v>593</v>
      </c>
      <c r="D803" s="16"/>
      <c r="E803" s="16"/>
      <c r="F803" s="6" t="s">
        <f>=A803-A802</f>
      </c>
      <c r="G803" s="6" t="s">
        <f>=B803+G802</f>
      </c>
      <c r="H803" s="6" t="s">
        <f>=F803*G802</f>
      </c>
    </row>
    <row collapsed="false" customFormat="false" customHeight="false" hidden="false" ht="12.1" outlineLevel="0" r="804">
      <c r="A804" s="13" t="n">
        <v>45819</v>
      </c>
      <c r="B804" s="6" t="n">
        <v>2211</v>
      </c>
      <c r="C804" s="16" t="s">
        <v>192</v>
      </c>
      <c r="D804" s="16"/>
      <c r="E804" s="16"/>
      <c r="F804" s="6" t="s">
        <f>=A804-A803</f>
      </c>
      <c r="G804" s="6" t="s">
        <f>=B804+G803</f>
      </c>
      <c r="H804" s="6" t="s">
        <f>=F804*G803</f>
      </c>
    </row>
    <row collapsed="false" customFormat="false" customHeight="false" hidden="false" ht="12.1" outlineLevel="0" r="805">
      <c r="A805" s="13" t="n">
        <v>45819.621712963</v>
      </c>
      <c r="B805" s="6" t="n">
        <v>5000</v>
      </c>
      <c r="C805" s="16" t="s">
        <v>640</v>
      </c>
      <c r="D805" s="16"/>
      <c r="E805" s="16"/>
      <c r="F805" s="6" t="s">
        <f>=A805-A804</f>
      </c>
      <c r="G805" s="6" t="s">
        <f>=B805+G804</f>
      </c>
      <c r="H805" s="6" t="s">
        <f>=F805*G804</f>
      </c>
    </row>
    <row collapsed="false" customFormat="false" customHeight="false" hidden="false" ht="12.1" outlineLevel="0" r="806">
      <c r="A806" s="13" t="n">
        <v>45819.62537037</v>
      </c>
      <c r="B806" s="6" t="n">
        <v>254.3</v>
      </c>
      <c r="C806" s="16" t="s">
        <v>641</v>
      </c>
      <c r="D806" s="16"/>
      <c r="E806" s="16"/>
      <c r="F806" s="6" t="s">
        <f>=A806-A805</f>
      </c>
      <c r="G806" s="6" t="s">
        <f>=B806+G805</f>
      </c>
      <c r="H806" s="6" t="s">
        <f>=F806*G805</f>
      </c>
    </row>
    <row collapsed="false" customFormat="false" customHeight="false" hidden="false" ht="12.1" outlineLevel="0" r="807">
      <c r="A807" s="13" t="n">
        <v>45825</v>
      </c>
      <c r="B807" s="6" t="n">
        <v>-10.6</v>
      </c>
      <c r="C807" s="16" t="s">
        <v>642</v>
      </c>
      <c r="D807" s="16"/>
      <c r="E807" s="16"/>
      <c r="F807" s="6" t="s">
        <f>=A807-A806</f>
      </c>
      <c r="G807" s="6" t="s">
        <f>=B807+G806</f>
      </c>
      <c r="H807" s="6" t="s">
        <f>=F807*G806</f>
      </c>
    </row>
    <row collapsed="false" customFormat="false" customHeight="false" hidden="false" ht="12.1" outlineLevel="0" r="808">
      <c r="A808" s="13" t="n">
        <v>45825</v>
      </c>
      <c r="B808" s="6" t="n">
        <v>1000</v>
      </c>
      <c r="C808" s="16" t="s">
        <v>414</v>
      </c>
      <c r="D808" s="16"/>
      <c r="E808" s="16"/>
      <c r="F808" s="6" t="s">
        <f>=A808-A807</f>
      </c>
      <c r="G808" s="6" t="s">
        <f>=B808+G807</f>
      </c>
      <c r="H808" s="6" t="s">
        <f>=F808*G807</f>
      </c>
    </row>
    <row collapsed="false" customFormat="false" customHeight="false" hidden="false" ht="12.1" outlineLevel="0" r="809">
      <c r="A809" s="13" t="n">
        <v>45833</v>
      </c>
      <c r="B809" s="6" t="n">
        <v>-588.38</v>
      </c>
      <c r="C809" s="16" t="s">
        <v>643</v>
      </c>
      <c r="D809" s="16"/>
      <c r="E809" s="16"/>
      <c r="F809" s="6" t="s">
        <f>=A809-A808</f>
      </c>
      <c r="G809" s="6" t="s">
        <f>=B809+G808</f>
      </c>
      <c r="H809" s="6" t="s">
        <f>=F809*G808</f>
      </c>
    </row>
    <row collapsed="false" customFormat="false" customHeight="false" hidden="false" ht="12.1" outlineLevel="0" r="810">
      <c r="A810" s="13" t="n">
        <v>45836</v>
      </c>
      <c r="B810" s="6" t="n">
        <v>-48.05</v>
      </c>
      <c r="C810" s="16" t="s">
        <v>496</v>
      </c>
      <c r="D810" s="16"/>
      <c r="E810" s="16"/>
      <c r="F810" s="6" t="s">
        <f>=A810-A809</f>
      </c>
      <c r="G810" s="6" t="s">
        <f>=B810+G809</f>
      </c>
      <c r="H810" s="6" t="s">
        <f>=F810*G809</f>
      </c>
    </row>
    <row collapsed="false" customFormat="false" customHeight="false" hidden="false" ht="12.1" outlineLevel="0" r="811">
      <c r="A811" s="13" t="n">
        <v>45839</v>
      </c>
      <c r="B811" s="6" t="n">
        <v>-50.6</v>
      </c>
      <c r="C811" s="16" t="s">
        <v>644</v>
      </c>
      <c r="D811" s="16"/>
      <c r="E811" s="16"/>
      <c r="F811" s="6" t="s">
        <f>=A811-A810</f>
      </c>
      <c r="G811" s="6" t="s">
        <f>=B811+G810</f>
      </c>
      <c r="H811" s="6" t="s">
        <f>=F811*G810</f>
      </c>
    </row>
    <row collapsed="false" customFormat="false" customHeight="false" hidden="false" ht="12.1" outlineLevel="0" r="812">
      <c r="A812" s="13" t="n">
        <v>45839</v>
      </c>
      <c r="B812" s="6" t="n">
        <v>-437.15</v>
      </c>
      <c r="C812" s="16" t="s">
        <v>645</v>
      </c>
      <c r="D812" s="16"/>
      <c r="E812" s="16"/>
      <c r="F812" s="6" t="s">
        <f>=A812-A811</f>
      </c>
      <c r="G812" s="6" t="s">
        <f>=B812+G811</f>
      </c>
      <c r="H812" s="6" t="s">
        <f>=F812*G811</f>
      </c>
    </row>
    <row collapsed="false" customFormat="false" customHeight="false" hidden="false" ht="12.1" outlineLevel="0" r="813">
      <c r="A813" s="13" t="n">
        <v>45841</v>
      </c>
      <c r="B813" s="6" t="n">
        <v>-2031.71</v>
      </c>
      <c r="C813" s="16" t="s">
        <v>646</v>
      </c>
      <c r="D813" s="16"/>
      <c r="E813" s="16"/>
      <c r="F813" s="6" t="s">
        <f>=A813-A812</f>
      </c>
      <c r="G813" s="6" t="s">
        <f>=B813+G812</f>
      </c>
      <c r="H813" s="6" t="s">
        <f>=F813*G812</f>
      </c>
    </row>
    <row collapsed="false" customFormat="false" customHeight="false" hidden="false" ht="12.1" outlineLevel="0" r="814">
      <c r="A814" s="13" t="n">
        <v>45845</v>
      </c>
      <c r="B814" s="6" t="n">
        <v>-1218</v>
      </c>
      <c r="C814" s="16" t="s">
        <v>647</v>
      </c>
      <c r="D814" s="16"/>
      <c r="E814" s="16"/>
      <c r="F814" s="6" t="s">
        <f>=A814-A813</f>
      </c>
      <c r="G814" s="6" t="s">
        <f>=B814+G813</f>
      </c>
      <c r="H814" s="6" t="s">
        <f>=F814*G813</f>
      </c>
    </row>
    <row collapsed="false" customFormat="false" customHeight="false" hidden="false" ht="12.1" outlineLevel="0" r="815">
      <c r="A815" s="13" t="n">
        <v>45845</v>
      </c>
      <c r="B815" s="6" t="n">
        <v>2000</v>
      </c>
      <c r="C815" s="16" t="s">
        <v>192</v>
      </c>
      <c r="D815" s="16"/>
      <c r="E815" s="16"/>
      <c r="F815" s="6" t="s">
        <f>=A815-A814</f>
      </c>
      <c r="G815" s="6" t="s">
        <f>=B815+G814</f>
      </c>
      <c r="H815" s="6" t="s">
        <f>=F815*G814</f>
      </c>
    </row>
    <row collapsed="false" customFormat="false" customHeight="false" hidden="false" ht="12.1" outlineLevel="0" r="816">
      <c r="A816" s="13" t="n">
        <v>45846</v>
      </c>
      <c r="B816" s="6" t="n">
        <v>-237.1</v>
      </c>
      <c r="C816" s="16" t="s">
        <v>648</v>
      </c>
      <c r="D816" s="16"/>
      <c r="E816" s="16"/>
      <c r="F816" s="6" t="s">
        <f>=A816-A815</f>
      </c>
      <c r="G816" s="6" t="s">
        <f>=B816+G815</f>
      </c>
      <c r="H816" s="6" t="s">
        <f>=F816*G815</f>
      </c>
    </row>
    <row collapsed="false" customFormat="false" customHeight="false" hidden="false" ht="12.1" outlineLevel="0" r="817">
      <c r="A817" s="13" t="n">
        <v>45846</v>
      </c>
      <c r="B817" s="6" t="n">
        <v>-262.08</v>
      </c>
      <c r="C817" s="16" t="s">
        <v>649</v>
      </c>
      <c r="D817" s="16"/>
      <c r="E817" s="16"/>
      <c r="F817" s="6" t="s">
        <f>=A817-A816</f>
      </c>
      <c r="G817" s="6" t="s">
        <f>=B817+G816</f>
      </c>
      <c r="H817" s="6" t="s">
        <f>=F817*G816</f>
      </c>
    </row>
    <row collapsed="false" customFormat="false" customHeight="false" hidden="false" ht="12.1" outlineLevel="0" r="818">
      <c r="A818" s="13" t="n">
        <v>45847</v>
      </c>
      <c r="B818" s="6" t="n">
        <v>-89.75</v>
      </c>
      <c r="C818" s="16" t="s">
        <v>638</v>
      </c>
      <c r="D818" s="16"/>
      <c r="E818" s="16"/>
      <c r="F818" s="6" t="s">
        <f>=A818-A817</f>
      </c>
      <c r="G818" s="6" t="s">
        <f>=B818+G817</f>
      </c>
      <c r="H818" s="6" t="s">
        <f>=F818*G817</f>
      </c>
    </row>
    <row collapsed="false" customFormat="false" customHeight="false" hidden="false" ht="12.1" outlineLevel="0" r="819">
      <c r="A819" s="13" t="n">
        <v>45847</v>
      </c>
      <c r="B819" s="6" t="n">
        <v>-2819</v>
      </c>
      <c r="C819" s="16" t="s">
        <v>650</v>
      </c>
      <c r="D819" s="16"/>
      <c r="E819" s="16"/>
      <c r="F819" s="6" t="s">
        <f>=A819-A818</f>
      </c>
      <c r="G819" s="6" t="s">
        <f>=B819+G818</f>
      </c>
      <c r="H819" s="6" t="s">
        <f>=F819*G818</f>
      </c>
    </row>
    <row collapsed="false" customFormat="false" customHeight="false" hidden="false" ht="12.1" outlineLevel="0" r="820">
      <c r="A820" s="13" t="n">
        <v>45848</v>
      </c>
      <c r="B820" s="6" t="n">
        <v>-1135.5</v>
      </c>
      <c r="C820" s="16" t="s">
        <v>651</v>
      </c>
      <c r="D820" s="16"/>
      <c r="E820" s="16"/>
      <c r="F820" s="6" t="s">
        <f>=A820-A819</f>
      </c>
      <c r="G820" s="6" t="s">
        <f>=B820+G819</f>
      </c>
      <c r="H820" s="6" t="s">
        <f>=F820*G819</f>
      </c>
    </row>
    <row collapsed="false" customFormat="false" customHeight="false" hidden="false" ht="12.1" outlineLevel="0" r="821">
      <c r="A821" s="13" t="n">
        <v>45848</v>
      </c>
      <c r="B821" s="6" t="n">
        <v>-144</v>
      </c>
      <c r="C821" s="16" t="s">
        <v>652</v>
      </c>
      <c r="D821" s="16"/>
      <c r="E821" s="16"/>
      <c r="F821" s="6" t="s">
        <f>=A821-A820</f>
      </c>
      <c r="G821" s="6" t="s">
        <f>=B821+G820</f>
      </c>
      <c r="H821" s="6" t="s">
        <f>=F821*G820</f>
      </c>
    </row>
    <row collapsed="false" customFormat="false" customHeight="false" hidden="false" ht="12.1" outlineLevel="0" r="822">
      <c r="A822" s="13" t="n">
        <v>45848</v>
      </c>
      <c r="B822" s="6" t="n">
        <v>-27.48</v>
      </c>
      <c r="C822" s="16" t="s">
        <v>653</v>
      </c>
      <c r="D822" s="16"/>
      <c r="E822" s="16"/>
      <c r="F822" s="6" t="s">
        <f>=A822-A821</f>
      </c>
      <c r="G822" s="6" t="s">
        <f>=B822+G821</f>
      </c>
      <c r="H822" s="6" t="s">
        <f>=F822*G821</f>
      </c>
    </row>
    <row collapsed="false" customFormat="false" customHeight="false" hidden="false" ht="12.1" outlineLevel="0" r="823">
      <c r="A823" s="13" t="n">
        <v>45848</v>
      </c>
      <c r="B823" s="6" t="n">
        <v>-1000</v>
      </c>
      <c r="C823" s="16" t="s">
        <v>654</v>
      </c>
      <c r="D823" s="16"/>
      <c r="E823" s="16"/>
      <c r="F823" s="6" t="s">
        <f>=A823-A822</f>
      </c>
      <c r="G823" s="6" t="s">
        <f>=B823+G822</f>
      </c>
      <c r="H823" s="6" t="s">
        <f>=F823*G822</f>
      </c>
    </row>
    <row collapsed="false" customFormat="false" customHeight="false" hidden="false" ht="12.1" outlineLevel="0" r="824">
      <c r="A824" s="13" t="n">
        <v>45848</v>
      </c>
      <c r="B824" s="6" t="n">
        <v>-19.39</v>
      </c>
      <c r="C824" s="16" t="s">
        <v>655</v>
      </c>
      <c r="D824" s="16"/>
      <c r="E824" s="16"/>
      <c r="F824" s="6" t="s">
        <f>=A824-A823</f>
      </c>
      <c r="G824" s="6" t="s">
        <f>=B824+G823</f>
      </c>
      <c r="H824" s="6" t="s">
        <f>=F824*G823</f>
      </c>
    </row>
    <row collapsed="false" customFormat="false" customHeight="false" hidden="false" ht="12.1" outlineLevel="0" r="825">
      <c r="A825" s="13" t="n">
        <v>45849</v>
      </c>
      <c r="B825" s="6" t="n">
        <v>-29.03</v>
      </c>
      <c r="C825" s="16" t="s">
        <v>472</v>
      </c>
      <c r="D825" s="16"/>
      <c r="E825" s="16"/>
      <c r="F825" s="6" t="s">
        <f>=A825-A824</f>
      </c>
      <c r="G825" s="6" t="s">
        <f>=B825+G824</f>
      </c>
      <c r="H825" s="6" t="s">
        <f>=F825*G824</f>
      </c>
    </row>
    <row collapsed="false" customFormat="false" customHeight="false" hidden="false" ht="12.1" outlineLevel="0" r="826">
      <c r="A826" s="13" t="n">
        <v>45849</v>
      </c>
      <c r="B826" s="6" t="n">
        <v>-579.08</v>
      </c>
      <c r="C826" s="16" t="s">
        <v>656</v>
      </c>
      <c r="D826" s="16"/>
      <c r="E826" s="16"/>
      <c r="F826" s="6" t="s">
        <f>=A826-A825</f>
      </c>
      <c r="G826" s="6" t="s">
        <f>=B826+G825</f>
      </c>
      <c r="H826" s="6" t="s">
        <f>=F826*G825</f>
      </c>
    </row>
    <row collapsed="false" customFormat="false" customHeight="false" hidden="false" ht="12.1" outlineLevel="0" r="827">
      <c r="A827" s="13" t="n">
        <v>45849</v>
      </c>
      <c r="B827" s="6" t="n">
        <v>-44.16</v>
      </c>
      <c r="C827" s="16" t="s">
        <v>657</v>
      </c>
      <c r="D827" s="16"/>
      <c r="E827" s="16"/>
      <c r="F827" s="6" t="s">
        <f>=A827-A826</f>
      </c>
      <c r="G827" s="6" t="s">
        <f>=B827+G826</f>
      </c>
      <c r="H827" s="6" t="s">
        <f>=F827*G826</f>
      </c>
    </row>
    <row collapsed="false" customFormat="false" customHeight="false" hidden="false" ht="12.1" outlineLevel="0" r="828">
      <c r="A828" s="13" t="n">
        <v>45849</v>
      </c>
      <c r="B828" s="6" t="n">
        <v>1000</v>
      </c>
      <c r="C828" s="16" t="s">
        <v>658</v>
      </c>
      <c r="D828" s="16"/>
      <c r="E828" s="16"/>
      <c r="F828" s="6" t="s">
        <f>=A828-A827</f>
      </c>
      <c r="G828" s="6" t="s">
        <f>=B828+G827</f>
      </c>
      <c r="H828" s="6" t="s">
        <f>=F828*G827</f>
      </c>
    </row>
    <row collapsed="false" customFormat="false" customHeight="false" hidden="false" ht="12.1" outlineLevel="0" r="829">
      <c r="A829" s="13" t="n">
        <v>45852</v>
      </c>
      <c r="B829" s="6" t="n">
        <v>-256.62</v>
      </c>
      <c r="C829" s="16" t="s">
        <v>659</v>
      </c>
      <c r="D829" s="16"/>
      <c r="E829" s="16"/>
      <c r="F829" s="6" t="s">
        <f>=A829-A828</f>
      </c>
      <c r="G829" s="6" t="s">
        <f>=B829+G828</f>
      </c>
      <c r="H829" s="6" t="s">
        <f>=F829*G828</f>
      </c>
    </row>
    <row collapsed="false" customFormat="false" customHeight="false" hidden="false" ht="12.1" outlineLevel="0" r="830">
      <c r="A830" s="13" t="n">
        <v>45853</v>
      </c>
      <c r="B830" s="6" t="n">
        <v>3452.19</v>
      </c>
      <c r="C830" s="16" t="s">
        <v>192</v>
      </c>
      <c r="D830" s="16"/>
      <c r="E830" s="16"/>
      <c r="F830" s="6" t="s">
        <f>=A830-A829</f>
      </c>
      <c r="G830" s="6" t="s">
        <f>=B830+G829</f>
      </c>
      <c r="H830" s="6" t="s">
        <f>=F830*G829</f>
      </c>
    </row>
    <row collapsed="false" customFormat="false" customHeight="false" hidden="false" ht="12.1" outlineLevel="0" r="831">
      <c r="A831" s="13" t="n">
        <v>45853</v>
      </c>
      <c r="B831" s="6" t="n">
        <v>4157.46</v>
      </c>
      <c r="C831" s="16" t="s">
        <v>192</v>
      </c>
      <c r="D831" s="16"/>
      <c r="E831" s="16"/>
      <c r="F831" s="6" t="s">
        <f>=A831-A830</f>
      </c>
      <c r="G831" s="6" t="s">
        <f>=B831+G830</f>
      </c>
      <c r="H831" s="6" t="s">
        <f>=F831*G830</f>
      </c>
    </row>
    <row collapsed="false" customFormat="false" customHeight="false" hidden="false" ht="12.1" outlineLevel="0" r="832">
      <c r="A832" s="13" t="n">
        <v>45853</v>
      </c>
      <c r="B832" s="6" t="n">
        <v>7482.35</v>
      </c>
      <c r="C832" s="16" t="s">
        <v>192</v>
      </c>
      <c r="D832" s="16"/>
      <c r="E832" s="16"/>
      <c r="F832" s="6" t="s">
        <f>=A832-A831</f>
      </c>
      <c r="G832" s="6" t="s">
        <f>=B832+G831</f>
      </c>
      <c r="H832" s="6" t="s">
        <f>=F832*G831</f>
      </c>
    </row>
    <row collapsed="false" customFormat="false" customHeight="false" hidden="false" ht="12.1" outlineLevel="0" r="833">
      <c r="A833" s="13" t="n">
        <v>45853</v>
      </c>
      <c r="B833" s="6" t="n">
        <v>-3000</v>
      </c>
      <c r="C833" s="16" t="s">
        <v>660</v>
      </c>
      <c r="D833" s="16"/>
      <c r="E833" s="16"/>
      <c r="F833" s="6" t="s">
        <f>=A833-A832</f>
      </c>
      <c r="G833" s="6" t="s">
        <f>=B833+G832</f>
      </c>
      <c r="H833" s="6" t="s">
        <f>=F833*G832</f>
      </c>
    </row>
    <row collapsed="false" customFormat="false" customHeight="false" hidden="false" ht="12.1" outlineLevel="0" r="834">
      <c r="A834" s="13" t="n">
        <v>45854</v>
      </c>
      <c r="B834" s="6" t="n">
        <v>-58.32</v>
      </c>
      <c r="C834" s="16" t="s">
        <v>556</v>
      </c>
      <c r="D834" s="16"/>
      <c r="E834" s="16"/>
      <c r="F834" s="6" t="s">
        <f>=A834-A833</f>
      </c>
      <c r="G834" s="6" t="s">
        <f>=B834+G833</f>
      </c>
      <c r="H834" s="6" t="s">
        <f>=F834*G833</f>
      </c>
    </row>
    <row collapsed="false" customFormat="false" customHeight="false" hidden="false" ht="12.1" outlineLevel="0" r="835">
      <c r="A835" s="13" t="n">
        <v>45854</v>
      </c>
      <c r="B835" s="6" t="n">
        <v>3000</v>
      </c>
      <c r="C835" s="16" t="s">
        <v>661</v>
      </c>
      <c r="D835" s="16"/>
      <c r="E835" s="16"/>
      <c r="F835" s="6" t="s">
        <f>=A835-A834</f>
      </c>
      <c r="G835" s="6" t="s">
        <f>=B835+G834</f>
      </c>
      <c r="H835" s="6" t="s">
        <f>=F835*G834</f>
      </c>
    </row>
    <row collapsed="false" customFormat="false" customHeight="false" hidden="false" ht="12.1" outlineLevel="0" r="836">
      <c r="A836" s="13" t="n">
        <v>45854</v>
      </c>
      <c r="B836" s="6" t="n">
        <v>-250</v>
      </c>
      <c r="C836" s="16" t="s">
        <v>557</v>
      </c>
      <c r="D836" s="16"/>
      <c r="E836" s="16"/>
      <c r="F836" s="6" t="s">
        <f>=A836-A835</f>
      </c>
      <c r="G836" s="6" t="s">
        <f>=B836+G835</f>
      </c>
      <c r="H836" s="6" t="s">
        <f>=F836*G835</f>
      </c>
    </row>
    <row collapsed="false" customFormat="false" customHeight="false" hidden="false" ht="12.1" outlineLevel="0" r="837">
      <c r="A837" s="13" t="n">
        <v>45855</v>
      </c>
      <c r="B837" s="6" t="n">
        <v>-19.82</v>
      </c>
      <c r="C837" s="16" t="s">
        <v>662</v>
      </c>
      <c r="D837" s="16"/>
      <c r="E837" s="16"/>
      <c r="F837" s="6" t="s">
        <f>=A837-A836</f>
      </c>
      <c r="G837" s="6" t="s">
        <f>=B837+G836</f>
      </c>
      <c r="H837" s="6" t="s">
        <f>=F837*G836</f>
      </c>
    </row>
    <row collapsed="false" customFormat="false" customHeight="false" hidden="false" ht="12.1" outlineLevel="0" r="838">
      <c r="A838" s="13" t="n">
        <v>45855</v>
      </c>
      <c r="B838" s="6" t="n">
        <v>250</v>
      </c>
      <c r="C838" s="16" t="s">
        <v>559</v>
      </c>
      <c r="D838" s="16"/>
      <c r="E838" s="16"/>
      <c r="F838" s="6" t="s">
        <f>=A838-A837</f>
      </c>
      <c r="G838" s="6" t="s">
        <f>=B838+G837</f>
      </c>
      <c r="H838" s="6" t="s">
        <f>=F838*G837</f>
      </c>
    </row>
    <row collapsed="false" customFormat="false" customHeight="false" hidden="false" ht="12.1" outlineLevel="0" r="839">
      <c r="A839" s="13" t="n">
        <v>45855</v>
      </c>
      <c r="B839" s="6" t="n">
        <v>1000</v>
      </c>
      <c r="C839" s="16" t="s">
        <v>414</v>
      </c>
      <c r="D839" s="16"/>
      <c r="E839" s="16"/>
      <c r="F839" s="6" t="s">
        <f>=A839-A838</f>
      </c>
      <c r="G839" s="6" t="s">
        <f>=B839+G838</f>
      </c>
      <c r="H839" s="6" t="s">
        <f>=F839*G838</f>
      </c>
    </row>
    <row collapsed="false" customFormat="false" customHeight="false" hidden="false" ht="12.1" outlineLevel="0" r="840">
      <c r="A840" s="13" t="n">
        <v>45856</v>
      </c>
      <c r="B840" s="6" t="n">
        <v>-2425.2</v>
      </c>
      <c r="C840" s="16" t="s">
        <v>663</v>
      </c>
      <c r="D840" s="16"/>
      <c r="E840" s="16"/>
      <c r="F840" s="6" t="s">
        <f>=A840-A839</f>
      </c>
      <c r="G840" s="6" t="s">
        <f>=B840+G839</f>
      </c>
      <c r="H840" s="6" t="s">
        <f>=F840*G839</f>
      </c>
    </row>
    <row collapsed="false" customFormat="false" customHeight="false" hidden="false" ht="12.1" outlineLevel="0" r="841">
      <c r="A841" s="13" t="n">
        <v>45856</v>
      </c>
      <c r="B841" s="6" t="n">
        <v>-909.2</v>
      </c>
      <c r="C841" s="16" t="s">
        <v>664</v>
      </c>
      <c r="D841" s="16"/>
      <c r="E841" s="16"/>
      <c r="F841" s="6" t="s">
        <f>=A841-A840</f>
      </c>
      <c r="G841" s="6" t="s">
        <f>=B841+G840</f>
      </c>
      <c r="H841" s="6" t="s">
        <f>=F841*G840</f>
      </c>
    </row>
    <row collapsed="false" customFormat="false" customHeight="false" hidden="false" ht="12.1" outlineLevel="0" r="842">
      <c r="A842" s="13" t="n">
        <v>45858</v>
      </c>
      <c r="B842" s="6" t="n">
        <v>-268.28</v>
      </c>
      <c r="C842" s="16" t="s">
        <v>665</v>
      </c>
      <c r="D842" s="16"/>
      <c r="E842" s="16"/>
      <c r="F842" s="6" t="s">
        <f>=A842-A841</f>
      </c>
      <c r="G842" s="6" t="s">
        <f>=B842+G841</f>
      </c>
      <c r="H842" s="6" t="s">
        <f>=F842*G841</f>
      </c>
    </row>
    <row collapsed="false" customFormat="false" customHeight="false" hidden="false" ht="12.1" outlineLevel="0" r="843">
      <c r="A843" s="13" t="n">
        <v>45858</v>
      </c>
      <c r="B843" s="6" t="n">
        <v>-178.52</v>
      </c>
      <c r="C843" s="16" t="s">
        <v>666</v>
      </c>
      <c r="D843" s="16"/>
      <c r="E843" s="16"/>
      <c r="F843" s="6" t="s">
        <f>=A843-A842</f>
      </c>
      <c r="G843" s="6" t="s">
        <f>=B843+G842</f>
      </c>
      <c r="H843" s="6" t="s">
        <f>=F843*G842</f>
      </c>
    </row>
    <row collapsed="false" customFormat="false" customHeight="false" hidden="false" ht="12.1" outlineLevel="0" r="844">
      <c r="A844" s="13" t="n">
        <v>45858</v>
      </c>
      <c r="B844" s="6" t="n">
        <v>-12.68</v>
      </c>
      <c r="C844" s="16" t="s">
        <v>667</v>
      </c>
      <c r="D844" s="16"/>
      <c r="E844" s="16"/>
      <c r="F844" s="6" t="s">
        <f>=A844-A843</f>
      </c>
      <c r="G844" s="6" t="s">
        <f>=B844+G843</f>
      </c>
      <c r="H844" s="6" t="s">
        <f>=F844*G843</f>
      </c>
    </row>
    <row collapsed="false" customFormat="false" customHeight="false" hidden="false" ht="12.1" outlineLevel="0" r="845">
      <c r="A845" s="13" t="n">
        <v>45859</v>
      </c>
      <c r="B845" s="6" t="n">
        <v>-2000</v>
      </c>
      <c r="C845" s="16" t="s">
        <v>668</v>
      </c>
      <c r="D845" s="16"/>
      <c r="E845" s="16"/>
      <c r="F845" s="6" t="s">
        <f>=A845-A844</f>
      </c>
      <c r="G845" s="6" t="s">
        <f>=B845+G844</f>
      </c>
      <c r="H845" s="6" t="s">
        <f>=F845*G844</f>
      </c>
    </row>
    <row collapsed="false" customFormat="false" customHeight="false" hidden="false" ht="12.1" outlineLevel="0" r="846">
      <c r="A846" s="13" t="n">
        <v>45860</v>
      </c>
      <c r="B846" s="6" t="n">
        <v>-53.58</v>
      </c>
      <c r="C846" s="16" t="s">
        <v>473</v>
      </c>
      <c r="D846" s="16"/>
      <c r="E846" s="16"/>
      <c r="F846" s="6" t="s">
        <f>=A846-A845</f>
      </c>
      <c r="G846" s="6" t="s">
        <f>=B846+G845</f>
      </c>
      <c r="H846" s="6" t="s">
        <f>=F846*G845</f>
      </c>
    </row>
    <row collapsed="false" customFormat="false" customHeight="false" hidden="false" ht="12.1" outlineLevel="0" r="847">
      <c r="A847" s="13" t="n">
        <v>45860</v>
      </c>
      <c r="B847" s="6" t="n">
        <v>2000</v>
      </c>
      <c r="C847" s="16" t="s">
        <v>669</v>
      </c>
      <c r="D847" s="16"/>
      <c r="E847" s="16"/>
      <c r="F847" s="6" t="s">
        <f>=A847-A846</f>
      </c>
      <c r="G847" s="6" t="s">
        <f>=B847+G846</f>
      </c>
      <c r="H847" s="6" t="s">
        <f>=F847*G846</f>
      </c>
    </row>
    <row collapsed="false" customFormat="false" customHeight="false" hidden="false" ht="12.1" outlineLevel="0" r="848">
      <c r="A848" s="13" t="n">
        <v>45864</v>
      </c>
      <c r="B848" s="6" t="n">
        <v>-89.97</v>
      </c>
      <c r="C848" s="16" t="s">
        <v>670</v>
      </c>
      <c r="D848" s="16"/>
      <c r="E848" s="16"/>
      <c r="F848" s="6" t="s">
        <f>=A848-A847</f>
      </c>
      <c r="G848" s="6" t="s">
        <f>=B848+G847</f>
      </c>
      <c r="H848" s="6" t="s">
        <f>=F848*G847</f>
      </c>
    </row>
    <row collapsed="false" customFormat="false" customHeight="false" hidden="false" ht="12.1" outlineLevel="0" r="849">
      <c r="A849" s="13" t="n">
        <v>45866</v>
      </c>
      <c r="B849" s="6" t="n">
        <v>-48.05</v>
      </c>
      <c r="C849" s="16" t="s">
        <v>496</v>
      </c>
      <c r="D849" s="16"/>
      <c r="E849" s="16"/>
      <c r="F849" s="6" t="s">
        <f>=A849-A848</f>
      </c>
      <c r="G849" s="6" t="s">
        <f>=B849+G848</f>
      </c>
      <c r="H849" s="6" t="s">
        <f>=F849*G848</f>
      </c>
    </row>
    <row collapsed="false" customFormat="false" customHeight="false" hidden="false" ht="12.1" outlineLevel="0" r="850">
      <c r="A850" s="13" t="n">
        <v>45866.43431713</v>
      </c>
      <c r="B850" s="6" t="n">
        <v>45.16</v>
      </c>
      <c r="C850" s="16" t="s">
        <v>671</v>
      </c>
      <c r="D850" s="16"/>
      <c r="E850" s="16"/>
      <c r="F850" s="6" t="s">
        <f>=A850-A849</f>
      </c>
      <c r="G850" s="6" t="s">
        <f>=B850+G849</f>
      </c>
      <c r="H850" s="6" t="s">
        <f>=F850*G849</f>
      </c>
    </row>
    <row collapsed="false" customFormat="false" customHeight="false" hidden="false" ht="12.1" outlineLevel="0" r="851">
      <c r="A851" s="13" t="n">
        <v>45866.639247685</v>
      </c>
      <c r="B851" s="6" t="n">
        <v>102.97</v>
      </c>
      <c r="C851" s="16" t="s">
        <v>672</v>
      </c>
      <c r="D851" s="16"/>
      <c r="E851" s="16"/>
      <c r="F851" s="6" t="s">
        <f>=A851-A850</f>
      </c>
      <c r="G851" s="6" t="s">
        <f>=B851+G850</f>
      </c>
      <c r="H851" s="6" t="s">
        <f>=F851*G850</f>
      </c>
    </row>
    <row collapsed="false" customFormat="false" customHeight="false" hidden="false" ht="12.1" outlineLevel="0" r="852">
      <c r="A852" s="13" t="n">
        <v>45867</v>
      </c>
      <c r="B852" s="6" t="n">
        <v>5000</v>
      </c>
      <c r="C852" s="16" t="s">
        <v>192</v>
      </c>
      <c r="D852" s="16"/>
      <c r="E852" s="16"/>
      <c r="F852" s="6" t="s">
        <f>=A852-A851</f>
      </c>
      <c r="G852" s="6" t="s">
        <f>=B852+G851</f>
      </c>
      <c r="H852" s="6" t="s">
        <f>=F852*G851</f>
      </c>
    </row>
    <row collapsed="false" customFormat="false" customHeight="false" hidden="false" ht="12.1" outlineLevel="0" r="853">
      <c r="A853" s="13" t="n">
        <v>45867</v>
      </c>
      <c r="B853" s="6" t="n">
        <v>500</v>
      </c>
      <c r="C853" s="16" t="s">
        <v>192</v>
      </c>
      <c r="D853" s="16"/>
      <c r="E853" s="16"/>
      <c r="F853" s="6" t="s">
        <f>=A853-A852</f>
      </c>
      <c r="G853" s="6" t="s">
        <f>=B853+G852</f>
      </c>
      <c r="H853" s="6" t="s">
        <f>=F853*G852</f>
      </c>
    </row>
    <row collapsed="false" customFormat="false" customHeight="false" hidden="false" ht="12.1" outlineLevel="0" r="854">
      <c r="A854" s="13" t="n">
        <v>45873.760972222</v>
      </c>
      <c r="B854" s="6" t="n">
        <v>12.68</v>
      </c>
      <c r="C854" s="16" t="s">
        <v>673</v>
      </c>
      <c r="D854" s="16"/>
      <c r="E854" s="16"/>
      <c r="F854" s="6" t="s">
        <f>=A854-A853</f>
      </c>
      <c r="G854" s="6" t="s">
        <f>=B854+G853</f>
      </c>
      <c r="H854" s="6" t="s">
        <f>=F854*G853</f>
      </c>
    </row>
    <row collapsed="false" customFormat="false" customHeight="false" hidden="false" ht="12.1" outlineLevel="0" r="855">
      <c r="A855" s="13" t="n">
        <v>45877</v>
      </c>
      <c r="B855" s="6" t="n">
        <v>-89.75</v>
      </c>
      <c r="C855" s="16" t="s">
        <v>638</v>
      </c>
      <c r="D855" s="16"/>
      <c r="E855" s="16"/>
      <c r="F855" s="6" t="s">
        <f>=A855-A854</f>
      </c>
      <c r="G855" s="6" t="s">
        <f>=B855+G854</f>
      </c>
      <c r="H855" s="6" t="s">
        <f>=F855*G854</f>
      </c>
    </row>
    <row collapsed="false" customFormat="false" customHeight="false" hidden="false" ht="12.1" outlineLevel="0" r="856">
      <c r="A856" s="13" t="n">
        <v>45881</v>
      </c>
      <c r="B856" s="6" t="n">
        <v>-112.64</v>
      </c>
      <c r="C856" s="16" t="s">
        <v>674</v>
      </c>
      <c r="D856" s="16"/>
      <c r="E856" s="16"/>
      <c r="F856" s="6" t="s">
        <f>=A856-A855</f>
      </c>
      <c r="G856" s="6" t="s">
        <f>=B856+G855</f>
      </c>
      <c r="H856" s="6" t="s">
        <f>=F856*G855</f>
      </c>
    </row>
    <row collapsed="false" customFormat="false" customHeight="false" hidden="false" ht="12.1" outlineLevel="0" r="857">
      <c r="A857" s="13" t="n">
        <v>45881.632372685</v>
      </c>
      <c r="B857" s="6" t="n">
        <v>129.64</v>
      </c>
      <c r="C857" s="16" t="s">
        <v>675</v>
      </c>
      <c r="D857" s="16"/>
      <c r="E857" s="16"/>
      <c r="F857" s="6" t="s">
        <f>=A857-A856</f>
      </c>
      <c r="G857" s="6" t="s">
        <f>=B857+G856</f>
      </c>
      <c r="H857" s="6" t="s">
        <f>=F857*G856</f>
      </c>
    </row>
    <row collapsed="false" customFormat="false" customHeight="false" hidden="false" ht="12.1" outlineLevel="0" r="858">
      <c r="A858" s="13" t="n">
        <v>45882</v>
      </c>
      <c r="B858" s="6" t="n">
        <v>-304</v>
      </c>
      <c r="C858" s="16" t="s">
        <v>676</v>
      </c>
      <c r="D858" s="16"/>
      <c r="E858" s="16"/>
      <c r="F858" s="6" t="s">
        <f>=A858-A857</f>
      </c>
      <c r="G858" s="6" t="s">
        <f>=B858+G857</f>
      </c>
      <c r="H858" s="6" t="s">
        <f>=F858*G857</f>
      </c>
    </row>
    <row collapsed="false" customFormat="false" customHeight="false" hidden="false" ht="12.1" outlineLevel="0" r="859">
      <c r="A859" s="13" t="n">
        <v>45882</v>
      </c>
      <c r="B859" s="6" t="n">
        <v>-271.5</v>
      </c>
      <c r="C859" s="16" t="s">
        <v>677</v>
      </c>
      <c r="D859" s="16"/>
      <c r="E859" s="16"/>
      <c r="F859" s="6" t="s">
        <f>=A859-A858</f>
      </c>
      <c r="G859" s="6" t="s">
        <f>=B859+G858</f>
      </c>
      <c r="H859" s="6" t="s">
        <f>=F859*G858</f>
      </c>
    </row>
    <row collapsed="false" customFormat="false" customHeight="false" hidden="false" ht="12.1" outlineLevel="0" r="860">
      <c r="A860" s="13" t="n">
        <v>45883</v>
      </c>
      <c r="B860" s="6" t="n">
        <v>-28.9</v>
      </c>
      <c r="C860" s="16" t="s">
        <v>409</v>
      </c>
      <c r="D860" s="16"/>
      <c r="E860" s="16"/>
      <c r="F860" s="6" t="s">
        <f>=A860-A859</f>
      </c>
      <c r="G860" s="6" t="s">
        <f>=B860+G859</f>
      </c>
      <c r="H860" s="6" t="s">
        <f>=F860*G859</f>
      </c>
    </row>
    <row collapsed="false" customFormat="false" customHeight="false" hidden="false" ht="12.1" outlineLevel="0" r="861">
      <c r="A861" s="13" t="n">
        <v>45883</v>
      </c>
      <c r="B861" s="6" t="n">
        <v>3217.72</v>
      </c>
      <c r="C861" s="16" t="s">
        <v>192</v>
      </c>
      <c r="D861" s="16"/>
      <c r="E861" s="16"/>
      <c r="F861" s="6" t="s">
        <f>=A861-A860</f>
      </c>
      <c r="G861" s="6" t="s">
        <f>=B861+G860</f>
      </c>
      <c r="H861" s="6" t="s">
        <f>=F861*G860</f>
      </c>
    </row>
    <row collapsed="false" customFormat="false" customHeight="false" hidden="false" ht="12.1" outlineLevel="0" r="862">
      <c r="A862" s="13" t="n">
        <v>45886</v>
      </c>
      <c r="B862" s="6" t="n">
        <v>1000</v>
      </c>
      <c r="C862" s="16" t="s">
        <v>414</v>
      </c>
      <c r="D862" s="16"/>
      <c r="E862" s="16"/>
      <c r="F862" s="6" t="s">
        <f>=A862-A861</f>
      </c>
      <c r="G862" s="6" t="s">
        <f>=B862+G861</f>
      </c>
      <c r="H862" s="6" t="s">
        <f>=F862*G861</f>
      </c>
    </row>
    <row collapsed="false" customFormat="false" customHeight="false" hidden="false" ht="12.1" outlineLevel="0" r="863">
      <c r="A863" s="13" t="n">
        <v>45887.653194444</v>
      </c>
      <c r="B863" s="6" t="n">
        <v>400</v>
      </c>
      <c r="C863" s="16" t="s">
        <v>414</v>
      </c>
      <c r="D863" s="16"/>
      <c r="E863" s="16"/>
      <c r="F863" s="6" t="s">
        <f>=A863-A862</f>
      </c>
      <c r="G863" s="6" t="s">
        <f>=B863+G862</f>
      </c>
      <c r="H863" s="6" t="s">
        <f>=F863*G862</f>
      </c>
    </row>
    <row collapsed="false" customFormat="false" customHeight="false" hidden="false" ht="12.1" outlineLevel="0" r="864">
      <c r="A864" s="13" t="n">
        <v>45894</v>
      </c>
      <c r="B864" s="6" t="n">
        <v>-102.68</v>
      </c>
      <c r="C864" s="16" t="s">
        <v>678</v>
      </c>
      <c r="D864" s="16"/>
      <c r="E864" s="16"/>
      <c r="F864" s="6" t="s">
        <f>=A864-A863</f>
      </c>
      <c r="G864" s="6" t="s">
        <f>=B864+G863</f>
      </c>
      <c r="H864" s="6" t="s">
        <f>=F864*G863</f>
      </c>
    </row>
    <row collapsed="false" customFormat="false" customHeight="false" hidden="false" ht="12.1" outlineLevel="0" r="865">
      <c r="A865" s="13" t="n">
        <v>45894.715636574</v>
      </c>
      <c r="B865" s="6" t="n">
        <v>117.68</v>
      </c>
      <c r="C865" s="16" t="s">
        <v>679</v>
      </c>
      <c r="D865" s="16"/>
      <c r="E865" s="16"/>
      <c r="F865" s="6" t="s">
        <f>=A865-A864</f>
      </c>
      <c r="G865" s="6" t="s">
        <f>=B865+G864</f>
      </c>
      <c r="H865" s="6" t="s">
        <f>=F865*G864</f>
      </c>
    </row>
    <row collapsed="false" customFormat="false" customHeight="false" hidden="false" ht="12.1" outlineLevel="0" r="866">
      <c r="A866" s="13" t="n">
        <v>45896</v>
      </c>
      <c r="B866" s="6" t="n">
        <v>-48.05</v>
      </c>
      <c r="C866" s="16" t="s">
        <v>496</v>
      </c>
      <c r="D866" s="16"/>
      <c r="E866" s="16"/>
      <c r="F866" s="6" t="s">
        <f>=A866-A865</f>
      </c>
      <c r="G866" s="6" t="s">
        <f>=B866+G865</f>
      </c>
      <c r="H866" s="6" t="s">
        <f>=F866*G865</f>
      </c>
    </row>
    <row collapsed="false" customFormat="false" customHeight="false" hidden="false" ht="12.1" outlineLevel="0" r="867">
      <c r="A867" s="13" t="n">
        <v>45896</v>
      </c>
      <c r="B867" s="6" t="n">
        <v>2000</v>
      </c>
      <c r="C867" s="16" t="s">
        <v>192</v>
      </c>
      <c r="D867" s="16"/>
      <c r="E867" s="16"/>
      <c r="F867" s="6" t="s">
        <f>=A867-A866</f>
      </c>
      <c r="G867" s="6" t="s">
        <f>=B867+G866</f>
      </c>
      <c r="H867" s="6" t="s">
        <f>=F867*G866</f>
      </c>
    </row>
    <row collapsed="false" customFormat="false" customHeight="false" hidden="false" ht="12.1" outlineLevel="0" r="868">
      <c r="A868" s="13" t="n">
        <v>45896</v>
      </c>
      <c r="B868" s="6" t="n">
        <v>1600</v>
      </c>
      <c r="C868" s="16" t="s">
        <v>192</v>
      </c>
      <c r="D868" s="16"/>
      <c r="E868" s="16"/>
      <c r="F868" s="6" t="s">
        <f>=A868-A867</f>
      </c>
      <c r="G868" s="6" t="s">
        <f>=B868+G867</f>
      </c>
      <c r="H868" s="6" t="s">
        <f>=F868*G867</f>
      </c>
    </row>
    <row collapsed="false" customFormat="false" customHeight="false" hidden="false" ht="12.1" outlineLevel="0" r="869">
      <c r="A869" s="13" t="n">
        <v>45898</v>
      </c>
      <c r="B869" s="6" t="n">
        <v>-154.65</v>
      </c>
      <c r="C869" s="16" t="s">
        <v>524</v>
      </c>
      <c r="D869" s="16"/>
      <c r="E869" s="16"/>
      <c r="F869" s="6" t="s">
        <f>=A869-A868</f>
      </c>
      <c r="G869" s="6" t="s">
        <f>=B869+G868</f>
      </c>
      <c r="H869" s="6" t="s">
        <f>=F869*G868</f>
      </c>
    </row>
    <row collapsed="false" customFormat="false" customHeight="false" hidden="false" ht="12.1" outlineLevel="0" r="870">
      <c r="A870" s="13" t="n">
        <v>45898</v>
      </c>
      <c r="B870" s="6" t="n">
        <v>-8.33</v>
      </c>
      <c r="C870" s="16" t="s">
        <v>680</v>
      </c>
      <c r="D870" s="16"/>
      <c r="E870" s="16"/>
      <c r="F870" s="6" t="s">
        <f>=A870-A869</f>
      </c>
      <c r="G870" s="6" t="s">
        <f>=B870+G869</f>
      </c>
      <c r="H870" s="6" t="s">
        <f>=F870*G869</f>
      </c>
    </row>
    <row collapsed="false" customFormat="false" customHeight="false" hidden="false" ht="12.1" outlineLevel="0" r="871">
      <c r="A871" s="13" t="n">
        <v>45902</v>
      </c>
      <c r="B871" s="6" t="n">
        <v>5000</v>
      </c>
      <c r="C871" s="16" t="s">
        <v>192</v>
      </c>
      <c r="D871" s="16"/>
      <c r="E871" s="16"/>
      <c r="F871" s="6" t="s">
        <f>=A871-A870</f>
      </c>
      <c r="G871" s="6" t="s">
        <f>=B871+G870</f>
      </c>
      <c r="H871" s="6" t="s">
        <f>=F871*G870</f>
      </c>
    </row>
    <row collapsed="false" customFormat="false" customHeight="false" hidden="false" ht="12.1" outlineLevel="0" r="872">
      <c r="A872" s="13" t="n">
        <v>45902</v>
      </c>
      <c r="B872" s="6" t="n">
        <v>1200</v>
      </c>
      <c r="C872" s="16" t="s">
        <v>192</v>
      </c>
      <c r="D872" s="16"/>
      <c r="E872" s="16"/>
      <c r="F872" s="6" t="s">
        <f>=A872-A871</f>
      </c>
      <c r="G872" s="6" t="s">
        <f>=B872+G871</f>
      </c>
      <c r="H872" s="6" t="s">
        <f>=F872*G871</f>
      </c>
    </row>
    <row collapsed="false" customFormat="false" customHeight="false" hidden="false" ht="12.1" outlineLevel="0" r="873">
      <c r="A873" s="13" t="n">
        <v>45903</v>
      </c>
      <c r="B873" s="6" t="n">
        <v>-195.4</v>
      </c>
      <c r="C873" s="16" t="s">
        <v>570</v>
      </c>
      <c r="D873" s="16"/>
      <c r="E873" s="16"/>
      <c r="F873" s="6" t="s">
        <f>=A873-A872</f>
      </c>
      <c r="G873" s="6" t="s">
        <f>=B873+G872</f>
      </c>
      <c r="H873" s="6" t="s">
        <f>=F873*G872</f>
      </c>
    </row>
    <row collapsed="false" customFormat="false" customHeight="false" hidden="false" ht="12.1" outlineLevel="0" r="874">
      <c r="A874" s="13" t="n">
        <v>45905</v>
      </c>
      <c r="B874" s="6" t="n">
        <v>-20.32</v>
      </c>
      <c r="C874" s="16" t="s">
        <v>681</v>
      </c>
      <c r="D874" s="16"/>
      <c r="E874" s="16"/>
      <c r="F874" s="6" t="s">
        <f>=A874-A873</f>
      </c>
      <c r="G874" s="6" t="s">
        <f>=B874+G873</f>
      </c>
      <c r="H874" s="6" t="s">
        <f>=F874*G873</f>
      </c>
    </row>
    <row collapsed="false" customFormat="false" customHeight="false" hidden="false" ht="12.1" outlineLevel="0" r="875">
      <c r="A875" s="13" t="n">
        <v>45907</v>
      </c>
      <c r="B875" s="6" t="n">
        <v>-89.75</v>
      </c>
      <c r="C875" s="16" t="s">
        <v>638</v>
      </c>
      <c r="D875" s="16"/>
      <c r="E875" s="16"/>
      <c r="F875" s="6" t="s">
        <f>=A875-A874</f>
      </c>
      <c r="G875" s="6" t="s">
        <f>=B875+G874</f>
      </c>
      <c r="H875" s="6" t="s">
        <f>=F875*G874</f>
      </c>
    </row>
    <row collapsed="false" customFormat="false" customHeight="false" hidden="false" ht="12.1" outlineLevel="0" r="876">
      <c r="A876" s="13" t="n">
        <v>45909</v>
      </c>
      <c r="B876" s="6" t="n">
        <v>-9.88</v>
      </c>
      <c r="C876" s="16" t="s">
        <v>682</v>
      </c>
      <c r="D876" s="16"/>
      <c r="E876" s="16"/>
      <c r="F876" s="6" t="s">
        <f>=A876-A875</f>
      </c>
      <c r="G876" s="6" t="s">
        <f>=B876+G875</f>
      </c>
      <c r="H876" s="6" t="s">
        <f>=F876*G875</f>
      </c>
    </row>
    <row collapsed="false" customFormat="false" customHeight="false" hidden="false" ht="12.1" outlineLevel="0" r="877">
      <c r="A877" s="13" t="n">
        <v>45915</v>
      </c>
      <c r="B877" s="6" t="n">
        <v>2050</v>
      </c>
      <c r="C877" s="16" t="s">
        <v>192</v>
      </c>
      <c r="D877" s="16"/>
      <c r="E877" s="16"/>
      <c r="F877" s="6" t="s">
        <f>=A877-A876</f>
      </c>
      <c r="G877" s="6" t="s">
        <f>=B877+G876</f>
      </c>
      <c r="H877" s="6" t="s">
        <f>=F877*G876</f>
      </c>
    </row>
    <row collapsed="false" customFormat="false" customHeight="false" hidden="false" ht="12.1" outlineLevel="0" r="878">
      <c r="A878" s="13" t="n">
        <v>45917</v>
      </c>
      <c r="B878" s="6" t="n">
        <v>-11.18</v>
      </c>
      <c r="C878" s="16" t="s">
        <v>683</v>
      </c>
      <c r="D878" s="16"/>
      <c r="E878" s="16"/>
      <c r="F878" s="6" t="s">
        <f>=A878-A877</f>
      </c>
      <c r="G878" s="6" t="s">
        <f>=B878+G877</f>
      </c>
      <c r="H878" s="6" t="s">
        <f>=F878*G877</f>
      </c>
    </row>
    <row collapsed="false" customFormat="false" customHeight="false" hidden="false" ht="12.1" outlineLevel="0" r="879">
      <c r="A879" s="13" t="n">
        <v>45917</v>
      </c>
      <c r="B879" s="6" t="n">
        <v>1000</v>
      </c>
      <c r="C879" s="16" t="s">
        <v>414</v>
      </c>
      <c r="D879" s="16"/>
      <c r="E879" s="16"/>
      <c r="F879" s="6" t="s">
        <f>=A879-A878</f>
      </c>
      <c r="G879" s="6" t="s">
        <f>=B879+G878</f>
      </c>
      <c r="H879" s="6" t="s">
        <f>=F879*G878</f>
      </c>
    </row>
    <row collapsed="false" customFormat="false" customHeight="false" hidden="false" ht="12.1" outlineLevel="0" r="880">
      <c r="A880" s="13" t="n">
        <v>45917</v>
      </c>
      <c r="B880" s="6" t="n">
        <v>100</v>
      </c>
      <c r="C880" s="16" t="s">
        <v>414</v>
      </c>
      <c r="D880" s="16"/>
      <c r="E880" s="16"/>
      <c r="F880" s="6" t="s">
        <f>=A880-A879</f>
      </c>
      <c r="G880" s="6" t="s">
        <f>=B880+G879</f>
      </c>
      <c r="H880" s="6" t="s">
        <f>=F880*G879</f>
      </c>
    </row>
    <row collapsed="false" customFormat="false" customHeight="false" hidden="false" ht="12.1" outlineLevel="0" r="881">
      <c r="A881" s="13" t="n">
        <v>45924</v>
      </c>
      <c r="B881" s="6" t="n">
        <v>-488</v>
      </c>
      <c r="C881" s="16" t="s">
        <v>684</v>
      </c>
      <c r="D881" s="16"/>
      <c r="E881" s="16"/>
      <c r="F881" s="6" t="s">
        <f>=A881-A880</f>
      </c>
      <c r="G881" s="6" t="s">
        <f>=B881+G880</f>
      </c>
      <c r="H881" s="6" t="s">
        <f>=F881*G880</f>
      </c>
    </row>
    <row collapsed="false" customFormat="false" customHeight="false" hidden="false" ht="12.1" outlineLevel="0" r="882">
      <c r="A882" s="13" t="n">
        <v>45924</v>
      </c>
      <c r="B882" s="6" t="n">
        <v>-102.68</v>
      </c>
      <c r="C882" s="16" t="s">
        <v>678</v>
      </c>
      <c r="D882" s="16"/>
      <c r="E882" s="16"/>
      <c r="F882" s="6" t="s">
        <f>=A882-A881</f>
      </c>
      <c r="G882" s="6" t="s">
        <f>=B882+G881</f>
      </c>
      <c r="H882" s="6" t="s">
        <f>=F882*G881</f>
      </c>
    </row>
    <row collapsed="false" customFormat="false" customHeight="false" hidden="false" ht="12.1" outlineLevel="0" r="883">
      <c r="A883" s="13" t="n">
        <v>45924</v>
      </c>
      <c r="B883" s="6" t="n">
        <v>489</v>
      </c>
      <c r="C883" s="16" t="s">
        <v>192</v>
      </c>
      <c r="D883" s="16"/>
      <c r="E883" s="16"/>
      <c r="F883" s="6" t="s">
        <f>=A883-A882</f>
      </c>
      <c r="G883" s="6" t="s">
        <f>=B883+G882</f>
      </c>
      <c r="H883" s="6" t="s">
        <f>=F883*G882</f>
      </c>
    </row>
    <row collapsed="false" customFormat="false" customHeight="false" hidden="false" ht="12.1" outlineLevel="0" r="884">
      <c r="A884" s="13" t="n">
        <v>45924</v>
      </c>
      <c r="B884" s="6" t="n">
        <v>1100</v>
      </c>
      <c r="C884" s="16" t="s">
        <v>192</v>
      </c>
      <c r="D884" s="16"/>
      <c r="E884" s="16"/>
      <c r="F884" s="6" t="s">
        <f>=A884-A883</f>
      </c>
      <c r="G884" s="6" t="s">
        <f>=B884+G883</f>
      </c>
      <c r="H884" s="6" t="s">
        <f>=F884*G883</f>
      </c>
    </row>
    <row collapsed="false" customFormat="false" customHeight="false" hidden="false" ht="12.1" outlineLevel="0" r="885">
      <c r="A885" s="13" t="n">
        <v>45924.639479167</v>
      </c>
      <c r="B885" s="6" t="n">
        <v>117.68</v>
      </c>
      <c r="C885" s="16" t="s">
        <v>685</v>
      </c>
      <c r="D885" s="16"/>
      <c r="E885" s="16"/>
      <c r="F885" s="6" t="s">
        <f>=A885-A884</f>
      </c>
      <c r="G885" s="6" t="s">
        <f>=B885+G884</f>
      </c>
      <c r="H885" s="6" t="s">
        <f>=F885*G884</f>
      </c>
    </row>
    <row collapsed="false" customFormat="false" customHeight="false" hidden="false" ht="12.1" outlineLevel="0" r="886">
      <c r="A886" s="13" t="n">
        <v>45926</v>
      </c>
      <c r="B886" s="6" t="n">
        <v>-48.05</v>
      </c>
      <c r="C886" s="16" t="s">
        <v>496</v>
      </c>
      <c r="D886" s="16"/>
      <c r="E886" s="16"/>
      <c r="F886" s="6" t="s">
        <f>=A886-A885</f>
      </c>
      <c r="G886" s="6" t="s">
        <f>=B886+G885</f>
      </c>
      <c r="H886" s="6" t="s">
        <f>=F886*G885</f>
      </c>
    </row>
    <row collapsed="false" customFormat="false" customHeight="false" hidden="false" ht="12.1" outlineLevel="0" r="887">
      <c r="A887" s="13" t="n">
        <v>45927</v>
      </c>
      <c r="B887" s="6" t="n">
        <v>-203</v>
      </c>
      <c r="C887" s="16" t="s">
        <v>686</v>
      </c>
      <c r="D887" s="16"/>
      <c r="E887" s="16"/>
      <c r="F887" s="6" t="s">
        <f>=A887-A886</f>
      </c>
      <c r="G887" s="6" t="s">
        <f>=B887+G886</f>
      </c>
      <c r="H887" s="6" t="s">
        <f>=F887*G886</f>
      </c>
    </row>
    <row collapsed="false" customFormat="false" customHeight="false" hidden="false" ht="12.1" outlineLevel="0" r="888">
      <c r="A888" s="13" t="n">
        <v>45929</v>
      </c>
      <c r="B888" s="6" t="n">
        <v>-70</v>
      </c>
      <c r="C888" s="16" t="s">
        <v>574</v>
      </c>
      <c r="D888" s="16"/>
      <c r="E888" s="16"/>
      <c r="F888" s="6" t="s">
        <f>=A888-A887</f>
      </c>
      <c r="G888" s="6" t="s">
        <f>=B888+G887</f>
      </c>
      <c r="H888" s="6" t="s">
        <f>=F888*G887</f>
      </c>
    </row>
    <row collapsed="false" customFormat="false" customHeight="false" hidden="false" ht="12.1" outlineLevel="0" r="889">
      <c r="A889" s="13" t="n">
        <v>45929</v>
      </c>
      <c r="B889" s="6" t="n">
        <v>-71.72</v>
      </c>
      <c r="C889" s="16" t="s">
        <v>687</v>
      </c>
      <c r="D889" s="16"/>
      <c r="E889" s="16"/>
      <c r="F889" s="6" t="s">
        <f>=A889-A888</f>
      </c>
      <c r="G889" s="6" t="s">
        <f>=B889+G888</f>
      </c>
      <c r="H889" s="6" t="s">
        <f>=F889*G888</f>
      </c>
    </row>
    <row collapsed="false" customFormat="false" customHeight="false" hidden="false" ht="12.1" outlineLevel="0" r="890">
      <c r="A890" s="13" t="n">
        <v>45930</v>
      </c>
      <c r="B890" s="6" t="n">
        <v>4523.3</v>
      </c>
      <c r="C890" s="16" t="s">
        <v>192</v>
      </c>
      <c r="D890" s="16"/>
      <c r="E890" s="16"/>
      <c r="F890" s="6" t="s">
        <f>=A890-A889</f>
      </c>
      <c r="G890" s="6" t="s">
        <f>=B890+G889</f>
      </c>
      <c r="H890" s="6" t="s">
        <f>=F890*G889</f>
      </c>
    </row>
    <row collapsed="false" customFormat="false" customHeight="false" hidden="false" ht="12.1" outlineLevel="0" r="891">
      <c r="A891" s="13" t="n">
        <v>45930</v>
      </c>
      <c r="B891" s="6" t="n">
        <v>-9.72</v>
      </c>
      <c r="C891" s="16" t="s">
        <v>688</v>
      </c>
      <c r="D891" s="16"/>
      <c r="E891" s="16"/>
      <c r="F891" s="6" t="s">
        <f>=A891-A890</f>
      </c>
      <c r="G891" s="6" t="s">
        <f>=B891+G890</f>
      </c>
      <c r="H891" s="6" t="s">
        <f>=F891*G890</f>
      </c>
    </row>
    <row collapsed="false" customFormat="false" customHeight="false" hidden="false" ht="12.1" outlineLevel="0" r="892">
      <c r="A892" s="13" t="n">
        <v>45931</v>
      </c>
      <c r="B892" s="6" t="n">
        <v>-333.9</v>
      </c>
      <c r="C892" s="16" t="s">
        <v>689</v>
      </c>
      <c r="D892" s="16"/>
      <c r="E892" s="16"/>
      <c r="F892" s="6" t="s">
        <f>=A892-A891</f>
      </c>
      <c r="G892" s="6" t="s">
        <f>=B892+G891</f>
      </c>
      <c r="H892" s="6" t="s">
        <f>=F892*G891</f>
      </c>
    </row>
    <row collapsed="false" customFormat="false" customHeight="false" hidden="false" ht="12.1" outlineLevel="0" r="893">
      <c r="A893" s="13" t="n">
        <v>45931</v>
      </c>
      <c r="B893" s="6" t="n">
        <v>-238</v>
      </c>
      <c r="C893" s="16" t="s">
        <v>690</v>
      </c>
      <c r="D893" s="16"/>
      <c r="E893" s="16"/>
      <c r="F893" s="6" t="s">
        <f>=A893-A892</f>
      </c>
      <c r="G893" s="6" t="s">
        <f>=B893+G892</f>
      </c>
      <c r="H893" s="6" t="s">
        <f>=F893*G892</f>
      </c>
    </row>
    <row collapsed="false" customFormat="false" customHeight="false" hidden="false" ht="12.1" outlineLevel="0" r="894">
      <c r="A894" s="13" t="n">
        <v>45931.653090278</v>
      </c>
      <c r="B894" s="6" t="n">
        <v>383.9</v>
      </c>
      <c r="C894" s="16" t="s">
        <v>691</v>
      </c>
      <c r="D894" s="16"/>
      <c r="E894" s="16"/>
      <c r="F894" s="6" t="s">
        <f>=A894-A893</f>
      </c>
      <c r="G894" s="6" t="s">
        <f>=B894+G893</f>
      </c>
      <c r="H894" s="6" t="s">
        <f>=F894*G893</f>
      </c>
    </row>
    <row collapsed="false" customFormat="false" customHeight="false" hidden="false" ht="12.1" outlineLevel="0" r="895">
      <c r="A895" s="13" t="n">
        <v>45932</v>
      </c>
      <c r="B895" s="6" t="n">
        <v>3072.72</v>
      </c>
      <c r="C895" s="16" t="s">
        <v>192</v>
      </c>
      <c r="D895" s="16"/>
      <c r="E895" s="16"/>
      <c r="F895" s="6" t="s">
        <f>=A895-A894</f>
      </c>
      <c r="G895" s="6" t="s">
        <f>=B895+G894</f>
      </c>
      <c r="H895" s="6" t="s">
        <f>=F895*G894</f>
      </c>
    </row>
    <row collapsed="false" customFormat="false" customHeight="false" hidden="false" ht="12.1" outlineLevel="0" r="896">
      <c r="A896" s="13" t="n">
        <v>45935</v>
      </c>
      <c r="B896" s="6" t="n">
        <v>5125.99</v>
      </c>
      <c r="C896" s="16" t="s">
        <v>192</v>
      </c>
      <c r="D896" s="16"/>
      <c r="E896" s="16"/>
      <c r="F896" s="6" t="s">
        <f>=A896-A895</f>
      </c>
      <c r="G896" s="6" t="s">
        <f>=B896+G895</f>
      </c>
      <c r="H896" s="6" t="s">
        <f>=F896*G895</f>
      </c>
    </row>
    <row collapsed="false" customFormat="false" customHeight="false" hidden="false" ht="12.1" outlineLevel="0" r="897">
      <c r="A897" s="13" t="n">
        <v>45936</v>
      </c>
      <c r="B897" s="6" t="n">
        <v>-401.5</v>
      </c>
      <c r="C897" s="16" t="s">
        <v>692</v>
      </c>
      <c r="D897" s="16"/>
      <c r="E897" s="16"/>
      <c r="F897" s="6" t="s">
        <f>=A897-A896</f>
      </c>
      <c r="G897" s="6" t="s">
        <f>=B897+G896</f>
      </c>
      <c r="H897" s="6" t="s">
        <f>=F897*G896</f>
      </c>
    </row>
    <row collapsed="false" customFormat="false" customHeight="false" hidden="false" ht="12.1" outlineLevel="0" r="898">
      <c r="A898" s="13" t="n">
        <v>45936</v>
      </c>
      <c r="B898" s="6" t="n">
        <v>-289.2</v>
      </c>
      <c r="C898" s="16" t="s">
        <v>693</v>
      </c>
      <c r="D898" s="16"/>
      <c r="E898" s="16"/>
      <c r="F898" s="6" t="s">
        <f>=A898-A897</f>
      </c>
      <c r="G898" s="6" t="s">
        <f>=B898+G897</f>
      </c>
      <c r="H898" s="6" t="s">
        <f>=F898*G897</f>
      </c>
    </row>
    <row collapsed="false" customFormat="false" customHeight="false" hidden="false" ht="12.1" outlineLevel="0" r="899">
      <c r="A899" s="13" t="n">
        <v>45937</v>
      </c>
      <c r="B899" s="6" t="n">
        <v>-89.75</v>
      </c>
      <c r="C899" s="16" t="s">
        <v>638</v>
      </c>
      <c r="D899" s="16"/>
      <c r="E899" s="16"/>
      <c r="F899" s="6" t="s">
        <f>=A899-A898</f>
      </c>
      <c r="G899" s="6" t="s">
        <f>=B899+G898</f>
      </c>
      <c r="H899" s="6" t="s">
        <f>=F899*G898</f>
      </c>
    </row>
    <row collapsed="false" customFormat="false" customHeight="false" hidden="false" ht="12.1" outlineLevel="0" r="900">
      <c r="A900" s="13" t="n">
        <v>45938</v>
      </c>
      <c r="B900" s="6" t="n">
        <v>326.75</v>
      </c>
      <c r="C900" s="16" t="s">
        <v>192</v>
      </c>
      <c r="D900" s="16"/>
      <c r="E900" s="16"/>
      <c r="F900" s="6" t="s">
        <f>=A900-A899</f>
      </c>
      <c r="G900" s="6" t="s">
        <f>=B900+G899</f>
      </c>
      <c r="H900" s="6" t="s">
        <f>=F900*G899</f>
      </c>
    </row>
    <row collapsed="false" customFormat="false" customHeight="false" hidden="false" ht="12.1" outlineLevel="0" r="901">
      <c r="A901" s="13" t="n">
        <v>45939</v>
      </c>
      <c r="B901" s="6" t="n">
        <v>289.2</v>
      </c>
      <c r="C901" s="16" t="s">
        <v>192</v>
      </c>
      <c r="D901" s="16"/>
      <c r="E901" s="16"/>
      <c r="F901" s="6" t="s">
        <f>=A901-A900</f>
      </c>
      <c r="G901" s="6" t="s">
        <f>=B901+G900</f>
      </c>
      <c r="H901" s="6" t="s">
        <f>=F901*G900</f>
      </c>
    </row>
    <row collapsed="false" customFormat="false" customHeight="false" hidden="false" ht="12.1" outlineLevel="0" r="902">
      <c r="A902" s="13" t="n">
        <v>45940</v>
      </c>
      <c r="B902" s="6" t="n">
        <v>-20.19</v>
      </c>
      <c r="C902" s="16" t="s">
        <v>694</v>
      </c>
      <c r="D902" s="16"/>
      <c r="E902" s="16"/>
      <c r="F902" s="6" t="s">
        <f>=A902-A901</f>
      </c>
      <c r="G902" s="6" t="s">
        <f>=B902+G901</f>
      </c>
      <c r="H902" s="6" t="s">
        <f>=F902*G901</f>
      </c>
    </row>
    <row collapsed="false" customFormat="false" customHeight="false" hidden="false" ht="12.1" outlineLevel="0" r="903">
      <c r="A903" s="13" t="n">
        <v>45943</v>
      </c>
      <c r="B903" s="6" t="n">
        <v>-151</v>
      </c>
      <c r="C903" s="16" t="s">
        <v>695</v>
      </c>
      <c r="D903" s="16"/>
      <c r="E903" s="16"/>
      <c r="F903" s="6" t="s">
        <f>=A903-A902</f>
      </c>
      <c r="G903" s="6" t="s">
        <f>=B903+G902</f>
      </c>
      <c r="H903" s="6" t="s">
        <f>=F903*G902</f>
      </c>
    </row>
    <row collapsed="false" customFormat="false" customHeight="false" hidden="false" ht="12.1" outlineLevel="0" r="904">
      <c r="A904" s="13" t="n">
        <v>45943</v>
      </c>
      <c r="B904" s="6" t="n">
        <v>-616.5</v>
      </c>
      <c r="C904" s="16" t="s">
        <v>696</v>
      </c>
      <c r="D904" s="16"/>
      <c r="E904" s="16"/>
      <c r="F904" s="6" t="s">
        <f>=A904-A903</f>
      </c>
      <c r="G904" s="6" t="s">
        <f>=B904+G903</f>
      </c>
      <c r="H904" s="6" t="s">
        <f>=F904*G903</f>
      </c>
    </row>
    <row collapsed="false" customFormat="false" customHeight="false" hidden="false" ht="12.1" outlineLevel="0" r="905">
      <c r="A905" s="13" t="n">
        <v>45944</v>
      </c>
      <c r="B905" s="6" t="n">
        <v>-187.25</v>
      </c>
      <c r="C905" s="16" t="s">
        <v>697</v>
      </c>
      <c r="D905" s="16"/>
      <c r="E905" s="16"/>
      <c r="F905" s="6" t="s">
        <f>=A905-A904</f>
      </c>
      <c r="G905" s="6" t="s">
        <f>=B905+G904</f>
      </c>
      <c r="H905" s="6" t="s">
        <f>=F905*G904</f>
      </c>
    </row>
    <row collapsed="false" customFormat="false" customHeight="false" hidden="false" ht="12.1" outlineLevel="0" r="906">
      <c r="A906" s="13" t="n">
        <v>45945</v>
      </c>
      <c r="B906" s="6" t="n">
        <v>-250</v>
      </c>
      <c r="C906" s="16" t="s">
        <v>557</v>
      </c>
      <c r="D906" s="16"/>
      <c r="E906" s="16"/>
      <c r="F906" s="6" t="s">
        <f>=A906-A905</f>
      </c>
      <c r="G906" s="6" t="s">
        <f>=B906+G905</f>
      </c>
      <c r="H906" s="6" t="s">
        <f>=F906*G905</f>
      </c>
    </row>
    <row collapsed="false" customFormat="false" customHeight="false" hidden="false" ht="12.1" outlineLevel="0" r="907">
      <c r="A907" s="13" t="n">
        <v>45946</v>
      </c>
      <c r="B907" s="6" t="n">
        <v>-15.1</v>
      </c>
      <c r="C907" s="16" t="s">
        <v>698</v>
      </c>
      <c r="D907" s="16"/>
      <c r="E907" s="16"/>
      <c r="F907" s="6" t="s">
        <f>=A907-A906</f>
      </c>
      <c r="G907" s="6" t="s">
        <f>=B907+G906</f>
      </c>
      <c r="H907" s="6" t="s">
        <f>=F907*G906</f>
      </c>
    </row>
    <row collapsed="false" customFormat="false" customHeight="false" hidden="false" ht="12.1" outlineLevel="0" r="908">
      <c r="A908" s="13" t="n">
        <v>45946</v>
      </c>
      <c r="B908" s="6" t="n">
        <v>3988.61</v>
      </c>
      <c r="C908" s="16" t="s">
        <v>192</v>
      </c>
      <c r="D908" s="16"/>
      <c r="E908" s="16"/>
      <c r="F908" s="6" t="s">
        <f>=A908-A907</f>
      </c>
      <c r="G908" s="6" t="s">
        <f>=B908+G907</f>
      </c>
      <c r="H908" s="6" t="s">
        <f>=F908*G907</f>
      </c>
    </row>
    <row collapsed="false" customFormat="false" customHeight="false" hidden="false" ht="12.1" outlineLevel="0" r="909">
      <c r="A909" s="13" t="n">
        <v>45946</v>
      </c>
      <c r="B909" s="6" t="n">
        <v>250</v>
      </c>
      <c r="C909" s="16" t="s">
        <v>192</v>
      </c>
      <c r="D909" s="16"/>
      <c r="E909" s="16"/>
      <c r="F909" s="6" t="s">
        <f>=A909-A908</f>
      </c>
      <c r="G909" s="6" t="s">
        <f>=B909+G908</f>
      </c>
      <c r="H909" s="6" t="s">
        <f>=F909*G908</f>
      </c>
    </row>
    <row collapsed="false" customFormat="false" customHeight="false" hidden="false" ht="12.1" outlineLevel="0" r="910">
      <c r="A910" s="13" t="n">
        <v>45946</v>
      </c>
      <c r="B910" s="6" t="n">
        <v>250</v>
      </c>
      <c r="C910" s="16" t="s">
        <v>559</v>
      </c>
      <c r="D910" s="16"/>
      <c r="E910" s="16"/>
      <c r="F910" s="6" t="s">
        <f>=A910-A909</f>
      </c>
      <c r="G910" s="6" t="s">
        <f>=B910+G909</f>
      </c>
      <c r="H910" s="6" t="s">
        <f>=F910*G909</f>
      </c>
    </row>
    <row collapsed="false" customFormat="false" customHeight="false" hidden="false" ht="12.1" outlineLevel="0" r="911">
      <c r="A911" s="13" t="n">
        <v>45950</v>
      </c>
      <c r="B911" s="6" t="n">
        <v>-219</v>
      </c>
      <c r="C911" s="16" t="s">
        <v>699</v>
      </c>
      <c r="D911" s="16"/>
      <c r="E911" s="16"/>
      <c r="F911" s="6" t="s">
        <f>=A911-A910</f>
      </c>
      <c r="G911" s="6" t="s">
        <f>=B911+G910</f>
      </c>
      <c r="H911" s="6" t="s">
        <f>=F911*G910</f>
      </c>
    </row>
    <row collapsed="false" customFormat="false" customHeight="false" hidden="false" ht="12.1" outlineLevel="0" r="912">
      <c r="A912" s="13" t="n">
        <v>45951</v>
      </c>
      <c r="B912" s="6" t="n">
        <v>416.6</v>
      </c>
      <c r="C912" s="16" t="s">
        <v>192</v>
      </c>
      <c r="D912" s="16"/>
      <c r="E912" s="16"/>
      <c r="F912" s="6" t="s">
        <f>=A912-A911</f>
      </c>
      <c r="G912" s="6" t="s">
        <f>=B912+G911</f>
      </c>
      <c r="H912" s="6" t="s">
        <f>=F912*G911</f>
      </c>
    </row>
    <row collapsed="false" customFormat="false" customHeight="false" hidden="false" ht="12.1" outlineLevel="0" r="913">
      <c r="A913" s="13" t="n">
        <v>45954</v>
      </c>
      <c r="B913" s="6" t="n">
        <v>-128.1</v>
      </c>
      <c r="C913" s="16" t="s">
        <v>700</v>
      </c>
      <c r="D913" s="16"/>
      <c r="E913" s="16"/>
      <c r="F913" s="6" t="s">
        <f>=A913-A912</f>
      </c>
      <c r="G913" s="6" t="s">
        <f>=B913+G912</f>
      </c>
      <c r="H913" s="6" t="s">
        <f>=F913*G912</f>
      </c>
    </row>
    <row collapsed="false" customFormat="false" customHeight="false" hidden="false" ht="12.1" outlineLevel="0" r="914">
      <c r="A914" s="13" t="n">
        <v>45954.618344907</v>
      </c>
      <c r="B914" s="6" t="n">
        <v>147.1</v>
      </c>
      <c r="C914" s="16" t="s">
        <v>701</v>
      </c>
      <c r="D914" s="16"/>
      <c r="E914" s="16"/>
      <c r="F914" s="6" t="s">
        <f>=A914-A913</f>
      </c>
      <c r="G914" s="6" t="s">
        <f>=B914+G913</f>
      </c>
      <c r="H914" s="6" t="s">
        <f>=F914*G913</f>
      </c>
    </row>
    <row collapsed="false" customFormat="false" customHeight="false" hidden="false" ht="12.1" outlineLevel="0" r="915">
      <c r="A915" s="13" t="n">
        <v>45956</v>
      </c>
      <c r="B915" s="6" t="n">
        <v>-48.05</v>
      </c>
      <c r="C915" s="16" t="s">
        <v>496</v>
      </c>
      <c r="D915" s="16"/>
      <c r="E915" s="16"/>
      <c r="F915" s="6" t="s">
        <f>=A915-A914</f>
      </c>
      <c r="G915" s="6" t="s">
        <f>=B915+G914</f>
      </c>
      <c r="H915" s="6" t="s">
        <f>=F915*G914</f>
      </c>
    </row>
    <row collapsed="false" customFormat="false" customHeight="false" hidden="false" ht="12.1" outlineLevel="0" r="916">
      <c r="A916" s="13" t="n">
        <v>45957</v>
      </c>
      <c r="B916" s="6" t="n">
        <v>151</v>
      </c>
      <c r="C916" s="16" t="s">
        <v>192</v>
      </c>
      <c r="D916" s="16"/>
      <c r="E916" s="16"/>
      <c r="F916" s="6" t="s">
        <f>=A916-A915</f>
      </c>
      <c r="G916" s="6" t="s">
        <f>=B916+G915</f>
      </c>
      <c r="H916" s="6" t="s">
        <f>=F916*G915</f>
      </c>
    </row>
    <row collapsed="false" customFormat="false" customHeight="false" hidden="false" ht="12.1" outlineLevel="0" r="917">
      <c r="A917" s="13" t="n">
        <v>45959</v>
      </c>
      <c r="B917" s="6" t="n">
        <v>1544.9</v>
      </c>
      <c r="C917" s="16" t="s">
        <v>192</v>
      </c>
      <c r="D917" s="16"/>
      <c r="E917" s="16"/>
      <c r="F917" s="6" t="s">
        <f>=A917-A916</f>
      </c>
      <c r="G917" s="6" t="s">
        <f>=B917+G916</f>
      </c>
      <c r="H917" s="6" t="s">
        <f>=F917*G916</f>
      </c>
    </row>
    <row collapsed="false" customFormat="false" customHeight="false" hidden="false" ht="12.1" outlineLevel="0" r="918">
      <c r="A918" s="13" t="n">
        <v>45960</v>
      </c>
      <c r="B918" s="6" t="n">
        <v>335</v>
      </c>
      <c r="C918" s="16" t="s">
        <v>192</v>
      </c>
      <c r="D918" s="16"/>
      <c r="E918" s="16"/>
      <c r="F918" s="6" t="s">
        <f>=A918-A917</f>
      </c>
      <c r="G918" s="6" t="s">
        <f>=B918+G917</f>
      </c>
      <c r="H918" s="6" t="s">
        <f>=F918*G917</f>
      </c>
    </row>
    <row collapsed="false" customFormat="false" customHeight="false" hidden="false" ht="12.1" outlineLevel="0" r="919">
      <c r="A919" s="13" t="n">
        <v>45961</v>
      </c>
      <c r="B919" s="6" t="n">
        <v>2307.95</v>
      </c>
      <c r="C919" s="16" t="s">
        <v>192</v>
      </c>
      <c r="D919" s="16"/>
      <c r="E919" s="16"/>
      <c r="F919" s="6" t="s">
        <f>=A919-A918</f>
      </c>
      <c r="G919" s="6" t="s">
        <f>=B919+G918</f>
      </c>
      <c r="H919" s="6" t="s">
        <f>=F919*G918</f>
      </c>
    </row>
    <row collapsed="false" customFormat="false" customHeight="false" hidden="false" ht="12.1" outlineLevel="0" r="920">
      <c r="A920" s="13" t="n">
        <v>45961</v>
      </c>
      <c r="B920" s="6" t="n">
        <v>219</v>
      </c>
      <c r="C920" s="16" t="s">
        <v>192</v>
      </c>
      <c r="D920" s="16"/>
      <c r="E920" s="16"/>
      <c r="F920" s="6" t="s">
        <f>=A920-A919</f>
      </c>
      <c r="G920" s="6" t="s">
        <f>=B920+G919</f>
      </c>
      <c r="H920" s="6" t="s">
        <f>=F920*G919</f>
      </c>
    </row>
    <row collapsed="false" customFormat="false" customHeight="false" hidden="false" ht="12.1" outlineLevel="0" r="921">
      <c r="A921" s="13" t="n">
        <v>45961</v>
      </c>
      <c r="B921" s="6" t="n">
        <v>-9.25</v>
      </c>
      <c r="C921" s="16" t="s">
        <v>702</v>
      </c>
      <c r="D921" s="16"/>
      <c r="E921" s="16"/>
      <c r="F921" s="6" t="s">
        <f>=A921-A920</f>
      </c>
      <c r="G921" s="6" t="s">
        <f>=B921+G920</f>
      </c>
      <c r="H921" s="6" t="s">
        <f>=F921*G920</f>
      </c>
    </row>
    <row collapsed="false" customFormat="false" customHeight="false" hidden="false" ht="12.1" outlineLevel="0" r="922">
      <c r="A922" s="13" t="n">
        <v>45962</v>
      </c>
      <c r="B922" s="6" t="n">
        <v>1536.25</v>
      </c>
      <c r="C922" s="16" t="s">
        <v>192</v>
      </c>
      <c r="D922" s="16"/>
      <c r="E922" s="16"/>
      <c r="F922" s="6" t="s">
        <f>=A922-A921</f>
      </c>
      <c r="G922" s="6" t="s">
        <f>=B922+G921</f>
      </c>
      <c r="H922" s="6" t="s">
        <f>=F922*G921</f>
      </c>
    </row>
    <row collapsed="false" customFormat="false" customHeight="false" hidden="false" ht="12.1" outlineLevel="0" r="923">
      <c r="A923" s="13" t="n">
        <v>45966</v>
      </c>
      <c r="B923" s="6" t="n">
        <v>-676.62</v>
      </c>
      <c r="C923" s="16" t="s">
        <v>703</v>
      </c>
      <c r="D923" s="16"/>
      <c r="E923" s="16"/>
      <c r="F923" s="6" t="s">
        <f>=A923-A922</f>
      </c>
      <c r="G923" s="6" t="s">
        <f>=B923+G922</f>
      </c>
      <c r="H923" s="6" t="s">
        <f>=F923*G922</f>
      </c>
    </row>
    <row collapsed="false" customFormat="false" customHeight="false" hidden="false" ht="12.1" outlineLevel="0" r="924">
      <c r="A924" s="13" t="n">
        <v>45966</v>
      </c>
      <c r="B924" s="6" t="n">
        <v>-51.82</v>
      </c>
      <c r="C924" s="16" t="s">
        <v>704</v>
      </c>
      <c r="D924" s="16"/>
      <c r="E924" s="16"/>
      <c r="F924" s="6" t="s">
        <f>=A924-A923</f>
      </c>
      <c r="G924" s="6" t="s">
        <f>=B924+G923</f>
      </c>
      <c r="H924" s="6" t="s">
        <f>=F924*G923</f>
      </c>
    </row>
    <row collapsed="false" customFormat="false" customHeight="false" hidden="false" ht="12.1" outlineLevel="0" r="925">
      <c r="A925" s="13" t="n">
        <v>45967</v>
      </c>
      <c r="B925" s="6" t="n">
        <v>-89.75</v>
      </c>
      <c r="C925" s="16" t="s">
        <v>638</v>
      </c>
      <c r="D925" s="16"/>
      <c r="E925" s="16"/>
      <c r="F925" s="6" t="s">
        <f>=A925-A924</f>
      </c>
      <c r="G925" s="6" t="s">
        <f>=B925+G924</f>
      </c>
      <c r="H925" s="6" t="s">
        <f>=F925*G924</f>
      </c>
    </row>
    <row collapsed="false" customFormat="false" customHeight="false" hidden="false" ht="12.1" outlineLevel="0" r="926">
      <c r="A926" s="13" t="n">
        <v>45970</v>
      </c>
      <c r="B926" s="6" t="n">
        <v>89.75</v>
      </c>
      <c r="C926" s="16" t="s">
        <v>192</v>
      </c>
      <c r="D926" s="16"/>
      <c r="E926" s="16"/>
      <c r="F926" s="6" t="s">
        <f>=A926-A925</f>
      </c>
      <c r="G926" s="6" t="s">
        <f>=B926+G925</f>
      </c>
      <c r="H926" s="6" t="s">
        <f>=F926*G925</f>
      </c>
    </row>
    <row collapsed="false" customFormat="false" customHeight="false" hidden="false" ht="12.1" outlineLevel="0" r="927">
      <c r="A927" s="13" t="n">
        <v>45978</v>
      </c>
      <c r="B927" s="6" t="n">
        <v>2470.25</v>
      </c>
      <c r="C927" s="16" t="s">
        <v>192</v>
      </c>
      <c r="D927" s="16"/>
      <c r="E927" s="16"/>
      <c r="F927" s="6" t="s">
        <f>=A927-A926</f>
      </c>
      <c r="G927" s="6" t="s">
        <f>=B927+G926</f>
      </c>
      <c r="H927" s="6" t="s">
        <f>=F927*G926</f>
      </c>
    </row>
    <row collapsed="false" customFormat="false" customHeight="false" hidden="false" ht="12.1" outlineLevel="0" r="928">
      <c r="A928" s="13" t="n">
        <v>45979</v>
      </c>
      <c r="B928" s="6" t="n">
        <v>1000</v>
      </c>
      <c r="C928" s="16" t="s">
        <v>192</v>
      </c>
      <c r="D928" s="16"/>
      <c r="E928" s="16"/>
      <c r="F928" s="6" t="s">
        <f>=A928-A927</f>
      </c>
      <c r="G928" s="6" t="s">
        <f>=B928+G927</f>
      </c>
      <c r="H928" s="6" t="s">
        <f>=F928*G927</f>
      </c>
    </row>
    <row collapsed="false" customFormat="false" customHeight="false" hidden="false" ht="12.1" outlineLevel="0" r="929">
      <c r="A929" s="13" t="n">
        <v>45981.479479167</v>
      </c>
      <c r="B929" s="6" t="n">
        <v>51.82</v>
      </c>
      <c r="C929" s="16" t="s">
        <v>705</v>
      </c>
      <c r="D929" s="16"/>
      <c r="E929" s="16"/>
      <c r="F929" s="6" t="s">
        <f>=A929-A928</f>
      </c>
      <c r="G929" s="6" t="s">
        <f>=B929+G928</f>
      </c>
      <c r="H929" s="6" t="s">
        <f>=F929*G928</f>
      </c>
    </row>
    <row collapsed="false" customFormat="false" customHeight="false" hidden="false" ht="12.1" outlineLevel="0" r="930">
      <c r="A930" s="13" t="n">
        <v>45982</v>
      </c>
      <c r="B930" s="6" t="n">
        <v>676.61</v>
      </c>
      <c r="C930" s="16" t="s">
        <v>192</v>
      </c>
      <c r="D930" s="16"/>
      <c r="E930" s="16"/>
      <c r="F930" s="6" t="s">
        <f>=A930-A929</f>
      </c>
      <c r="G930" s="6" t="s">
        <f>=B930+G929</f>
      </c>
      <c r="H930" s="6" t="s">
        <f>=F930*G929</f>
      </c>
    </row>
    <row collapsed="false" customFormat="false" customHeight="false" hidden="false" ht="12.1" outlineLevel="0" r="931">
      <c r="A931" s="13" t="n">
        <v>45984</v>
      </c>
      <c r="B931" s="6" t="n">
        <v>-128.1</v>
      </c>
      <c r="C931" s="16" t="s">
        <v>700</v>
      </c>
      <c r="D931" s="16"/>
      <c r="E931" s="16"/>
      <c r="F931" s="6" t="s">
        <f>=A931-A930</f>
      </c>
      <c r="G931" s="6" t="s">
        <f>=B931+G930</f>
      </c>
      <c r="H931" s="6" t="s">
        <f>=F931*G930</f>
      </c>
    </row>
    <row collapsed="false" customFormat="false" customHeight="false" hidden="false" ht="12.1" outlineLevel="0" r="932">
      <c r="A932" s="13" t="n">
        <v>45985.642662037</v>
      </c>
      <c r="B932" s="6" t="n">
        <v>147.1</v>
      </c>
      <c r="C932" s="16" t="s">
        <v>706</v>
      </c>
      <c r="D932" s="16"/>
      <c r="E932" s="16"/>
      <c r="F932" s="6" t="s">
        <f>=A932-A931</f>
      </c>
      <c r="G932" s="6" t="s">
        <f>=B932+G931</f>
      </c>
      <c r="H932" s="6" t="s">
        <f>=F932*G931</f>
      </c>
    </row>
    <row collapsed="false" customFormat="false" customHeight="false" hidden="false" ht="12.1" outlineLevel="0" r="933">
      <c r="A933" s="13" t="n">
        <v>45986</v>
      </c>
      <c r="B933" s="6" t="n">
        <v>-48.05</v>
      </c>
      <c r="C933" s="16" t="s">
        <v>496</v>
      </c>
      <c r="D933" s="16"/>
      <c r="E933" s="16"/>
      <c r="F933" s="6" t="s">
        <f>=A933-A932</f>
      </c>
      <c r="G933" s="6" t="s">
        <f>=B933+G932</f>
      </c>
      <c r="H933" s="6" t="s">
        <f>=F933*G932</f>
      </c>
    </row>
    <row collapsed="false" customFormat="false" customHeight="false" hidden="false" ht="12.1" outlineLevel="0" r="934">
      <c r="A934" s="13" t="n">
        <v>45989</v>
      </c>
      <c r="B934" s="6" t="n">
        <v>-154.65</v>
      </c>
      <c r="C934" s="16" t="s">
        <v>524</v>
      </c>
      <c r="D934" s="16"/>
      <c r="E934" s="16"/>
      <c r="F934" s="6" t="s">
        <f>=A934-A933</f>
      </c>
      <c r="G934" s="6" t="s">
        <f>=B934+G933</f>
      </c>
      <c r="H934" s="6" t="s">
        <f>=F934*G933</f>
      </c>
    </row>
    <row collapsed="false" customFormat="false" customHeight="false" hidden="false" ht="12.1" outlineLevel="0" r="935">
      <c r="A935" s="13" t="n">
        <v>45990</v>
      </c>
      <c r="B935" s="6" t="n">
        <v>4427.4</v>
      </c>
      <c r="C935" s="16" t="s">
        <v>192</v>
      </c>
      <c r="D935" s="16"/>
      <c r="E935" s="16"/>
      <c r="F935" s="6" t="s">
        <f>=A935-A934</f>
      </c>
      <c r="G935" s="6" t="s">
        <f>=B935+G934</f>
      </c>
      <c r="H935" s="6" t="s">
        <f>=F935*G934</f>
      </c>
    </row>
    <row collapsed="false" customFormat="false" customHeight="false" hidden="false" ht="12.1" outlineLevel="0" r="936">
      <c r="A936" s="13" t="n">
        <v>45994</v>
      </c>
      <c r="B936" s="6" t="n">
        <v>-184.4</v>
      </c>
      <c r="C936" s="16" t="s">
        <v>591</v>
      </c>
      <c r="D936" s="16"/>
      <c r="E936" s="16"/>
      <c r="F936" s="6" t="s">
        <f>=A936-A935</f>
      </c>
      <c r="G936" s="6" t="s">
        <f>=B936+G935</f>
      </c>
      <c r="H936" s="6" t="s">
        <f>=F936*G935</f>
      </c>
    </row>
    <row collapsed="false" customFormat="false" customHeight="false" hidden="false" ht="12.1" outlineLevel="0" r="937">
      <c r="A937" s="13" t="n">
        <v>45994</v>
      </c>
      <c r="B937" s="6" t="n">
        <v>-850.28</v>
      </c>
      <c r="C937" s="16" t="s">
        <v>707</v>
      </c>
      <c r="D937" s="16"/>
      <c r="E937" s="16"/>
      <c r="F937" s="6" t="s">
        <f>=A937-A936</f>
      </c>
      <c r="G937" s="6" t="s">
        <f>=B937+G936</f>
      </c>
      <c r="H937" s="6" t="s">
        <f>=F937*G936</f>
      </c>
    </row>
    <row collapsed="false" customFormat="false" customHeight="false" hidden="false" ht="12.1" outlineLevel="0" r="938">
      <c r="A938" s="13" t="n">
        <v>45994</v>
      </c>
      <c r="B938" s="6" t="n">
        <v>2035.68</v>
      </c>
      <c r="C938" s="16" t="s">
        <v>192</v>
      </c>
      <c r="D938" s="16"/>
      <c r="E938" s="16"/>
      <c r="F938" s="6" t="s">
        <f>=A938-A937</f>
      </c>
      <c r="G938" s="6" t="s">
        <f>=B938+G937</f>
      </c>
      <c r="H938" s="6" t="s">
        <f>=F938*G937</f>
      </c>
    </row>
    <row collapsed="false" customFormat="false" customHeight="false" hidden="false" ht="12.1" outlineLevel="0" r="939">
      <c r="A939" s="13" t="n">
        <v>45994</v>
      </c>
      <c r="B939" s="6" t="n">
        <v>1000</v>
      </c>
      <c r="C939" s="16" t="s">
        <v>192</v>
      </c>
      <c r="D939" s="16"/>
      <c r="E939" s="16"/>
      <c r="F939" s="6" t="s">
        <f>=A939-A938</f>
      </c>
      <c r="G939" s="6" t="s">
        <f>=B939+G938</f>
      </c>
      <c r="H939" s="6" t="s">
        <f>=F939*G938</f>
      </c>
    </row>
    <row collapsed="false" customFormat="false" customHeight="false" hidden="false" ht="12.1" outlineLevel="0" r="940">
      <c r="A940" s="13" t="n">
        <v>45996</v>
      </c>
      <c r="B940" s="6" t="n">
        <v>-19.24</v>
      </c>
      <c r="C940" s="16" t="s">
        <v>708</v>
      </c>
      <c r="D940" s="16"/>
      <c r="E940" s="16"/>
      <c r="F940" s="6" t="s">
        <f>=A940-A939</f>
      </c>
      <c r="G940" s="6" t="s">
        <f>=B940+G939</f>
      </c>
      <c r="H940" s="6" t="s">
        <f>=F940*G939</f>
      </c>
    </row>
    <row collapsed="false" customFormat="false" customHeight="false" hidden="false" ht="12.1" outlineLevel="0" r="941">
      <c r="A941" s="13" t="n">
        <v>45997</v>
      </c>
      <c r="B941" s="6" t="n">
        <v>-89.75</v>
      </c>
      <c r="C941" s="16" t="s">
        <v>638</v>
      </c>
      <c r="D941" s="16"/>
      <c r="E941" s="16"/>
      <c r="F941" s="6" t="s">
        <f>=A941-A940</f>
      </c>
      <c r="G941" s="6" t="s">
        <f>=B941+G940</f>
      </c>
      <c r="H941" s="6" t="s">
        <f>=F941*G940</f>
      </c>
    </row>
    <row collapsed="false" customFormat="false" customHeight="false" hidden="false" ht="12.1" outlineLevel="0" r="942">
      <c r="A942" s="13" t="n">
        <v>45999</v>
      </c>
      <c r="B942" s="6" t="n">
        <v>-11.16</v>
      </c>
      <c r="C942" s="16" t="s">
        <v>709</v>
      </c>
      <c r="D942" s="16"/>
      <c r="E942" s="16"/>
      <c r="F942" s="6" t="s">
        <f>=A942-A941</f>
      </c>
      <c r="G942" s="6" t="s">
        <f>=B942+G941</f>
      </c>
      <c r="H942" s="6" t="s">
        <f>=F942*G941</f>
      </c>
    </row>
    <row collapsed="false" customFormat="false" customHeight="false" hidden="false" ht="12.1" outlineLevel="0" r="943">
      <c r="A943" s="13" t="n">
        <v>46006</v>
      </c>
      <c r="B943" s="6" t="n">
        <v>2658.65</v>
      </c>
      <c r="C943" s="16" t="s">
        <v>192</v>
      </c>
      <c r="D943" s="16"/>
      <c r="E943" s="16"/>
      <c r="F943" s="6" t="s">
        <f>=A943-A942</f>
      </c>
      <c r="G943" s="6" t="s">
        <f>=B943+G942</f>
      </c>
      <c r="H943" s="6" t="s">
        <f>=F943*G942</f>
      </c>
    </row>
    <row collapsed="false" customFormat="false" customHeight="false" hidden="false" ht="12.1" outlineLevel="0" r="944">
      <c r="A944" s="13" t="n">
        <v>46006</v>
      </c>
      <c r="B944" s="6" t="n">
        <v>-9.57</v>
      </c>
      <c r="C944" s="16" t="s">
        <v>710</v>
      </c>
      <c r="D944" s="16"/>
      <c r="E944" s="16"/>
      <c r="F944" s="6" t="s">
        <f>=A944-A943</f>
      </c>
      <c r="G944" s="6" t="s">
        <f>=B944+G943</f>
      </c>
      <c r="H944" s="6" t="s">
        <f>=F944*G943</f>
      </c>
    </row>
    <row collapsed="false" customFormat="false" customHeight="false" hidden="false" ht="12.1" outlineLevel="0" r="945">
      <c r="A945" s="13" t="n">
        <v>46008</v>
      </c>
      <c r="B945" s="6" t="n">
        <v>1000</v>
      </c>
      <c r="C945" s="16" t="s">
        <v>192</v>
      </c>
      <c r="D945" s="16"/>
      <c r="E945" s="16"/>
      <c r="F945" s="6" t="s">
        <f>=A945-A944</f>
      </c>
      <c r="G945" s="6" t="s">
        <f>=B945+G944</f>
      </c>
      <c r="H945" s="6" t="s">
        <f>=F945*G944</f>
      </c>
    </row>
    <row collapsed="false" customFormat="false" customHeight="false" hidden="false" ht="12.1" outlineLevel="0" r="946">
      <c r="A946" s="13" t="n">
        <v>46009</v>
      </c>
      <c r="B946" s="6" t="n">
        <v>-10.85</v>
      </c>
      <c r="C946" s="16" t="s">
        <v>711</v>
      </c>
      <c r="D946" s="16"/>
      <c r="E946" s="16"/>
      <c r="F946" s="6" t="s">
        <f>=A946-A945</f>
      </c>
      <c r="G946" s="6" t="s">
        <f>=B946+G945</f>
      </c>
      <c r="H946" s="6" t="s">
        <f>=F946*G945</f>
      </c>
    </row>
    <row collapsed="false" customFormat="false" customHeight="false" hidden="false" ht="12.1" outlineLevel="0" r="947">
      <c r="A947" s="13" t="n">
        <v>46013</v>
      </c>
      <c r="B947" s="6" t="n">
        <v>-124.55</v>
      </c>
      <c r="C947" s="16" t="s">
        <v>712</v>
      </c>
      <c r="D947" s="16"/>
      <c r="E947" s="16"/>
      <c r="F947" s="6" t="s">
        <f>=A947-A946</f>
      </c>
      <c r="G947" s="6" t="s">
        <f>=B947+G946</f>
      </c>
      <c r="H947" s="6" t="s">
        <f>=F947*G946</f>
      </c>
    </row>
    <row collapsed="false" customFormat="false" customHeight="false" hidden="false" ht="12.1" outlineLevel="0" r="948">
      <c r="A948" s="13" t="n">
        <v>46013</v>
      </c>
      <c r="B948" s="6" t="n">
        <v>-313</v>
      </c>
      <c r="C948" s="16" t="s">
        <v>713</v>
      </c>
      <c r="D948" s="16"/>
      <c r="E948" s="16"/>
      <c r="F948" s="6" t="s">
        <f>=A948-A947</f>
      </c>
      <c r="G948" s="6" t="s">
        <f>=B948+G947</f>
      </c>
      <c r="H948" s="6" t="s">
        <f>=F948*G947</f>
      </c>
    </row>
    <row collapsed="false" customFormat="false" customHeight="false" hidden="false" ht="12.1" outlineLevel="0" r="949">
      <c r="A949" s="13" t="n">
        <v>46014</v>
      </c>
      <c r="B949" s="6" t="n">
        <v>-128.1</v>
      </c>
      <c r="C949" s="16" t="s">
        <v>700</v>
      </c>
      <c r="D949" s="16"/>
      <c r="E949" s="16"/>
      <c r="F949" s="6" t="s">
        <f>=A949-A948</f>
      </c>
      <c r="G949" s="6" t="s">
        <f>=B949+G948</f>
      </c>
      <c r="H949" s="6" t="s">
        <f>=F949*G948</f>
      </c>
    </row>
    <row collapsed="false" customFormat="false" customHeight="false" hidden="false" ht="12.1" outlineLevel="0" r="950">
      <c r="A950" s="13" t="n">
        <v>46014.642696759</v>
      </c>
      <c r="B950" s="6" t="n">
        <v>147.1</v>
      </c>
      <c r="C950" s="16" t="s">
        <v>714</v>
      </c>
      <c r="D950" s="16"/>
      <c r="E950" s="16"/>
      <c r="F950" s="6" t="s">
        <f>=A950-A949</f>
      </c>
      <c r="G950" s="6" t="s">
        <f>=B950+G949</f>
      </c>
      <c r="H950" s="6" t="s">
        <f>=F950*G949</f>
      </c>
    </row>
    <row collapsed="false" customFormat="false" customHeight="false" hidden="false" ht="12.1" outlineLevel="0" r="951">
      <c r="A951" s="13" t="n">
        <v>46015</v>
      </c>
      <c r="B951" s="6" t="n">
        <v>-51.84</v>
      </c>
      <c r="C951" s="16" t="s">
        <v>715</v>
      </c>
      <c r="D951" s="16"/>
      <c r="E951" s="16"/>
      <c r="F951" s="6" t="s">
        <f>=A951-A950</f>
      </c>
      <c r="G951" s="6" t="s">
        <f>=B951+G950</f>
      </c>
      <c r="H951" s="6" t="s">
        <f>=F951*G950</f>
      </c>
    </row>
    <row collapsed="false" customFormat="false" customHeight="false" hidden="false" ht="12.1" outlineLevel="0" r="952">
      <c r="A952" s="13" t="n">
        <v>46016</v>
      </c>
      <c r="B952" s="6" t="n">
        <v>-48.05</v>
      </c>
      <c r="C952" s="16" t="s">
        <v>496</v>
      </c>
      <c r="D952" s="16"/>
      <c r="E952" s="16"/>
      <c r="F952" s="6" t="s">
        <f>=A952-A951</f>
      </c>
      <c r="G952" s="6" t="s">
        <f>=B952+G951</f>
      </c>
      <c r="H952" s="6" t="s">
        <f>=F952*G951</f>
      </c>
    </row>
    <row collapsed="false" customFormat="false" customHeight="false" hidden="false" ht="12.1" outlineLevel="0" r="953">
      <c r="A953" s="13" t="n">
        <v>46017</v>
      </c>
      <c r="B953" s="6" t="n">
        <v>7999.92</v>
      </c>
      <c r="C953" s="16" t="s">
        <v>192</v>
      </c>
      <c r="D953" s="16"/>
      <c r="E953" s="16"/>
      <c r="F953" s="6" t="s">
        <f>=A953-A952</f>
      </c>
      <c r="G953" s="6" t="s">
        <f>=B953+G952</f>
      </c>
      <c r="H953" s="6" t="s">
        <f>=F953*G952</f>
      </c>
    </row>
    <row collapsed="false" customFormat="false" customHeight="false" hidden="false" ht="12.1" outlineLevel="0" r="954">
      <c r="A954" s="13" t="n">
        <v>46027</v>
      </c>
      <c r="B954" s="6" t="n">
        <v>-89.75</v>
      </c>
      <c r="C954" s="16" t="s">
        <v>638</v>
      </c>
      <c r="D954" s="16"/>
      <c r="E954" s="16"/>
      <c r="F954" s="6" t="s">
        <f>=A954-A953</f>
      </c>
      <c r="G954" s="6" t="s">
        <f>=B954+G953</f>
      </c>
      <c r="H954" s="6" t="s">
        <f>=F954*G953</f>
      </c>
    </row>
    <row collapsed="false" customFormat="false" customHeight="false" hidden="false" ht="12.1" outlineLevel="0" r="955">
      <c r="A955" s="13" t="n">
        <v>46028</v>
      </c>
      <c r="B955" s="6" t="n">
        <v>-5443</v>
      </c>
      <c r="C955" s="16" t="s">
        <v>716</v>
      </c>
      <c r="D955" s="16"/>
      <c r="E955" s="16"/>
      <c r="F955" s="6" t="s">
        <f>=A955-A954</f>
      </c>
      <c r="G955" s="6" t="s">
        <f>=B955+G954</f>
      </c>
      <c r="H955" s="6" t="s">
        <f>=F955*G954</f>
      </c>
    </row>
    <row collapsed="false" customFormat="false" customHeight="false" hidden="false" ht="12.1" outlineLevel="0" r="956">
      <c r="A956" s="13" t="n">
        <v>46033</v>
      </c>
      <c r="B956" s="6" t="n">
        <v>-105.95</v>
      </c>
      <c r="C956" s="16" t="s">
        <v>717</v>
      </c>
      <c r="D956" s="16"/>
      <c r="E956" s="16"/>
      <c r="F956" s="6" t="s">
        <f>=A956-A955</f>
      </c>
      <c r="G956" s="6" t="s">
        <f>=B956+G955</f>
      </c>
      <c r="H956" s="6" t="s">
        <f>=F956*G955</f>
      </c>
    </row>
    <row collapsed="false" customFormat="false" customHeight="false" hidden="false" ht="12.1" outlineLevel="0" r="957">
      <c r="A957" s="13" t="n">
        <v>46034</v>
      </c>
      <c r="B957" s="6" t="n">
        <v>-210.76</v>
      </c>
      <c r="C957" s="16" t="s">
        <v>718</v>
      </c>
      <c r="D957" s="16"/>
      <c r="E957" s="16"/>
      <c r="F957" s="6" t="s">
        <f>=A957-A956</f>
      </c>
      <c r="G957" s="6" t="s">
        <f>=B957+G956</f>
      </c>
      <c r="H957" s="6" t="s">
        <f>=F957*G956</f>
      </c>
    </row>
    <row collapsed="false" customFormat="false" customHeight="false" hidden="false" ht="12.1" outlineLevel="0" r="958">
      <c r="A958" s="13" t="n">
        <v>46034</v>
      </c>
      <c r="B958" s="6" t="n">
        <v>-140.84</v>
      </c>
      <c r="C958" s="16" t="s">
        <v>719</v>
      </c>
      <c r="D958" s="16"/>
      <c r="E958" s="16"/>
      <c r="F958" s="6" t="s">
        <f>=A958-A957</f>
      </c>
      <c r="G958" s="6" t="s">
        <f>=B958+G957</f>
      </c>
      <c r="H958" s="6" t="s">
        <f>=F958*G957</f>
      </c>
    </row>
    <row collapsed="false" customFormat="false" customHeight="false" hidden="false" ht="12.1" outlineLevel="0" r="959">
      <c r="A959" s="13" t="n">
        <v>46034</v>
      </c>
      <c r="B959" s="6" t="n">
        <v>-9.56</v>
      </c>
      <c r="C959" s="16" t="s">
        <v>720</v>
      </c>
      <c r="D959" s="16"/>
      <c r="E959" s="16"/>
      <c r="F959" s="6" t="s">
        <f>=A959-A958</f>
      </c>
      <c r="G959" s="6" t="s">
        <f>=B959+G958</f>
      </c>
      <c r="H959" s="6" t="s">
        <f>=F959*G958</f>
      </c>
    </row>
    <row collapsed="false" customFormat="false" customHeight="false" hidden="false" ht="12.1" outlineLevel="0" r="960">
      <c r="A960" s="13" t="n">
        <v>46034</v>
      </c>
      <c r="B960" s="6" t="n">
        <v>-345</v>
      </c>
      <c r="C960" s="16" t="s">
        <v>721</v>
      </c>
      <c r="D960" s="16"/>
      <c r="E960" s="16"/>
      <c r="F960" s="6" t="s">
        <f>=A960-A959</f>
      </c>
      <c r="G960" s="6" t="s">
        <f>=B960+G959</f>
      </c>
      <c r="H960" s="6" t="s">
        <f>=F960*G959</f>
      </c>
    </row>
    <row collapsed="false" customFormat="false" customHeight="false" hidden="false" ht="12.1" outlineLevel="0" r="961">
      <c r="A961" s="13" t="n">
        <v>46034</v>
      </c>
      <c r="B961" s="6" t="n">
        <v>-19.4</v>
      </c>
      <c r="C961" s="16" t="s">
        <v>722</v>
      </c>
      <c r="D961" s="16"/>
      <c r="E961" s="16"/>
      <c r="F961" s="6" t="s">
        <f>=A961-A960</f>
      </c>
      <c r="G961" s="6" t="s">
        <f>=B961+G960</f>
      </c>
      <c r="H961" s="6" t="s">
        <f>=F961*G960</f>
      </c>
    </row>
    <row collapsed="false" customFormat="false" customHeight="false" hidden="false" ht="12.1" outlineLevel="0" r="962">
      <c r="A962" s="13" t="n">
        <v>46038</v>
      </c>
      <c r="B962" s="6" t="n">
        <v>1780.25</v>
      </c>
      <c r="C962" s="16" t="s">
        <v>192</v>
      </c>
      <c r="D962" s="16"/>
      <c r="E962" s="16"/>
      <c r="F962" s="6" t="s">
        <f>=A962-A961</f>
      </c>
      <c r="G962" s="6" t="s">
        <f>=B962+G961</f>
      </c>
      <c r="H962" s="6" t="s">
        <f>=F962*G961</f>
      </c>
    </row>
    <row collapsed="false" customFormat="false" customHeight="false" hidden="false" ht="12.1" outlineLevel="0" r="963">
      <c r="A963" s="13" t="n">
        <v>46043</v>
      </c>
      <c r="B963" s="6" t="n">
        <v>2899.82</v>
      </c>
      <c r="C963" s="16" t="s">
        <v>192</v>
      </c>
      <c r="D963" s="16"/>
      <c r="E963" s="16"/>
      <c r="F963" s="6" t="s">
        <f>=A963-A962</f>
      </c>
      <c r="G963" s="6" t="s">
        <f>=B963+G962</f>
      </c>
      <c r="H963" s="6" t="s">
        <f>=F963*G962</f>
      </c>
    </row>
    <row collapsed="false" customFormat="false" customHeight="false" hidden="false" ht="12.1" outlineLevel="0" r="964">
      <c r="A964" s="13" t="n">
        <v>46044</v>
      </c>
      <c r="B964" s="6" t="n">
        <v>-128.1</v>
      </c>
      <c r="C964" s="16" t="s">
        <v>700</v>
      </c>
      <c r="D964" s="16"/>
      <c r="E964" s="16"/>
      <c r="F964" s="6" t="s">
        <f>=A964-A963</f>
      </c>
      <c r="G964" s="6" t="s">
        <f>=B964+G963</f>
      </c>
      <c r="H964" s="6" t="s">
        <f>=F964*G963</f>
      </c>
    </row>
    <row collapsed="false" customFormat="false" customHeight="false" hidden="false" ht="12.1" outlineLevel="0" r="965">
      <c r="A965" s="13" t="n">
        <v>46044.701747685</v>
      </c>
      <c r="B965" s="6" t="n">
        <v>147.1</v>
      </c>
      <c r="C965" s="16" t="s">
        <v>723</v>
      </c>
      <c r="D965" s="16"/>
      <c r="E965" s="16"/>
      <c r="F965" s="6" t="s">
        <f>=A965-A964</f>
      </c>
      <c r="G965" s="6" t="s">
        <f>=B965+G964</f>
      </c>
      <c r="H965" s="6" t="s">
        <f>=F965*G964</f>
      </c>
    </row>
    <row collapsed="false" customFormat="false" customHeight="false" hidden="false" ht="12.1" outlineLevel="0" r="966">
      <c r="A966" s="13" t="n">
        <v>46045</v>
      </c>
      <c r="B966" s="6" t="n">
        <v>-5000</v>
      </c>
      <c r="C966" s="16" t="s">
        <v>724</v>
      </c>
      <c r="D966" s="16"/>
      <c r="E966" s="16"/>
      <c r="F966" s="6" t="s">
        <f>=A966-A965</f>
      </c>
      <c r="G966" s="6" t="s">
        <f>=B966+G965</f>
      </c>
      <c r="H966" s="6" t="s">
        <f>=F966*G965</f>
      </c>
    </row>
    <row collapsed="false" customFormat="false" customHeight="false" hidden="false" ht="12.1" outlineLevel="0" r="967">
      <c r="A967" s="13" t="n">
        <v>46046</v>
      </c>
      <c r="B967" s="6" t="n">
        <v>-48.05</v>
      </c>
      <c r="C967" s="16" t="s">
        <v>496</v>
      </c>
      <c r="D967" s="16"/>
      <c r="E967" s="16"/>
      <c r="F967" s="6" t="s">
        <f>=A967-A966</f>
      </c>
      <c r="G967" s="6" t="s">
        <f>=B967+G966</f>
      </c>
      <c r="H967" s="6" t="s">
        <f>=F967*G966</f>
      </c>
    </row>
    <row collapsed="false" customFormat="false" customHeight="false" hidden="false" ht="12.1" outlineLevel="0" r="968">
      <c r="A968" s="13" t="n">
        <v>46049</v>
      </c>
      <c r="B968" s="6" t="n">
        <v>5000</v>
      </c>
      <c r="C968" s="16" t="s">
        <v>725</v>
      </c>
      <c r="D968" s="16"/>
      <c r="E968" s="16"/>
      <c r="F968" s="6" t="s">
        <f>=A968-A967</f>
      </c>
      <c r="G968" s="6" t="s">
        <f>=B968+G967</f>
      </c>
      <c r="H968" s="6" t="s">
        <f>=F968*G967</f>
      </c>
    </row>
    <row collapsed="false" customFormat="false" customHeight="false" hidden="false" ht="12.1" outlineLevel="0" r="969">
      <c r="A969" s="13" t="n">
        <v>46049.75755787</v>
      </c>
      <c r="B969" s="6" t="n">
        <v>10.56</v>
      </c>
      <c r="C969" s="16" t="s">
        <v>726</v>
      </c>
      <c r="D969" s="16"/>
      <c r="E969" s="16"/>
      <c r="F969" s="6" t="s">
        <f>=A969-A968</f>
      </c>
      <c r="G969" s="6" t="s">
        <f>=B969+G968</f>
      </c>
      <c r="H969" s="6" t="s">
        <f>=F969*G968</f>
      </c>
    </row>
    <row collapsed="false" customFormat="false" customHeight="false" hidden="false" ht="12.1" outlineLevel="0" r="970">
      <c r="A970" s="13" t="n">
        <v>46052</v>
      </c>
      <c r="B970" s="6" t="n">
        <v>4297.22</v>
      </c>
      <c r="C970" s="16" t="s">
        <v>192</v>
      </c>
      <c r="D970" s="16"/>
      <c r="E970" s="16"/>
      <c r="F970" s="6" t="s">
        <f>=A970-A969</f>
      </c>
      <c r="G970" s="6" t="s">
        <f>=B970+G969</f>
      </c>
      <c r="H970" s="6" t="s">
        <f>=F970*G969</f>
      </c>
    </row>
    <row collapsed="false" customFormat="false" customHeight="false" hidden="false" ht="12.1" outlineLevel="0" r="971">
      <c r="A971" s="13" t="n">
        <v>46057</v>
      </c>
      <c r="B971" s="6" t="n">
        <v>-89.75</v>
      </c>
      <c r="C971" s="16" t="s">
        <v>638</v>
      </c>
      <c r="D971" s="16"/>
      <c r="E971" s="16"/>
      <c r="F971" s="6" t="s">
        <f>=A971-A970</f>
      </c>
      <c r="G971" s="6" t="s">
        <f>=B971+G970</f>
      </c>
      <c r="H971" s="6" t="s">
        <f>=F971*G970</f>
      </c>
    </row>
    <row collapsed="false" customFormat="false" customHeight="false" hidden="false" ht="12.1" outlineLevel="0" r="972">
      <c r="A972" s="13" t="n">
        <v>46058</v>
      </c>
      <c r="B972" s="6" t="n">
        <v>300</v>
      </c>
      <c r="C972" s="16" t="s">
        <v>192</v>
      </c>
      <c r="D972" s="16"/>
      <c r="E972" s="16"/>
      <c r="F972" s="6" t="s">
        <f>=A972-A971</f>
      </c>
      <c r="G972" s="6" t="s">
        <f>=B972+G971</f>
      </c>
      <c r="H972" s="6" t="s">
        <f>=F972*G971</f>
      </c>
    </row>
    <row collapsed="false" customFormat="false" customHeight="false" hidden="false" ht="12.1" outlineLevel="0" r="973">
      <c r="A973" s="13" t="n">
        <v>46058</v>
      </c>
      <c r="B973" s="6" t="n">
        <v>2500</v>
      </c>
      <c r="C973" s="16" t="s">
        <v>727</v>
      </c>
      <c r="D973" s="16"/>
      <c r="E973" s="16"/>
      <c r="F973" s="6" t="s">
        <f>=A973-A972</f>
      </c>
      <c r="G973" s="6" t="s">
        <f>=B973+G972</f>
      </c>
      <c r="H973" s="6" t="s">
        <f>=F973*G972</f>
      </c>
    </row>
    <row collapsed="false" customFormat="false" customHeight="false" hidden="false" ht="12.1" outlineLevel="0" r="974">
      <c r="A974" s="13" t="n">
        <v>46063</v>
      </c>
      <c r="B974" s="6" t="n">
        <v>-112.64</v>
      </c>
      <c r="C974" s="16" t="s">
        <v>674</v>
      </c>
      <c r="D974" s="16"/>
      <c r="E974" s="16"/>
      <c r="F974" s="6" t="s">
        <f>=A974-A973</f>
      </c>
      <c r="G974" s="6" t="s">
        <f>=B974+G973</f>
      </c>
      <c r="H974" s="6" t="s">
        <f>=F974*G973</f>
      </c>
    </row>
    <row collapsed="false" customFormat="false" customHeight="false" hidden="false" ht="12.1" outlineLevel="0" r="975">
      <c r="A975" s="13" t="n">
        <v>46064</v>
      </c>
      <c r="B975" s="6" t="n">
        <v>-577.1</v>
      </c>
      <c r="C975" s="16" t="s">
        <v>728</v>
      </c>
      <c r="D975" s="16"/>
      <c r="E975" s="16"/>
      <c r="F975" s="6" t="s">
        <f>=A975-A974</f>
      </c>
      <c r="G975" s="6" t="s">
        <f>=B975+G974</f>
      </c>
      <c r="H975" s="6" t="s">
        <f>=F975*G974</f>
      </c>
    </row>
    <row collapsed="false" customFormat="false" customHeight="false" hidden="false" ht="12.1" outlineLevel="0" r="976">
      <c r="A976" s="13" t="n">
        <v>46064.503761574</v>
      </c>
      <c r="B976" s="6" t="n">
        <v>129.64</v>
      </c>
      <c r="C976" s="16" t="s">
        <v>729</v>
      </c>
      <c r="D976" s="16"/>
      <c r="E976" s="16"/>
      <c r="F976" s="6" t="s">
        <f>=A976-A975</f>
      </c>
      <c r="G976" s="6" t="s">
        <f>=B976+G975</f>
      </c>
      <c r="H976" s="6" t="s">
        <f>=F976*G975</f>
      </c>
    </row>
    <row collapsed="false" customFormat="false" customHeight="false" hidden="false" ht="12.1" outlineLevel="0" r="977">
      <c r="A977" s="13" t="n">
        <v>46074</v>
      </c>
      <c r="B977" s="6" t="n">
        <v>-128.1</v>
      </c>
      <c r="C977" s="16" t="s">
        <v>700</v>
      </c>
      <c r="D977" s="16"/>
      <c r="E977" s="16"/>
      <c r="F977" s="6" t="s">
        <f>=A977-A976</f>
      </c>
      <c r="G977" s="6" t="s">
        <f>=B977+G976</f>
      </c>
      <c r="H977" s="6" t="s">
        <f>=F977*G976</f>
      </c>
    </row>
    <row collapsed="false" customFormat="false" customHeight="false" hidden="false" ht="12.1" outlineLevel="0" r="978">
      <c r="A978" s="13" t="n">
        <v>46077</v>
      </c>
      <c r="B978" s="6" t="n">
        <v>5619.84</v>
      </c>
      <c r="C978" s="16" t="s">
        <v>192</v>
      </c>
      <c r="D978" s="16"/>
      <c r="E978" s="16"/>
      <c r="F978" s="6" t="s">
        <f>=A978-A977</f>
      </c>
      <c r="G978" s="6" t="s">
        <f>=B978+G977</f>
      </c>
      <c r="H978" s="6" t="s">
        <f>=F978*G977</f>
      </c>
    </row>
    <row collapsed="false" customFormat="false" customHeight="false" hidden="false" ht="12.1" outlineLevel="0" r="979">
      <c r="A979" s="13" t="n">
        <v>46077.646099537</v>
      </c>
      <c r="B979" s="6" t="n">
        <v>147.1</v>
      </c>
      <c r="C979" s="16" t="s">
        <v>730</v>
      </c>
      <c r="D979" s="16"/>
      <c r="E979" s="16"/>
      <c r="F979" s="6" t="s">
        <f>=A979-A978</f>
      </c>
      <c r="G979" s="6" t="s">
        <f>=B979+G978</f>
      </c>
      <c r="H979" s="6" t="s">
        <f>=F979*G978</f>
      </c>
    </row>
    <row collapsed="false" customFormat="false" customHeight="false" hidden="false" ht="12.1" outlineLevel="0" r="980">
      <c r="A980" s="13" t="n">
        <v>46080</v>
      </c>
      <c r="B980" s="6" t="n">
        <v>-154.65</v>
      </c>
      <c r="C980" s="16" t="s">
        <v>524</v>
      </c>
      <c r="D980" s="16"/>
      <c r="E980" s="16"/>
      <c r="F980" s="6" t="s">
        <f>=A980-A979</f>
      </c>
      <c r="G980" s="6" t="s">
        <f>=B980+G979</f>
      </c>
      <c r="H980" s="6" t="s">
        <f>=F980*G979</f>
      </c>
    </row>
    <row collapsed="false" customFormat="false" customHeight="false" hidden="false" ht="12.1" outlineLevel="0" r="981">
      <c r="A981" s="13" t="n">
        <v>46085</v>
      </c>
      <c r="B981" s="6" t="n">
        <v>-390.8</v>
      </c>
      <c r="C981" s="16" t="s">
        <v>731</v>
      </c>
      <c r="D981" s="16"/>
      <c r="E981" s="16"/>
      <c r="F981" s="6" t="s">
        <f>=A981-A980</f>
      </c>
      <c r="G981" s="6" t="s">
        <f>=B981+G980</f>
      </c>
      <c r="H981" s="6" t="s">
        <f>=F981*G980</f>
      </c>
    </row>
    <row collapsed="false" customFormat="false" customHeight="false" hidden="false" ht="12.1" outlineLevel="0" r="982">
      <c r="A982" s="13" t="n">
        <v>46087</v>
      </c>
      <c r="B982" s="6" t="n">
        <v>-89.75</v>
      </c>
      <c r="C982" s="16" t="s">
        <v>638</v>
      </c>
      <c r="D982" s="16"/>
      <c r="E982" s="16"/>
      <c r="F982" s="6" t="s">
        <f>=A982-A981</f>
      </c>
      <c r="G982" s="6" t="s">
        <f>=B982+G981</f>
      </c>
      <c r="H982" s="6" t="s">
        <f>=F982*G981</f>
      </c>
    </row>
    <row collapsed="false" customFormat="false" customHeight="false" hidden="false" ht="12.1" outlineLevel="0" r="983">
      <c r="A983" s="13" t="n">
        <v>46087</v>
      </c>
      <c r="B983" s="6" t="n">
        <v>10182.49</v>
      </c>
      <c r="C983" s="16" t="s">
        <v>192</v>
      </c>
      <c r="D983" s="16"/>
      <c r="E983" s="16"/>
      <c r="F983" s="6" t="s">
        <f>=A983-A982</f>
      </c>
      <c r="G983" s="6" t="s">
        <f>=B983+G982</f>
      </c>
      <c r="H983" s="6" t="s">
        <f>=F983*G982</f>
      </c>
    </row>
    <row collapsed="false" customFormat="false" customHeight="false" hidden="false" ht="12.1" outlineLevel="0" r="984">
      <c r="A984" s="13" t="n">
        <v>46087</v>
      </c>
      <c r="B984" s="6" t="n">
        <v>-19.55</v>
      </c>
      <c r="C984" s="16" t="s">
        <v>732</v>
      </c>
      <c r="D984" s="16"/>
      <c r="E984" s="16"/>
      <c r="F984" s="6" t="s">
        <f>=A984-A983</f>
      </c>
      <c r="G984" s="6" t="s">
        <f>=B984+G983</f>
      </c>
      <c r="H984" s="6" t="s">
        <f>=F984*G983</f>
      </c>
    </row>
    <row collapsed="false" customFormat="false" customHeight="false" hidden="false" ht="12.1" outlineLevel="0" r="985">
      <c r="A985" s="13" t="n">
        <v>46091</v>
      </c>
      <c r="B985" s="6" t="n">
        <v>12425.21</v>
      </c>
      <c r="C985" s="16" t="s">
        <v>192</v>
      </c>
      <c r="D985" s="16"/>
      <c r="E985" s="16"/>
      <c r="F985" s="6" t="s">
        <f>=A985-A984</f>
      </c>
      <c r="G985" s="6" t="s">
        <f>=B985+G984</f>
      </c>
      <c r="H985" s="6" t="s">
        <f>=F985*G984</f>
      </c>
    </row>
    <row collapsed="false" customFormat="false" customHeight="false" hidden="false" ht="12.1" outlineLevel="0" r="986">
      <c r="A986" s="13" t="n">
        <v>46097</v>
      </c>
      <c r="B986" s="6" t="n">
        <v>-9.63</v>
      </c>
      <c r="C986" s="16" t="s">
        <v>733</v>
      </c>
      <c r="D986" s="16"/>
      <c r="E986" s="16"/>
      <c r="F986" s="6" t="s">
        <f>=A986-A985</f>
      </c>
      <c r="G986" s="6" t="s">
        <f>=B986+G985</f>
      </c>
      <c r="H986" s="6" t="s">
        <f>=F986*G985</f>
      </c>
    </row>
    <row collapsed="false" customFormat="false" customHeight="false" hidden="false" ht="12.1" outlineLevel="0" r="987">
      <c r="A987" s="13" t="n">
        <v>46099</v>
      </c>
      <c r="B987" s="6" t="n">
        <v>-11.06</v>
      </c>
      <c r="C987" s="16" t="s">
        <v>734</v>
      </c>
      <c r="D987" s="16"/>
      <c r="E987" s="16"/>
      <c r="F987" s="6" t="s">
        <f>=A987-A986</f>
      </c>
      <c r="G987" s="6" t="s">
        <f>=B987+G986</f>
      </c>
      <c r="H987" s="6" t="s">
        <f>=F987*G986</f>
      </c>
    </row>
    <row collapsed="false" customFormat="false" customHeight="false" hidden="false" ht="12.1" outlineLevel="0" r="988">
      <c r="A988" s="13" t="n">
        <v>46104</v>
      </c>
      <c r="B988" s="6" t="n">
        <v>-128.1</v>
      </c>
      <c r="C988" s="16" t="s">
        <v>700</v>
      </c>
      <c r="D988" s="16"/>
      <c r="E988" s="16"/>
      <c r="F988" s="6" t="s">
        <f>=A988-A987</f>
      </c>
      <c r="G988" s="6" t="s">
        <f>=B988+G987</f>
      </c>
      <c r="H988" s="6" t="s">
        <f>=F988*G987</f>
      </c>
    </row>
    <row collapsed="false" customFormat="false" customHeight="false" hidden="false" ht="12.1" outlineLevel="0" r="989">
      <c r="A989" s="13" t="n">
        <v>46104.604560185</v>
      </c>
      <c r="B989" s="6" t="n">
        <v>147.1</v>
      </c>
      <c r="C989" s="16" t="s">
        <v>735</v>
      </c>
      <c r="D989" s="16"/>
      <c r="E989" s="16"/>
      <c r="F989" s="6" t="s">
        <f>=A989-A988</f>
      </c>
      <c r="G989" s="6" t="s">
        <f>=B989+G988</f>
      </c>
      <c r="H989" s="6" t="s">
        <f>=F989*G988</f>
      </c>
    </row>
    <row collapsed="false" customFormat="false" customHeight="false" hidden="false" ht="12.1" outlineLevel="0" r="990">
      <c r="A990" s="13" t="n">
        <v>46106</v>
      </c>
      <c r="B990" s="6" t="n">
        <v>-780.6</v>
      </c>
      <c r="C990" s="16" t="s">
        <v>736</v>
      </c>
      <c r="D990" s="16"/>
      <c r="E990" s="16"/>
      <c r="F990" s="6" t="s">
        <f>=A990-A989</f>
      </c>
      <c r="G990" s="6" t="s">
        <f>=B990+G989</f>
      </c>
      <c r="H990" s="6" t="s">
        <f>=F990*G989</f>
      </c>
    </row>
    <row collapsed="false" customFormat="false" customHeight="false" hidden="false" ht="12.1" outlineLevel="0" r="991">
      <c r="A991" s="13" t="n">
        <v>46106</v>
      </c>
      <c r="B991" s="6" t="n">
        <v>-364.88</v>
      </c>
      <c r="C991" s="16" t="s">
        <v>737</v>
      </c>
      <c r="D991" s="16"/>
      <c r="E991" s="16"/>
      <c r="F991" s="6" t="s">
        <f>=A991-A990</f>
      </c>
      <c r="G991" s="6" t="s">
        <f>=B991+G990</f>
      </c>
      <c r="H991" s="6" t="s">
        <f>=F991*G990</f>
      </c>
    </row>
    <row collapsed="false" customFormat="false" customHeight="false" hidden="false" ht="12.1" outlineLevel="0" r="992">
      <c r="A992" s="13" t="n">
        <v>46113</v>
      </c>
      <c r="B992" s="6" t="n">
        <v>-333.9</v>
      </c>
      <c r="C992" s="16" t="s">
        <v>689</v>
      </c>
      <c r="D992" s="16"/>
      <c r="E992" s="16"/>
      <c r="F992" s="6" t="s">
        <f>=A992-A991</f>
      </c>
      <c r="G992" s="6" t="s">
        <f>=B992+G991</f>
      </c>
      <c r="H992" s="6" t="s">
        <f>=F992*G991</f>
      </c>
    </row>
    <row collapsed="false" customFormat="false" customHeight="false" hidden="false" ht="12.1" outlineLevel="0" r="993">
      <c r="A993" s="13" t="n">
        <v>46113.639259259</v>
      </c>
      <c r="B993" s="6" t="n">
        <v>383.9</v>
      </c>
      <c r="C993" s="16" t="s">
        <v>738</v>
      </c>
      <c r="D993" s="16"/>
      <c r="E993" s="16"/>
      <c r="F993" s="6" t="s">
        <f>=A993-A992</f>
      </c>
      <c r="G993" s="6" t="s">
        <f>=B993+G992</f>
      </c>
      <c r="H993" s="6" t="s">
        <f>=F993*G992</f>
      </c>
    </row>
    <row collapsed="false" customFormat="false" customHeight="false" hidden="false" ht="12.1" outlineLevel="0" r="994">
      <c r="A994" s="13" t="n">
        <v>46114</v>
      </c>
      <c r="B994" s="6" t="n">
        <v>13661.63</v>
      </c>
      <c r="C994" s="16" t="s">
        <v>192</v>
      </c>
      <c r="D994" s="16"/>
      <c r="E994" s="16"/>
      <c r="F994" s="6" t="s">
        <f>=A994-A993</f>
      </c>
      <c r="G994" s="6" t="s">
        <f>=B994+G993</f>
      </c>
      <c r="H994" s="6" t="s">
        <f>=F994*G993</f>
      </c>
    </row>
    <row collapsed="false" customFormat="false" customHeight="false" hidden="false" ht="12.1" outlineLevel="0" r="995">
      <c r="A995" s="13" t="n">
        <v>46117</v>
      </c>
      <c r="B995" s="6" t="n">
        <v>16973</v>
      </c>
      <c r="C995" s="16" t="s">
        <v>192</v>
      </c>
      <c r="D995" s="16"/>
      <c r="E995" s="16"/>
      <c r="F995" s="6" t="s">
        <f>=A995-A994</f>
      </c>
      <c r="G995" s="6" t="s">
        <f>=B995+G994</f>
      </c>
      <c r="H995" s="6" t="s">
        <f>=F995*G994</f>
      </c>
    </row>
    <row collapsed="false" customFormat="false" customHeight="false" hidden="false" ht="12.1" outlineLevel="0" r="996">
      <c r="A996" s="13" t="n">
        <v>46118</v>
      </c>
      <c r="B996" s="6" t="n">
        <v>3566.77</v>
      </c>
      <c r="C996" s="16" t="s">
        <v>727</v>
      </c>
      <c r="D996" s="16"/>
      <c r="E996" s="16"/>
      <c r="F996" s="6" t="s">
        <f>=A996-A995</f>
      </c>
      <c r="G996" s="6" t="s">
        <f>=B996+G995</f>
      </c>
      <c r="H996" s="6" t="s">
        <f>=F996*G995</f>
      </c>
    </row>
    <row collapsed="false" customFormat="false" customHeight="false" hidden="false" ht="12.1" outlineLevel="0" r="997">
      <c r="A997" s="13" t="n">
        <v>46118</v>
      </c>
      <c r="B997" s="6" t="n">
        <v>988.65</v>
      </c>
      <c r="C997" s="16" t="s">
        <v>727</v>
      </c>
      <c r="D997" s="16"/>
      <c r="E997" s="16"/>
      <c r="F997" s="6" t="s">
        <f>=A997-A996</f>
      </c>
      <c r="G997" s="6" t="s">
        <f>=B997+G996</f>
      </c>
      <c r="H997" s="6" t="s">
        <f>=F997*G996</f>
      </c>
    </row>
    <row collapsed="false" customFormat="false" customHeight="false" hidden="false" ht="12.1" outlineLevel="0" r="998">
      <c r="A998" s="13" t="n">
        <v>46118.772430556</v>
      </c>
      <c r="B998" s="6" t="n">
        <v>-3566.77</v>
      </c>
      <c r="C998" s="16" t="s">
        <v>369</v>
      </c>
      <c r="D998" s="16"/>
      <c r="E998" s="16"/>
      <c r="F998" s="6" t="s">
        <f>=A998-A997</f>
      </c>
      <c r="G998" s="6" t="s">
        <f>=B998+G997</f>
      </c>
      <c r="H998" s="6" t="s">
        <f>=F998*G997</f>
      </c>
    </row>
    <row collapsed="false" customFormat="false" customHeight="false" hidden="false" ht="12.1" outlineLevel="0" r="999">
      <c r="A999" s="13" t="n">
        <v>46120</v>
      </c>
      <c r="B999" s="6" t="n">
        <v>6230.22</v>
      </c>
      <c r="C999" s="16" t="s">
        <v>192</v>
      </c>
      <c r="D999" s="16"/>
      <c r="E999" s="16"/>
      <c r="F999" s="6" t="s">
        <f>=A999-A998</f>
      </c>
      <c r="G999" s="6" t="s">
        <f>=B999+G998</f>
      </c>
      <c r="H999" s="6" t="s">
        <f>=F999*G998</f>
      </c>
    </row>
    <row collapsed="false" customFormat="false" customHeight="false" hidden="false" ht="12.1" outlineLevel="0" r="1000">
      <c r="A1000" s="13" t="n">
        <v>46120</v>
      </c>
      <c r="B1000" s="6" t="n">
        <v>-6230.22</v>
      </c>
      <c r="C1000" s="16" t="s">
        <v>369</v>
      </c>
      <c r="D1000" s="16"/>
      <c r="E1000" s="16"/>
      <c r="F1000" s="6" t="s">
        <f>=A1000-A999</f>
      </c>
      <c r="G1000" s="6" t="s">
        <f>=B1000+G999</f>
      </c>
      <c r="H1000" s="6" t="s">
        <f>=F1000*G999</f>
      </c>
    </row>
    <row collapsed="false" customFormat="false" customHeight="false" hidden="false" ht="12.1" outlineLevel="0" r="1001">
      <c r="A1001" s="13" t="n">
        <v>46122</v>
      </c>
      <c r="B1001" s="6" t="n">
        <v>-19.3</v>
      </c>
      <c r="C1001" s="16" t="s">
        <v>739</v>
      </c>
      <c r="D1001" s="16"/>
      <c r="E1001" s="16"/>
      <c r="F1001" s="6" t="s">
        <f>=A1001-A1000</f>
      </c>
      <c r="G1001" s="6" t="s">
        <f>=B1001+G1000</f>
      </c>
      <c r="H1001" s="6" t="s">
        <f>=F1001*G1000</f>
      </c>
    </row>
    <row collapsed="false" customFormat="false" customHeight="false" hidden="false" ht="12.1" outlineLevel="0" r="1002">
      <c r="A1002" s="13" t="n">
        <v>46122</v>
      </c>
      <c r="B1002" s="6" t="n">
        <v>-15.57</v>
      </c>
      <c r="C1002" s="16" t="s">
        <v>740</v>
      </c>
      <c r="D1002" s="16"/>
      <c r="E1002" s="16"/>
      <c r="F1002" s="6" t="s">
        <f>=A1002-A1001</f>
      </c>
      <c r="G1002" s="6" t="s">
        <f>=B1002+G1001</f>
      </c>
      <c r="H1002" s="6" t="s">
        <f>=F1002*G1001</f>
      </c>
    </row>
    <row collapsed="false" customFormat="false" customHeight="false" hidden="false" ht="12.1" outlineLevel="0" r="1003">
      <c r="A1003" s="13" t="n">
        <v>46122</v>
      </c>
      <c r="B1003" s="6" t="n">
        <v>19.46</v>
      </c>
      <c r="C1003" s="16" t="s">
        <v>741</v>
      </c>
      <c r="D1003" s="16"/>
      <c r="E1003" s="16"/>
      <c r="F1003" s="6" t="s">
        <f>=A1003-A1002</f>
      </c>
      <c r="G1003" s="6" t="s">
        <f>=B1003+G1002</f>
      </c>
      <c r="H1003" s="6" t="s">
        <f>=F1003*G1002</f>
      </c>
    </row>
    <row collapsed="false" customFormat="false" customHeight="false" hidden="false" ht="12.1" outlineLevel="0" r="1004">
      <c r="A1004" s="13" t="n">
        <v>46125</v>
      </c>
      <c r="B1004" s="6" t="n">
        <v>-821.6</v>
      </c>
      <c r="C1004" s="16" t="s">
        <v>742</v>
      </c>
      <c r="D1004" s="16"/>
      <c r="E1004" s="16"/>
      <c r="F1004" s="6" t="s">
        <f>=A1004-A1003</f>
      </c>
      <c r="G1004" s="6" t="s">
        <f>=B1004+G1003</f>
      </c>
      <c r="H1004" s="6" t="s">
        <f>=F1004*G1003</f>
      </c>
    </row>
    <row collapsed="false" customFormat="false" customHeight="false" hidden="false" ht="12.1" outlineLevel="0" r="1005">
      <c r="A1005" s="13" t="n">
        <v>46129</v>
      </c>
      <c r="B1005" s="6" t="n">
        <v>4840.51</v>
      </c>
      <c r="C1005" s="16" t="s">
        <v>192</v>
      </c>
      <c r="D1005" s="16"/>
      <c r="E1005" s="16"/>
      <c r="F1005" s="6" t="s">
        <f>=A1005-A1004</f>
      </c>
      <c r="G1005" s="6" t="s">
        <f>=B1005+G1004</f>
      </c>
      <c r="H1005" s="6" t="s">
        <f>=F1005*G1004</f>
      </c>
    </row>
    <row collapsed="false" customFormat="false" customHeight="false" hidden="false" ht="12.1" outlineLevel="0" r="1006">
      <c r="A1006" s="13" t="n">
        <v>46129</v>
      </c>
      <c r="B1006" s="6" t="n">
        <v>1000</v>
      </c>
      <c r="C1006" s="16" t="s">
        <v>192</v>
      </c>
      <c r="D1006" s="16"/>
      <c r="E1006" s="16"/>
      <c r="F1006" s="6" t="s">
        <f>=A1006-A1005</f>
      </c>
      <c r="G1006" s="6" t="s">
        <f>=B1006+G1005</f>
      </c>
      <c r="H1006" s="6" t="s">
        <f>=F1006*G1005</f>
      </c>
    </row>
    <row collapsed="false" customFormat="false" customHeight="false" hidden="false" ht="12.1" outlineLevel="0" r="1007">
      <c r="A1007" s="13" t="n">
        <v>46134</v>
      </c>
      <c r="B1007" s="6" t="n">
        <v>-128.1</v>
      </c>
      <c r="C1007" s="16" t="s">
        <v>700</v>
      </c>
      <c r="D1007" s="16"/>
      <c r="E1007" s="16"/>
      <c r="F1007" s="6" t="s">
        <f>=A1007-A1006</f>
      </c>
      <c r="G1007" s="6" t="s">
        <f>=B1007+G1006</f>
      </c>
      <c r="H1007" s="6" t="s">
        <f>=F1007*G1006</f>
      </c>
    </row>
    <row collapsed="false" customFormat="false" customHeight="false" hidden="false" ht="12.1" outlineLevel="0" r="1008">
      <c r="A1008" s="13" t="n">
        <v>46134</v>
      </c>
      <c r="B1008" s="6" t="n">
        <v>-564.2</v>
      </c>
      <c r="C1008" s="16" t="s">
        <v>743</v>
      </c>
      <c r="D1008" s="16"/>
      <c r="E1008" s="16"/>
      <c r="F1008" s="6" t="s">
        <f>=A1008-A1007</f>
      </c>
      <c r="G1008" s="6" t="s">
        <f>=B1008+G1007</f>
      </c>
      <c r="H1008" s="6" t="s">
        <f>=F1008*G1007</f>
      </c>
    </row>
    <row collapsed="false" customFormat="false" customHeight="false" hidden="false" ht="12.1" outlineLevel="0" r="1009">
      <c r="A1009" s="13" t="n">
        <v>46139</v>
      </c>
      <c r="B1009" s="6" t="n">
        <v>-191</v>
      </c>
      <c r="C1009" s="16" t="s">
        <v>744</v>
      </c>
      <c r="D1009" s="16"/>
      <c r="E1009" s="16"/>
      <c r="F1009" s="6" t="s">
        <f>=A1009-A1008</f>
      </c>
      <c r="G1009" s="6" t="s">
        <f>=B1009+G1008</f>
      </c>
      <c r="H1009" s="6" t="s">
        <f>=F1009*G1008</f>
      </c>
    </row>
    <row collapsed="false" customFormat="false" customHeight="false" hidden="false" ht="12.1" outlineLevel="0" r="1010">
      <c r="A1010" s="13" t="n">
        <v>46146</v>
      </c>
      <c r="B1010" s="6" t="n">
        <v>-242</v>
      </c>
      <c r="C1010" s="16" t="s">
        <v>745</v>
      </c>
      <c r="D1010" s="16"/>
      <c r="E1010" s="16"/>
      <c r="F1010" s="6" t="s">
        <f>=A1010-A1009</f>
      </c>
      <c r="G1010" s="6" t="s">
        <f>=B1010+G1009</f>
      </c>
      <c r="H1010" s="6" t="s">
        <f>=F1010*G1009</f>
      </c>
    </row>
    <row collapsed="false" customFormat="false" customHeight="false" hidden="false" ht="12.1" outlineLevel="0" r="1011">
      <c r="A1011" s="13" t="n">
        <v>46147</v>
      </c>
      <c r="B1011" s="6" t="n">
        <v>-1046.25</v>
      </c>
      <c r="C1011" s="16" t="s">
        <v>746</v>
      </c>
      <c r="D1011" s="16"/>
      <c r="E1011" s="16"/>
      <c r="F1011" s="6" t="s">
        <f>=A1011-A1010</f>
      </c>
      <c r="G1011" s="6" t="s">
        <f>=B1011+G1010</f>
      </c>
      <c r="H1011" s="6" t="s">
        <f>=F1011*G1010</f>
      </c>
    </row>
    <row collapsed="false" customFormat="false" customHeight="false" hidden="false" ht="12.1" outlineLevel="0" r="1012">
      <c r="A1012" s="13" t="n">
        <v>46153</v>
      </c>
      <c r="B1012" s="6" t="n">
        <v>-608</v>
      </c>
      <c r="C1012" s="16" t="s">
        <v>747</v>
      </c>
      <c r="D1012" s="16"/>
      <c r="E1012" s="16"/>
      <c r="F1012" s="6" t="s">
        <f>=A1012-A1011</f>
      </c>
      <c r="G1012" s="6" t="s">
        <f>=B1012+G1011</f>
      </c>
      <c r="H1012" s="6" t="s">
        <f>=F1012*G1011</f>
      </c>
    </row>
    <row collapsed="false" customFormat="false" customHeight="false" hidden="false" ht="12.1" outlineLevel="0" r="1013">
      <c r="A1013" s="13" t="n">
        <v>46154</v>
      </c>
      <c r="B1013" s="6" t="n">
        <v>-456.6</v>
      </c>
      <c r="C1013" s="16" t="s">
        <v>748</v>
      </c>
      <c r="D1013" s="16"/>
      <c r="E1013" s="16"/>
      <c r="F1013" s="6" t="s">
        <f>=A1013-A1012</f>
      </c>
      <c r="G1013" s="6" t="s">
        <f>=B1013+G1012</f>
      </c>
      <c r="H1013" s="6" t="s">
        <f>=F1013*G1012</f>
      </c>
    </row>
    <row collapsed="false" customFormat="false" customHeight="false" hidden="false" ht="12.1" outlineLevel="0" r="1014">
      <c r="A1014" s="13" t="n">
        <v>46155</v>
      </c>
      <c r="B1014" s="6" t="n">
        <v>2321.49</v>
      </c>
      <c r="C1014" s="16" t="s">
        <v>192</v>
      </c>
      <c r="D1014" s="16"/>
      <c r="E1014" s="16"/>
      <c r="F1014" s="6" t="s">
        <f>=A1014-A1013</f>
      </c>
      <c r="G1014" s="6" t="s">
        <f>=B1014+G1013</f>
      </c>
      <c r="H1014" s="6" t="s">
        <f>=F1014*G1013</f>
      </c>
    </row>
    <row collapsed="false" customFormat="false" customHeight="false" hidden="false" ht="12.1" outlineLevel="0" r="1015">
      <c r="A1015" s="13" t="n">
        <v>46156</v>
      </c>
      <c r="B1015" s="6" t="n">
        <v>6140.5</v>
      </c>
      <c r="C1015" s="16" t="s">
        <v>192</v>
      </c>
      <c r="D1015" s="16"/>
      <c r="E1015" s="16"/>
      <c r="F1015" s="6" t="s">
        <f>=A1015-A1014</f>
      </c>
      <c r="G1015" s="6" t="s">
        <f>=B1015+G1014</f>
      </c>
      <c r="H1015" s="6" t="s">
        <f>=F1015*G1014</f>
      </c>
    </row>
    <row collapsed="false" customFormat="false" customHeight="false" hidden="false" ht="12.1" outlineLevel="0" r="1016">
      <c r="A1016" s="13" t="n">
        <v>46157</v>
      </c>
      <c r="B1016" s="6" t="n">
        <v>3500</v>
      </c>
      <c r="C1016" s="16" t="s">
        <v>192</v>
      </c>
      <c r="D1016" s="16"/>
      <c r="E1016" s="16"/>
      <c r="F1016" s="6" t="s">
        <f>=A1016-A1015</f>
      </c>
      <c r="G1016" s="6" t="s">
        <f>=B1016+G1015</f>
      </c>
      <c r="H1016" s="6" t="s">
        <f>=F1016*G1015</f>
      </c>
    </row>
    <row collapsed="false" customFormat="false" customHeight="false" hidden="false" ht="12.1" outlineLevel="0" r="1017">
      <c r="A1017" s="13" t="n">
        <v>46157</v>
      </c>
      <c r="B1017" s="6" t="n">
        <v>608</v>
      </c>
      <c r="C1017" s="16" t="s">
        <v>192</v>
      </c>
      <c r="D1017" s="16"/>
      <c r="E1017" s="16"/>
      <c r="F1017" s="6" t="s">
        <f>=A1017-A1016</f>
      </c>
      <c r="G1017" s="6" t="s">
        <f>=B1017+G1016</f>
      </c>
      <c r="H1017" s="6" t="s">
        <f>=F1017*G1016</f>
      </c>
    </row>
    <row collapsed="false" customFormat="false" customHeight="false" hidden="false" ht="12.1" outlineLevel="0" r="1018">
      <c r="A1018" s="13" t="n">
        <v>46157</v>
      </c>
      <c r="B1018" s="6" t="n">
        <v>456.6</v>
      </c>
      <c r="C1018" s="16" t="s">
        <v>192</v>
      </c>
      <c r="D1018" s="16"/>
      <c r="E1018" s="16"/>
      <c r="F1018" s="6" t="s">
        <f>=A1018-A1017</f>
      </c>
      <c r="G1018" s="6" t="s">
        <f>=B1018+G1017</f>
      </c>
      <c r="H1018" s="6" t="s">
        <f>=F1018*G1017</f>
      </c>
    </row>
    <row collapsed="false" customFormat="false" customHeight="false" hidden="false" ht="12.1" outlineLevel="0" r="1019">
      <c r="A1019" s="13" t="n">
        <v>46157</v>
      </c>
      <c r="B1019" s="6" t="n">
        <v>1096.25</v>
      </c>
      <c r="C1019" s="16" t="s">
        <v>192</v>
      </c>
      <c r="D1019" s="16"/>
      <c r="E1019" s="16"/>
      <c r="F1019" s="6" t="s">
        <f>=A1019-A1018</f>
      </c>
      <c r="G1019" s="6" t="s">
        <f>=B1019+G1018</f>
      </c>
      <c r="H1019" s="6" t="s">
        <f>=F1019*G1018</f>
      </c>
    </row>
    <row collapsed="false" customFormat="false" customHeight="false" hidden="false" ht="12.1" outlineLevel="0" r="1020">
      <c r="A1020" s="13" t="n">
        <v>46160</v>
      </c>
      <c r="B1020" s="6" t="n">
        <v>-741</v>
      </c>
      <c r="C1020" s="16" t="s">
        <v>749</v>
      </c>
      <c r="D1020" s="16"/>
      <c r="E1020" s="16"/>
      <c r="F1020" s="6" t="s">
        <f>=A1020-A1019</f>
      </c>
      <c r="G1020" s="6" t="s">
        <f>=B1020+G1019</f>
      </c>
      <c r="H1020" s="6" t="s">
        <f>=F1020*G1019</f>
      </c>
    </row>
    <row collapsed="false" customFormat="false" customHeight="false" hidden="false" ht="12.1" outlineLevel="0" r="1021">
      <c r="A1021" s="13" t="n">
        <v>46161</v>
      </c>
      <c r="B1021" s="6" t="n">
        <v>-15.38</v>
      </c>
      <c r="C1021" s="16" t="s">
        <v>750</v>
      </c>
      <c r="D1021" s="16"/>
      <c r="E1021" s="16"/>
      <c r="F1021" s="6" t="s">
        <f>=A1021-A1020</f>
      </c>
      <c r="G1021" s="6" t="s">
        <f>=B1021+G1020</f>
      </c>
      <c r="H1021" s="6" t="s">
        <f>=F1021*G1020</f>
      </c>
    </row>
    <row collapsed="false" customFormat="false" customHeight="false" hidden="false" ht="12.1" outlineLevel="0" r="1022">
      <c r="A1022" s="13" t="n">
        <v>46161</v>
      </c>
      <c r="B1022" s="6" t="n">
        <v>11242</v>
      </c>
      <c r="C1022" s="16" t="s">
        <v>192</v>
      </c>
      <c r="D1022" s="16"/>
      <c r="E1022" s="16"/>
      <c r="F1022" s="6" t="s">
        <f>=A1022-A1021</f>
      </c>
      <c r="G1022" s="6" t="s">
        <f>=B1022+G1021</f>
      </c>
      <c r="H1022" s="6" t="s">
        <f>=F1022*G1021</f>
      </c>
    </row>
    <row collapsed="false" customFormat="false" customHeight="false" hidden="false" ht="12.1" outlineLevel="0" r="1023">
      <c r="A1023" s="13" t="n">
        <v>46164</v>
      </c>
      <c r="B1023" s="6" t="n">
        <v>-128.1</v>
      </c>
      <c r="C1023" s="16" t="s">
        <v>700</v>
      </c>
      <c r="D1023" s="16"/>
      <c r="E1023" s="16"/>
      <c r="F1023" s="6" t="s">
        <f>=A1023-A1022</f>
      </c>
      <c r="G1023" s="6" t="s">
        <f>=B1023+G1022</f>
      </c>
      <c r="H1023" s="6" t="s">
        <f>=F1023*G1022</f>
      </c>
    </row>
    <row collapsed="false" customFormat="false" customHeight="false" hidden="false" ht="12.1" outlineLevel="0" r="1024">
      <c r="A1024" s="13" t="n">
        <v>46167</v>
      </c>
      <c r="B1024" s="6" t="n">
        <v>-176.5</v>
      </c>
      <c r="C1024" s="16" t="s">
        <v>751</v>
      </c>
      <c r="D1024" s="16"/>
      <c r="E1024" s="16"/>
      <c r="F1024" s="6" t="s">
        <f>=A1024-A1023</f>
      </c>
      <c r="G1024" s="6" t="s">
        <f>=B1024+G1023</f>
      </c>
      <c r="H1024" s="6" t="s">
        <f>=F1024*G1023</f>
      </c>
    </row>
    <row collapsed="false" customFormat="false" customHeight="false" hidden="false" ht="12.1" outlineLevel="0" r="1025">
      <c r="A1025" s="13" t="n">
        <v>46168</v>
      </c>
      <c r="B1025" s="6" t="n">
        <v>-426</v>
      </c>
      <c r="C1025" s="16" t="s">
        <v>752</v>
      </c>
      <c r="D1025" s="16"/>
      <c r="E1025" s="16"/>
      <c r="F1025" s="6" t="s">
        <f>=A1025-A1024</f>
      </c>
      <c r="G1025" s="6" t="s">
        <f>=B1025+G1024</f>
      </c>
      <c r="H1025" s="6" t="s">
        <f>=F1025*G1024</f>
      </c>
    </row>
    <row collapsed="false" customFormat="false" customHeight="false" hidden="false" ht="12.1" outlineLevel="0" r="1026">
      <c r="A1026" s="13" t="n">
        <v>46176</v>
      </c>
      <c r="B1026" s="6" t="n">
        <v>-184.4</v>
      </c>
      <c r="C1026" s="16" t="s">
        <v>591</v>
      </c>
      <c r="D1026" s="16"/>
      <c r="E1026" s="16"/>
      <c r="F1026" s="6" t="s">
        <f>=A1026-A1025</f>
      </c>
      <c r="G1026" s="6" t="s">
        <f>=B1026+G1025</f>
      </c>
      <c r="H1026" s="6" t="s">
        <f>=F1026*G1025</f>
      </c>
    </row>
    <row collapsed="false" customFormat="false" customHeight="false" hidden="false" ht="12.1" outlineLevel="0" r="1027">
      <c r="A1027" s="13" t="n">
        <v>46176</v>
      </c>
      <c r="B1027" s="6" t="n">
        <v>-1009.52</v>
      </c>
      <c r="C1027" s="16" t="s">
        <v>753</v>
      </c>
      <c r="D1027" s="16"/>
      <c r="E1027" s="16"/>
      <c r="F1027" s="6" t="s">
        <f>=A1027-A1026</f>
      </c>
      <c r="G1027" s="6" t="s">
        <f>=B1027+G1026</f>
      </c>
      <c r="H1027" s="6" t="s">
        <f>=F1027*G1026</f>
      </c>
    </row>
    <row collapsed="false" customFormat="false" customHeight="false" hidden="false" ht="12.1" outlineLevel="0" r="1028">
      <c r="A1028" s="13" t="n">
        <v>46176</v>
      </c>
      <c r="B1028" s="6" t="n">
        <v>13029.87</v>
      </c>
      <c r="C1028" s="16" t="s">
        <v>192</v>
      </c>
      <c r="D1028" s="16"/>
      <c r="E1028" s="16"/>
      <c r="F1028" s="6" t="s">
        <f>=A1028-A1027</f>
      </c>
      <c r="G1028" s="6" t="s">
        <f>=B1028+G1027</f>
      </c>
      <c r="H1028" s="6" t="s">
        <f>=F1028*G1027</f>
      </c>
    </row>
    <row collapsed="false" customFormat="false" customHeight="false" hidden="false" ht="12.1" outlineLevel="0" r="1029">
      <c r="A1029" s="13" t="n">
        <v>46176</v>
      </c>
      <c r="B1029" s="6" t="n">
        <v>1193.92</v>
      </c>
      <c r="C1029" s="16" t="s">
        <v>192</v>
      </c>
      <c r="D1029" s="16"/>
      <c r="E1029" s="16"/>
      <c r="F1029" s="6" t="s">
        <f>=A1029-A1028</f>
      </c>
      <c r="G1029" s="6" t="s">
        <f>=B1029+G1028</f>
      </c>
      <c r="H1029" s="6" t="s">
        <f>=F1029*G1028</f>
      </c>
    </row>
    <row collapsed="false" customFormat="false" customHeight="false" hidden="false" ht="12.1" outlineLevel="0" r="1030">
      <c r="A1030" s="13" t="n">
        <v>46177</v>
      </c>
      <c r="B1030" s="6" t="n">
        <v>3466.65</v>
      </c>
      <c r="C1030" s="16" t="s">
        <v>192</v>
      </c>
      <c r="D1030" s="16"/>
      <c r="E1030" s="16"/>
      <c r="F1030" s="6" t="s">
        <f>=A1030-A1029</f>
      </c>
      <c r="G1030" s="6" t="s">
        <f>=B1030+G1029</f>
      </c>
      <c r="H1030" s="6" t="s">
        <f>=F1030*G1029</f>
      </c>
    </row>
    <row collapsed="false" customFormat="false" customHeight="false" hidden="false" ht="12.1" outlineLevel="0" r="1031">
      <c r="A1031" s="13" t="n">
        <v>46177</v>
      </c>
      <c r="B1031" s="6" t="n">
        <v>3000</v>
      </c>
      <c r="C1031" s="16" t="s">
        <v>192</v>
      </c>
      <c r="D1031" s="16"/>
      <c r="E1031" s="16"/>
      <c r="F1031" s="6" t="s">
        <f>=A1031-A1030</f>
      </c>
      <c r="G1031" s="6" t="s">
        <f>=B1031+G1030</f>
      </c>
      <c r="H1031" s="6" t="s">
        <f>=F1031*G1030</f>
      </c>
    </row>
    <row collapsed="false" customFormat="false" customHeight="false" hidden="false" ht="12.1" outlineLevel="0" r="1032">
      <c r="A1032" s="13" t="n">
        <v>46177</v>
      </c>
      <c r="B1032" s="6" t="n">
        <v>2000</v>
      </c>
      <c r="C1032" s="16" t="s">
        <v>192</v>
      </c>
      <c r="D1032" s="16"/>
      <c r="E1032" s="16"/>
      <c r="F1032" s="6" t="s">
        <f>=A1032-A1031</f>
      </c>
      <c r="G1032" s="6" t="s">
        <f>=B1032+G1031</f>
      </c>
      <c r="H1032" s="6" t="s">
        <f>=F1032*G1031</f>
      </c>
    </row>
    <row collapsed="false" customFormat="false" customHeight="false" hidden="false" ht="12.1" outlineLevel="0" r="1033">
      <c r="A1033" s="13" t="n">
        <v>46178</v>
      </c>
      <c r="B1033" s="6" t="n">
        <v>-18.57</v>
      </c>
      <c r="C1033" s="16" t="s">
        <v>754</v>
      </c>
      <c r="D1033" s="16"/>
      <c r="E1033" s="16"/>
      <c r="F1033" s="6" t="s">
        <f>=A1033-A1032</f>
      </c>
      <c r="G1033" s="6" t="s">
        <f>=B1033+G1032</f>
      </c>
      <c r="H1033" s="6" t="s">
        <f>=F1033*G1032</f>
      </c>
    </row>
    <row collapsed="false" customFormat="false" customHeight="false" hidden="false" ht="12.1" outlineLevel="0" r="1034">
      <c r="A1034" s="13" t="n">
        <v>46188</v>
      </c>
      <c r="B1034" s="6" t="n">
        <v>5507</v>
      </c>
      <c r="C1034" s="16" t="s">
        <v>192</v>
      </c>
      <c r="D1034" s="16"/>
      <c r="E1034" s="16"/>
      <c r="F1034" s="6" t="s">
        <f>=A1034-A1033</f>
      </c>
      <c r="G1034" s="6" t="s">
        <f>=B1034+G1033</f>
      </c>
      <c r="H1034" s="6" t="s">
        <f>=F1034*G1033</f>
      </c>
    </row>
    <row collapsed="false" customFormat="false" customHeight="false" hidden="false" ht="12.1" outlineLevel="0" r="1035">
      <c r="A1035" s="13" t="n">
        <v>46188</v>
      </c>
      <c r="B1035" s="6" t="n">
        <v>-8.63</v>
      </c>
      <c r="C1035" s="16" t="s">
        <v>755</v>
      </c>
      <c r="D1035" s="16"/>
      <c r="E1035" s="16"/>
      <c r="F1035" s="6" t="s">
        <f>=A1035-A1034</f>
      </c>
      <c r="G1035" s="6" t="s">
        <f>=B1035+G1034</f>
      </c>
      <c r="H1035" s="6" t="s">
        <f>=F1035*G1034</f>
      </c>
    </row>
    <row collapsed="false" customFormat="false" customHeight="false" hidden="false" ht="12.1" outlineLevel="0" r="1036">
      <c r="A1036" s="13" t="n">
        <v>46189</v>
      </c>
      <c r="B1036" s="6" t="n">
        <v>1000</v>
      </c>
      <c r="C1036" s="16" t="s">
        <v>192</v>
      </c>
      <c r="D1036" s="16"/>
      <c r="E1036" s="16"/>
      <c r="F1036" s="6" t="s">
        <f>=A1036-A1035</f>
      </c>
      <c r="G1036" s="6" t="s">
        <f>=B1036+G1035</f>
      </c>
      <c r="H1036" s="6" t="s">
        <f>=F1036*G1035</f>
      </c>
    </row>
    <row collapsed="false" customFormat="false" customHeight="false" hidden="false" ht="12.1" outlineLevel="0" r="1037">
      <c r="A1037" s="13" t="n">
        <v>46190</v>
      </c>
      <c r="B1037" s="6" t="n">
        <v>-3195.47</v>
      </c>
      <c r="C1037" s="16" t="s">
        <v>756</v>
      </c>
      <c r="D1037" s="16"/>
      <c r="E1037" s="16"/>
      <c r="F1037" s="6" t="s">
        <f>=A1037-A1036</f>
      </c>
      <c r="G1037" s="6" t="s">
        <f>=B1037+G1036</f>
      </c>
      <c r="H1037" s="6" t="s">
        <f>=F1037*G1036</f>
      </c>
    </row>
    <row collapsed="false" customFormat="false" customHeight="false" hidden="false" ht="12.1" outlineLevel="0" r="1038">
      <c r="A1038" s="13" t="n">
        <v>46190</v>
      </c>
      <c r="B1038" s="6" t="n">
        <v>-9.74</v>
      </c>
      <c r="C1038" s="16" t="s">
        <v>757</v>
      </c>
      <c r="D1038" s="16"/>
      <c r="E1038" s="16"/>
      <c r="F1038" s="6" t="s">
        <f>=A1038-A1037</f>
      </c>
      <c r="G1038" s="6" t="s">
        <f>=B1038+G1037</f>
      </c>
      <c r="H1038" s="6" t="s">
        <f>=F1038*G1037</f>
      </c>
    </row>
    <row collapsed="false" customFormat="false" customHeight="false" hidden="false" ht="12.1" outlineLevel="0" r="1039">
      <c r="A1039" s="13" t="n">
        <v>46194</v>
      </c>
      <c r="B1039" s="6" t="n">
        <v>-128.1</v>
      </c>
      <c r="C1039" s="16" t="s">
        <v>700</v>
      </c>
      <c r="D1039" s="16"/>
      <c r="E1039" s="16"/>
      <c r="F1039" s="6" t="s">
        <f>=A1039-A1038</f>
      </c>
      <c r="G1039" s="6" t="s">
        <f>=B1039+G1038</f>
      </c>
      <c r="H1039" s="6" t="s">
        <f>=F1039*G1038</f>
      </c>
    </row>
    <row collapsed="false" customFormat="false" customHeight="false" hidden="false" ht="12.1" outlineLevel="0" r="1040">
      <c r="A1040" s="13" t="n">
        <v>46199</v>
      </c>
      <c r="B1040" s="6" t="n">
        <v>100</v>
      </c>
      <c r="C1040" s="16" t="s">
        <v>192</v>
      </c>
      <c r="D1040" s="16"/>
      <c r="E1040" s="16"/>
      <c r="F1040" s="6" t="s">
        <f>=A1040-A1039</f>
      </c>
      <c r="G1040" s="6" t="s">
        <f>=B1040+G1039</f>
      </c>
      <c r="H1040" s="6" t="s">
        <f>=F1040*G1039</f>
      </c>
    </row>
    <row collapsed="false" customFormat="false" customHeight="false" hidden="false" ht="12.1" outlineLevel="0" r="1041">
      <c r="A1041" s="12" t="n">
        <v>46213.713553241</v>
      </c>
      <c r="B1041" s="5" t="n">
        <v>-453090.21</v>
      </c>
      <c r="C1041" s="14" t="s">
        <v>758</v>
      </c>
      <c r="D1041" s="16"/>
      <c r="E1041" s="16"/>
      <c r="F1041" s="6" t="s">
        <f>=A1041-A1040</f>
      </c>
      <c r="G1041" s="6" t="s">
        <f>=B1041+G1040</f>
      </c>
      <c r="H1041" s="6" t="s">
        <f>=F1041*G1040</f>
      </c>
    </row>
    <row collapsed="false" customFormat="false" customHeight="false" hidden="false" ht="12.1" outlineLevel="0" r="1042">
      <c r="A1042" s="13"/>
      <c r="B1042" s="9" t="s">
        <f>=XIRR(B2:B1041,A2:A1041)</f>
      </c>
      <c r="C1042" s="16" t="s">
        <v>759</v>
      </c>
      <c r="D1042" s="16"/>
      <c r="E1042" s="16"/>
      <c r="F1042" s="7"/>
      <c r="G1042" s="2" t="s">
        <v>760</v>
      </c>
      <c r="H1042" s="6" t="s">
        <f>=SUM(I2:H1041)/365</f>
      </c>
    </row>
    <row collapsed="false" customFormat="false" customHeight="false" hidden="false" ht="12.1" outlineLevel="0" r="1043">
      <c r="A1043" s="13"/>
      <c r="B1043" s="5" t="s">
        <f>=-SUM(B2:B1041)</f>
      </c>
      <c r="C1043" s="16" t="s">
        <v>761</v>
      </c>
      <c r="D1043" s="16"/>
      <c r="E1043" s="16"/>
      <c r="F1043" s="7"/>
      <c r="G1043" s="14" t="s">
        <v>762</v>
      </c>
      <c r="H1043" s="9" t="s">
        <f>=B1043/H1042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42</v>
      </c>
      <c r="U1" s="0"/>
      <c r="V1" s="0"/>
      <c r="W1" s="4" t="s">
        <v>46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64</v>
      </c>
      <c r="AM1" s="0"/>
      <c r="AN1" s="0"/>
      <c r="AO1" s="4" t="s">
        <v>68</v>
      </c>
      <c r="AP1" s="0"/>
      <c r="AQ1" s="0"/>
      <c r="AR1" s="4" t="s">
        <v>72</v>
      </c>
      <c r="AS1" s="0"/>
      <c r="AT1" s="0"/>
      <c r="AU1" s="4" t="s">
        <v>75</v>
      </c>
      <c r="AV1" s="0"/>
      <c r="AW1" s="0"/>
      <c r="AX1" s="4" t="s">
        <v>78</v>
      </c>
      <c r="AY1" s="0"/>
      <c r="AZ1" s="0"/>
      <c r="BA1" s="4" t="s">
        <v>81</v>
      </c>
      <c r="BB1" s="0"/>
      <c r="BC1" s="0"/>
      <c r="BD1" s="4" t="s">
        <v>84</v>
      </c>
      <c r="BE1" s="0"/>
      <c r="BF1" s="0"/>
      <c r="BG1" s="4" t="s">
        <v>87</v>
      </c>
      <c r="BH1" s="0"/>
      <c r="BI1" s="0"/>
      <c r="BJ1" s="4" t="s">
        <v>90</v>
      </c>
      <c r="BK1" s="0"/>
      <c r="BL1" s="0"/>
      <c r="BM1" s="4" t="s">
        <v>93</v>
      </c>
      <c r="BN1" s="0"/>
      <c r="BO1" s="0"/>
      <c r="BP1" s="4" t="s">
        <v>95</v>
      </c>
      <c r="BQ1" s="0"/>
      <c r="BR1" s="0"/>
      <c r="BS1" s="4" t="s">
        <v>97</v>
      </c>
      <c r="BT1" s="0"/>
      <c r="BU1" s="0"/>
      <c r="BV1" s="4" t="s">
        <v>99</v>
      </c>
      <c r="BW1" s="0"/>
      <c r="BX1" s="0"/>
      <c r="BY1" s="4" t="s">
        <v>102</v>
      </c>
      <c r="BZ1" s="0"/>
      <c r="CA1" s="0"/>
      <c r="CB1" s="4" t="s">
        <v>104</v>
      </c>
      <c r="CC1" s="0"/>
      <c r="CD1" s="0"/>
      <c r="CE1" s="4" t="s">
        <v>107</v>
      </c>
      <c r="CF1" s="0"/>
      <c r="CG1" s="0"/>
      <c r="CH1" s="4" t="s">
        <v>110</v>
      </c>
      <c r="CI1" s="0"/>
      <c r="CJ1" s="0"/>
      <c r="CK1" s="4" t="s">
        <v>113</v>
      </c>
      <c r="CL1" s="0"/>
      <c r="CM1" s="0"/>
      <c r="CN1" s="4" t="s">
        <v>115</v>
      </c>
      <c r="CO1" s="0"/>
      <c r="CP1" s="0"/>
      <c r="CQ1" s="4" t="s">
        <v>117</v>
      </c>
      <c r="CR1" s="0"/>
      <c r="CS1" s="0"/>
      <c r="CT1" s="4" t="s">
        <v>119</v>
      </c>
      <c r="CU1" s="0"/>
      <c r="CV1" s="0"/>
      <c r="CW1" s="4" t="s">
        <v>121</v>
      </c>
      <c r="CX1" s="0"/>
      <c r="CY1" s="0"/>
      <c r="CZ1" s="4" t="s">
        <v>123</v>
      </c>
      <c r="DA1" s="0"/>
      <c r="DB1" s="0"/>
      <c r="DC1" s="4" t="s">
        <v>125</v>
      </c>
      <c r="DD1" s="0"/>
      <c r="DE1" s="0"/>
      <c r="DF1" s="4" t="s">
        <v>128</v>
      </c>
      <c r="DG1" s="0"/>
      <c r="DH1" s="0"/>
      <c r="DI1" s="4" t="s">
        <v>132</v>
      </c>
      <c r="DJ1" s="0"/>
      <c r="DK1" s="0"/>
      <c r="DL1" s="4" t="s">
        <v>136</v>
      </c>
      <c r="DM1" s="0"/>
      <c r="DN1" s="0"/>
      <c r="DO1" s="4" t="s">
        <v>139</v>
      </c>
      <c r="DP1" s="0"/>
      <c r="DQ1" s="0"/>
      <c r="DR1" s="4" t="s">
        <v>142</v>
      </c>
      <c r="DS1" s="0"/>
      <c r="DT1" s="0"/>
      <c r="DU1" s="4" t="s">
        <v>145</v>
      </c>
      <c r="DV1" s="0"/>
      <c r="DW1" s="0"/>
      <c r="DX1" s="4" t="s">
        <v>148</v>
      </c>
      <c r="DY1" s="0"/>
      <c r="DZ1" s="0"/>
      <c r="EA1" s="4" t="s">
        <v>150</v>
      </c>
      <c r="EB1" s="0"/>
      <c r="EC1" s="0"/>
      <c r="ED1" s="4" t="s">
        <v>153</v>
      </c>
      <c r="EE1" s="0"/>
      <c r="EF1" s="0"/>
      <c r="EG1" s="4" t="s">
        <v>156</v>
      </c>
      <c r="EH1" s="0"/>
      <c r="EI1" s="0"/>
      <c r="EJ1" s="4" t="s">
        <v>159</v>
      </c>
      <c r="EK1" s="0"/>
      <c r="EL1" s="0"/>
      <c r="EM1" s="4" t="s">
        <v>162</v>
      </c>
      <c r="EN1" s="0"/>
      <c r="EO1" s="0"/>
      <c r="EP1" s="4" t="s">
        <v>164</v>
      </c>
      <c r="EQ1" s="0"/>
      <c r="ER1" s="0"/>
      <c r="ES1" s="4" t="s">
        <v>166</v>
      </c>
      <c r="ET1" s="0"/>
      <c r="EU1" s="0"/>
      <c r="EV1" s="4" t="s">
        <v>168</v>
      </c>
      <c r="EW1" s="0"/>
      <c r="EX1" s="0"/>
      <c r="EY1" s="4" t="s">
        <v>171</v>
      </c>
      <c r="EZ1" s="0"/>
      <c r="FA1" s="0"/>
      <c r="FB1" s="4" t="s">
        <v>176</v>
      </c>
      <c r="FC1" s="0"/>
    </row>
    <row collapsed="false" customFormat="false" customHeight="false" hidden="false" ht="12.1" outlineLevel="0" r="2">
      <c r="A2" s="11" t="n">
        <v>45667</v>
      </c>
      <c r="B2" s="6" t="n">
        <v>2883.23</v>
      </c>
      <c r="C2" s="0" t="s">
        <v>763</v>
      </c>
      <c r="D2" s="11" t="n">
        <v>45313</v>
      </c>
      <c r="E2" s="6" t="n">
        <v>2853.06</v>
      </c>
      <c r="F2" s="0" t="s">
        <v>763</v>
      </c>
      <c r="G2" s="11" t="n">
        <v>45743</v>
      </c>
      <c r="H2" s="6" t="n">
        <v>1880.88</v>
      </c>
      <c r="I2" s="0" t="s">
        <v>763</v>
      </c>
      <c r="J2" s="11" t="n">
        <v>43908</v>
      </c>
      <c r="K2" s="6" t="n">
        <v>1651.15</v>
      </c>
      <c r="L2" s="0" t="s">
        <v>763</v>
      </c>
      <c r="M2" s="11" t="n">
        <v>44649</v>
      </c>
      <c r="N2" s="6" t="n">
        <v>1119.27</v>
      </c>
      <c r="O2" s="0" t="s">
        <v>763</v>
      </c>
      <c r="P2" s="11" t="n">
        <v>44460</v>
      </c>
      <c r="Q2" s="6" t="n">
        <v>1850.68</v>
      </c>
      <c r="R2" s="0" t="s">
        <v>763</v>
      </c>
      <c r="S2" s="11" t="n">
        <v>45737</v>
      </c>
      <c r="T2" s="6" t="n">
        <v>3395.06</v>
      </c>
      <c r="U2" s="0" t="s">
        <v>763</v>
      </c>
      <c r="V2" s="11" t="n">
        <v>45681</v>
      </c>
      <c r="W2" s="6" t="n">
        <v>2924.63</v>
      </c>
      <c r="X2" s="0" t="s">
        <v>763</v>
      </c>
      <c r="Y2" s="11" t="n">
        <v>45497</v>
      </c>
      <c r="Z2" s="6" t="n">
        <v>4211.79</v>
      </c>
      <c r="AA2" s="0" t="s">
        <v>763</v>
      </c>
      <c r="AB2" s="11" t="n">
        <v>46091</v>
      </c>
      <c r="AC2" s="6" t="n">
        <v>3415.28</v>
      </c>
      <c r="AD2" s="0" t="s">
        <v>763</v>
      </c>
      <c r="AE2" s="11" t="n">
        <v>44614</v>
      </c>
      <c r="AF2" s="6" t="n">
        <v>820.19</v>
      </c>
      <c r="AG2" s="0" t="s">
        <v>763</v>
      </c>
      <c r="AH2" s="11" t="n">
        <v>44533</v>
      </c>
      <c r="AI2" s="6" t="n">
        <v>583.34</v>
      </c>
      <c r="AJ2" s="0" t="s">
        <v>763</v>
      </c>
      <c r="AK2" s="11" t="n">
        <v>44232</v>
      </c>
      <c r="AL2" s="6" t="n">
        <v>3332.81</v>
      </c>
      <c r="AM2" s="0" t="s">
        <v>763</v>
      </c>
      <c r="AN2" s="11" t="n">
        <v>45817</v>
      </c>
      <c r="AO2" s="6" t="n">
        <v>1094.66</v>
      </c>
      <c r="AP2" s="0" t="s">
        <v>763</v>
      </c>
      <c r="AQ2" s="11" t="n">
        <v>43924</v>
      </c>
      <c r="AR2" s="6" t="n">
        <v>998.09</v>
      </c>
      <c r="AS2" s="0" t="s">
        <v>763</v>
      </c>
      <c r="AT2" s="11" t="n">
        <v>43909</v>
      </c>
      <c r="AU2" s="6" t="n">
        <v>790.94</v>
      </c>
      <c r="AV2" s="0" t="s">
        <v>763</v>
      </c>
      <c r="AW2" s="11" t="n">
        <v>43958</v>
      </c>
      <c r="AX2" s="6" t="n">
        <v>876.61</v>
      </c>
      <c r="AY2" s="0" t="s">
        <v>763</v>
      </c>
      <c r="AZ2" s="11" t="n">
        <v>44334</v>
      </c>
      <c r="BA2" s="6" t="n">
        <v>476.79</v>
      </c>
      <c r="BB2" s="0" t="s">
        <v>763</v>
      </c>
      <c r="BC2" s="11" t="n">
        <v>44088</v>
      </c>
      <c r="BD2" s="6" t="n">
        <v>296.41</v>
      </c>
      <c r="BE2" s="0" t="s">
        <v>763</v>
      </c>
      <c r="BF2" s="11" t="n">
        <v>45029</v>
      </c>
      <c r="BG2" s="6" t="n">
        <v>1556.4</v>
      </c>
      <c r="BH2" s="0" t="s">
        <v>763</v>
      </c>
      <c r="BI2" s="11" t="n">
        <v>44848</v>
      </c>
      <c r="BJ2" s="6" t="n">
        <v>5732.86</v>
      </c>
      <c r="BK2" s="0" t="s">
        <v>763</v>
      </c>
      <c r="BL2" s="11" t="n">
        <v>44747</v>
      </c>
      <c r="BM2" s="6" t="n">
        <v>3979.9</v>
      </c>
      <c r="BN2" s="0" t="s">
        <v>763</v>
      </c>
      <c r="BO2" s="11" t="n">
        <v>44361</v>
      </c>
      <c r="BP2" s="6" t="n">
        <v>2666.85</v>
      </c>
      <c r="BQ2" s="0" t="s">
        <v>763</v>
      </c>
      <c r="BR2" s="11" t="n">
        <v>44949</v>
      </c>
      <c r="BS2" s="6" t="n">
        <v>890.59</v>
      </c>
      <c r="BT2" s="0" t="s">
        <v>763</v>
      </c>
      <c r="BU2" s="11" t="n">
        <v>44070</v>
      </c>
      <c r="BV2" s="6" t="n">
        <v>1979.09298</v>
      </c>
      <c r="BW2" s="0" t="s">
        <v>763</v>
      </c>
      <c r="BX2" s="11" t="n">
        <v>43924</v>
      </c>
      <c r="BY2" s="6" t="n">
        <v>1241.26</v>
      </c>
      <c r="BZ2" s="0" t="s">
        <v>763</v>
      </c>
      <c r="CA2" s="11" t="n">
        <v>43972</v>
      </c>
      <c r="CB2" s="6" t="n">
        <v>1194.03</v>
      </c>
      <c r="CC2" s="0" t="s">
        <v>763</v>
      </c>
      <c r="CD2" s="11" t="n">
        <v>43984</v>
      </c>
      <c r="CE2" s="6" t="n">
        <v>725.61</v>
      </c>
      <c r="CF2" s="0" t="s">
        <v>763</v>
      </c>
      <c r="CG2" s="11" t="n">
        <v>44169</v>
      </c>
      <c r="CH2" s="6" t="n">
        <v>445.02</v>
      </c>
      <c r="CI2" s="0" t="s">
        <v>763</v>
      </c>
      <c r="CJ2" s="11" t="n">
        <v>44112</v>
      </c>
      <c r="CK2" s="6" t="n">
        <v>1197.932814</v>
      </c>
      <c r="CL2" s="0" t="s">
        <v>763</v>
      </c>
      <c r="CM2" s="11" t="n">
        <v>43983</v>
      </c>
      <c r="CN2" s="6" t="n">
        <v>834.16608</v>
      </c>
      <c r="CO2" s="0" t="s">
        <v>763</v>
      </c>
      <c r="CP2" s="11" t="n">
        <v>44049</v>
      </c>
      <c r="CQ2" s="6" t="n">
        <v>2188.891522</v>
      </c>
      <c r="CR2" s="0" t="s">
        <v>763</v>
      </c>
      <c r="CS2" s="11" t="n">
        <v>44000</v>
      </c>
      <c r="CT2" s="6" t="n">
        <v>702.465042</v>
      </c>
      <c r="CU2" s="0" t="s">
        <v>763</v>
      </c>
      <c r="CV2" s="11" t="n">
        <v>44112</v>
      </c>
      <c r="CW2" s="6" t="n">
        <v>1173.724263</v>
      </c>
      <c r="CX2" s="0" t="s">
        <v>763</v>
      </c>
      <c r="CY2" s="11" t="n">
        <v>44320</v>
      </c>
      <c r="CZ2" s="6" t="n">
        <v>462.542718</v>
      </c>
      <c r="DA2" s="0" t="s">
        <v>763</v>
      </c>
      <c r="DB2" s="11" t="n">
        <v>45847</v>
      </c>
      <c r="DC2" s="6" t="n">
        <v>150.81</v>
      </c>
      <c r="DD2" s="0" t="s">
        <v>763</v>
      </c>
      <c r="DE2" s="11" t="n">
        <v>44477</v>
      </c>
      <c r="DF2" s="6" t="n">
        <v>821.162144</v>
      </c>
      <c r="DG2" s="0" t="s">
        <v>763</v>
      </c>
      <c r="DH2" s="11" t="n">
        <v>44147</v>
      </c>
      <c r="DI2" s="6" t="n">
        <v>33.2543</v>
      </c>
      <c r="DJ2" s="0" t="s">
        <v>763</v>
      </c>
      <c r="DK2" s="11" t="n">
        <v>44711</v>
      </c>
      <c r="DL2" s="6" t="n">
        <v>93.32</v>
      </c>
      <c r="DM2" s="0" t="s">
        <v>763</v>
      </c>
      <c r="DN2" s="11" t="n">
        <v>44942</v>
      </c>
      <c r="DO2" s="6" t="n">
        <v>99.98</v>
      </c>
      <c r="DP2" s="0" t="s">
        <v>763</v>
      </c>
      <c r="DQ2" s="11" t="n">
        <v>44537</v>
      </c>
      <c r="DR2" s="6" t="n">
        <v>780.89564</v>
      </c>
      <c r="DS2" s="0" t="s">
        <v>763</v>
      </c>
      <c r="DT2" s="11" t="n">
        <v>45435</v>
      </c>
      <c r="DU2" s="6" t="n">
        <v>-2.8</v>
      </c>
      <c r="DV2" s="0" t="s">
        <v>764</v>
      </c>
      <c r="DW2" s="11" t="n">
        <v>44533</v>
      </c>
      <c r="DX2" s="6" t="n">
        <v>90.63</v>
      </c>
      <c r="DY2" s="0" t="s">
        <v>763</v>
      </c>
      <c r="DZ2" s="11" t="n">
        <v>43993</v>
      </c>
      <c r="EA2" s="6" t="n">
        <v>236.56</v>
      </c>
      <c r="EB2" s="0" t="s">
        <v>763</v>
      </c>
      <c r="EC2" s="11" t="n">
        <v>44533</v>
      </c>
      <c r="ED2" s="6" t="n">
        <v>21.207</v>
      </c>
      <c r="EE2" s="0" t="s">
        <v>763</v>
      </c>
      <c r="EF2" s="11" t="n">
        <v>43972</v>
      </c>
      <c r="EG2" s="6" t="n">
        <v>12.76</v>
      </c>
      <c r="EH2" s="0" t="s">
        <v>763</v>
      </c>
      <c r="EI2" s="11" t="n">
        <v>45887</v>
      </c>
      <c r="EJ2" s="6" t="n">
        <v>39.31</v>
      </c>
      <c r="EK2" s="0" t="s">
        <v>763</v>
      </c>
      <c r="EL2" s="11" t="n">
        <v>44448</v>
      </c>
      <c r="EM2" s="6" t="n">
        <v>616.68</v>
      </c>
      <c r="EN2" s="0" t="s">
        <v>763</v>
      </c>
      <c r="EO2" s="11" t="n">
        <v>44483</v>
      </c>
      <c r="EP2" s="6" t="n">
        <v>58.34</v>
      </c>
      <c r="EQ2" s="0" t="s">
        <v>763</v>
      </c>
      <c r="ER2" s="11" t="n">
        <v>45516</v>
      </c>
      <c r="ES2" s="6" t="n">
        <v>-86.21</v>
      </c>
      <c r="ET2" s="0" t="s">
        <v>764</v>
      </c>
      <c r="EU2" s="11" t="n">
        <v>44301</v>
      </c>
      <c r="EV2" s="6" t="n">
        <v>387.18</v>
      </c>
      <c r="EW2" s="0" t="s">
        <v>763</v>
      </c>
      <c r="EX2" s="11" t="n">
        <v>45848</v>
      </c>
      <c r="EY2" s="6" t="s">
        <f>=6828.91</f>
      </c>
      <c r="EZ2" s="0" t="s">
        <v>763</v>
      </c>
      <c r="FA2" s="11" t="n">
        <v>45225</v>
      </c>
      <c r="FB2" s="6" t="s">
        <f>=1001.98</f>
      </c>
      <c r="FC2" s="0" t="s">
        <v>763</v>
      </c>
    </row>
    <row collapsed="false" customFormat="false" customHeight="false" hidden="false" ht="12.1" outlineLevel="0" r="3">
      <c r="A3" s="11" t="n">
        <v>45667</v>
      </c>
      <c r="B3" s="6" t="n">
        <v>2881.73</v>
      </c>
      <c r="C3" s="0" t="s">
        <v>763</v>
      </c>
      <c r="D3" s="11" t="n">
        <v>45317</v>
      </c>
      <c r="E3" s="6" t="n">
        <v>2823.04</v>
      </c>
      <c r="F3" s="0" t="s">
        <v>763</v>
      </c>
      <c r="G3" s="11" t="n">
        <v>45743</v>
      </c>
      <c r="H3" s="6" t="n">
        <v>1851.67</v>
      </c>
      <c r="I3" s="0" t="s">
        <v>763</v>
      </c>
      <c r="J3" s="11" t="n">
        <v>43910</v>
      </c>
      <c r="K3" s="6" t="n">
        <v>-1792.26</v>
      </c>
      <c r="L3" s="0" t="s">
        <v>764</v>
      </c>
      <c r="M3" s="11" t="n">
        <v>44722</v>
      </c>
      <c r="N3" s="6" t="n">
        <v>-184.24</v>
      </c>
      <c r="O3" s="0" t="s">
        <v>345</v>
      </c>
      <c r="P3" s="11" t="n">
        <v>44480</v>
      </c>
      <c r="Q3" s="6" t="n">
        <v>-23.67</v>
      </c>
      <c r="R3" s="0" t="s">
        <v>288</v>
      </c>
      <c r="S3" s="11" t="n">
        <v>45927</v>
      </c>
      <c r="T3" s="6" t="n">
        <v>-203</v>
      </c>
      <c r="U3" s="0" t="s">
        <v>686</v>
      </c>
      <c r="V3" s="11" t="n">
        <v>45783</v>
      </c>
      <c r="W3" s="6" t="n">
        <v>986.29</v>
      </c>
      <c r="X3" s="0" t="s">
        <v>763</v>
      </c>
      <c r="Y3" s="11" t="n">
        <v>45555</v>
      </c>
      <c r="Z3" s="6" t="n">
        <v>-70</v>
      </c>
      <c r="AA3" s="0" t="s">
        <v>574</v>
      </c>
      <c r="AB3" s="11" t="n">
        <v>46091</v>
      </c>
      <c r="AC3" s="6" t="n">
        <v>3409.06</v>
      </c>
      <c r="AD3" s="0" t="s">
        <v>763</v>
      </c>
      <c r="AE3" s="11" t="n">
        <v>44617</v>
      </c>
      <c r="AF3" s="6" t="n">
        <v>919.3</v>
      </c>
      <c r="AG3" s="0" t="s">
        <v>763</v>
      </c>
      <c r="AH3" s="11" t="n">
        <v>44699</v>
      </c>
      <c r="AI3" s="6" t="n">
        <v>-36.85</v>
      </c>
      <c r="AJ3" s="0" t="s">
        <v>340</v>
      </c>
      <c r="AK3" s="11" t="n">
        <v>44385</v>
      </c>
      <c r="AL3" s="6" t="n">
        <v>-231.1</v>
      </c>
      <c r="AM3" s="0" t="s">
        <v>265</v>
      </c>
      <c r="AN3" s="11" t="n">
        <v>45853</v>
      </c>
      <c r="AO3" s="6" t="n">
        <v>2197.72</v>
      </c>
      <c r="AP3" s="0" t="s">
        <v>763</v>
      </c>
      <c r="AQ3" s="11" t="n">
        <v>43966</v>
      </c>
      <c r="AR3" s="6" t="n">
        <v>-69.3</v>
      </c>
      <c r="AS3" s="0" t="s">
        <v>197</v>
      </c>
      <c r="AT3" s="11" t="n">
        <v>43910</v>
      </c>
      <c r="AU3" s="6" t="n">
        <v>-928.15</v>
      </c>
      <c r="AV3" s="0" t="s">
        <v>764</v>
      </c>
      <c r="AW3" s="11" t="n">
        <v>43998</v>
      </c>
      <c r="AX3" s="6" t="n">
        <v>-23.26</v>
      </c>
      <c r="AY3" s="0" t="s">
        <v>199</v>
      </c>
      <c r="AZ3" s="11" t="n">
        <v>44392</v>
      </c>
      <c r="BA3" s="6" t="n">
        <v>-12</v>
      </c>
      <c r="BB3" s="0" t="s">
        <v>269</v>
      </c>
      <c r="BC3" s="11" t="n">
        <v>44103</v>
      </c>
      <c r="BD3" s="6" t="n">
        <v>295.41</v>
      </c>
      <c r="BE3" s="0" t="s">
        <v>763</v>
      </c>
      <c r="BF3" s="11" t="n">
        <v>45029</v>
      </c>
      <c r="BG3" s="6" t="n">
        <v>1556.6</v>
      </c>
      <c r="BH3" s="0" t="s">
        <v>763</v>
      </c>
      <c r="BI3" s="11" t="n">
        <v>44914</v>
      </c>
      <c r="BJ3" s="6" t="n">
        <v>-277</v>
      </c>
      <c r="BK3" s="0" t="s">
        <v>379</v>
      </c>
      <c r="BL3" s="11" t="n">
        <v>44916</v>
      </c>
      <c r="BM3" s="6" t="n">
        <v>-223</v>
      </c>
      <c r="BN3" s="0" t="s">
        <v>380</v>
      </c>
      <c r="BO3" s="11" t="n">
        <v>44739</v>
      </c>
      <c r="BP3" s="6" t="n">
        <v>-242.2</v>
      </c>
      <c r="BQ3" s="0" t="s">
        <v>346</v>
      </c>
      <c r="BR3" s="11" t="n">
        <v>44978</v>
      </c>
      <c r="BS3" s="6" t="n">
        <v>1264.21</v>
      </c>
      <c r="BT3" s="0" t="s">
        <v>763</v>
      </c>
      <c r="BU3" s="11" t="n">
        <v>44077</v>
      </c>
      <c r="BV3" s="6" t="n">
        <v>-11.82</v>
      </c>
      <c r="BW3" s="0" t="s">
        <v>209</v>
      </c>
      <c r="BX3" s="11" t="n">
        <v>43991</v>
      </c>
      <c r="BY3" s="6" t="n">
        <v>-27.2</v>
      </c>
      <c r="BZ3" s="0" t="s">
        <v>198</v>
      </c>
      <c r="CA3" s="11" t="n">
        <v>44019</v>
      </c>
      <c r="CB3" s="6" t="n">
        <v>-90.65</v>
      </c>
      <c r="CC3" s="0" t="s">
        <v>202</v>
      </c>
      <c r="CD3" s="11" t="n">
        <v>43990</v>
      </c>
      <c r="CE3" s="6" t="n">
        <v>708.19</v>
      </c>
      <c r="CF3" s="0" t="s">
        <v>763</v>
      </c>
      <c r="CG3" s="11" t="n">
        <v>44200</v>
      </c>
      <c r="CH3" s="6" t="n">
        <v>570.54</v>
      </c>
      <c r="CI3" s="0" t="s">
        <v>763</v>
      </c>
      <c r="CJ3" s="11" t="n">
        <v>44141</v>
      </c>
      <c r="CK3" s="6" t="n">
        <v>-16.48</v>
      </c>
      <c r="CL3" s="0" t="s">
        <v>221</v>
      </c>
      <c r="CM3" s="11" t="n">
        <v>44043</v>
      </c>
      <c r="CN3" s="6" t="n">
        <v>-11.74</v>
      </c>
      <c r="CO3" s="0" t="s">
        <v>206</v>
      </c>
      <c r="CP3" s="11" t="n">
        <v>44112</v>
      </c>
      <c r="CQ3" s="6" t="n">
        <v>-36.7</v>
      </c>
      <c r="CR3" s="0" t="s">
        <v>215</v>
      </c>
      <c r="CS3" s="11" t="n">
        <v>44090</v>
      </c>
      <c r="CT3" s="6" t="n">
        <v>-9.77</v>
      </c>
      <c r="CU3" s="0" t="s">
        <v>211</v>
      </c>
      <c r="CV3" s="11" t="n">
        <v>44298</v>
      </c>
      <c r="CW3" s="6" t="n">
        <v>-34.72</v>
      </c>
      <c r="CX3" s="0" t="s">
        <v>242</v>
      </c>
      <c r="CY3" s="11" t="n">
        <v>44391</v>
      </c>
      <c r="CZ3" s="6" t="n">
        <v>-26.23</v>
      </c>
      <c r="DA3" s="0" t="s">
        <v>268</v>
      </c>
      <c r="DB3" s="11" t="n">
        <v>46161</v>
      </c>
      <c r="DC3" s="6" t="n">
        <v>-15.38</v>
      </c>
      <c r="DD3" s="0" t="s">
        <v>750</v>
      </c>
      <c r="DE3" s="11" t="n">
        <v>44663</v>
      </c>
      <c r="DF3" s="6" t="n">
        <v>-45.91</v>
      </c>
      <c r="DG3" s="0" t="s">
        <v>330</v>
      </c>
      <c r="DH3" s="11" t="n">
        <v>44175</v>
      </c>
      <c r="DI3" s="6" t="n">
        <v>26.3205</v>
      </c>
      <c r="DJ3" s="0" t="s">
        <v>763</v>
      </c>
      <c r="DK3" s="11" t="n">
        <v>44721</v>
      </c>
      <c r="DL3" s="6" t="n">
        <v>178.72</v>
      </c>
      <c r="DM3" s="0" t="s">
        <v>763</v>
      </c>
      <c r="DN3" s="11" t="n">
        <v>44959</v>
      </c>
      <c r="DO3" s="6" t="n">
        <v>104.87</v>
      </c>
      <c r="DP3" s="0" t="s">
        <v>763</v>
      </c>
      <c r="DQ3" s="11" t="n">
        <v>45460</v>
      </c>
      <c r="DR3" s="6" t="n">
        <v>-8.02</v>
      </c>
      <c r="DS3" s="0" t="s">
        <v>532</v>
      </c>
      <c r="DT3" s="11" t="n">
        <v>46058</v>
      </c>
      <c r="DU3" s="6" t="n">
        <v>1965.68</v>
      </c>
      <c r="DV3" s="0" t="s">
        <v>763</v>
      </c>
      <c r="DW3" s="11" t="n">
        <v>46213</v>
      </c>
      <c r="DX3" s="8" t="s">
        <f>=-Портфель!K45</f>
      </c>
      <c r="DY3" s="0" t="s">
        <v>765</v>
      </c>
      <c r="DZ3" s="11" t="n">
        <v>43993</v>
      </c>
      <c r="EA3" s="6" t="n">
        <v>-236.56</v>
      </c>
      <c r="EB3" s="0" t="s">
        <v>766</v>
      </c>
      <c r="EC3" s="11" t="n">
        <v>46213</v>
      </c>
      <c r="ED3" s="8" t="s">
        <f>=-Портфель!K47</f>
      </c>
      <c r="EE3" s="0" t="s">
        <v>765</v>
      </c>
      <c r="EF3" s="11" t="n">
        <v>43972</v>
      </c>
      <c r="EG3" s="6" t="n">
        <v>-12.76</v>
      </c>
      <c r="EH3" s="0" t="s">
        <v>766</v>
      </c>
      <c r="EI3" s="11" t="n">
        <v>46091</v>
      </c>
      <c r="EJ3" s="6" t="n">
        <v>-77.83</v>
      </c>
      <c r="EK3" s="0" t="s">
        <v>764</v>
      </c>
      <c r="EL3" s="11" t="n">
        <v>44483</v>
      </c>
      <c r="EM3" s="6" t="n">
        <v>145.04</v>
      </c>
      <c r="EN3" s="0" t="s">
        <v>763</v>
      </c>
      <c r="EO3" s="11" t="n">
        <v>44488</v>
      </c>
      <c r="EP3" s="6" t="n">
        <v>59.05</v>
      </c>
      <c r="EQ3" s="0" t="s">
        <v>763</v>
      </c>
      <c r="ER3" s="11" t="n">
        <v>46213</v>
      </c>
      <c r="ES3" s="8" t="s">
        <f>=-Портфель!K52</f>
      </c>
      <c r="ET3" s="0" t="s">
        <v>765</v>
      </c>
      <c r="EU3" s="11" t="n">
        <v>44470</v>
      </c>
      <c r="EV3" s="6" t="n">
        <v>74.9</v>
      </c>
      <c r="EW3" s="0" t="s">
        <v>763</v>
      </c>
      <c r="EX3" s="11" t="n">
        <v>45848</v>
      </c>
      <c r="EY3" s="6" t="s">
        <f>=1138.15</f>
      </c>
      <c r="EZ3" s="0" t="s">
        <v>763</v>
      </c>
      <c r="FA3" s="11" t="n">
        <v>45335</v>
      </c>
      <c r="FB3" s="6" t="s">
        <f>=-55.33</f>
      </c>
      <c r="FC3" s="0" t="s">
        <v>479</v>
      </c>
    </row>
    <row collapsed="false" customFormat="false" customHeight="false" hidden="false" ht="12.1" outlineLevel="0" r="4">
      <c r="A4" s="11" t="n">
        <v>45681</v>
      </c>
      <c r="B4" s="6" t="n">
        <v>2911.24</v>
      </c>
      <c r="C4" s="0" t="s">
        <v>763</v>
      </c>
      <c r="D4" s="11" t="n">
        <v>45341</v>
      </c>
      <c r="E4" s="6" t="n">
        <v>-6260.36</v>
      </c>
      <c r="F4" s="0" t="s">
        <v>764</v>
      </c>
      <c r="G4" s="11" t="n">
        <v>45751</v>
      </c>
      <c r="H4" s="6" t="n">
        <v>1762.58</v>
      </c>
      <c r="I4" s="0" t="s">
        <v>763</v>
      </c>
      <c r="J4" s="11" t="n">
        <v>43913</v>
      </c>
      <c r="K4" s="6" t="n">
        <v>1778.23</v>
      </c>
      <c r="L4" s="0" t="s">
        <v>763</v>
      </c>
      <c r="M4" s="11" t="n">
        <v>44735</v>
      </c>
      <c r="N4" s="6" t="n">
        <v>1399.97</v>
      </c>
      <c r="O4" s="0" t="s">
        <v>763</v>
      </c>
      <c r="P4" s="11" t="n">
        <v>44686</v>
      </c>
      <c r="Q4" s="6" t="n">
        <v>-37.77</v>
      </c>
      <c r="R4" s="0" t="s">
        <v>336</v>
      </c>
      <c r="S4" s="11" t="n">
        <v>46087</v>
      </c>
      <c r="T4" s="6" t="n">
        <v>2978.78</v>
      </c>
      <c r="U4" s="0" t="s">
        <v>763</v>
      </c>
      <c r="V4" s="11" t="n">
        <v>45785</v>
      </c>
      <c r="W4" s="6" t="n">
        <v>1000.8</v>
      </c>
      <c r="X4" s="0" t="s">
        <v>763</v>
      </c>
      <c r="Y4" s="11" t="n">
        <v>45775</v>
      </c>
      <c r="Z4" s="6" t="n">
        <v>-70</v>
      </c>
      <c r="AA4" s="0" t="s">
        <v>574</v>
      </c>
      <c r="AB4" s="11" t="n">
        <v>46114</v>
      </c>
      <c r="AC4" s="6" t="n">
        <v>3240.31</v>
      </c>
      <c r="AD4" s="0" t="s">
        <v>763</v>
      </c>
      <c r="AE4" s="11" t="n">
        <v>44747</v>
      </c>
      <c r="AF4" s="6" t="n">
        <v>368.09</v>
      </c>
      <c r="AG4" s="0" t="s">
        <v>763</v>
      </c>
      <c r="AH4" s="11" t="n">
        <v>44747</v>
      </c>
      <c r="AI4" s="6" t="n">
        <v>470.05</v>
      </c>
      <c r="AJ4" s="0" t="s">
        <v>763</v>
      </c>
      <c r="AK4" s="11" t="n">
        <v>44481</v>
      </c>
      <c r="AL4" s="6" t="n">
        <v>-91.5</v>
      </c>
      <c r="AM4" s="0" t="s">
        <v>290</v>
      </c>
      <c r="AN4" s="11" t="n">
        <v>45867</v>
      </c>
      <c r="AO4" s="6" t="n">
        <v>1229.14</v>
      </c>
      <c r="AP4" s="0" t="s">
        <v>763</v>
      </c>
      <c r="AQ4" s="11" t="n">
        <v>44330</v>
      </c>
      <c r="AR4" s="6" t="n">
        <v>-82.5</v>
      </c>
      <c r="AS4" s="0" t="s">
        <v>251</v>
      </c>
      <c r="AT4" s="11" t="n">
        <v>43913</v>
      </c>
      <c r="AU4" s="6" t="n">
        <v>929.85</v>
      </c>
      <c r="AV4" s="0" t="s">
        <v>763</v>
      </c>
      <c r="AW4" s="11" t="n">
        <v>43998</v>
      </c>
      <c r="AX4" s="6" t="n">
        <v>-23.35</v>
      </c>
      <c r="AY4" s="0" t="s">
        <v>200</v>
      </c>
      <c r="AZ4" s="11" t="n">
        <v>44516</v>
      </c>
      <c r="BA4" s="6" t="n">
        <v>509.85</v>
      </c>
      <c r="BB4" s="0" t="s">
        <v>763</v>
      </c>
      <c r="BC4" s="11" t="n">
        <v>44208</v>
      </c>
      <c r="BD4" s="6" t="n">
        <v>390.47</v>
      </c>
      <c r="BE4" s="0" t="s">
        <v>763</v>
      </c>
      <c r="BF4" s="11" t="n">
        <v>45056</v>
      </c>
      <c r="BG4" s="6" t="n">
        <v>-368.2</v>
      </c>
      <c r="BH4" s="0" t="s">
        <v>404</v>
      </c>
      <c r="BI4" s="11" t="n">
        <v>45020</v>
      </c>
      <c r="BJ4" s="6" t="n">
        <v>-405</v>
      </c>
      <c r="BK4" s="0" t="s">
        <v>395</v>
      </c>
      <c r="BL4" s="11" t="n">
        <v>44916</v>
      </c>
      <c r="BM4" s="6" t="n">
        <v>-467</v>
      </c>
      <c r="BN4" s="0" t="s">
        <v>381</v>
      </c>
      <c r="BO4" s="11" t="n">
        <v>44934</v>
      </c>
      <c r="BP4" s="6" t="n">
        <v>-262.5</v>
      </c>
      <c r="BQ4" s="0" t="s">
        <v>383</v>
      </c>
      <c r="BR4" s="11" t="n">
        <v>44986</v>
      </c>
      <c r="BS4" s="6" t="n">
        <v>861.78</v>
      </c>
      <c r="BT4" s="0" t="s">
        <v>763</v>
      </c>
      <c r="BU4" s="11" t="n">
        <v>44168</v>
      </c>
      <c r="BV4" s="6" t="n">
        <v>-12.1</v>
      </c>
      <c r="BW4" s="0" t="s">
        <v>224</v>
      </c>
      <c r="BX4" s="11" t="n">
        <v>44025</v>
      </c>
      <c r="BY4" s="6" t="n">
        <v>-28.1</v>
      </c>
      <c r="BZ4" s="0" t="s">
        <v>205</v>
      </c>
      <c r="CA4" s="11" t="n">
        <v>44382</v>
      </c>
      <c r="CB4" s="6" t="n">
        <v>-94.05</v>
      </c>
      <c r="CC4" s="0" t="s">
        <v>202</v>
      </c>
      <c r="CD4" s="11" t="n">
        <v>43993</v>
      </c>
      <c r="CE4" s="6" t="n">
        <v>699.29</v>
      </c>
      <c r="CF4" s="0" t="s">
        <v>763</v>
      </c>
      <c r="CG4" s="11" t="n">
        <v>44210</v>
      </c>
      <c r="CH4" s="6" t="n">
        <v>-41.82</v>
      </c>
      <c r="CI4" s="0" t="s">
        <v>230</v>
      </c>
      <c r="CJ4" s="11" t="n">
        <v>44244</v>
      </c>
      <c r="CK4" s="6" t="n">
        <v>-15.39</v>
      </c>
      <c r="CL4" s="0" t="s">
        <v>235</v>
      </c>
      <c r="CM4" s="11" t="n">
        <v>44134</v>
      </c>
      <c r="CN4" s="6" t="n">
        <v>-12.62</v>
      </c>
      <c r="CO4" s="0" t="s">
        <v>219</v>
      </c>
      <c r="CP4" s="11" t="n">
        <v>44188</v>
      </c>
      <c r="CQ4" s="6" t="n">
        <v>2165.553252</v>
      </c>
      <c r="CR4" s="0" t="s">
        <v>763</v>
      </c>
      <c r="CS4" s="11" t="n">
        <v>44182</v>
      </c>
      <c r="CT4" s="6" t="n">
        <v>-9.54</v>
      </c>
      <c r="CU4" s="0" t="s">
        <v>227</v>
      </c>
      <c r="CV4" s="11" t="n">
        <v>44663</v>
      </c>
      <c r="CW4" s="6" t="n">
        <v>-35.62</v>
      </c>
      <c r="CX4" s="0" t="s">
        <v>329</v>
      </c>
      <c r="CY4" s="11" t="n">
        <v>46213</v>
      </c>
      <c r="CZ4" s="8" t="s">
        <f>=-Портфель!K36</f>
      </c>
      <c r="DA4" s="0" t="s">
        <v>765</v>
      </c>
      <c r="DB4" s="11" t="n">
        <v>46213</v>
      </c>
      <c r="DC4" s="8" t="s">
        <f>=-Портфель!K37</f>
      </c>
      <c r="DD4" s="0" t="s">
        <v>765</v>
      </c>
      <c r="DE4" s="11" t="n">
        <v>45043</v>
      </c>
      <c r="DF4" s="6" t="n">
        <v>-53.06</v>
      </c>
      <c r="DG4" s="0" t="s">
        <v>400</v>
      </c>
      <c r="DH4" s="11" t="n">
        <v>44175</v>
      </c>
      <c r="DI4" s="6" t="n">
        <v>115.63974175</v>
      </c>
      <c r="DJ4" s="0" t="s">
        <v>763</v>
      </c>
      <c r="DK4" s="11" t="n">
        <v>44747</v>
      </c>
      <c r="DL4" s="6" t="n">
        <v>86.77</v>
      </c>
      <c r="DM4" s="0" t="s">
        <v>763</v>
      </c>
      <c r="DN4" s="11" t="n">
        <v>44986</v>
      </c>
      <c r="DO4" s="6" t="n">
        <v>10.91</v>
      </c>
      <c r="DP4" s="0" t="s">
        <v>763</v>
      </c>
      <c r="DQ4" s="11" t="n">
        <v>45733</v>
      </c>
      <c r="DR4" s="6" t="n">
        <v>-11.98</v>
      </c>
      <c r="DS4" s="0" t="s">
        <v>615</v>
      </c>
      <c r="DT4" s="11" t="n">
        <v>46091</v>
      </c>
      <c r="DU4" s="6" t="n">
        <v>-1992.59</v>
      </c>
      <c r="DV4" s="0" t="s">
        <v>764</v>
      </c>
      <c r="DW4" s="0"/>
      <c r="DX4" s="10" t="s">
        <f>=XIRR(DX2:DX3,DW2:DW3)</f>
      </c>
      <c r="DY4" s="0"/>
      <c r="DZ4" s="11" t="n">
        <v>44064</v>
      </c>
      <c r="EA4" s="6" t="n">
        <v>5.15</v>
      </c>
      <c r="EB4" s="0" t="s">
        <v>763</v>
      </c>
      <c r="EC4" s="0"/>
      <c r="ED4" s="10" t="s">
        <f>=XIRR(ED2:ED3,EC2:EC3)</f>
      </c>
      <c r="EE4" s="0"/>
      <c r="EF4" s="11" t="n">
        <v>43972</v>
      </c>
      <c r="EG4" s="6" t="n">
        <v>25.43</v>
      </c>
      <c r="EH4" s="0" t="s">
        <v>763</v>
      </c>
      <c r="EI4" s="11" t="n">
        <v>46252</v>
      </c>
      <c r="EJ4" s="8" t="s">
        <f>=-Портфель!K49</f>
      </c>
      <c r="EK4" s="0" t="s">
        <v>765</v>
      </c>
      <c r="EL4" s="11" t="n">
        <v>45516</v>
      </c>
      <c r="EM4" s="6" t="n">
        <v>-1010.88</v>
      </c>
      <c r="EN4" s="0" t="s">
        <v>764</v>
      </c>
      <c r="EO4" s="11" t="n">
        <v>45516</v>
      </c>
      <c r="EP4" s="6" t="n">
        <v>-262.92</v>
      </c>
      <c r="EQ4" s="0" t="s">
        <v>764</v>
      </c>
      <c r="ER4" s="0"/>
      <c r="ES4" s="10" t="s">
        <f>=XIRR(ES2:ES3,ER2:ER3)</f>
      </c>
      <c r="ET4" s="0"/>
      <c r="EU4" s="11" t="n">
        <v>44483</v>
      </c>
      <c r="EV4" s="6" t="n">
        <v>74.79</v>
      </c>
      <c r="EW4" s="0" t="s">
        <v>763</v>
      </c>
      <c r="EX4" s="11" t="n">
        <v>45864</v>
      </c>
      <c r="EY4" s="6" t="s">
        <f>=-89.97</f>
      </c>
      <c r="EZ4" s="0" t="s">
        <v>670</v>
      </c>
      <c r="FA4" s="11" t="n">
        <v>45517</v>
      </c>
      <c r="FB4" s="6" t="s">
        <f>=-55.33</f>
      </c>
      <c r="FC4" s="0" t="s">
        <v>479</v>
      </c>
    </row>
    <row collapsed="false" customFormat="false" customHeight="false" hidden="false" ht="12.1" outlineLevel="0" r="5">
      <c r="A5" s="11" t="n">
        <v>45776</v>
      </c>
      <c r="B5" s="6" t="n">
        <v>3363.03</v>
      </c>
      <c r="C5" s="0" t="s">
        <v>763</v>
      </c>
      <c r="D5" s="11" t="n">
        <v>45994</v>
      </c>
      <c r="E5" s="6" t="n">
        <v>3845.81</v>
      </c>
      <c r="F5" s="0" t="s">
        <v>763</v>
      </c>
      <c r="G5" s="11" t="n">
        <v>45762</v>
      </c>
      <c r="H5" s="6" t="n">
        <v>1902.54</v>
      </c>
      <c r="I5" s="0" t="s">
        <v>763</v>
      </c>
      <c r="J5" s="11" t="n">
        <v>43917</v>
      </c>
      <c r="K5" s="6" t="n">
        <v>-1778.76</v>
      </c>
      <c r="L5" s="0" t="s">
        <v>764</v>
      </c>
      <c r="M5" s="11" t="n">
        <v>44934</v>
      </c>
      <c r="N5" s="6" t="n">
        <v>-7.87</v>
      </c>
      <c r="O5" s="0" t="s">
        <v>384</v>
      </c>
      <c r="P5" s="11" t="n">
        <v>44701</v>
      </c>
      <c r="Q5" s="6" t="n">
        <v>991.48</v>
      </c>
      <c r="R5" s="0" t="s">
        <v>763</v>
      </c>
      <c r="S5" s="11" t="n">
        <v>46091</v>
      </c>
      <c r="T5" s="6" t="n">
        <v>3011.81</v>
      </c>
      <c r="U5" s="0" t="s">
        <v>763</v>
      </c>
      <c r="V5" s="11" t="n">
        <v>45796</v>
      </c>
      <c r="W5" s="6" t="n">
        <v>-96</v>
      </c>
      <c r="X5" s="0" t="s">
        <v>631</v>
      </c>
      <c r="Y5" s="11" t="n">
        <v>45929</v>
      </c>
      <c r="Z5" s="6" t="n">
        <v>-70</v>
      </c>
      <c r="AA5" s="0" t="s">
        <v>574</v>
      </c>
      <c r="AB5" s="11" t="n">
        <v>46118</v>
      </c>
      <c r="AC5" s="6" t="n">
        <v>3209.72</v>
      </c>
      <c r="AD5" s="0" t="s">
        <v>763</v>
      </c>
      <c r="AE5" s="11" t="n">
        <v>44753</v>
      </c>
      <c r="AF5" s="6" t="n">
        <v>-20.63</v>
      </c>
      <c r="AG5" s="0" t="s">
        <v>353</v>
      </c>
      <c r="AH5" s="11" t="n">
        <v>44760</v>
      </c>
      <c r="AI5" s="6" t="n">
        <v>-471.22</v>
      </c>
      <c r="AJ5" s="0" t="s">
        <v>764</v>
      </c>
      <c r="AK5" s="11" t="n">
        <v>44754</v>
      </c>
      <c r="AL5" s="6" t="n">
        <v>-294.5</v>
      </c>
      <c r="AM5" s="0" t="s">
        <v>355</v>
      </c>
      <c r="AN5" s="11" t="n">
        <v>45867</v>
      </c>
      <c r="AO5" s="6" t="n">
        <v>1227.71</v>
      </c>
      <c r="AP5" s="0" t="s">
        <v>763</v>
      </c>
      <c r="AQ5" s="11" t="n">
        <v>44837</v>
      </c>
      <c r="AR5" s="6" t="n">
        <v>783.34</v>
      </c>
      <c r="AS5" s="0" t="s">
        <v>763</v>
      </c>
      <c r="AT5" s="11" t="n">
        <v>43914</v>
      </c>
      <c r="AU5" s="6" t="n">
        <v>-1027.09</v>
      </c>
      <c r="AV5" s="0" t="s">
        <v>764</v>
      </c>
      <c r="AW5" s="11" t="n">
        <v>44082</v>
      </c>
      <c r="AX5" s="6" t="n">
        <v>-13.44</v>
      </c>
      <c r="AY5" s="0" t="s">
        <v>210</v>
      </c>
      <c r="AZ5" s="11" t="n">
        <v>44547</v>
      </c>
      <c r="BA5" s="6" t="n">
        <v>469.48</v>
      </c>
      <c r="BB5" s="0" t="s">
        <v>763</v>
      </c>
      <c r="BC5" s="11" t="n">
        <v>44358</v>
      </c>
      <c r="BD5" s="6" t="n">
        <v>-87.5</v>
      </c>
      <c r="BE5" s="0" t="s">
        <v>256</v>
      </c>
      <c r="BF5" s="11" t="n">
        <v>45208</v>
      </c>
      <c r="BG5" s="6" t="n">
        <v>-331.6</v>
      </c>
      <c r="BH5" s="0" t="s">
        <v>444</v>
      </c>
      <c r="BI5" s="11" t="n">
        <v>45118</v>
      </c>
      <c r="BJ5" s="6" t="n">
        <v>-230</v>
      </c>
      <c r="BK5" s="0" t="s">
        <v>429</v>
      </c>
      <c r="BL5" s="11" t="n">
        <v>45082</v>
      </c>
      <c r="BM5" s="6" t="n">
        <v>-381</v>
      </c>
      <c r="BN5" s="0" t="s">
        <v>413</v>
      </c>
      <c r="BO5" s="11" t="n">
        <v>45100</v>
      </c>
      <c r="BP5" s="6" t="n">
        <v>-17.4</v>
      </c>
      <c r="BQ5" s="0" t="s">
        <v>418</v>
      </c>
      <c r="BR5" s="11" t="n">
        <v>45117</v>
      </c>
      <c r="BS5" s="6" t="n">
        <v>-74.12</v>
      </c>
      <c r="BT5" s="0" t="s">
        <v>424</v>
      </c>
      <c r="BU5" s="11" t="n">
        <v>44259</v>
      </c>
      <c r="BV5" s="6" t="n">
        <v>-11.76</v>
      </c>
      <c r="BW5" s="0" t="s">
        <v>237</v>
      </c>
      <c r="BX5" s="11" t="n">
        <v>44116</v>
      </c>
      <c r="BY5" s="6" t="n">
        <v>-41.5</v>
      </c>
      <c r="BZ5" s="0" t="s">
        <v>218</v>
      </c>
      <c r="CA5" s="11" t="n">
        <v>44477</v>
      </c>
      <c r="CB5" s="6" t="n">
        <v>1121.57</v>
      </c>
      <c r="CC5" s="0" t="s">
        <v>763</v>
      </c>
      <c r="CD5" s="11" t="n">
        <v>44020</v>
      </c>
      <c r="CE5" s="6" t="n">
        <v>-801.75</v>
      </c>
      <c r="CF5" s="0" t="s">
        <v>764</v>
      </c>
      <c r="CG5" s="11" t="n">
        <v>44224</v>
      </c>
      <c r="CH5" s="6" t="n">
        <v>518.76</v>
      </c>
      <c r="CI5" s="0" t="s">
        <v>763</v>
      </c>
      <c r="CJ5" s="11" t="n">
        <v>44245</v>
      </c>
      <c r="CK5" s="6" t="n">
        <v>-15.49</v>
      </c>
      <c r="CL5" s="0" t="s">
        <v>236</v>
      </c>
      <c r="CM5" s="11" t="n">
        <v>44225</v>
      </c>
      <c r="CN5" s="6" t="n">
        <v>-12.19</v>
      </c>
      <c r="CO5" s="0" t="s">
        <v>233</v>
      </c>
      <c r="CP5" s="11" t="n">
        <v>44204</v>
      </c>
      <c r="CQ5" s="6" t="n">
        <v>-69.44</v>
      </c>
      <c r="CR5" s="0" t="s">
        <v>229</v>
      </c>
      <c r="CS5" s="11" t="n">
        <v>44272</v>
      </c>
      <c r="CT5" s="6" t="n">
        <v>-9.49</v>
      </c>
      <c r="CU5" s="0" t="s">
        <v>239</v>
      </c>
      <c r="CV5" s="11" t="n">
        <v>45043</v>
      </c>
      <c r="CW5" s="6" t="n">
        <v>-40.81</v>
      </c>
      <c r="CX5" s="0" t="s">
        <v>399</v>
      </c>
      <c r="CY5" s="0"/>
      <c r="CZ5" s="10" t="s">
        <f>=XIRR(CZ2:CZ4,CY2:CY4)</f>
      </c>
      <c r="DA5" s="0"/>
      <c r="DB5" s="0"/>
      <c r="DC5" s="10" t="s">
        <f>=XIRR(DC2:DC4,DB2:DB4)</f>
      </c>
      <c r="DD5" s="0"/>
      <c r="DE5" s="11" t="n">
        <v>45393</v>
      </c>
      <c r="DF5" s="6" t="n">
        <v>-45.68</v>
      </c>
      <c r="DG5" s="0" t="s">
        <v>499</v>
      </c>
      <c r="DH5" s="11" t="n">
        <v>44260</v>
      </c>
      <c r="DI5" s="6" t="n">
        <v>4.2508</v>
      </c>
      <c r="DJ5" s="0" t="s">
        <v>763</v>
      </c>
      <c r="DK5" s="11" t="n">
        <v>44826</v>
      </c>
      <c r="DL5" s="6" t="n">
        <v>174.22</v>
      </c>
      <c r="DM5" s="0" t="s">
        <v>763</v>
      </c>
      <c r="DN5" s="11" t="n">
        <v>44986</v>
      </c>
      <c r="DO5" s="6" t="n">
        <v>10.91</v>
      </c>
      <c r="DP5" s="0" t="s">
        <v>763</v>
      </c>
      <c r="DQ5" s="11" t="n">
        <v>45999</v>
      </c>
      <c r="DR5" s="6" t="n">
        <v>-11.16</v>
      </c>
      <c r="DS5" s="0" t="s">
        <v>709</v>
      </c>
      <c r="DT5" s="11" t="n">
        <v>46091</v>
      </c>
      <c r="DU5" s="6" t="n">
        <v>1571.64</v>
      </c>
      <c r="DV5" s="0" t="s">
        <v>763</v>
      </c>
      <c r="DW5" s="0"/>
      <c r="DX5" s="8" t="s">
        <f>=-SUM(DX2:DX3)</f>
      </c>
      <c r="DY5" s="0" t="s">
        <v>767</v>
      </c>
      <c r="DZ5" s="11" t="n">
        <v>44064</v>
      </c>
      <c r="EA5" s="6" t="n">
        <v>-5.15</v>
      </c>
      <c r="EB5" s="0" t="s">
        <v>766</v>
      </c>
      <c r="EC5" s="0"/>
      <c r="ED5" s="8" t="s">
        <f>=-SUM(ED2:ED3)</f>
      </c>
      <c r="EE5" s="0" t="s">
        <v>767</v>
      </c>
      <c r="EF5" s="11" t="n">
        <v>43972</v>
      </c>
      <c r="EG5" s="6" t="n">
        <v>-25.43</v>
      </c>
      <c r="EH5" s="0" t="s">
        <v>766</v>
      </c>
      <c r="EI5" s="0"/>
      <c r="EJ5" s="10" t="s">
        <f>=XIRR(EJ2:EJ4,EI2:EI4)</f>
      </c>
      <c r="EK5" s="0"/>
      <c r="EL5" s="11" t="n">
        <v>46213</v>
      </c>
      <c r="EM5" s="8" t="s">
        <f>=-Портфель!K50</f>
      </c>
      <c r="EN5" s="0" t="s">
        <v>765</v>
      </c>
      <c r="EO5" s="11" t="n">
        <v>46213</v>
      </c>
      <c r="EP5" s="8" t="s">
        <f>=-Портфель!K51</f>
      </c>
      <c r="EQ5" s="0" t="s">
        <v>765</v>
      </c>
      <c r="ER5" s="0"/>
      <c r="ES5" s="8" t="s">
        <f>=-SUM(ES2:ES3)</f>
      </c>
      <c r="ET5" s="0" t="s">
        <v>767</v>
      </c>
      <c r="EU5" s="11" t="n">
        <v>45516</v>
      </c>
      <c r="EV5" s="6" t="n">
        <v>-857.52</v>
      </c>
      <c r="EW5" s="0" t="s">
        <v>764</v>
      </c>
      <c r="EX5" s="11" t="n">
        <v>45866</v>
      </c>
      <c r="EY5" s="6" t="s">
        <f>=1146.37</f>
      </c>
      <c r="EZ5" s="0" t="s">
        <v>763</v>
      </c>
      <c r="FA5" s="11" t="n">
        <v>45699</v>
      </c>
      <c r="FB5" s="6" t="s">
        <f>=-55.33</f>
      </c>
      <c r="FC5" s="0" t="s">
        <v>479</v>
      </c>
    </row>
    <row collapsed="false" customFormat="false" customHeight="false" hidden="false" ht="12.1" outlineLevel="0" r="6">
      <c r="A6" s="11" t="n">
        <v>45785</v>
      </c>
      <c r="B6" s="6" t="n">
        <v>3221.9</v>
      </c>
      <c r="C6" s="0" t="s">
        <v>763</v>
      </c>
      <c r="D6" s="11" t="n">
        <v>46013</v>
      </c>
      <c r="E6" s="6" t="n">
        <v>-124.55</v>
      </c>
      <c r="F6" s="0" t="s">
        <v>712</v>
      </c>
      <c r="G6" s="11" t="n">
        <v>45772</v>
      </c>
      <c r="H6" s="6" t="n">
        <v>-254</v>
      </c>
      <c r="I6" s="0" t="s">
        <v>624</v>
      </c>
      <c r="J6" s="11" t="n">
        <v>43943</v>
      </c>
      <c r="K6" s="6" t="n">
        <v>1710.99</v>
      </c>
      <c r="L6" s="0" t="s">
        <v>763</v>
      </c>
      <c r="M6" s="11" t="n">
        <v>45104</v>
      </c>
      <c r="N6" s="6" t="n">
        <v>-327.6</v>
      </c>
      <c r="O6" s="0" t="s">
        <v>419</v>
      </c>
      <c r="P6" s="11" t="n">
        <v>44706</v>
      </c>
      <c r="Q6" s="6" t="n">
        <v>937.05</v>
      </c>
      <c r="R6" s="0" t="s">
        <v>763</v>
      </c>
      <c r="S6" s="11" t="n">
        <v>46153</v>
      </c>
      <c r="T6" s="6" t="n">
        <v>-608</v>
      </c>
      <c r="U6" s="0" t="s">
        <v>747</v>
      </c>
      <c r="V6" s="11" t="n">
        <v>45853</v>
      </c>
      <c r="W6" s="6" t="n">
        <v>1096.88</v>
      </c>
      <c r="X6" s="0" t="s">
        <v>763</v>
      </c>
      <c r="Y6" s="11" t="n">
        <v>46118</v>
      </c>
      <c r="Z6" s="6" t="n">
        <v>4149.99</v>
      </c>
      <c r="AA6" s="0" t="s">
        <v>763</v>
      </c>
      <c r="AB6" s="11" t="n">
        <v>46129</v>
      </c>
      <c r="AC6" s="6" t="n">
        <v>979.6</v>
      </c>
      <c r="AD6" s="0" t="s">
        <v>763</v>
      </c>
      <c r="AE6" s="11" t="n">
        <v>44753</v>
      </c>
      <c r="AF6" s="6" t="n">
        <v>-103.15</v>
      </c>
      <c r="AG6" s="0" t="s">
        <v>354</v>
      </c>
      <c r="AH6" s="11" t="n">
        <v>44762</v>
      </c>
      <c r="AI6" s="6" t="n">
        <v>482.55</v>
      </c>
      <c r="AJ6" s="0" t="s">
        <v>763</v>
      </c>
      <c r="AK6" s="11" t="n">
        <v>44890</v>
      </c>
      <c r="AL6" s="6" t="n">
        <v>2344.91</v>
      </c>
      <c r="AM6" s="0" t="s">
        <v>763</v>
      </c>
      <c r="AN6" s="11" t="n">
        <v>46091</v>
      </c>
      <c r="AO6" s="6" t="n">
        <v>1593.36</v>
      </c>
      <c r="AP6" s="0" t="s">
        <v>763</v>
      </c>
      <c r="AQ6" s="11" t="n">
        <v>45093</v>
      </c>
      <c r="AR6" s="6" t="n">
        <v>-83.8</v>
      </c>
      <c r="AS6" s="0" t="s">
        <v>416</v>
      </c>
      <c r="AT6" s="11" t="n">
        <v>43914</v>
      </c>
      <c r="AU6" s="6" t="n">
        <v>1025.71</v>
      </c>
      <c r="AV6" s="0" t="s">
        <v>763</v>
      </c>
      <c r="AW6" s="11" t="n">
        <v>44173</v>
      </c>
      <c r="AX6" s="6" t="n">
        <v>-32.34</v>
      </c>
      <c r="AY6" s="0" t="s">
        <v>225</v>
      </c>
      <c r="AZ6" s="11" t="n">
        <v>44580</v>
      </c>
      <c r="BA6" s="6" t="n">
        <v>918.25</v>
      </c>
      <c r="BB6" s="0" t="s">
        <v>763</v>
      </c>
      <c r="BC6" s="11" t="n">
        <v>44706</v>
      </c>
      <c r="BD6" s="6" t="n">
        <v>281.8</v>
      </c>
      <c r="BE6" s="0" t="s">
        <v>763</v>
      </c>
      <c r="BF6" s="11" t="n">
        <v>45418</v>
      </c>
      <c r="BG6" s="6" t="n">
        <v>-406.4</v>
      </c>
      <c r="BH6" s="0" t="s">
        <v>506</v>
      </c>
      <c r="BI6" s="11" t="n">
        <v>45285</v>
      </c>
      <c r="BJ6" s="6" t="n">
        <v>-253</v>
      </c>
      <c r="BK6" s="0" t="s">
        <v>465</v>
      </c>
      <c r="BL6" s="11" t="n">
        <v>45277</v>
      </c>
      <c r="BM6" s="6" t="n">
        <v>-389</v>
      </c>
      <c r="BN6" s="0" t="s">
        <v>463</v>
      </c>
      <c r="BO6" s="11" t="n">
        <v>45471</v>
      </c>
      <c r="BP6" s="6" t="n">
        <v>-338.3</v>
      </c>
      <c r="BQ6" s="0" t="s">
        <v>537</v>
      </c>
      <c r="BR6" s="11" t="n">
        <v>45181</v>
      </c>
      <c r="BS6" s="6" t="n">
        <v>661.59</v>
      </c>
      <c r="BT6" s="0" t="s">
        <v>763</v>
      </c>
      <c r="BU6" s="11" t="n">
        <v>44350</v>
      </c>
      <c r="BV6" s="6" t="n">
        <v>-11.76</v>
      </c>
      <c r="BW6" s="0" t="s">
        <v>255</v>
      </c>
      <c r="BX6" s="11" t="n">
        <v>44194</v>
      </c>
      <c r="BY6" s="6" t="n">
        <v>-56.3</v>
      </c>
      <c r="BZ6" s="0" t="s">
        <v>228</v>
      </c>
      <c r="CA6" s="11" t="n">
        <v>44588</v>
      </c>
      <c r="CB6" s="6" t="n">
        <v>954.66</v>
      </c>
      <c r="CC6" s="0" t="s">
        <v>763</v>
      </c>
      <c r="CD6" s="11" t="n">
        <v>44022</v>
      </c>
      <c r="CE6" s="6" t="n">
        <v>-94.8</v>
      </c>
      <c r="CF6" s="0" t="s">
        <v>204</v>
      </c>
      <c r="CG6" s="11" t="n">
        <v>44364</v>
      </c>
      <c r="CH6" s="6" t="n">
        <v>-24.35</v>
      </c>
      <c r="CI6" s="0" t="s">
        <v>258</v>
      </c>
      <c r="CJ6" s="11" t="n">
        <v>44322</v>
      </c>
      <c r="CK6" s="6" t="n">
        <v>-15.72</v>
      </c>
      <c r="CL6" s="0" t="s">
        <v>246</v>
      </c>
      <c r="CM6" s="11" t="n">
        <v>44316</v>
      </c>
      <c r="CN6" s="6" t="n">
        <v>-12.12</v>
      </c>
      <c r="CO6" s="0" t="s">
        <v>244</v>
      </c>
      <c r="CP6" s="11" t="n">
        <v>44294</v>
      </c>
      <c r="CQ6" s="6" t="n">
        <v>-73.11</v>
      </c>
      <c r="CR6" s="0" t="s">
        <v>241</v>
      </c>
      <c r="CS6" s="11" t="n">
        <v>44363</v>
      </c>
      <c r="CT6" s="6" t="n">
        <v>-9.34</v>
      </c>
      <c r="CU6" s="0" t="s">
        <v>257</v>
      </c>
      <c r="CV6" s="11" t="n">
        <v>45393</v>
      </c>
      <c r="CW6" s="6" t="n">
        <v>-35.42</v>
      </c>
      <c r="CX6" s="0" t="s">
        <v>498</v>
      </c>
      <c r="CY6" s="0"/>
      <c r="CZ6" s="8" t="s">
        <f>=-SUM(CZ2:CZ4)</f>
      </c>
      <c r="DA6" s="0" t="s">
        <v>767</v>
      </c>
      <c r="DB6" s="0"/>
      <c r="DC6" s="8" t="s">
        <f>=-SUM(DC2:DC4)</f>
      </c>
      <c r="DD6" s="0" t="s">
        <v>767</v>
      </c>
      <c r="DE6" s="11" t="n">
        <v>45516</v>
      </c>
      <c r="DF6" s="6" t="n">
        <v>-1046.38</v>
      </c>
      <c r="DG6" s="0" t="s">
        <v>764</v>
      </c>
      <c r="DH6" s="11" t="n">
        <v>44260</v>
      </c>
      <c r="DI6" s="6" t="n">
        <v>3.2003</v>
      </c>
      <c r="DJ6" s="0" t="s">
        <v>763</v>
      </c>
      <c r="DK6" s="11" t="n">
        <v>46213</v>
      </c>
      <c r="DL6" s="8" t="s">
        <f>=-Портфель!K41</f>
      </c>
      <c r="DM6" s="0" t="s">
        <v>765</v>
      </c>
      <c r="DN6" s="11" t="n">
        <v>45181</v>
      </c>
      <c r="DO6" s="6" t="n">
        <v>130.04</v>
      </c>
      <c r="DP6" s="0" t="s">
        <v>763</v>
      </c>
      <c r="DQ6" s="11" t="n">
        <v>46213</v>
      </c>
      <c r="DR6" s="8" t="s">
        <f>=-Портфель!K43</f>
      </c>
      <c r="DS6" s="0" t="s">
        <v>765</v>
      </c>
      <c r="DT6" s="11" t="n">
        <v>46114</v>
      </c>
      <c r="DU6" s="6" t="n">
        <v>-1366.82</v>
      </c>
      <c r="DV6" s="0" t="s">
        <v>764</v>
      </c>
      <c r="DW6" s="0"/>
      <c r="DX6" s="0"/>
      <c r="DY6" s="0"/>
      <c r="DZ6" s="11" t="n">
        <v>44470</v>
      </c>
      <c r="EA6" s="6" t="n">
        <v>7.6988</v>
      </c>
      <c r="EB6" s="0" t="s">
        <v>763</v>
      </c>
      <c r="EC6" s="0"/>
      <c r="ED6" s="0"/>
      <c r="EE6" s="0"/>
      <c r="EF6" s="11" t="n">
        <v>43973</v>
      </c>
      <c r="EG6" s="6" t="n">
        <v>37.94</v>
      </c>
      <c r="EH6" s="0" t="s">
        <v>763</v>
      </c>
      <c r="EI6" s="0"/>
      <c r="EJ6" s="8" t="s">
        <f>=-SUM(EJ2:EJ4)</f>
      </c>
      <c r="EK6" s="0" t="s">
        <v>767</v>
      </c>
      <c r="EL6" s="0"/>
      <c r="EM6" s="10" t="s">
        <f>=XIRR(EM2:EM5,EL2:EL5)</f>
      </c>
      <c r="EN6" s="0"/>
      <c r="EO6" s="0"/>
      <c r="EP6" s="10" t="s">
        <f>=XIRR(EP2:EP5,EO2:EO5)</f>
      </c>
      <c r="EQ6" s="0"/>
      <c r="ER6" s="0"/>
      <c r="ES6" s="0"/>
      <c r="ET6" s="0"/>
      <c r="EU6" s="11" t="n">
        <v>46213</v>
      </c>
      <c r="EV6" s="8" t="s">
        <f>=-Портфель!K53</f>
      </c>
      <c r="EW6" s="0" t="s">
        <v>765</v>
      </c>
      <c r="EX6" s="11" t="n">
        <v>45894</v>
      </c>
      <c r="EY6" s="6" t="s">
        <f>=-102.68</f>
      </c>
      <c r="EZ6" s="0" t="s">
        <v>678</v>
      </c>
      <c r="FA6" s="11" t="n">
        <v>45881</v>
      </c>
      <c r="FB6" s="6" t="s">
        <f>=-112.64</f>
      </c>
      <c r="FC6" s="0" t="s">
        <v>674</v>
      </c>
    </row>
    <row collapsed="false" customFormat="false" customHeight="false" hidden="false" ht="12.1" outlineLevel="0" r="7">
      <c r="A7" s="11" t="n">
        <v>45847</v>
      </c>
      <c r="B7" s="6" t="n">
        <v>-2819</v>
      </c>
      <c r="C7" s="0" t="s">
        <v>650</v>
      </c>
      <c r="D7" s="11" t="n">
        <v>46079</v>
      </c>
      <c r="E7" s="6" t="n">
        <v>4807.32</v>
      </c>
      <c r="F7" s="0" t="s">
        <v>763</v>
      </c>
      <c r="G7" s="11" t="n">
        <v>45776</v>
      </c>
      <c r="H7" s="6" t="n">
        <v>1780.86</v>
      </c>
      <c r="I7" s="0" t="s">
        <v>763</v>
      </c>
      <c r="J7" s="11" t="n">
        <v>44109</v>
      </c>
      <c r="K7" s="6" t="n">
        <v>-163</v>
      </c>
      <c r="L7" s="0" t="s">
        <v>213</v>
      </c>
      <c r="M7" s="11" t="n">
        <v>45118</v>
      </c>
      <c r="N7" s="6" t="n">
        <v>2042.33</v>
      </c>
      <c r="O7" s="0" t="s">
        <v>763</v>
      </c>
      <c r="P7" s="11" t="n">
        <v>44843</v>
      </c>
      <c r="Q7" s="6" t="n">
        <v>-117</v>
      </c>
      <c r="R7" s="0" t="s">
        <v>365</v>
      </c>
      <c r="S7" s="11" t="n">
        <v>46157</v>
      </c>
      <c r="T7" s="6" t="n">
        <v>5551</v>
      </c>
      <c r="U7" s="0" t="s">
        <v>763</v>
      </c>
      <c r="V7" s="11" t="n">
        <v>45950</v>
      </c>
      <c r="W7" s="6" t="n">
        <v>-219</v>
      </c>
      <c r="X7" s="0" t="s">
        <v>699</v>
      </c>
      <c r="Y7" s="11" t="n">
        <v>46139</v>
      </c>
      <c r="Z7" s="6" t="n">
        <v>-191</v>
      </c>
      <c r="AA7" s="0" t="s">
        <v>744</v>
      </c>
      <c r="AB7" s="11" t="n">
        <v>46155</v>
      </c>
      <c r="AC7" s="6" t="n">
        <v>632.97</v>
      </c>
      <c r="AD7" s="0" t="s">
        <v>763</v>
      </c>
      <c r="AE7" s="11" t="n">
        <v>44757</v>
      </c>
      <c r="AF7" s="6" t="n">
        <v>661.07</v>
      </c>
      <c r="AG7" s="0" t="s">
        <v>763</v>
      </c>
      <c r="AH7" s="11" t="n">
        <v>44837</v>
      </c>
      <c r="AI7" s="6" t="n">
        <v>439.23</v>
      </c>
      <c r="AJ7" s="0" t="s">
        <v>763</v>
      </c>
      <c r="AK7" s="11" t="n">
        <v>45106</v>
      </c>
      <c r="AL7" s="6" t="n">
        <v>-596.8</v>
      </c>
      <c r="AM7" s="0" t="s">
        <v>420</v>
      </c>
      <c r="AN7" s="11" t="n">
        <v>46091</v>
      </c>
      <c r="AO7" s="6" t="n">
        <v>1589.95</v>
      </c>
      <c r="AP7" s="0" t="s">
        <v>763</v>
      </c>
      <c r="AQ7" s="11" t="n">
        <v>45457</v>
      </c>
      <c r="AR7" s="6" t="n">
        <v>-302</v>
      </c>
      <c r="AS7" s="0" t="s">
        <v>530</v>
      </c>
      <c r="AT7" s="11" t="n">
        <v>43917</v>
      </c>
      <c r="AU7" s="6" t="n">
        <v>-1034.28</v>
      </c>
      <c r="AV7" s="0" t="s">
        <v>764</v>
      </c>
      <c r="AW7" s="11" t="n">
        <v>44348</v>
      </c>
      <c r="AX7" s="6" t="n">
        <v>-31.27</v>
      </c>
      <c r="AY7" s="0" t="s">
        <v>253</v>
      </c>
      <c r="AZ7" s="11" t="n">
        <v>44603</v>
      </c>
      <c r="BA7" s="6" t="n">
        <v>1229.38</v>
      </c>
      <c r="BB7" s="0" t="s">
        <v>763</v>
      </c>
      <c r="BC7" s="11" t="n">
        <v>44706</v>
      </c>
      <c r="BD7" s="6" t="n">
        <v>281.2</v>
      </c>
      <c r="BE7" s="0" t="s">
        <v>763</v>
      </c>
      <c r="BF7" s="11" t="n">
        <v>45565</v>
      </c>
      <c r="BG7" s="6" t="n">
        <v>-474.2</v>
      </c>
      <c r="BH7" s="0" t="s">
        <v>578</v>
      </c>
      <c r="BI7" s="11" t="n">
        <v>45484</v>
      </c>
      <c r="BJ7" s="6" t="n">
        <v>-13</v>
      </c>
      <c r="BK7" s="0" t="s">
        <v>551</v>
      </c>
      <c r="BL7" s="11" t="n">
        <v>45419</v>
      </c>
      <c r="BM7" s="6" t="n">
        <v>-433</v>
      </c>
      <c r="BN7" s="0" t="s">
        <v>515</v>
      </c>
      <c r="BO7" s="11" t="n">
        <v>45839</v>
      </c>
      <c r="BP7" s="6" t="n">
        <v>-437.15</v>
      </c>
      <c r="BQ7" s="0" t="s">
        <v>645</v>
      </c>
      <c r="BR7" s="11" t="n">
        <v>45287</v>
      </c>
      <c r="BS7" s="6" t="n">
        <v>-577.52</v>
      </c>
      <c r="BT7" s="0" t="s">
        <v>466</v>
      </c>
      <c r="BU7" s="11" t="n">
        <v>44441</v>
      </c>
      <c r="BV7" s="6" t="n">
        <v>-13.91</v>
      </c>
      <c r="BW7" s="0" t="s">
        <v>277</v>
      </c>
      <c r="BX7" s="11" t="n">
        <v>44327</v>
      </c>
      <c r="BY7" s="6" t="n">
        <v>-63.5</v>
      </c>
      <c r="BZ7" s="0" t="s">
        <v>250</v>
      </c>
      <c r="CA7" s="11" t="n">
        <v>44588</v>
      </c>
      <c r="CB7" s="6" t="n">
        <v>956.07</v>
      </c>
      <c r="CC7" s="0" t="s">
        <v>763</v>
      </c>
      <c r="CD7" s="11" t="n">
        <v>44379</v>
      </c>
      <c r="CE7" s="6" t="n">
        <v>-104</v>
      </c>
      <c r="CF7" s="0" t="s">
        <v>263</v>
      </c>
      <c r="CG7" s="11" t="n">
        <v>44364</v>
      </c>
      <c r="CH7" s="6" t="n">
        <v>-46.85</v>
      </c>
      <c r="CI7" s="0" t="s">
        <v>259</v>
      </c>
      <c r="CJ7" s="11" t="n">
        <v>44425</v>
      </c>
      <c r="CK7" s="6" t="n">
        <v>-15.41</v>
      </c>
      <c r="CL7" s="0" t="s">
        <v>274</v>
      </c>
      <c r="CM7" s="11" t="n">
        <v>44406</v>
      </c>
      <c r="CN7" s="6" t="n">
        <v>-12</v>
      </c>
      <c r="CO7" s="0" t="s">
        <v>272</v>
      </c>
      <c r="CP7" s="11" t="n">
        <v>44385</v>
      </c>
      <c r="CQ7" s="6" t="n">
        <v>-69.61</v>
      </c>
      <c r="CR7" s="0" t="s">
        <v>266</v>
      </c>
      <c r="CS7" s="11" t="n">
        <v>44456</v>
      </c>
      <c r="CT7" s="6" t="n">
        <v>-9.42</v>
      </c>
      <c r="CU7" s="0" t="s">
        <v>280</v>
      </c>
      <c r="CV7" s="11" t="n">
        <v>45757</v>
      </c>
      <c r="CW7" s="6" t="n">
        <v>-18.08</v>
      </c>
      <c r="CX7" s="0" t="s">
        <v>621</v>
      </c>
      <c r="CY7" s="0"/>
      <c r="CZ7" s="0"/>
      <c r="DA7" s="0"/>
      <c r="DB7" s="0"/>
      <c r="DC7" s="0"/>
      <c r="DD7" s="0"/>
      <c r="DE7" s="11" t="n">
        <v>45758</v>
      </c>
      <c r="DF7" s="6" t="n">
        <v>22.95</v>
      </c>
      <c r="DG7" s="0" t="s">
        <v>622</v>
      </c>
      <c r="DH7" s="11" t="n">
        <v>44470</v>
      </c>
      <c r="DI7" s="6" t="n">
        <v>13.8858</v>
      </c>
      <c r="DJ7" s="0" t="s">
        <v>763</v>
      </c>
      <c r="DK7" s="0"/>
      <c r="DL7" s="10" t="s">
        <f>=XIRR(DL2:DL6,DK2:DK6)</f>
      </c>
      <c r="DM7" s="0"/>
      <c r="DN7" s="11" t="n">
        <v>45785</v>
      </c>
      <c r="DO7" s="6" t="n">
        <v>133.76</v>
      </c>
      <c r="DP7" s="0" t="s">
        <v>763</v>
      </c>
      <c r="DQ7" s="0"/>
      <c r="DR7" s="10" t="s">
        <f>=XIRR(DR2:DR6,DQ2:DQ6)</f>
      </c>
      <c r="DS7" s="0"/>
      <c r="DT7" s="11" t="n">
        <v>46118</v>
      </c>
      <c r="DU7" s="6" t="n">
        <v>29.42</v>
      </c>
      <c r="DV7" s="0" t="s">
        <v>763</v>
      </c>
      <c r="DW7" s="0"/>
      <c r="DX7" s="0"/>
      <c r="DY7" s="0"/>
      <c r="DZ7" s="11" t="n">
        <v>45516</v>
      </c>
      <c r="EA7" s="6" t="n">
        <v>-21.62</v>
      </c>
      <c r="EB7" s="0" t="s">
        <v>764</v>
      </c>
      <c r="EC7" s="0"/>
      <c r="ED7" s="0"/>
      <c r="EE7" s="0"/>
      <c r="EF7" s="11" t="n">
        <v>43973</v>
      </c>
      <c r="EG7" s="6" t="n">
        <v>-37.94</v>
      </c>
      <c r="EH7" s="0" t="s">
        <v>766</v>
      </c>
      <c r="EI7" s="0"/>
      <c r="EJ7" s="0"/>
      <c r="EK7" s="0"/>
      <c r="EL7" s="0"/>
      <c r="EM7" s="8" t="s">
        <f>=-SUM(EM2:EM5)</f>
      </c>
      <c r="EN7" s="0" t="s">
        <v>767</v>
      </c>
      <c r="EO7" s="0"/>
      <c r="EP7" s="8" t="s">
        <f>=-SUM(EP2:EP5)</f>
      </c>
      <c r="EQ7" s="0" t="s">
        <v>767</v>
      </c>
      <c r="ER7" s="0"/>
      <c r="ES7" s="0"/>
      <c r="ET7" s="0"/>
      <c r="EU7" s="0"/>
      <c r="EV7" s="10" t="s">
        <f>=XIRR(EV2:EV6,EU2:EU6)</f>
      </c>
      <c r="EW7" s="0"/>
      <c r="EX7" s="11" t="n">
        <v>45924</v>
      </c>
      <c r="EY7" s="6" t="s">
        <f>=-102.68</f>
      </c>
      <c r="EZ7" s="0" t="s">
        <v>678</v>
      </c>
      <c r="FA7" s="11" t="n">
        <v>46063</v>
      </c>
      <c r="FB7" s="6" t="s">
        <f>=-112.64</f>
      </c>
      <c r="FC7" s="0" t="s">
        <v>674</v>
      </c>
    </row>
    <row collapsed="false" customFormat="false" customHeight="false" hidden="false" ht="12.1" outlineLevel="0" r="8">
      <c r="A8" s="11" t="n">
        <v>45853</v>
      </c>
      <c r="B8" s="6" t="n">
        <v>5825.23</v>
      </c>
      <c r="C8" s="0" t="s">
        <v>763</v>
      </c>
      <c r="D8" s="11" t="n">
        <v>46091</v>
      </c>
      <c r="E8" s="6" t="n">
        <v>9224.53</v>
      </c>
      <c r="F8" s="0" t="s">
        <v>763</v>
      </c>
      <c r="G8" s="11" t="n">
        <v>45777</v>
      </c>
      <c r="H8" s="6" t="n">
        <v>1728.04</v>
      </c>
      <c r="I8" s="0" t="s">
        <v>763</v>
      </c>
      <c r="J8" s="11" t="n">
        <v>44328</v>
      </c>
      <c r="K8" s="6" t="n">
        <v>-163</v>
      </c>
      <c r="L8" s="0" t="s">
        <v>213</v>
      </c>
      <c r="M8" s="11" t="n">
        <v>45475</v>
      </c>
      <c r="N8" s="6" t="n">
        <v>-580.36</v>
      </c>
      <c r="O8" s="0" t="s">
        <v>538</v>
      </c>
      <c r="P8" s="11" t="n">
        <v>44939</v>
      </c>
      <c r="Q8" s="6" t="n">
        <v>1043.63</v>
      </c>
      <c r="R8" s="0" t="s">
        <v>763</v>
      </c>
      <c r="S8" s="11" t="n">
        <v>46157</v>
      </c>
      <c r="T8" s="6" t="n">
        <v>5559</v>
      </c>
      <c r="U8" s="0" t="s">
        <v>763</v>
      </c>
      <c r="V8" s="11" t="n">
        <v>46036</v>
      </c>
      <c r="W8" s="6" t="n">
        <v>1458.51</v>
      </c>
      <c r="X8" s="0" t="s">
        <v>763</v>
      </c>
      <c r="Y8" s="11" t="n">
        <v>46161</v>
      </c>
      <c r="Z8" s="6" t="n">
        <v>4088.68</v>
      </c>
      <c r="AA8" s="0" t="s">
        <v>763</v>
      </c>
      <c r="AB8" s="11" t="n">
        <v>46167</v>
      </c>
      <c r="AC8" s="6" t="n">
        <v>-176.5</v>
      </c>
      <c r="AD8" s="0" t="s">
        <v>751</v>
      </c>
      <c r="AE8" s="11" t="n">
        <v>44760</v>
      </c>
      <c r="AF8" s="6" t="n">
        <v>-660</v>
      </c>
      <c r="AG8" s="0" t="s">
        <v>764</v>
      </c>
      <c r="AH8" s="11" t="n">
        <v>45034</v>
      </c>
      <c r="AI8" s="6" t="n">
        <v>-132.55</v>
      </c>
      <c r="AJ8" s="0" t="s">
        <v>398</v>
      </c>
      <c r="AK8" s="11" t="n">
        <v>45489</v>
      </c>
      <c r="AL8" s="6" t="n">
        <v>-609</v>
      </c>
      <c r="AM8" s="0" t="s">
        <v>555</v>
      </c>
      <c r="AN8" s="11" t="n">
        <v>46091</v>
      </c>
      <c r="AO8" s="6" t="n">
        <v>1590.15</v>
      </c>
      <c r="AP8" s="0" t="s">
        <v>763</v>
      </c>
      <c r="AQ8" s="11" t="n">
        <v>45595</v>
      </c>
      <c r="AR8" s="6" t="n">
        <v>3933.14</v>
      </c>
      <c r="AS8" s="0" t="s">
        <v>763</v>
      </c>
      <c r="AT8" s="11" t="n">
        <v>43924</v>
      </c>
      <c r="AU8" s="6" t="n">
        <v>1152.2</v>
      </c>
      <c r="AV8" s="0" t="s">
        <v>763</v>
      </c>
      <c r="AW8" s="11" t="n">
        <v>44348</v>
      </c>
      <c r="AX8" s="6" t="n">
        <v>-40.77</v>
      </c>
      <c r="AY8" s="0" t="s">
        <v>254</v>
      </c>
      <c r="AZ8" s="11" t="n">
        <v>44609</v>
      </c>
      <c r="BA8" s="6" t="n">
        <v>411.95</v>
      </c>
      <c r="BB8" s="0" t="s">
        <v>763</v>
      </c>
      <c r="BC8" s="11" t="n">
        <v>44740</v>
      </c>
      <c r="BD8" s="6" t="n">
        <v>-147.06</v>
      </c>
      <c r="BE8" s="0" t="s">
        <v>347</v>
      </c>
      <c r="BF8" s="11" t="n">
        <v>45782</v>
      </c>
      <c r="BG8" s="6" t="n">
        <v>-517.4</v>
      </c>
      <c r="BH8" s="0" t="s">
        <v>627</v>
      </c>
      <c r="BI8" s="11" t="n">
        <v>45484</v>
      </c>
      <c r="BJ8" s="6" t="n">
        <v>-256</v>
      </c>
      <c r="BK8" s="0" t="s">
        <v>552</v>
      </c>
      <c r="BL8" s="11" t="n">
        <v>45643</v>
      </c>
      <c r="BM8" s="6" t="n">
        <v>-447</v>
      </c>
      <c r="BN8" s="0" t="s">
        <v>597</v>
      </c>
      <c r="BO8" s="11" t="n">
        <v>46213</v>
      </c>
      <c r="BP8" s="8" t="s">
        <f>=-Портфель!K24</f>
      </c>
      <c r="BQ8" s="0" t="s">
        <v>765</v>
      </c>
      <c r="BR8" s="11" t="n">
        <v>45481</v>
      </c>
      <c r="BS8" s="6" t="n">
        <v>-135.92</v>
      </c>
      <c r="BT8" s="0" t="s">
        <v>541</v>
      </c>
      <c r="BU8" s="11" t="n">
        <v>44531</v>
      </c>
      <c r="BV8" s="6" t="n">
        <v>-14.23</v>
      </c>
      <c r="BW8" s="0" t="s">
        <v>300</v>
      </c>
      <c r="BX8" s="11" t="n">
        <v>44370</v>
      </c>
      <c r="BY8" s="6" t="n">
        <v>-67.1</v>
      </c>
      <c r="BZ8" s="0" t="s">
        <v>260</v>
      </c>
      <c r="CA8" s="11" t="n">
        <v>44616</v>
      </c>
      <c r="CB8" s="6" t="n">
        <v>680.08</v>
      </c>
      <c r="CC8" s="0" t="s">
        <v>763</v>
      </c>
      <c r="CD8" s="11" t="n">
        <v>44603</v>
      </c>
      <c r="CE8" s="6" t="n">
        <v>1155</v>
      </c>
      <c r="CF8" s="0" t="s">
        <v>763</v>
      </c>
      <c r="CG8" s="11" t="n">
        <v>44379</v>
      </c>
      <c r="CH8" s="6" t="n">
        <v>595.51</v>
      </c>
      <c r="CI8" s="0" t="s">
        <v>763</v>
      </c>
      <c r="CJ8" s="11" t="n">
        <v>44426</v>
      </c>
      <c r="CK8" s="6" t="n">
        <v>-15.43</v>
      </c>
      <c r="CL8" s="0" t="s">
        <v>275</v>
      </c>
      <c r="CM8" s="11" t="n">
        <v>44501</v>
      </c>
      <c r="CN8" s="6" t="n">
        <v>-11.46</v>
      </c>
      <c r="CO8" s="0" t="s">
        <v>293</v>
      </c>
      <c r="CP8" s="11" t="n">
        <v>44477</v>
      </c>
      <c r="CQ8" s="6" t="n">
        <v>-67.95</v>
      </c>
      <c r="CR8" s="0" t="s">
        <v>287</v>
      </c>
      <c r="CS8" s="11" t="n">
        <v>44546</v>
      </c>
      <c r="CT8" s="6" t="n">
        <v>-9.97</v>
      </c>
      <c r="CU8" s="0" t="s">
        <v>311</v>
      </c>
      <c r="CV8" s="11" t="n">
        <v>46122</v>
      </c>
      <c r="CW8" s="6" t="n">
        <v>-15.57</v>
      </c>
      <c r="CX8" s="0" t="s">
        <v>740</v>
      </c>
      <c r="CY8" s="0"/>
      <c r="CZ8" s="0"/>
      <c r="DA8" s="0"/>
      <c r="DB8" s="0"/>
      <c r="DC8" s="0"/>
      <c r="DD8" s="0"/>
      <c r="DE8" s="11" t="n">
        <v>46122</v>
      </c>
      <c r="DF8" s="6" t="n">
        <v>19.46</v>
      </c>
      <c r="DG8" s="0" t="s">
        <v>741</v>
      </c>
      <c r="DH8" s="11" t="n">
        <v>44470</v>
      </c>
      <c r="DI8" s="6" t="n">
        <v>59.7496</v>
      </c>
      <c r="DJ8" s="0" t="s">
        <v>763</v>
      </c>
      <c r="DK8" s="0"/>
      <c r="DL8" s="8" t="s">
        <f>=-SUM(DL2:DL6)</f>
      </c>
      <c r="DM8" s="0" t="s">
        <v>767</v>
      </c>
      <c r="DN8" s="11" t="n">
        <v>45785</v>
      </c>
      <c r="DO8" s="6" t="n">
        <v>36.47</v>
      </c>
      <c r="DP8" s="0" t="s">
        <v>763</v>
      </c>
      <c r="DQ8" s="0"/>
      <c r="DR8" s="8" t="s">
        <f>=-SUM(DR2:DR6)</f>
      </c>
      <c r="DS8" s="0" t="s">
        <v>767</v>
      </c>
      <c r="DT8" s="11" t="n">
        <v>46213</v>
      </c>
      <c r="DU8" s="8" t="s">
        <f>=-Портфель!K44</f>
      </c>
      <c r="DV8" s="0" t="s">
        <v>765</v>
      </c>
      <c r="DW8" s="0"/>
      <c r="DX8" s="0"/>
      <c r="DY8" s="0"/>
      <c r="DZ8" s="11" t="n">
        <v>46213</v>
      </c>
      <c r="EA8" s="8" t="s">
        <f>=-Портфель!K46</f>
      </c>
      <c r="EB8" s="0" t="s">
        <v>765</v>
      </c>
      <c r="EC8" s="0"/>
      <c r="ED8" s="0"/>
      <c r="EE8" s="0"/>
      <c r="EF8" s="11" t="n">
        <v>44175</v>
      </c>
      <c r="EG8" s="6" t="n">
        <v>44.52</v>
      </c>
      <c r="EH8" s="0" t="s">
        <v>763</v>
      </c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8" t="s">
        <f>=-SUM(EV2:EV6)</f>
      </c>
      <c r="EW8" s="0" t="s">
        <v>767</v>
      </c>
      <c r="EX8" s="11" t="n">
        <v>45931</v>
      </c>
      <c r="EY8" s="6" t="s">
        <f>=1122.4</f>
      </c>
      <c r="EZ8" s="0" t="s">
        <v>763</v>
      </c>
      <c r="FA8" s="11" t="n">
        <v>46213</v>
      </c>
      <c r="FB8" s="8" t="s">
        <f>=-Портфель!K56</f>
      </c>
      <c r="FC8" s="0" t="s">
        <v>765</v>
      </c>
    </row>
    <row collapsed="false" customFormat="false" customHeight="false" hidden="false" ht="12.1" outlineLevel="0" r="9">
      <c r="A9" s="11" t="n">
        <v>45867</v>
      </c>
      <c r="B9" s="6" t="n">
        <v>2940.14</v>
      </c>
      <c r="C9" s="0" t="s">
        <v>763</v>
      </c>
      <c r="D9" s="11" t="n">
        <v>46091</v>
      </c>
      <c r="E9" s="6" t="n">
        <v>4610.14</v>
      </c>
      <c r="F9" s="0" t="s">
        <v>763</v>
      </c>
      <c r="G9" s="11" t="n">
        <v>45779</v>
      </c>
      <c r="H9" s="6" t="n">
        <v>1710.14</v>
      </c>
      <c r="I9" s="0" t="s">
        <v>763</v>
      </c>
      <c r="J9" s="11" t="n">
        <v>44509</v>
      </c>
      <c r="K9" s="6" t="n">
        <v>3268.86</v>
      </c>
      <c r="L9" s="0" t="s">
        <v>763</v>
      </c>
      <c r="M9" s="11" t="n">
        <v>45476</v>
      </c>
      <c r="N9" s="6" t="n">
        <v>2119.41</v>
      </c>
      <c r="O9" s="0" t="s">
        <v>763</v>
      </c>
      <c r="P9" s="11" t="n">
        <v>45049</v>
      </c>
      <c r="Q9" s="6" t="n">
        <v>-210.32</v>
      </c>
      <c r="R9" s="0" t="s">
        <v>401</v>
      </c>
      <c r="S9" s="11" t="n">
        <v>46161</v>
      </c>
      <c r="T9" s="6" t="n">
        <v>2879.59</v>
      </c>
      <c r="U9" s="0" t="s">
        <v>763</v>
      </c>
      <c r="V9" s="11" t="n">
        <v>46091</v>
      </c>
      <c r="W9" s="6" t="n">
        <v>1425.35</v>
      </c>
      <c r="X9" s="0" t="s">
        <v>763</v>
      </c>
      <c r="Y9" s="11" t="n">
        <v>46177</v>
      </c>
      <c r="Z9" s="6" t="n">
        <v>4058.15</v>
      </c>
      <c r="AA9" s="0" t="s">
        <v>763</v>
      </c>
      <c r="AB9" s="11" t="n">
        <v>46456</v>
      </c>
      <c r="AC9" s="8" t="s">
        <f>=-Портфель!K11</f>
      </c>
      <c r="AD9" s="0" t="s">
        <v>765</v>
      </c>
      <c r="AE9" s="11" t="n">
        <v>44760</v>
      </c>
      <c r="AF9" s="6" t="n">
        <v>-990.16</v>
      </c>
      <c r="AG9" s="0" t="s">
        <v>764</v>
      </c>
      <c r="AH9" s="11" t="n">
        <v>45040</v>
      </c>
      <c r="AI9" s="6" t="n">
        <v>791.06</v>
      </c>
      <c r="AJ9" s="0" t="s">
        <v>763</v>
      </c>
      <c r="AK9" s="11" t="n">
        <v>45489</v>
      </c>
      <c r="AL9" s="6" t="n">
        <v>2210.49</v>
      </c>
      <c r="AM9" s="0" t="s">
        <v>763</v>
      </c>
      <c r="AN9" s="11" t="n">
        <v>46213</v>
      </c>
      <c r="AO9" s="8" t="s">
        <f>=-Портфель!K15</f>
      </c>
      <c r="AP9" s="0" t="s">
        <v>765</v>
      </c>
      <c r="AQ9" s="11" t="n">
        <v>45623</v>
      </c>
      <c r="AR9" s="6" t="n">
        <v>1843.76</v>
      </c>
      <c r="AS9" s="0" t="s">
        <v>763</v>
      </c>
      <c r="AT9" s="11" t="n">
        <v>44012</v>
      </c>
      <c r="AU9" s="6" t="n">
        <v>-2</v>
      </c>
      <c r="AV9" s="0" t="s">
        <v>201</v>
      </c>
      <c r="AW9" s="11" t="n">
        <v>44431</v>
      </c>
      <c r="AX9" s="6" t="n">
        <v>1682.37</v>
      </c>
      <c r="AY9" s="0" t="s">
        <v>763</v>
      </c>
      <c r="AZ9" s="11" t="n">
        <v>44614</v>
      </c>
      <c r="BA9" s="6" t="n">
        <v>663.6</v>
      </c>
      <c r="BB9" s="0" t="s">
        <v>763</v>
      </c>
      <c r="BC9" s="11" t="n">
        <v>44914</v>
      </c>
      <c r="BD9" s="6" t="n">
        <v>288.17</v>
      </c>
      <c r="BE9" s="0" t="s">
        <v>763</v>
      </c>
      <c r="BF9" s="11" t="n">
        <v>45936</v>
      </c>
      <c r="BG9" s="6" t="n">
        <v>-289.2</v>
      </c>
      <c r="BH9" s="0" t="s">
        <v>693</v>
      </c>
      <c r="BI9" s="11" t="n">
        <v>45557</v>
      </c>
      <c r="BJ9" s="6" t="n">
        <v>-102</v>
      </c>
      <c r="BK9" s="0" t="s">
        <v>575</v>
      </c>
      <c r="BL9" s="11" t="n">
        <v>45811</v>
      </c>
      <c r="BM9" s="6" t="n">
        <v>-471</v>
      </c>
      <c r="BN9" s="0" t="s">
        <v>633</v>
      </c>
      <c r="BO9" s="0"/>
      <c r="BP9" s="10" t="s">
        <f>=XIRR(BP2:BP8,BO2:BO8)</f>
      </c>
      <c r="BQ9" s="0"/>
      <c r="BR9" s="11" t="n">
        <v>45526</v>
      </c>
      <c r="BS9" s="6" t="n">
        <v>651.28</v>
      </c>
      <c r="BT9" s="0" t="s">
        <v>763</v>
      </c>
      <c r="BU9" s="11" t="n">
        <v>44623</v>
      </c>
      <c r="BV9" s="6" t="n">
        <v>-19.62</v>
      </c>
      <c r="BW9" s="0" t="s">
        <v>323</v>
      </c>
      <c r="BX9" s="11" t="n">
        <v>44446</v>
      </c>
      <c r="BY9" s="6" t="n">
        <v>-118.2</v>
      </c>
      <c r="BZ9" s="0" t="s">
        <v>279</v>
      </c>
      <c r="CA9" s="11" t="n">
        <v>44659</v>
      </c>
      <c r="CB9" s="6" t="n">
        <v>739.51</v>
      </c>
      <c r="CC9" s="0" t="s">
        <v>763</v>
      </c>
      <c r="CD9" s="11" t="n">
        <v>44609</v>
      </c>
      <c r="CE9" s="6" t="n">
        <v>567.69</v>
      </c>
      <c r="CF9" s="0" t="s">
        <v>763</v>
      </c>
      <c r="CG9" s="11" t="n">
        <v>44466</v>
      </c>
      <c r="CH9" s="6" t="n">
        <v>-123.2</v>
      </c>
      <c r="CI9" s="0" t="s">
        <v>283</v>
      </c>
      <c r="CJ9" s="11" t="n">
        <v>44505</v>
      </c>
      <c r="CK9" s="6" t="n">
        <v>-15.01</v>
      </c>
      <c r="CL9" s="0" t="s">
        <v>295</v>
      </c>
      <c r="CM9" s="11" t="n">
        <v>46213</v>
      </c>
      <c r="CN9" s="8" t="s">
        <f>=-Портфель!K32</f>
      </c>
      <c r="CO9" s="0" t="s">
        <v>765</v>
      </c>
      <c r="CP9" s="11" t="n">
        <v>44568</v>
      </c>
      <c r="CQ9" s="6" t="n">
        <v>-69.84</v>
      </c>
      <c r="CR9" s="0" t="s">
        <v>314</v>
      </c>
      <c r="CS9" s="11" t="n">
        <v>44638</v>
      </c>
      <c r="CT9" s="6" t="n">
        <v>-14.15</v>
      </c>
      <c r="CU9" s="0" t="s">
        <v>324</v>
      </c>
      <c r="CV9" s="11" t="n">
        <v>46213</v>
      </c>
      <c r="CW9" s="8" t="s">
        <f>=-Портфель!K35</f>
      </c>
      <c r="CX9" s="0" t="s">
        <v>765</v>
      </c>
      <c r="CY9" s="0"/>
      <c r="CZ9" s="0"/>
      <c r="DA9" s="0"/>
      <c r="DB9" s="0"/>
      <c r="DC9" s="0"/>
      <c r="DD9" s="0"/>
      <c r="DE9" s="11" t="n">
        <v>46213</v>
      </c>
      <c r="DF9" s="8" t="s">
        <f>=-Портфель!K38</f>
      </c>
      <c r="DG9" s="0" t="s">
        <v>765</v>
      </c>
      <c r="DH9" s="11" t="n">
        <v>44470</v>
      </c>
      <c r="DI9" s="6" t="n">
        <v>17.0856</v>
      </c>
      <c r="DJ9" s="0" t="s">
        <v>763</v>
      </c>
      <c r="DK9" s="0"/>
      <c r="DL9" s="0"/>
      <c r="DM9" s="0"/>
      <c r="DN9" s="11" t="n">
        <v>46213</v>
      </c>
      <c r="DO9" s="8" t="s">
        <f>=-Портфель!K42</f>
      </c>
      <c r="DP9" s="0" t="s">
        <v>765</v>
      </c>
      <c r="DQ9" s="0"/>
      <c r="DR9" s="0"/>
      <c r="DS9" s="0"/>
      <c r="DT9" s="0"/>
      <c r="DU9" s="10" t="s">
        <f>=XIRR(DU2:DU8,DT2:DT8)</f>
      </c>
      <c r="DV9" s="0"/>
      <c r="DW9" s="0"/>
      <c r="DX9" s="0"/>
      <c r="DY9" s="0"/>
      <c r="DZ9" s="0"/>
      <c r="EA9" s="10" t="s">
        <f>=XIRR(EA2:EA8,DZ2:DZ8)</f>
      </c>
      <c r="EB9" s="0"/>
      <c r="EC9" s="0"/>
      <c r="ED9" s="0"/>
      <c r="EE9" s="0"/>
      <c r="EF9" s="11" t="n">
        <v>44175</v>
      </c>
      <c r="EG9" s="6" t="n">
        <v>-44.52</v>
      </c>
      <c r="EH9" s="0" t="s">
        <v>766</v>
      </c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11" t="n">
        <v>45931</v>
      </c>
      <c r="EY9" s="6" t="s">
        <f>=1122.3</f>
      </c>
      <c r="EZ9" s="0" t="s">
        <v>763</v>
      </c>
      <c r="FA9" s="0"/>
      <c r="FB9" s="10" t="s">
        <f>=XIRR(FB2:FB8,FA2:FA8)</f>
      </c>
      <c r="FC9" s="0"/>
    </row>
    <row collapsed="false" customFormat="false" customHeight="false" hidden="false" ht="12.1" outlineLevel="0" r="10">
      <c r="A10" s="11" t="n">
        <v>45876</v>
      </c>
      <c r="B10" s="6" t="n">
        <v>3051.75</v>
      </c>
      <c r="C10" s="0" t="s">
        <v>763</v>
      </c>
      <c r="D10" s="11" t="n">
        <v>46118</v>
      </c>
      <c r="E10" s="6" t="n">
        <v>4316.88</v>
      </c>
      <c r="F10" s="0" t="s">
        <v>763</v>
      </c>
      <c r="G10" s="11" t="n">
        <v>45785</v>
      </c>
      <c r="H10" s="6" t="n">
        <v>1750.37</v>
      </c>
      <c r="I10" s="0" t="s">
        <v>763</v>
      </c>
      <c r="J10" s="11" t="n">
        <v>44573</v>
      </c>
      <c r="K10" s="6" t="n">
        <v>2764.16</v>
      </c>
      <c r="L10" s="0" t="s">
        <v>763</v>
      </c>
      <c r="M10" s="11" t="n">
        <v>45530</v>
      </c>
      <c r="N10" s="6" t="n">
        <v>2017.21</v>
      </c>
      <c r="O10" s="0" t="s">
        <v>763</v>
      </c>
      <c r="P10" s="11" t="n">
        <v>45209</v>
      </c>
      <c r="Q10" s="6" t="n">
        <v>-120</v>
      </c>
      <c r="R10" s="0" t="s">
        <v>445</v>
      </c>
      <c r="S10" s="11" t="n">
        <v>46196</v>
      </c>
      <c r="T10" s="6" t="n">
        <v>5250.72</v>
      </c>
      <c r="U10" s="0" t="s">
        <v>763</v>
      </c>
      <c r="V10" s="11" t="n">
        <v>46091</v>
      </c>
      <c r="W10" s="6" t="n">
        <v>1423.19</v>
      </c>
      <c r="X10" s="0" t="s">
        <v>763</v>
      </c>
      <c r="Y10" s="11" t="n">
        <v>46177</v>
      </c>
      <c r="Z10" s="6" t="n">
        <v>4052.15</v>
      </c>
      <c r="AA10" s="0" t="s">
        <v>763</v>
      </c>
      <c r="AB10" s="0"/>
      <c r="AC10" s="10" t="s">
        <f>=XIRR(AC2:AC9,AB2:AB9)</f>
      </c>
      <c r="AD10" s="0"/>
      <c r="AE10" s="11" t="n">
        <v>44762</v>
      </c>
      <c r="AF10" s="6" t="n">
        <v>1618.91</v>
      </c>
      <c r="AG10" s="0" t="s">
        <v>763</v>
      </c>
      <c r="AH10" s="11" t="n">
        <v>45054</v>
      </c>
      <c r="AI10" s="6" t="n">
        <v>688.49</v>
      </c>
      <c r="AJ10" s="0" t="s">
        <v>763</v>
      </c>
      <c r="AK10" s="11" t="n">
        <v>45530</v>
      </c>
      <c r="AL10" s="6" t="n">
        <v>2005.2</v>
      </c>
      <c r="AM10" s="0" t="s">
        <v>763</v>
      </c>
      <c r="AN10" s="0"/>
      <c r="AO10" s="10" t="s">
        <f>=XIRR(AO2:AO9,AN2:AN9)</f>
      </c>
      <c r="AP10" s="0"/>
      <c r="AQ10" s="11" t="n">
        <v>45848</v>
      </c>
      <c r="AR10" s="6" t="n">
        <v>-1135.5</v>
      </c>
      <c r="AS10" s="0" t="s">
        <v>651</v>
      </c>
      <c r="AT10" s="11" t="n">
        <v>44049</v>
      </c>
      <c r="AU10" s="6" t="n">
        <v>538.27</v>
      </c>
      <c r="AV10" s="0" t="s">
        <v>763</v>
      </c>
      <c r="AW10" s="11" t="n">
        <v>44441</v>
      </c>
      <c r="AX10" s="6" t="n">
        <v>-146.9</v>
      </c>
      <c r="AY10" s="0" t="s">
        <v>276</v>
      </c>
      <c r="AZ10" s="11" t="n">
        <v>44760</v>
      </c>
      <c r="BA10" s="6" t="n">
        <v>-1981.01</v>
      </c>
      <c r="BB10" s="0" t="s">
        <v>764</v>
      </c>
      <c r="BC10" s="11" t="n">
        <v>44934</v>
      </c>
      <c r="BD10" s="6" t="n">
        <v>-177</v>
      </c>
      <c r="BE10" s="0" t="s">
        <v>382</v>
      </c>
      <c r="BF10" s="11" t="n">
        <v>46154</v>
      </c>
      <c r="BG10" s="6" t="n">
        <v>-456.6</v>
      </c>
      <c r="BH10" s="0" t="s">
        <v>748</v>
      </c>
      <c r="BI10" s="11" t="n">
        <v>45648</v>
      </c>
      <c r="BJ10" s="6" t="n">
        <v>-110</v>
      </c>
      <c r="BK10" s="0" t="s">
        <v>599</v>
      </c>
      <c r="BL10" s="11" t="n">
        <v>46034</v>
      </c>
      <c r="BM10" s="6" t="n">
        <v>-345</v>
      </c>
      <c r="BN10" s="0" t="s">
        <v>721</v>
      </c>
      <c r="BO10" s="0"/>
      <c r="BP10" s="8" t="s">
        <f>=-SUM(BP2:BP8)</f>
      </c>
      <c r="BQ10" s="0" t="s">
        <v>767</v>
      </c>
      <c r="BR10" s="11" t="n">
        <v>45526</v>
      </c>
      <c r="BS10" s="6" t="n">
        <v>651.09</v>
      </c>
      <c r="BT10" s="0" t="s">
        <v>763</v>
      </c>
      <c r="BU10" s="11" t="n">
        <v>44714</v>
      </c>
      <c r="BV10" s="6" t="n">
        <v>-11.68</v>
      </c>
      <c r="BW10" s="0" t="s">
        <v>344</v>
      </c>
      <c r="BX10" s="11" t="n">
        <v>44537</v>
      </c>
      <c r="BY10" s="6" t="n">
        <v>-116.3</v>
      </c>
      <c r="BZ10" s="0" t="s">
        <v>302</v>
      </c>
      <c r="CA10" s="11" t="n">
        <v>44706</v>
      </c>
      <c r="CB10" s="6" t="n">
        <v>792.55</v>
      </c>
      <c r="CC10" s="0" t="s">
        <v>763</v>
      </c>
      <c r="CD10" s="11" t="n">
        <v>44614</v>
      </c>
      <c r="CE10" s="6" t="n">
        <v>1586.59</v>
      </c>
      <c r="CF10" s="0" t="s">
        <v>763</v>
      </c>
      <c r="CG10" s="11" t="n">
        <v>44574</v>
      </c>
      <c r="CH10" s="6" t="n">
        <v>-92.52</v>
      </c>
      <c r="CI10" s="0" t="s">
        <v>318</v>
      </c>
      <c r="CJ10" s="11" t="n">
        <v>44508</v>
      </c>
      <c r="CK10" s="6" t="n">
        <v>-15.01</v>
      </c>
      <c r="CL10" s="0" t="s">
        <v>295</v>
      </c>
      <c r="CM10" s="0"/>
      <c r="CN10" s="10" t="s">
        <f>=XIRR(CN2:CN9,CM2:CM9)</f>
      </c>
      <c r="CO10" s="0"/>
      <c r="CP10" s="11" t="n">
        <v>44664</v>
      </c>
      <c r="CQ10" s="6" t="n">
        <v>-39.42</v>
      </c>
      <c r="CR10" s="0" t="s">
        <v>331</v>
      </c>
      <c r="CS10" s="11" t="n">
        <v>44820</v>
      </c>
      <c r="CT10" s="6" t="n">
        <v>-8.05</v>
      </c>
      <c r="CU10" s="0" t="s">
        <v>362</v>
      </c>
      <c r="CV10" s="0"/>
      <c r="CW10" s="10" t="s">
        <f>=XIRR(CW2:CW9,CV2:CV9)</f>
      </c>
      <c r="CX10" s="0"/>
      <c r="CY10" s="0"/>
      <c r="CZ10" s="0"/>
      <c r="DA10" s="0"/>
      <c r="DB10" s="0"/>
      <c r="DC10" s="0"/>
      <c r="DD10" s="0"/>
      <c r="DE10" s="0"/>
      <c r="DF10" s="10" t="s">
        <f>=XIRR(DF2:DF9,DE2:DE9)</f>
      </c>
      <c r="DG10" s="0"/>
      <c r="DH10" s="11" t="n">
        <v>44470</v>
      </c>
      <c r="DI10" s="6" t="n">
        <v>61.8828</v>
      </c>
      <c r="DJ10" s="0" t="s">
        <v>763</v>
      </c>
      <c r="DK10" s="0"/>
      <c r="DL10" s="0"/>
      <c r="DM10" s="0"/>
      <c r="DN10" s="0"/>
      <c r="DO10" s="10" t="s">
        <f>=XIRR(DO2:DO9,DN2:DN9)</f>
      </c>
      <c r="DP10" s="0"/>
      <c r="DQ10" s="0"/>
      <c r="DR10" s="0"/>
      <c r="DS10" s="0"/>
      <c r="DT10" s="0"/>
      <c r="DU10" s="8" t="s">
        <f>=-SUM(DU2:DU8)</f>
      </c>
      <c r="DV10" s="0" t="s">
        <v>767</v>
      </c>
      <c r="DW10" s="0"/>
      <c r="DX10" s="0"/>
      <c r="DY10" s="0"/>
      <c r="DZ10" s="0"/>
      <c r="EA10" s="8" t="s">
        <f>=-SUM(EA2:EA8)</f>
      </c>
      <c r="EB10" s="0" t="s">
        <v>767</v>
      </c>
      <c r="EC10" s="0"/>
      <c r="ED10" s="0"/>
      <c r="EE10" s="0"/>
      <c r="EF10" s="11" t="n">
        <v>45516</v>
      </c>
      <c r="EG10" s="6" t="n">
        <v>-34.72</v>
      </c>
      <c r="EH10" s="0" t="s">
        <v>764</v>
      </c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11" t="n">
        <v>45954</v>
      </c>
      <c r="EY10" s="6" t="s">
        <f>=-128.1</f>
      </c>
      <c r="EZ10" s="0" t="s">
        <v>700</v>
      </c>
      <c r="FA10" s="0"/>
      <c r="FB10" s="8" t="s">
        <f>=-SUM(FB2:FB8)</f>
      </c>
      <c r="FC10" s="0" t="s">
        <v>767</v>
      </c>
    </row>
    <row collapsed="false" customFormat="false" customHeight="false" hidden="false" ht="12.1" outlineLevel="0" r="11">
      <c r="A11" s="11" t="n">
        <v>45884</v>
      </c>
      <c r="B11" s="6" t="n">
        <v>3031.73</v>
      </c>
      <c r="C11" s="0" t="s">
        <v>763</v>
      </c>
      <c r="D11" s="11" t="n">
        <v>46161</v>
      </c>
      <c r="E11" s="6" t="n">
        <v>4217.8</v>
      </c>
      <c r="F11" s="0" t="s">
        <v>763</v>
      </c>
      <c r="G11" s="11" t="n">
        <v>45813</v>
      </c>
      <c r="H11" s="6" t="n">
        <v>1807.49</v>
      </c>
      <c r="I11" s="0" t="s">
        <v>763</v>
      </c>
      <c r="J11" s="11" t="n">
        <v>44580</v>
      </c>
      <c r="K11" s="6" t="n">
        <v>2405.74</v>
      </c>
      <c r="L11" s="0" t="s">
        <v>763</v>
      </c>
      <c r="M11" s="11" t="n">
        <v>45539</v>
      </c>
      <c r="N11" s="6" t="n">
        <v>1924.73</v>
      </c>
      <c r="O11" s="0" t="s">
        <v>763</v>
      </c>
      <c r="P11" s="11" t="n">
        <v>45272</v>
      </c>
      <c r="Q11" s="6" t="n">
        <v>1498.75</v>
      </c>
      <c r="R11" s="0" t="s">
        <v>763</v>
      </c>
      <c r="S11" s="11" t="n">
        <v>46213</v>
      </c>
      <c r="T11" s="8" t="s">
        <f>=-Портфель!K8</f>
      </c>
      <c r="U11" s="0" t="s">
        <v>765</v>
      </c>
      <c r="V11" s="11" t="n">
        <v>46091</v>
      </c>
      <c r="W11" s="6" t="n">
        <v>1423.18</v>
      </c>
      <c r="X11" s="0" t="s">
        <v>763</v>
      </c>
      <c r="Y11" s="11" t="n">
        <v>46213</v>
      </c>
      <c r="Z11" s="8" t="s">
        <f>=-Портфель!K10</f>
      </c>
      <c r="AA11" s="0" t="s">
        <v>765</v>
      </c>
      <c r="AB11" s="0"/>
      <c r="AC11" s="8" t="s">
        <f>=-SUM(AC2:AC9)</f>
      </c>
      <c r="AD11" s="0" t="s">
        <v>767</v>
      </c>
      <c r="AE11" s="11" t="n">
        <v>44762</v>
      </c>
      <c r="AF11" s="6" t="n">
        <v>651.77</v>
      </c>
      <c r="AG11" s="0" t="s">
        <v>763</v>
      </c>
      <c r="AH11" s="11" t="n">
        <v>45175</v>
      </c>
      <c r="AI11" s="6" t="n">
        <v>-3320.35</v>
      </c>
      <c r="AJ11" s="0" t="s">
        <v>764</v>
      </c>
      <c r="AK11" s="11" t="n">
        <v>45845</v>
      </c>
      <c r="AL11" s="6" t="n">
        <v>-1218</v>
      </c>
      <c r="AM11" s="0" t="s">
        <v>647</v>
      </c>
      <c r="AN11" s="0"/>
      <c r="AO11" s="8" t="s">
        <f>=-SUM(AO2:AO9)</f>
      </c>
      <c r="AP11" s="0" t="s">
        <v>767</v>
      </c>
      <c r="AQ11" s="11" t="n">
        <v>46213</v>
      </c>
      <c r="AR11" s="8" t="s">
        <f>=-Портфель!K16</f>
      </c>
      <c r="AS11" s="0" t="s">
        <v>765</v>
      </c>
      <c r="AT11" s="11" t="n">
        <v>44090</v>
      </c>
      <c r="AU11" s="6" t="n">
        <v>509.36</v>
      </c>
      <c r="AV11" s="0" t="s">
        <v>763</v>
      </c>
      <c r="AW11" s="11" t="n">
        <v>44544</v>
      </c>
      <c r="AX11" s="6" t="n">
        <v>-149.86</v>
      </c>
      <c r="AY11" s="0" t="s">
        <v>305</v>
      </c>
      <c r="AZ11" s="11" t="n">
        <v>44762</v>
      </c>
      <c r="BA11" s="6" t="n">
        <v>556.55</v>
      </c>
      <c r="BB11" s="0" t="s">
        <v>763</v>
      </c>
      <c r="BC11" s="11" t="n">
        <v>44939</v>
      </c>
      <c r="BD11" s="6" t="n">
        <v>285.97</v>
      </c>
      <c r="BE11" s="0" t="s">
        <v>763</v>
      </c>
      <c r="BF11" s="11" t="n">
        <v>46213</v>
      </c>
      <c r="BG11" s="8" t="s">
        <f>=-Портфель!K21</f>
      </c>
      <c r="BH11" s="0" t="s">
        <v>765</v>
      </c>
      <c r="BI11" s="11" t="n">
        <v>45817</v>
      </c>
      <c r="BJ11" s="6" t="n">
        <v>-76</v>
      </c>
      <c r="BK11" s="0" t="s">
        <v>637</v>
      </c>
      <c r="BL11" s="11" t="n">
        <v>46146</v>
      </c>
      <c r="BM11" s="6" t="n">
        <v>-242</v>
      </c>
      <c r="BN11" s="0" t="s">
        <v>745</v>
      </c>
      <c r="BO11" s="0"/>
      <c r="BP11" s="0"/>
      <c r="BQ11" s="0"/>
      <c r="BR11" s="11" t="n">
        <v>45579</v>
      </c>
      <c r="BS11" s="6" t="n">
        <v>-451.6</v>
      </c>
      <c r="BT11" s="0" t="s">
        <v>585</v>
      </c>
      <c r="BU11" s="11" t="n">
        <v>44804</v>
      </c>
      <c r="BV11" s="6" t="n">
        <v>-12.07</v>
      </c>
      <c r="BW11" s="0" t="s">
        <v>361</v>
      </c>
      <c r="BX11" s="11" t="n">
        <v>44768</v>
      </c>
      <c r="BY11" s="6" t="n">
        <v>1205.23</v>
      </c>
      <c r="BZ11" s="0" t="s">
        <v>763</v>
      </c>
      <c r="CA11" s="11" t="n">
        <v>46213</v>
      </c>
      <c r="CB11" s="8" t="s">
        <f>=-Портфель!K28</f>
      </c>
      <c r="CC11" s="0" t="s">
        <v>765</v>
      </c>
      <c r="CD11" s="11" t="n">
        <v>44616</v>
      </c>
      <c r="CE11" s="6" t="n">
        <v>317.32</v>
      </c>
      <c r="CF11" s="0" t="s">
        <v>763</v>
      </c>
      <c r="CG11" s="11" t="n">
        <v>44747</v>
      </c>
      <c r="CH11" s="6" t="n">
        <v>314.73</v>
      </c>
      <c r="CI11" s="0" t="s">
        <v>763</v>
      </c>
      <c r="CJ11" s="11" t="n">
        <v>44609</v>
      </c>
      <c r="CK11" s="6" t="n">
        <v>-15.75</v>
      </c>
      <c r="CL11" s="0" t="s">
        <v>322</v>
      </c>
      <c r="CM11" s="0"/>
      <c r="CN11" s="8" t="s">
        <f>=-SUM(CN2:CN9)</f>
      </c>
      <c r="CO11" s="0" t="s">
        <v>767</v>
      </c>
      <c r="CP11" s="11" t="n">
        <v>44750</v>
      </c>
      <c r="CQ11" s="6" t="n">
        <v>-31.32</v>
      </c>
      <c r="CR11" s="0" t="s">
        <v>350</v>
      </c>
      <c r="CS11" s="11" t="n">
        <v>44911</v>
      </c>
      <c r="CT11" s="6" t="n">
        <v>-8.68</v>
      </c>
      <c r="CU11" s="0" t="s">
        <v>377</v>
      </c>
      <c r="CV11" s="0"/>
      <c r="CW11" s="8" t="s">
        <f>=-SUM(CW2:CW9)</f>
      </c>
      <c r="CX11" s="0" t="s">
        <v>767</v>
      </c>
      <c r="CY11" s="0"/>
      <c r="CZ11" s="0"/>
      <c r="DA11" s="0"/>
      <c r="DB11" s="0"/>
      <c r="DC11" s="0"/>
      <c r="DD11" s="0"/>
      <c r="DE11" s="0"/>
      <c r="DF11" s="8" t="s">
        <f>=-SUM(DF2:DF9)</f>
      </c>
      <c r="DG11" s="0" t="s">
        <v>767</v>
      </c>
      <c r="DH11" s="11" t="n">
        <v>44483</v>
      </c>
      <c r="DI11" s="6" t="n">
        <v>19.2962</v>
      </c>
      <c r="DJ11" s="0" t="s">
        <v>763</v>
      </c>
      <c r="DK11" s="0"/>
      <c r="DL11" s="0"/>
      <c r="DM11" s="0"/>
      <c r="DN11" s="0"/>
      <c r="DO11" s="8" t="s">
        <f>=-SUM(DO2:DO9)</f>
      </c>
      <c r="DP11" s="0" t="s">
        <v>767</v>
      </c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46213</v>
      </c>
      <c r="EG11" s="8" t="s">
        <f>=-Портфель!K48</f>
      </c>
      <c r="EH11" s="0" t="s">
        <v>765</v>
      </c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11" t="n">
        <v>45984</v>
      </c>
      <c r="EY11" s="6" t="s">
        <f>=-128.1</f>
      </c>
      <c r="EZ11" s="0" t="s">
        <v>700</v>
      </c>
    </row>
    <row collapsed="false" customFormat="false" customHeight="false" hidden="false" ht="12.1" outlineLevel="0" r="12">
      <c r="A12" s="11" t="n">
        <v>45936</v>
      </c>
      <c r="B12" s="6" t="n">
        <v>2580.05</v>
      </c>
      <c r="C12" s="0" t="s">
        <v>763</v>
      </c>
      <c r="D12" s="11" t="n">
        <v>46168</v>
      </c>
      <c r="E12" s="6" t="n">
        <v>-426</v>
      </c>
      <c r="F12" s="0" t="s">
        <v>752</v>
      </c>
      <c r="G12" s="11" t="n">
        <v>45853</v>
      </c>
      <c r="H12" s="6" t="n">
        <v>1864.28</v>
      </c>
      <c r="I12" s="0" t="s">
        <v>763</v>
      </c>
      <c r="J12" s="11" t="n">
        <v>44760</v>
      </c>
      <c r="K12" s="6" t="n">
        <v>-3693.18</v>
      </c>
      <c r="L12" s="0" t="s">
        <v>764</v>
      </c>
      <c r="M12" s="11" t="n">
        <v>45594</v>
      </c>
      <c r="N12" s="6" t="n">
        <v>1903.21</v>
      </c>
      <c r="O12" s="0" t="s">
        <v>763</v>
      </c>
      <c r="P12" s="11" t="n">
        <v>45357</v>
      </c>
      <c r="Q12" s="6" t="n">
        <v>1390.05</v>
      </c>
      <c r="R12" s="0" t="s">
        <v>763</v>
      </c>
      <c r="S12" s="0"/>
      <c r="T12" s="10" t="s">
        <f>=XIRR(T2:T11,S2:S11)</f>
      </c>
      <c r="U12" s="0"/>
      <c r="V12" s="11" t="n">
        <v>46196</v>
      </c>
      <c r="W12" s="6" t="n">
        <v>1235.21</v>
      </c>
      <c r="X12" s="0" t="s">
        <v>763</v>
      </c>
      <c r="Y12" s="0"/>
      <c r="Z12" s="10" t="s">
        <f>=XIRR(Z2:Z11,Y2:Y11)</f>
      </c>
      <c r="AA12" s="0"/>
      <c r="AB12" s="0"/>
      <c r="AC12" s="0"/>
      <c r="AD12" s="0"/>
      <c r="AE12" s="11" t="n">
        <v>44826</v>
      </c>
      <c r="AF12" s="6" t="n">
        <v>315.96</v>
      </c>
      <c r="AG12" s="0" t="s">
        <v>763</v>
      </c>
      <c r="AH12" s="11" t="n">
        <v>45176</v>
      </c>
      <c r="AI12" s="6" t="n">
        <v>-4223.39</v>
      </c>
      <c r="AJ12" s="0" t="s">
        <v>764</v>
      </c>
      <c r="AK12" s="11" t="n">
        <v>45845</v>
      </c>
      <c r="AL12" s="6" t="n">
        <v>1944.67</v>
      </c>
      <c r="AM12" s="0" t="s">
        <v>763</v>
      </c>
      <c r="AN12" s="0"/>
      <c r="AO12" s="0"/>
      <c r="AP12" s="0"/>
      <c r="AQ12" s="0"/>
      <c r="AR12" s="10" t="s">
        <f>=XIRR(AR2:AR11,AQ2:AQ11)</f>
      </c>
      <c r="AS12" s="0"/>
      <c r="AT12" s="11" t="n">
        <v>44098</v>
      </c>
      <c r="AU12" s="6" t="n">
        <v>448.11</v>
      </c>
      <c r="AV12" s="0" t="s">
        <v>763</v>
      </c>
      <c r="AW12" s="11" t="n">
        <v>44616</v>
      </c>
      <c r="AX12" s="6" t="n">
        <v>1122.97</v>
      </c>
      <c r="AY12" s="0" t="s">
        <v>763</v>
      </c>
      <c r="AZ12" s="11" t="n">
        <v>45159</v>
      </c>
      <c r="BA12" s="6" t="n">
        <v>278.59</v>
      </c>
      <c r="BB12" s="0" t="s">
        <v>763</v>
      </c>
      <c r="BC12" s="11" t="n">
        <v>44959</v>
      </c>
      <c r="BD12" s="6" t="n">
        <v>288.17</v>
      </c>
      <c r="BE12" s="0" t="s">
        <v>763</v>
      </c>
      <c r="BF12" s="0"/>
      <c r="BG12" s="10" t="s">
        <f>=XIRR(BG2:BG11,BF2:BF11)</f>
      </c>
      <c r="BH12" s="0"/>
      <c r="BI12" s="11" t="n">
        <v>45931</v>
      </c>
      <c r="BJ12" s="6" t="n">
        <v>-238</v>
      </c>
      <c r="BK12" s="0" t="s">
        <v>690</v>
      </c>
      <c r="BL12" s="11" t="n">
        <v>46213</v>
      </c>
      <c r="BM12" s="8" t="s">
        <f>=-Портфель!K23</f>
      </c>
      <c r="BN12" s="0" t="s">
        <v>765</v>
      </c>
      <c r="BO12" s="0"/>
      <c r="BP12" s="0"/>
      <c r="BQ12" s="0"/>
      <c r="BR12" s="11" t="n">
        <v>45846</v>
      </c>
      <c r="BS12" s="6" t="n">
        <v>-237.1</v>
      </c>
      <c r="BT12" s="0" t="s">
        <v>648</v>
      </c>
      <c r="BU12" s="11" t="n">
        <v>44895</v>
      </c>
      <c r="BV12" s="6" t="n">
        <v>-12.21</v>
      </c>
      <c r="BW12" s="0" t="s">
        <v>375</v>
      </c>
      <c r="BX12" s="11" t="n">
        <v>44788</v>
      </c>
      <c r="BY12" s="6" t="n">
        <v>1169.81</v>
      </c>
      <c r="BZ12" s="0" t="s">
        <v>763</v>
      </c>
      <c r="CA12" s="0"/>
      <c r="CB12" s="10" t="s">
        <f>=XIRR(CB2:CB11,CA2:CA11)</f>
      </c>
      <c r="CC12" s="0"/>
      <c r="CD12" s="11" t="n">
        <v>44659</v>
      </c>
      <c r="CE12" s="6" t="n">
        <v>407.08</v>
      </c>
      <c r="CF12" s="0" t="s">
        <v>763</v>
      </c>
      <c r="CG12" s="11" t="n">
        <v>44760</v>
      </c>
      <c r="CH12" s="6" t="n">
        <v>-1085.15</v>
      </c>
      <c r="CI12" s="0" t="s">
        <v>764</v>
      </c>
      <c r="CJ12" s="11" t="n">
        <v>44700</v>
      </c>
      <c r="CK12" s="6" t="n">
        <v>-13.35</v>
      </c>
      <c r="CL12" s="0" t="s">
        <v>341</v>
      </c>
      <c r="CM12" s="0"/>
      <c r="CN12" s="0"/>
      <c r="CO12" s="0"/>
      <c r="CP12" s="11" t="n">
        <v>44840</v>
      </c>
      <c r="CQ12" s="6" t="n">
        <v>-29.46</v>
      </c>
      <c r="CR12" s="0" t="s">
        <v>364</v>
      </c>
      <c r="CS12" s="11" t="n">
        <v>44912</v>
      </c>
      <c r="CT12" s="6" t="n">
        <v>-8.72</v>
      </c>
      <c r="CU12" s="0" t="s">
        <v>378</v>
      </c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44711</v>
      </c>
      <c r="DI12" s="6" t="n">
        <v>5.92</v>
      </c>
      <c r="DJ12" s="0" t="s">
        <v>763</v>
      </c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10" t="s">
        <f>=XIRR(EG2:EG11,EF2:EF11)</f>
      </c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11" t="n">
        <v>46014</v>
      </c>
      <c r="EY12" s="6" t="s">
        <f>=-128.1</f>
      </c>
      <c r="EZ12" s="0" t="s">
        <v>700</v>
      </c>
    </row>
    <row collapsed="false" customFormat="false" customHeight="false" hidden="false" ht="12.1" outlineLevel="0" r="13">
      <c r="A13" s="11" t="n">
        <v>45968</v>
      </c>
      <c r="B13" s="6" t="n">
        <v>2649.59</v>
      </c>
      <c r="C13" s="0" t="s">
        <v>763</v>
      </c>
      <c r="D13" s="11" t="n">
        <v>46176</v>
      </c>
      <c r="E13" s="6" t="n">
        <v>4039.63</v>
      </c>
      <c r="F13" s="0" t="s">
        <v>763</v>
      </c>
      <c r="G13" s="11" t="n">
        <v>45943</v>
      </c>
      <c r="H13" s="6" t="n">
        <v>-616.5</v>
      </c>
      <c r="I13" s="0" t="s">
        <v>696</v>
      </c>
      <c r="J13" s="11" t="n">
        <v>44762</v>
      </c>
      <c r="K13" s="6" t="n">
        <v>3651.67</v>
      </c>
      <c r="L13" s="0" t="s">
        <v>763</v>
      </c>
      <c r="M13" s="11" t="n">
        <v>45623</v>
      </c>
      <c r="N13" s="6" t="n">
        <v>1852.61</v>
      </c>
      <c r="O13" s="0" t="s">
        <v>763</v>
      </c>
      <c r="P13" s="11" t="n">
        <v>45377</v>
      </c>
      <c r="Q13" s="6" t="n">
        <v>-230.54</v>
      </c>
      <c r="R13" s="0" t="s">
        <v>493</v>
      </c>
      <c r="S13" s="0"/>
      <c r="T13" s="8" t="s">
        <f>=-SUM(T2:T11)</f>
      </c>
      <c r="U13" s="0" t="s">
        <v>767</v>
      </c>
      <c r="V13" s="11" t="n">
        <v>46196</v>
      </c>
      <c r="W13" s="6" t="n">
        <v>2470.42</v>
      </c>
      <c r="X13" s="0" t="s">
        <v>763</v>
      </c>
      <c r="Y13" s="0"/>
      <c r="Z13" s="8" t="s">
        <f>=-SUM(Z2:Z11)</f>
      </c>
      <c r="AA13" s="0" t="s">
        <v>767</v>
      </c>
      <c r="AB13" s="0"/>
      <c r="AC13" s="0"/>
      <c r="AD13" s="0"/>
      <c r="AE13" s="11" t="n">
        <v>44837</v>
      </c>
      <c r="AF13" s="6" t="n">
        <v>561.57</v>
      </c>
      <c r="AG13" s="0" t="s">
        <v>763</v>
      </c>
      <c r="AH13" s="11" t="n">
        <v>45222</v>
      </c>
      <c r="AI13" s="6" t="n">
        <v>1199.96</v>
      </c>
      <c r="AJ13" s="0" t="s">
        <v>763</v>
      </c>
      <c r="AK13" s="11" t="n">
        <v>46213</v>
      </c>
      <c r="AL13" s="8" t="s">
        <f>=-Портфель!K14</f>
      </c>
      <c r="AM13" s="0" t="s">
        <v>765</v>
      </c>
      <c r="AN13" s="0"/>
      <c r="AO13" s="0"/>
      <c r="AP13" s="0"/>
      <c r="AQ13" s="0"/>
      <c r="AR13" s="8" t="s">
        <f>=-SUM(AR2:AR11)</f>
      </c>
      <c r="AS13" s="0" t="s">
        <v>767</v>
      </c>
      <c r="AT13" s="11" t="n">
        <v>44116</v>
      </c>
      <c r="AU13" s="6" t="n">
        <v>-43.7</v>
      </c>
      <c r="AV13" s="0" t="s">
        <v>217</v>
      </c>
      <c r="AW13" s="11" t="n">
        <v>44706</v>
      </c>
      <c r="AX13" s="6" t="n">
        <v>1019.7</v>
      </c>
      <c r="AY13" s="0" t="s">
        <v>763</v>
      </c>
      <c r="AZ13" s="11" t="n">
        <v>45447</v>
      </c>
      <c r="BA13" s="6" t="n">
        <v>1211.17</v>
      </c>
      <c r="BB13" s="0" t="s">
        <v>763</v>
      </c>
      <c r="BC13" s="11" t="n">
        <v>44986</v>
      </c>
      <c r="BD13" s="6" t="n">
        <v>272.24</v>
      </c>
      <c r="BE13" s="0" t="s">
        <v>763</v>
      </c>
      <c r="BF13" s="0"/>
      <c r="BG13" s="8" t="s">
        <f>=-SUM(BG2:BG11)</f>
      </c>
      <c r="BH13" s="0" t="s">
        <v>767</v>
      </c>
      <c r="BI13" s="11" t="n">
        <v>46213</v>
      </c>
      <c r="BJ13" s="8" t="s">
        <f>=-Портфель!K22</f>
      </c>
      <c r="BK13" s="0" t="s">
        <v>765</v>
      </c>
      <c r="BL13" s="0"/>
      <c r="BM13" s="10" t="s">
        <f>=XIRR(BM2:BM12,BL2:BL12)</f>
      </c>
      <c r="BN13" s="0"/>
      <c r="BO13" s="0"/>
      <c r="BP13" s="0"/>
      <c r="BQ13" s="0"/>
      <c r="BR13" s="11" t="n">
        <v>45943</v>
      </c>
      <c r="BS13" s="6" t="n">
        <v>-151</v>
      </c>
      <c r="BT13" s="0" t="s">
        <v>695</v>
      </c>
      <c r="BU13" s="11" t="n">
        <v>44896</v>
      </c>
      <c r="BV13" s="6" t="n">
        <v>-12.18</v>
      </c>
      <c r="BW13" s="0" t="s">
        <v>376</v>
      </c>
      <c r="BX13" s="11" t="n">
        <v>44844</v>
      </c>
      <c r="BY13" s="6" t="n">
        <v>768.13</v>
      </c>
      <c r="BZ13" s="0" t="s">
        <v>763</v>
      </c>
      <c r="CA13" s="0"/>
      <c r="CB13" s="8" t="s">
        <f>=-SUM(CB2:CB11)</f>
      </c>
      <c r="CC13" s="0" t="s">
        <v>767</v>
      </c>
      <c r="CD13" s="11" t="n">
        <v>44753</v>
      </c>
      <c r="CE13" s="6" t="n">
        <v>-839.54</v>
      </c>
      <c r="CF13" s="0" t="s">
        <v>352</v>
      </c>
      <c r="CG13" s="11" t="n">
        <v>44762</v>
      </c>
      <c r="CH13" s="6" t="n">
        <v>793.43</v>
      </c>
      <c r="CI13" s="0" t="s">
        <v>763</v>
      </c>
      <c r="CJ13" s="11" t="n">
        <v>44791</v>
      </c>
      <c r="CK13" s="6" t="n">
        <v>-12.76</v>
      </c>
      <c r="CL13" s="0" t="s">
        <v>360</v>
      </c>
      <c r="CM13" s="0"/>
      <c r="CN13" s="0"/>
      <c r="CO13" s="0"/>
      <c r="CP13" s="11" t="n">
        <v>44935</v>
      </c>
      <c r="CQ13" s="6" t="n">
        <v>-34.89</v>
      </c>
      <c r="CR13" s="0" t="s">
        <v>385</v>
      </c>
      <c r="CS13" s="11" t="n">
        <v>45002</v>
      </c>
      <c r="CT13" s="6" t="n">
        <v>-10.32</v>
      </c>
      <c r="CU13" s="0" t="s">
        <v>392</v>
      </c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44721</v>
      </c>
      <c r="DI13" s="6" t="n">
        <v>20.6</v>
      </c>
      <c r="DJ13" s="0" t="s">
        <v>763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8" t="s">
        <f>=-SUM(EG2:EG11)</f>
      </c>
      <c r="EH13" s="0" t="s">
        <v>767</v>
      </c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11" t="n">
        <v>46044</v>
      </c>
      <c r="EY13" s="6" t="s">
        <f>=-128.1</f>
      </c>
      <c r="EZ13" s="0" t="s">
        <v>700</v>
      </c>
    </row>
    <row collapsed="false" customFormat="false" customHeight="false" hidden="false" ht="12.1" outlineLevel="0" r="14">
      <c r="A14" s="11" t="n">
        <v>45974</v>
      </c>
      <c r="B14" s="6" t="n">
        <v>5502.3</v>
      </c>
      <c r="C14" s="0" t="s">
        <v>763</v>
      </c>
      <c r="D14" s="11" t="n">
        <v>46177</v>
      </c>
      <c r="E14" s="6" t="n">
        <v>4009.6</v>
      </c>
      <c r="F14" s="0" t="s">
        <v>763</v>
      </c>
      <c r="G14" s="11" t="n">
        <v>46013</v>
      </c>
      <c r="H14" s="6" t="n">
        <v>-313</v>
      </c>
      <c r="I14" s="0" t="s">
        <v>713</v>
      </c>
      <c r="J14" s="11" t="n">
        <v>45057</v>
      </c>
      <c r="K14" s="6" t="n">
        <v>-217</v>
      </c>
      <c r="L14" s="0" t="s">
        <v>405</v>
      </c>
      <c r="M14" s="11" t="n">
        <v>45631</v>
      </c>
      <c r="N14" s="6" t="n">
        <v>1878.69</v>
      </c>
      <c r="O14" s="0" t="s">
        <v>763</v>
      </c>
      <c r="P14" s="11" t="n">
        <v>45497</v>
      </c>
      <c r="Q14" s="6" t="n">
        <v>1106</v>
      </c>
      <c r="R14" s="0" t="s">
        <v>763</v>
      </c>
      <c r="S14" s="0"/>
      <c r="T14" s="0"/>
      <c r="U14" s="0"/>
      <c r="V14" s="11" t="n">
        <v>46196</v>
      </c>
      <c r="W14" s="6" t="n">
        <v>1235.31</v>
      </c>
      <c r="X14" s="0" t="s">
        <v>763</v>
      </c>
      <c r="Y14" s="0"/>
      <c r="Z14" s="0"/>
      <c r="AA14" s="0"/>
      <c r="AB14" s="0"/>
      <c r="AC14" s="0"/>
      <c r="AD14" s="0"/>
      <c r="AE14" s="11" t="n">
        <v>44938</v>
      </c>
      <c r="AF14" s="6" t="n">
        <v>-231.07</v>
      </c>
      <c r="AG14" s="0" t="s">
        <v>387</v>
      </c>
      <c r="AH14" s="11" t="n">
        <v>45240</v>
      </c>
      <c r="AI14" s="6" t="n">
        <v>1188.94</v>
      </c>
      <c r="AJ14" s="0" t="s">
        <v>763</v>
      </c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44125</v>
      </c>
      <c r="AU14" s="6" t="n">
        <v>810.56</v>
      </c>
      <c r="AV14" s="0" t="s">
        <v>763</v>
      </c>
      <c r="AW14" s="11" t="n">
        <v>44735</v>
      </c>
      <c r="AX14" s="6" t="n">
        <v>805.55</v>
      </c>
      <c r="AY14" s="0" t="s">
        <v>763</v>
      </c>
      <c r="AZ14" s="11" t="n">
        <v>45447</v>
      </c>
      <c r="BA14" s="6" t="n">
        <v>807.44</v>
      </c>
      <c r="BB14" s="0" t="s">
        <v>763</v>
      </c>
      <c r="BC14" s="11" t="n">
        <v>45007</v>
      </c>
      <c r="BD14" s="6" t="n">
        <v>283.77</v>
      </c>
      <c r="BE14" s="0" t="s">
        <v>763</v>
      </c>
      <c r="BF14" s="0"/>
      <c r="BG14" s="0"/>
      <c r="BH14" s="0"/>
      <c r="BI14" s="0"/>
      <c r="BJ14" s="10" t="s">
        <f>=XIRR(BJ2:BJ13,BI2:BI13)</f>
      </c>
      <c r="BK14" s="0"/>
      <c r="BL14" s="0"/>
      <c r="BM14" s="8" t="s">
        <f>=-SUM(BM2:BM12)</f>
      </c>
      <c r="BN14" s="0" t="s">
        <v>767</v>
      </c>
      <c r="BO14" s="0"/>
      <c r="BP14" s="0"/>
      <c r="BQ14" s="0"/>
      <c r="BR14" s="11" t="n">
        <v>46213</v>
      </c>
      <c r="BS14" s="8" t="s">
        <f>=-Портфель!K25</f>
      </c>
      <c r="BT14" s="0" t="s">
        <v>765</v>
      </c>
      <c r="BU14" s="11" t="n">
        <v>44987</v>
      </c>
      <c r="BV14" s="6" t="n">
        <v>-15.05</v>
      </c>
      <c r="BW14" s="0" t="s">
        <v>391</v>
      </c>
      <c r="BX14" s="11" t="n">
        <v>45439</v>
      </c>
      <c r="BY14" s="6" t="n">
        <v>-885.2</v>
      </c>
      <c r="BZ14" s="0" t="s">
        <v>521</v>
      </c>
      <c r="CA14" s="0"/>
      <c r="CB14" s="0"/>
      <c r="CC14" s="0"/>
      <c r="CD14" s="11" t="n">
        <v>44757</v>
      </c>
      <c r="CE14" s="6" t="n">
        <v>504.35</v>
      </c>
      <c r="CF14" s="0" t="s">
        <v>763</v>
      </c>
      <c r="CG14" s="11" t="n">
        <v>44762</v>
      </c>
      <c r="CH14" s="6" t="n">
        <v>265.23</v>
      </c>
      <c r="CI14" s="0" t="s">
        <v>763</v>
      </c>
      <c r="CJ14" s="11" t="n">
        <v>44873</v>
      </c>
      <c r="CK14" s="6" t="n">
        <v>-14.7</v>
      </c>
      <c r="CL14" s="0" t="s">
        <v>372</v>
      </c>
      <c r="CM14" s="0"/>
      <c r="CN14" s="0"/>
      <c r="CO14" s="0"/>
      <c r="CP14" s="11" t="n">
        <v>45022</v>
      </c>
      <c r="CQ14" s="6" t="n">
        <v>-39.43</v>
      </c>
      <c r="CR14" s="0" t="s">
        <v>396</v>
      </c>
      <c r="CS14" s="11" t="n">
        <v>45092</v>
      </c>
      <c r="CT14" s="6" t="n">
        <v>-11.38</v>
      </c>
      <c r="CU14" s="0" t="s">
        <v>415</v>
      </c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44747</v>
      </c>
      <c r="DI14" s="6" t="n">
        <v>4.57</v>
      </c>
      <c r="DJ14" s="0" t="s">
        <v>763</v>
      </c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11" t="n">
        <v>46074</v>
      </c>
      <c r="EY14" s="6" t="s">
        <f>=-128.1</f>
      </c>
      <c r="EZ14" s="0" t="s">
        <v>700</v>
      </c>
    </row>
    <row collapsed="false" customFormat="false" customHeight="false" hidden="false" ht="12.1" outlineLevel="0" r="15">
      <c r="A15" s="11" t="n">
        <v>45974</v>
      </c>
      <c r="B15" s="6" t="n">
        <v>2754.48</v>
      </c>
      <c r="C15" s="0" t="s">
        <v>763</v>
      </c>
      <c r="D15" s="11" t="n">
        <v>46177</v>
      </c>
      <c r="E15" s="6" t="n">
        <v>4012.61</v>
      </c>
      <c r="F15" s="0" t="s">
        <v>763</v>
      </c>
      <c r="G15" s="11" t="n">
        <v>46129</v>
      </c>
      <c r="H15" s="6" t="n">
        <v>2238.42</v>
      </c>
      <c r="I15" s="0" t="s">
        <v>763</v>
      </c>
      <c r="J15" s="11" t="n">
        <v>45057</v>
      </c>
      <c r="K15" s="6" t="n">
        <v>-652</v>
      </c>
      <c r="L15" s="0" t="s">
        <v>406</v>
      </c>
      <c r="M15" s="11" t="n">
        <v>45841</v>
      </c>
      <c r="N15" s="6" t="n">
        <v>-2031.71</v>
      </c>
      <c r="O15" s="0" t="s">
        <v>646</v>
      </c>
      <c r="P15" s="11" t="n">
        <v>45576</v>
      </c>
      <c r="Q15" s="6" t="n">
        <v>-216.5</v>
      </c>
      <c r="R15" s="0" t="s">
        <v>584</v>
      </c>
      <c r="S15" s="0"/>
      <c r="T15" s="0"/>
      <c r="U15" s="0"/>
      <c r="V15" s="11" t="n">
        <v>46196</v>
      </c>
      <c r="W15" s="6" t="n">
        <v>1235.31</v>
      </c>
      <c r="X15" s="0" t="s">
        <v>763</v>
      </c>
      <c r="Y15" s="0"/>
      <c r="Z15" s="0"/>
      <c r="AA15" s="0"/>
      <c r="AB15" s="0"/>
      <c r="AC15" s="0"/>
      <c r="AD15" s="0"/>
      <c r="AE15" s="11" t="n">
        <v>45118</v>
      </c>
      <c r="AF15" s="6" t="n">
        <v>-203.61</v>
      </c>
      <c r="AG15" s="0" t="s">
        <v>427</v>
      </c>
      <c r="AH15" s="11" t="n">
        <v>45244</v>
      </c>
      <c r="AI15" s="6" t="n">
        <v>1113.89</v>
      </c>
      <c r="AJ15" s="0" t="s">
        <v>763</v>
      </c>
      <c r="AK15" s="0"/>
      <c r="AL15" s="8" t="s">
        <f>=-SUM(AL2:AL13)</f>
      </c>
      <c r="AM15" s="0" t="s">
        <v>767</v>
      </c>
      <c r="AN15" s="0"/>
      <c r="AO15" s="0"/>
      <c r="AP15" s="0"/>
      <c r="AQ15" s="0"/>
      <c r="AR15" s="0"/>
      <c r="AS15" s="0"/>
      <c r="AT15" s="11" t="n">
        <v>44175</v>
      </c>
      <c r="AU15" s="6" t="n">
        <v>471.83</v>
      </c>
      <c r="AV15" s="0" t="s">
        <v>763</v>
      </c>
      <c r="AW15" s="11" t="n">
        <v>45461</v>
      </c>
      <c r="AX15" s="6" t="n">
        <v>-166.5</v>
      </c>
      <c r="AY15" s="0" t="s">
        <v>533</v>
      </c>
      <c r="AZ15" s="11" t="n">
        <v>45849</v>
      </c>
      <c r="BA15" s="6" t="n">
        <v>-579.08</v>
      </c>
      <c r="BB15" s="0" t="s">
        <v>656</v>
      </c>
      <c r="BC15" s="11" t="n">
        <v>45100</v>
      </c>
      <c r="BD15" s="6" t="n">
        <v>-97.1</v>
      </c>
      <c r="BE15" s="0" t="s">
        <v>417</v>
      </c>
      <c r="BF15" s="0"/>
      <c r="BG15" s="0"/>
      <c r="BH15" s="0"/>
      <c r="BI15" s="0"/>
      <c r="BJ15" s="8" t="s">
        <f>=-SUM(BJ2:BJ13)</f>
      </c>
      <c r="BK15" s="0" t="s">
        <v>767</v>
      </c>
      <c r="BL15" s="0"/>
      <c r="BM15" s="0"/>
      <c r="BN15" s="0"/>
      <c r="BO15" s="0"/>
      <c r="BP15" s="0"/>
      <c r="BQ15" s="0"/>
      <c r="BR15" s="0"/>
      <c r="BS15" s="10" t="s">
        <f>=XIRR(BS2:BS14,BR2:BR14)</f>
      </c>
      <c r="BT15" s="0"/>
      <c r="BU15" s="11" t="n">
        <v>45078</v>
      </c>
      <c r="BV15" s="6" t="n">
        <v>-16.2</v>
      </c>
      <c r="BW15" s="0" t="s">
        <v>412</v>
      </c>
      <c r="BX15" s="11" t="n">
        <v>45777</v>
      </c>
      <c r="BY15" s="6" t="n">
        <v>1300.97</v>
      </c>
      <c r="BZ15" s="0" t="s">
        <v>763</v>
      </c>
      <c r="CA15" s="0"/>
      <c r="CB15" s="0"/>
      <c r="CC15" s="0"/>
      <c r="CD15" s="11" t="n">
        <v>45117</v>
      </c>
      <c r="CE15" s="6" t="n">
        <v>-555.83</v>
      </c>
      <c r="CF15" s="0" t="s">
        <v>423</v>
      </c>
      <c r="CG15" s="11" t="n">
        <v>44768</v>
      </c>
      <c r="CH15" s="6" t="n">
        <v>548.45</v>
      </c>
      <c r="CI15" s="0" t="s">
        <v>763</v>
      </c>
      <c r="CJ15" s="11" t="n">
        <v>44973</v>
      </c>
      <c r="CK15" s="6" t="n">
        <v>-17.81</v>
      </c>
      <c r="CL15" s="0" t="s">
        <v>390</v>
      </c>
      <c r="CM15" s="0"/>
      <c r="CN15" s="0"/>
      <c r="CO15" s="0"/>
      <c r="CP15" s="11" t="n">
        <v>45114</v>
      </c>
      <c r="CQ15" s="6" t="n">
        <v>-45.91</v>
      </c>
      <c r="CR15" s="0" t="s">
        <v>422</v>
      </c>
      <c r="CS15" s="11" t="n">
        <v>45184</v>
      </c>
      <c r="CT15" s="6" t="n">
        <v>-12.98</v>
      </c>
      <c r="CU15" s="0" t="s">
        <v>440</v>
      </c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44826</v>
      </c>
      <c r="DI15" s="6" t="n">
        <v>1.69</v>
      </c>
      <c r="DJ15" s="0" t="s">
        <v>763</v>
      </c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11" t="n">
        <v>46104</v>
      </c>
      <c r="EY15" s="6" t="s">
        <f>=-128.1</f>
      </c>
      <c r="EZ15" s="0" t="s">
        <v>700</v>
      </c>
    </row>
    <row collapsed="false" customFormat="false" customHeight="false" hidden="false" ht="12.1" outlineLevel="0" r="16">
      <c r="A16" s="11" t="n">
        <v>45974</v>
      </c>
      <c r="B16" s="6" t="n">
        <v>2753.97</v>
      </c>
      <c r="C16" s="0" t="s">
        <v>763</v>
      </c>
      <c r="D16" s="11" t="n">
        <v>46196</v>
      </c>
      <c r="E16" s="6" t="n">
        <v>14404.94</v>
      </c>
      <c r="F16" s="0" t="s">
        <v>763</v>
      </c>
      <c r="G16" s="11" t="n">
        <v>46155</v>
      </c>
      <c r="H16" s="6" t="n">
        <v>2180.77</v>
      </c>
      <c r="I16" s="0" t="s">
        <v>763</v>
      </c>
      <c r="J16" s="11" t="n">
        <v>45134</v>
      </c>
      <c r="K16" s="6" t="n">
        <v>2476.53</v>
      </c>
      <c r="L16" s="0" t="s">
        <v>763</v>
      </c>
      <c r="M16" s="11" t="n">
        <v>45845</v>
      </c>
      <c r="N16" s="6" t="n">
        <v>2141.6</v>
      </c>
      <c r="O16" s="0" t="s">
        <v>763</v>
      </c>
      <c r="P16" s="11" t="n">
        <v>45762</v>
      </c>
      <c r="Q16" s="6" t="n">
        <v>3365.62</v>
      </c>
      <c r="R16" s="0" t="s">
        <v>763</v>
      </c>
      <c r="S16" s="0"/>
      <c r="T16" s="0"/>
      <c r="U16" s="0"/>
      <c r="V16" s="11" t="n">
        <v>46213</v>
      </c>
      <c r="W16" s="8" t="s">
        <f>=-Портфель!K9</f>
      </c>
      <c r="X16" s="0" t="s">
        <v>765</v>
      </c>
      <c r="Y16" s="0"/>
      <c r="Z16" s="0"/>
      <c r="AA16" s="0"/>
      <c r="AB16" s="0"/>
      <c r="AC16" s="0"/>
      <c r="AD16" s="0"/>
      <c r="AE16" s="11" t="n">
        <v>45159</v>
      </c>
      <c r="AF16" s="6" t="n">
        <v>548.58</v>
      </c>
      <c r="AG16" s="0" t="s">
        <v>763</v>
      </c>
      <c r="AH16" s="11" t="n">
        <v>45261</v>
      </c>
      <c r="AI16" s="6" t="n">
        <v>991.8</v>
      </c>
      <c r="AJ16" s="0" t="s">
        <v>763</v>
      </c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44320</v>
      </c>
      <c r="AU16" s="6" t="n">
        <v>947.86</v>
      </c>
      <c r="AV16" s="0" t="s">
        <v>763</v>
      </c>
      <c r="AW16" s="11" t="n">
        <v>45461</v>
      </c>
      <c r="AX16" s="6" t="n">
        <v>-833.55</v>
      </c>
      <c r="AY16" s="0" t="s">
        <v>534</v>
      </c>
      <c r="AZ16" s="11" t="n">
        <v>45849</v>
      </c>
      <c r="BA16" s="6" t="n">
        <v>-44.16</v>
      </c>
      <c r="BB16" s="0" t="s">
        <v>657</v>
      </c>
      <c r="BC16" s="11" t="n">
        <v>45477</v>
      </c>
      <c r="BD16" s="6" t="n">
        <v>-576.1</v>
      </c>
      <c r="BE16" s="0" t="s">
        <v>539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8" t="s">
        <f>=-SUM(BS2:BS14)</f>
      </c>
      <c r="BT16" s="0" t="s">
        <v>767</v>
      </c>
      <c r="BU16" s="11" t="n">
        <v>45169</v>
      </c>
      <c r="BV16" s="6" t="n">
        <v>-21.1</v>
      </c>
      <c r="BW16" s="0" t="s">
        <v>438</v>
      </c>
      <c r="BX16" s="11" t="n">
        <v>46213</v>
      </c>
      <c r="BY16" s="8" t="s">
        <f>=-Портфель!K27</f>
      </c>
      <c r="BZ16" s="0" t="s">
        <v>765</v>
      </c>
      <c r="CA16" s="0"/>
      <c r="CB16" s="0"/>
      <c r="CC16" s="0"/>
      <c r="CD16" s="11" t="n">
        <v>45159</v>
      </c>
      <c r="CE16" s="6" t="n">
        <v>677.47</v>
      </c>
      <c r="CF16" s="0" t="s">
        <v>763</v>
      </c>
      <c r="CG16" s="11" t="n">
        <v>44771</v>
      </c>
      <c r="CH16" s="6" t="n">
        <v>263.93</v>
      </c>
      <c r="CI16" s="0" t="s">
        <v>763</v>
      </c>
      <c r="CJ16" s="11" t="n">
        <v>45064</v>
      </c>
      <c r="CK16" s="6" t="n">
        <v>-19.38</v>
      </c>
      <c r="CL16" s="0" t="s">
        <v>410</v>
      </c>
      <c r="CM16" s="0"/>
      <c r="CN16" s="0"/>
      <c r="CO16" s="0"/>
      <c r="CP16" s="11" t="n">
        <v>45205</v>
      </c>
      <c r="CQ16" s="6" t="n">
        <v>-49.44</v>
      </c>
      <c r="CR16" s="0" t="s">
        <v>443</v>
      </c>
      <c r="CS16" s="11" t="n">
        <v>45275</v>
      </c>
      <c r="CT16" s="6" t="n">
        <v>-12.11</v>
      </c>
      <c r="CU16" s="0" t="s">
        <v>462</v>
      </c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44826</v>
      </c>
      <c r="DI16" s="6" t="n">
        <v>1.69</v>
      </c>
      <c r="DJ16" s="0" t="s">
        <v>763</v>
      </c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11" t="n">
        <v>46134</v>
      </c>
      <c r="EY16" s="6" t="s">
        <f>=-128.1</f>
      </c>
      <c r="EZ16" s="0" t="s">
        <v>700</v>
      </c>
    </row>
    <row collapsed="false" customFormat="false" customHeight="false" hidden="false" ht="12.1" outlineLevel="0" r="17">
      <c r="A17" s="11" t="n">
        <v>45994</v>
      </c>
      <c r="B17" s="6" t="n">
        <v>2699.93</v>
      </c>
      <c r="C17" s="0" t="s">
        <v>763</v>
      </c>
      <c r="D17" s="11" t="n">
        <v>46196</v>
      </c>
      <c r="E17" s="6" t="n">
        <v>3601.74</v>
      </c>
      <c r="F17" s="0" t="s">
        <v>763</v>
      </c>
      <c r="G17" s="11" t="n">
        <v>46156</v>
      </c>
      <c r="H17" s="6" t="n">
        <v>6543.48</v>
      </c>
      <c r="I17" s="0" t="s">
        <v>763</v>
      </c>
      <c r="J17" s="11" t="n">
        <v>45191</v>
      </c>
      <c r="K17" s="6" t="n">
        <v>2529.67</v>
      </c>
      <c r="L17" s="0" t="s">
        <v>763</v>
      </c>
      <c r="M17" s="11" t="n">
        <v>46190</v>
      </c>
      <c r="N17" s="6" t="n">
        <v>-3195.47</v>
      </c>
      <c r="O17" s="0" t="s">
        <v>756</v>
      </c>
      <c r="P17" s="11" t="n">
        <v>45775</v>
      </c>
      <c r="Q17" s="6" t="n">
        <v>-405.5</v>
      </c>
      <c r="R17" s="0" t="s">
        <v>625</v>
      </c>
      <c r="S17" s="0"/>
      <c r="T17" s="0"/>
      <c r="U17" s="0"/>
      <c r="V17" s="0"/>
      <c r="W17" s="10" t="s">
        <f>=XIRR(W2:W16,V2:V16)</f>
      </c>
      <c r="X17" s="0"/>
      <c r="Y17" s="0"/>
      <c r="Z17" s="0"/>
      <c r="AA17" s="0"/>
      <c r="AB17" s="0"/>
      <c r="AC17" s="0"/>
      <c r="AD17" s="0"/>
      <c r="AE17" s="11" t="n">
        <v>45191</v>
      </c>
      <c r="AF17" s="6" t="n">
        <v>515.32</v>
      </c>
      <c r="AG17" s="0" t="s">
        <v>763</v>
      </c>
      <c r="AH17" s="11" t="n">
        <v>45264</v>
      </c>
      <c r="AI17" s="6" t="n">
        <v>953.26</v>
      </c>
      <c r="AJ17" s="0" t="s">
        <v>763</v>
      </c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44386</v>
      </c>
      <c r="AU17" s="6" t="n">
        <v>-107</v>
      </c>
      <c r="AV17" s="0" t="s">
        <v>267</v>
      </c>
      <c r="AW17" s="11" t="n">
        <v>45545</v>
      </c>
      <c r="AX17" s="6" t="n">
        <v>-135.3</v>
      </c>
      <c r="AY17" s="0" t="s">
        <v>572</v>
      </c>
      <c r="AZ17" s="11" t="n">
        <v>45887</v>
      </c>
      <c r="BA17" s="6" t="n">
        <v>79.63</v>
      </c>
      <c r="BB17" s="0" t="s">
        <v>763</v>
      </c>
      <c r="BC17" s="11" t="n">
        <v>45833</v>
      </c>
      <c r="BD17" s="6" t="n">
        <v>-588.38</v>
      </c>
      <c r="BE17" s="0" t="s">
        <v>643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45260</v>
      </c>
      <c r="BV17" s="6" t="n">
        <v>-19.55</v>
      </c>
      <c r="BW17" s="0" t="s">
        <v>456</v>
      </c>
      <c r="BX17" s="0"/>
      <c r="BY17" s="10" t="s">
        <f>=XIRR(BY2:BY16,BX2:BX16)</f>
      </c>
      <c r="BZ17" s="0"/>
      <c r="CA17" s="0"/>
      <c r="CB17" s="0"/>
      <c r="CC17" s="0"/>
      <c r="CD17" s="11" t="n">
        <v>45952</v>
      </c>
      <c r="CE17" s="6" t="n">
        <v>431.06</v>
      </c>
      <c r="CF17" s="0" t="s">
        <v>763</v>
      </c>
      <c r="CG17" s="11" t="n">
        <v>44788</v>
      </c>
      <c r="CH17" s="6" t="n">
        <v>1083.94</v>
      </c>
      <c r="CI17" s="0" t="s">
        <v>763</v>
      </c>
      <c r="CJ17" s="11" t="n">
        <v>45155</v>
      </c>
      <c r="CK17" s="6" t="n">
        <v>-23.21</v>
      </c>
      <c r="CL17" s="0" t="s">
        <v>434</v>
      </c>
      <c r="CM17" s="0"/>
      <c r="CN17" s="0"/>
      <c r="CO17" s="0"/>
      <c r="CP17" s="11" t="n">
        <v>45300</v>
      </c>
      <c r="CQ17" s="6" t="n">
        <v>-44.49</v>
      </c>
      <c r="CR17" s="0" t="s">
        <v>468</v>
      </c>
      <c r="CS17" s="11" t="n">
        <v>45366</v>
      </c>
      <c r="CT17" s="6" t="n">
        <v>-12.37</v>
      </c>
      <c r="CU17" s="0" t="s">
        <v>487</v>
      </c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44826</v>
      </c>
      <c r="DI17" s="6" t="n">
        <v>1.69</v>
      </c>
      <c r="DJ17" s="0" t="s">
        <v>763</v>
      </c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11" t="n">
        <v>46164</v>
      </c>
      <c r="EY17" s="6" t="s">
        <f>=-128.1</f>
      </c>
      <c r="EZ17" s="0" t="s">
        <v>700</v>
      </c>
    </row>
    <row collapsed="false" customFormat="false" customHeight="false" hidden="false" ht="12.1" outlineLevel="0" r="18">
      <c r="A18" s="11" t="n">
        <v>46028</v>
      </c>
      <c r="B18" s="6" t="n">
        <v>-5443</v>
      </c>
      <c r="C18" s="0" t="s">
        <v>716</v>
      </c>
      <c r="D18" s="11" t="n">
        <v>46213</v>
      </c>
      <c r="E18" s="8" t="s">
        <f>=-Портфель!K3</f>
      </c>
      <c r="F18" s="0" t="s">
        <v>765</v>
      </c>
      <c r="G18" s="11" t="n">
        <v>46160</v>
      </c>
      <c r="H18" s="6" t="n">
        <v>-741</v>
      </c>
      <c r="I18" s="0" t="s">
        <v>749</v>
      </c>
      <c r="J18" s="11" t="n">
        <v>45222</v>
      </c>
      <c r="K18" s="6" t="n">
        <v>2726.75</v>
      </c>
      <c r="L18" s="0" t="s">
        <v>763</v>
      </c>
      <c r="M18" s="11" t="n">
        <v>46213</v>
      </c>
      <c r="N18" s="8" t="s">
        <f>=-Портфель!K6</f>
      </c>
      <c r="O18" s="0" t="s">
        <v>765</v>
      </c>
      <c r="P18" s="11" t="n">
        <v>45853</v>
      </c>
      <c r="Q18" s="6" t="n">
        <v>3146.23</v>
      </c>
      <c r="R18" s="0" t="s">
        <v>763</v>
      </c>
      <c r="S18" s="0"/>
      <c r="T18" s="0"/>
      <c r="U18" s="0"/>
      <c r="V18" s="0"/>
      <c r="W18" s="8" t="s">
        <f>=-SUM(W2:W16)</f>
      </c>
      <c r="X18" s="0" t="s">
        <v>767</v>
      </c>
      <c r="Y18" s="0"/>
      <c r="Z18" s="0"/>
      <c r="AA18" s="0"/>
      <c r="AB18" s="0"/>
      <c r="AC18" s="0"/>
      <c r="AD18" s="0"/>
      <c r="AE18" s="11" t="n">
        <v>45302</v>
      </c>
      <c r="AF18" s="6" t="n">
        <v>-374.78</v>
      </c>
      <c r="AG18" s="0" t="s">
        <v>469</v>
      </c>
      <c r="AH18" s="11" t="n">
        <v>45265</v>
      </c>
      <c r="AI18" s="6" t="n">
        <v>916.74</v>
      </c>
      <c r="AJ18" s="0" t="s">
        <v>763</v>
      </c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44481</v>
      </c>
      <c r="AU18" s="6" t="n">
        <v>-144.2</v>
      </c>
      <c r="AV18" s="0" t="s">
        <v>289</v>
      </c>
      <c r="AW18" s="11" t="n">
        <v>45617</v>
      </c>
      <c r="AX18" s="6" t="n">
        <v>1109.2</v>
      </c>
      <c r="AY18" s="0" t="s">
        <v>763</v>
      </c>
      <c r="AZ18" s="11" t="n">
        <v>45896</v>
      </c>
      <c r="BA18" s="6" t="n">
        <v>3826.79</v>
      </c>
      <c r="BB18" s="0" t="s">
        <v>763</v>
      </c>
      <c r="BC18" s="11" t="n">
        <v>46213</v>
      </c>
      <c r="BD18" s="8" t="s">
        <f>=-Портфель!K20</f>
      </c>
      <c r="BE18" s="0" t="s">
        <v>765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45351</v>
      </c>
      <c r="BV18" s="6" t="n">
        <v>-20.21</v>
      </c>
      <c r="BW18" s="0" t="s">
        <v>486</v>
      </c>
      <c r="BX18" s="0"/>
      <c r="BY18" s="8" t="s">
        <f>=-SUM(BY2:BY16)</f>
      </c>
      <c r="BZ18" s="0" t="s">
        <v>767</v>
      </c>
      <c r="CA18" s="0"/>
      <c r="CB18" s="0"/>
      <c r="CC18" s="0"/>
      <c r="CD18" s="11" t="n">
        <v>45960</v>
      </c>
      <c r="CE18" s="6" t="n">
        <v>418.15</v>
      </c>
      <c r="CF18" s="0" t="s">
        <v>763</v>
      </c>
      <c r="CG18" s="11" t="n">
        <v>45453</v>
      </c>
      <c r="CH18" s="6" t="n">
        <v>-287.24</v>
      </c>
      <c r="CI18" s="0" t="s">
        <v>527</v>
      </c>
      <c r="CJ18" s="11" t="n">
        <v>45238</v>
      </c>
      <c r="CK18" s="6" t="n">
        <v>-22.18</v>
      </c>
      <c r="CL18" s="0" t="s">
        <v>453</v>
      </c>
      <c r="CM18" s="0"/>
      <c r="CN18" s="0"/>
      <c r="CO18" s="0"/>
      <c r="CP18" s="11" t="n">
        <v>45391</v>
      </c>
      <c r="CQ18" s="6" t="n">
        <v>-45.92</v>
      </c>
      <c r="CR18" s="0" t="s">
        <v>497</v>
      </c>
      <c r="CS18" s="11" t="n">
        <v>45460</v>
      </c>
      <c r="CT18" s="6" t="n">
        <v>-12.02</v>
      </c>
      <c r="CU18" s="0" t="s">
        <v>531</v>
      </c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11" t="n">
        <v>44826</v>
      </c>
      <c r="DI18" s="6" t="n">
        <v>1.69</v>
      </c>
      <c r="DJ18" s="0" t="s">
        <v>763</v>
      </c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11" t="n">
        <v>46194</v>
      </c>
      <c r="EY18" s="6" t="s">
        <f>=-128.1</f>
      </c>
      <c r="EZ18" s="0" t="s">
        <v>700</v>
      </c>
    </row>
    <row collapsed="false" customFormat="false" customHeight="false" hidden="false" ht="12.1" outlineLevel="0" r="19">
      <c r="A19" s="11" t="n">
        <v>46028</v>
      </c>
      <c r="B19" s="6" t="n">
        <v>2749.47</v>
      </c>
      <c r="C19" s="0" t="s">
        <v>763</v>
      </c>
      <c r="D19" s="0"/>
      <c r="E19" s="10" t="s">
        <f>=XIRR(E2:E18,D2:D18)</f>
      </c>
      <c r="F19" s="0"/>
      <c r="G19" s="11" t="n">
        <v>46188</v>
      </c>
      <c r="H19" s="6" t="n">
        <v>4126.51</v>
      </c>
      <c r="I19" s="0" t="s">
        <v>763</v>
      </c>
      <c r="J19" s="11" t="n">
        <v>45238</v>
      </c>
      <c r="K19" s="6" t="n">
        <v>2764.69</v>
      </c>
      <c r="L19" s="0" t="s">
        <v>763</v>
      </c>
      <c r="M19" s="0"/>
      <c r="N19" s="10" t="s">
        <f>=XIRR(N2:N18,M2:M18)</f>
      </c>
      <c r="O19" s="0"/>
      <c r="P19" s="11" t="n">
        <v>45936</v>
      </c>
      <c r="Q19" s="6" t="n">
        <v>-401.5</v>
      </c>
      <c r="R19" s="0" t="s">
        <v>692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45302</v>
      </c>
      <c r="AF19" s="6" t="n">
        <v>-26.77</v>
      </c>
      <c r="AG19" s="0" t="s">
        <v>470</v>
      </c>
      <c r="AH19" s="11" t="n">
        <v>45268</v>
      </c>
      <c r="AI19" s="6" t="n">
        <v>857.69</v>
      </c>
      <c r="AJ19" s="0" t="s">
        <v>763</v>
      </c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44571</v>
      </c>
      <c r="AU19" s="6" t="n">
        <v>-86.8</v>
      </c>
      <c r="AV19" s="0" t="s">
        <v>315</v>
      </c>
      <c r="AW19" s="11" t="n">
        <v>45623</v>
      </c>
      <c r="AX19" s="6" t="n">
        <v>1064.56</v>
      </c>
      <c r="AY19" s="0" t="s">
        <v>763</v>
      </c>
      <c r="AZ19" s="11" t="n">
        <v>46059</v>
      </c>
      <c r="BA19" s="6" t="n">
        <v>-4156.5</v>
      </c>
      <c r="BB19" s="0" t="s">
        <v>764</v>
      </c>
      <c r="BC19" s="0"/>
      <c r="BD19" s="10" t="s">
        <f>=XIRR(BD2:BD18,BC2:BC18)</f>
      </c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45450</v>
      </c>
      <c r="BV19" s="6" t="n">
        <v>-19.53</v>
      </c>
      <c r="BW19" s="0" t="s">
        <v>526</v>
      </c>
      <c r="BX19" s="0"/>
      <c r="BY19" s="0"/>
      <c r="BZ19" s="0"/>
      <c r="CA19" s="0"/>
      <c r="CB19" s="0"/>
      <c r="CC19" s="0"/>
      <c r="CD19" s="11" t="n">
        <v>45966</v>
      </c>
      <c r="CE19" s="6" t="n">
        <v>-676.62</v>
      </c>
      <c r="CF19" s="0" t="s">
        <v>703</v>
      </c>
      <c r="CG19" s="11" t="n">
        <v>45582</v>
      </c>
      <c r="CH19" s="6" t="n">
        <v>-260.28</v>
      </c>
      <c r="CI19" s="0" t="s">
        <v>587</v>
      </c>
      <c r="CJ19" s="11" t="n">
        <v>45337</v>
      </c>
      <c r="CK19" s="6" t="n">
        <v>-21.94</v>
      </c>
      <c r="CL19" s="0" t="s">
        <v>481</v>
      </c>
      <c r="CM19" s="0"/>
      <c r="CN19" s="0"/>
      <c r="CO19" s="0"/>
      <c r="CP19" s="11" t="n">
        <v>45483</v>
      </c>
      <c r="CQ19" s="6" t="n">
        <v>-43.65</v>
      </c>
      <c r="CR19" s="0" t="s">
        <v>548</v>
      </c>
      <c r="CS19" s="11" t="n">
        <v>45552</v>
      </c>
      <c r="CT19" s="6" t="n">
        <v>-12.3</v>
      </c>
      <c r="CU19" s="0" t="s">
        <v>573</v>
      </c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11" t="n">
        <v>44826</v>
      </c>
      <c r="DI19" s="6" t="n">
        <v>1.69</v>
      </c>
      <c r="DJ19" s="0" t="s">
        <v>763</v>
      </c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11" t="n">
        <v>46213</v>
      </c>
      <c r="EY19" s="8" t="s">
        <f>=-Портфель!K55</f>
      </c>
      <c r="EZ19" s="0" t="s">
        <v>765</v>
      </c>
    </row>
    <row collapsed="false" customFormat="false" customHeight="false" hidden="false" ht="12.1" outlineLevel="0" r="20">
      <c r="A20" s="11" t="n">
        <v>46030</v>
      </c>
      <c r="B20" s="6" t="n">
        <v>2692.91</v>
      </c>
      <c r="C20" s="0" t="s">
        <v>763</v>
      </c>
      <c r="D20" s="0"/>
      <c r="E20" s="8" t="s">
        <f>=-SUM(E2:E18)</f>
      </c>
      <c r="F20" s="0" t="s">
        <v>767</v>
      </c>
      <c r="G20" s="11" t="n">
        <v>46196</v>
      </c>
      <c r="H20" s="6" t="n">
        <v>15916.71</v>
      </c>
      <c r="I20" s="0" t="s">
        <v>763</v>
      </c>
      <c r="J20" s="11" t="n">
        <v>45484</v>
      </c>
      <c r="K20" s="6" t="n">
        <v>-1449</v>
      </c>
      <c r="L20" s="0" t="s">
        <v>549</v>
      </c>
      <c r="M20" s="0"/>
      <c r="N20" s="8" t="s">
        <f>=-SUM(N2:N18)</f>
      </c>
      <c r="O20" s="0" t="s">
        <v>767</v>
      </c>
      <c r="P20" s="11" t="n">
        <v>45938</v>
      </c>
      <c r="Q20" s="6" t="n">
        <v>1075.77</v>
      </c>
      <c r="R20" s="0" t="s">
        <v>763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45313</v>
      </c>
      <c r="AF20" s="6" t="n">
        <v>5791.71</v>
      </c>
      <c r="AG20" s="0" t="s">
        <v>763</v>
      </c>
      <c r="AH20" s="11" t="n">
        <v>45439</v>
      </c>
      <c r="AI20" s="6" t="n">
        <v>-298.09</v>
      </c>
      <c r="AJ20" s="0" t="s">
        <v>522</v>
      </c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44750</v>
      </c>
      <c r="AU20" s="6" t="n">
        <v>-140.4</v>
      </c>
      <c r="AV20" s="0" t="s">
        <v>349</v>
      </c>
      <c r="AW20" s="11" t="n">
        <v>45631</v>
      </c>
      <c r="AX20" s="6" t="n">
        <v>1054.14</v>
      </c>
      <c r="AY20" s="0" t="s">
        <v>763</v>
      </c>
      <c r="AZ20" s="11" t="n">
        <v>46091</v>
      </c>
      <c r="BA20" s="6" t="n">
        <v>-257.1</v>
      </c>
      <c r="BB20" s="0" t="s">
        <v>764</v>
      </c>
      <c r="BC20" s="0"/>
      <c r="BD20" s="8" t="s">
        <f>=-SUM(BD2:BD18)</f>
      </c>
      <c r="BE20" s="0" t="s">
        <v>767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45541</v>
      </c>
      <c r="BV20" s="6" t="n">
        <v>-20.63</v>
      </c>
      <c r="BW20" s="0" t="s">
        <v>571</v>
      </c>
      <c r="BX20" s="0"/>
      <c r="BY20" s="0"/>
      <c r="BZ20" s="0"/>
      <c r="CA20" s="0"/>
      <c r="CB20" s="0"/>
      <c r="CC20" s="0"/>
      <c r="CD20" s="11" t="n">
        <v>45966</v>
      </c>
      <c r="CE20" s="6" t="n">
        <v>-51.82</v>
      </c>
      <c r="CF20" s="0" t="s">
        <v>704</v>
      </c>
      <c r="CG20" s="11" t="n">
        <v>46213</v>
      </c>
      <c r="CH20" s="8" t="s">
        <f>=-Портфель!K30</f>
      </c>
      <c r="CI20" s="0" t="s">
        <v>765</v>
      </c>
      <c r="CJ20" s="11" t="n">
        <v>45429</v>
      </c>
      <c r="CK20" s="6" t="n">
        <v>-21.82</v>
      </c>
      <c r="CL20" s="0" t="s">
        <v>517</v>
      </c>
      <c r="CM20" s="0"/>
      <c r="CN20" s="0"/>
      <c r="CO20" s="0"/>
      <c r="CP20" s="11" t="n">
        <v>45516</v>
      </c>
      <c r="CQ20" s="6" t="n">
        <v>-1561.31</v>
      </c>
      <c r="CR20" s="0" t="s">
        <v>764</v>
      </c>
      <c r="CS20" s="11" t="n">
        <v>45644</v>
      </c>
      <c r="CT20" s="6" t="n">
        <v>-13.9</v>
      </c>
      <c r="CU20" s="0" t="s">
        <v>598</v>
      </c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11" t="n">
        <v>44826</v>
      </c>
      <c r="DI20" s="6" t="n">
        <v>1.69</v>
      </c>
      <c r="DJ20" s="0" t="s">
        <v>763</v>
      </c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10" t="s">
        <f>=XIRR(EY2:EY19,EX2:EX19)</f>
      </c>
      <c r="EZ20" s="0"/>
    </row>
    <row collapsed="false" customFormat="false" customHeight="false" hidden="false" ht="12.1" outlineLevel="0" r="21">
      <c r="A21" s="11" t="n">
        <v>46043</v>
      </c>
      <c r="B21" s="6" t="n">
        <v>2562.31</v>
      </c>
      <c r="C21" s="0" t="s">
        <v>763</v>
      </c>
      <c r="D21" s="0"/>
      <c r="E21" s="0"/>
      <c r="F21" s="0"/>
      <c r="G21" s="11" t="n">
        <v>46196</v>
      </c>
      <c r="H21" s="6" t="n">
        <v>5959.77</v>
      </c>
      <c r="I21" s="0" t="s">
        <v>763</v>
      </c>
      <c r="J21" s="11" t="n">
        <v>45484</v>
      </c>
      <c r="K21" s="6" t="n">
        <v>-869</v>
      </c>
      <c r="L21" s="0" t="s">
        <v>550</v>
      </c>
      <c r="M21" s="0"/>
      <c r="N21" s="0"/>
      <c r="O21" s="0"/>
      <c r="P21" s="11" t="n">
        <v>45938</v>
      </c>
      <c r="Q21" s="6" t="n">
        <v>1073.44</v>
      </c>
      <c r="R21" s="0" t="s">
        <v>763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45435</v>
      </c>
      <c r="AF21" s="6" t="n">
        <v>-594.48</v>
      </c>
      <c r="AG21" s="0" t="s">
        <v>764</v>
      </c>
      <c r="AH21" s="11" t="n">
        <v>45447</v>
      </c>
      <c r="AI21" s="6" t="n">
        <v>898.71</v>
      </c>
      <c r="AJ21" s="0" t="s">
        <v>763</v>
      </c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44845</v>
      </c>
      <c r="AU21" s="6" t="n">
        <v>-284.1</v>
      </c>
      <c r="AV21" s="0" t="s">
        <v>367</v>
      </c>
      <c r="AW21" s="11" t="n">
        <v>45642</v>
      </c>
      <c r="AX21" s="6" t="n">
        <v>1068.96</v>
      </c>
      <c r="AY21" s="0" t="s">
        <v>763</v>
      </c>
      <c r="AZ21" s="11" t="n">
        <v>46091</v>
      </c>
      <c r="BA21" s="6" t="n">
        <v>6349.41</v>
      </c>
      <c r="BB21" s="0" t="s">
        <v>763</v>
      </c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45632</v>
      </c>
      <c r="BV21" s="6" t="n">
        <v>-23.78</v>
      </c>
      <c r="BW21" s="0" t="s">
        <v>592</v>
      </c>
      <c r="BX21" s="0"/>
      <c r="BY21" s="0"/>
      <c r="BZ21" s="0"/>
      <c r="CA21" s="0"/>
      <c r="CB21" s="0"/>
      <c r="CC21" s="0"/>
      <c r="CD21" s="11" t="n">
        <v>46091</v>
      </c>
      <c r="CE21" s="6" t="n">
        <v>-339.96</v>
      </c>
      <c r="CF21" s="0" t="s">
        <v>764</v>
      </c>
      <c r="CG21" s="0"/>
      <c r="CH21" s="10" t="s">
        <f>=XIRR(CH2:CH20,CG2:CG20)</f>
      </c>
      <c r="CI21" s="0"/>
      <c r="CJ21" s="11" t="n">
        <v>45516</v>
      </c>
      <c r="CK21" s="6" t="n">
        <v>-1563.15</v>
      </c>
      <c r="CL21" s="0" t="s">
        <v>764</v>
      </c>
      <c r="CM21" s="0"/>
      <c r="CN21" s="0"/>
      <c r="CO21" s="0"/>
      <c r="CP21" s="11" t="n">
        <v>45575</v>
      </c>
      <c r="CQ21" s="6" t="n">
        <v>-24.04</v>
      </c>
      <c r="CR21" s="0" t="s">
        <v>583</v>
      </c>
      <c r="CS21" s="11" t="n">
        <v>45734</v>
      </c>
      <c r="CT21" s="6" t="n">
        <v>-11.38</v>
      </c>
      <c r="CU21" s="0" t="s">
        <v>616</v>
      </c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11" t="n">
        <v>44826</v>
      </c>
      <c r="DI21" s="6" t="n">
        <v>1.69</v>
      </c>
      <c r="DJ21" s="0" t="s">
        <v>763</v>
      </c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8" t="s">
        <f>=-SUM(EY2:EY19)</f>
      </c>
      <c r="EZ21" s="0" t="s">
        <v>767</v>
      </c>
    </row>
    <row collapsed="false" customFormat="false" customHeight="false" hidden="false" ht="12.1" outlineLevel="0" r="22">
      <c r="A22" s="11" t="n">
        <v>46091</v>
      </c>
      <c r="B22" s="6" t="n">
        <v>4841.35</v>
      </c>
      <c r="C22" s="0" t="s">
        <v>763</v>
      </c>
      <c r="D22" s="0"/>
      <c r="E22" s="0"/>
      <c r="F22" s="0"/>
      <c r="G22" s="11" t="n">
        <v>46196</v>
      </c>
      <c r="H22" s="6" t="n">
        <v>3973.17</v>
      </c>
      <c r="I22" s="0" t="s">
        <v>763</v>
      </c>
      <c r="J22" s="11" t="n">
        <v>45513</v>
      </c>
      <c r="K22" s="6" t="n">
        <v>2803.52</v>
      </c>
      <c r="L22" s="0" t="s">
        <v>763</v>
      </c>
      <c r="M22" s="0"/>
      <c r="N22" s="0"/>
      <c r="O22" s="0"/>
      <c r="P22" s="11" t="n">
        <v>45968</v>
      </c>
      <c r="Q22" s="6" t="n">
        <v>1080.05</v>
      </c>
      <c r="R22" s="0" t="s">
        <v>763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45482</v>
      </c>
      <c r="AF22" s="6" t="n">
        <v>-252.1</v>
      </c>
      <c r="AG22" s="0" t="s">
        <v>544</v>
      </c>
      <c r="AH22" s="11" t="n">
        <v>45447</v>
      </c>
      <c r="AI22" s="6" t="n">
        <v>1796.9</v>
      </c>
      <c r="AJ22" s="0" t="s">
        <v>763</v>
      </c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44936</v>
      </c>
      <c r="AU22" s="6" t="n">
        <v>-59.6</v>
      </c>
      <c r="AV22" s="0" t="s">
        <v>386</v>
      </c>
      <c r="AW22" s="11" t="n">
        <v>45643</v>
      </c>
      <c r="AX22" s="6" t="n">
        <v>-384.54</v>
      </c>
      <c r="AY22" s="0" t="s">
        <v>596</v>
      </c>
      <c r="AZ22" s="11" t="n">
        <v>46213</v>
      </c>
      <c r="BA22" s="8" t="s">
        <f>=-Портфель!K19</f>
      </c>
      <c r="BB22" s="0" t="s">
        <v>765</v>
      </c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11" t="n">
        <v>45723</v>
      </c>
      <c r="BV22" s="6" t="n">
        <v>-20.6</v>
      </c>
      <c r="BW22" s="0" t="s">
        <v>614</v>
      </c>
      <c r="BX22" s="0"/>
      <c r="BY22" s="0"/>
      <c r="BZ22" s="0"/>
      <c r="CA22" s="0"/>
      <c r="CB22" s="0"/>
      <c r="CC22" s="0"/>
      <c r="CD22" s="11" t="n">
        <v>46213</v>
      </c>
      <c r="CE22" s="8" t="s">
        <f>=-Портфель!K29</f>
      </c>
      <c r="CF22" s="0" t="s">
        <v>765</v>
      </c>
      <c r="CG22" s="0"/>
      <c r="CH22" s="8" t="s">
        <f>=-SUM(CH2:CH20)</f>
      </c>
      <c r="CI22" s="0" t="s">
        <v>767</v>
      </c>
      <c r="CJ22" s="11" t="n">
        <v>45523</v>
      </c>
      <c r="CK22" s="6" t="n">
        <v>-10.67</v>
      </c>
      <c r="CL22" s="0" t="s">
        <v>568</v>
      </c>
      <c r="CM22" s="0"/>
      <c r="CN22" s="0"/>
      <c r="CO22" s="0"/>
      <c r="CP22" s="11" t="n">
        <v>45667</v>
      </c>
      <c r="CQ22" s="6" t="n">
        <v>-25.37</v>
      </c>
      <c r="CR22" s="0" t="s">
        <v>604</v>
      </c>
      <c r="CS22" s="11" t="n">
        <v>45825</v>
      </c>
      <c r="CT22" s="6" t="n">
        <v>-10.6</v>
      </c>
      <c r="CU22" s="0" t="s">
        <v>642</v>
      </c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11" t="n">
        <v>44826</v>
      </c>
      <c r="DI22" s="6" t="n">
        <v>1.69</v>
      </c>
      <c r="DJ22" s="0" t="s">
        <v>763</v>
      </c>
    </row>
    <row collapsed="false" customFormat="false" customHeight="false" hidden="false" ht="12.1" outlineLevel="0" r="23">
      <c r="A23" s="11" t="n">
        <v>46114</v>
      </c>
      <c r="B23" s="6" t="n">
        <v>2452.7</v>
      </c>
      <c r="C23" s="0" t="s">
        <v>763</v>
      </c>
      <c r="D23" s="0"/>
      <c r="E23" s="0"/>
      <c r="F23" s="0"/>
      <c r="G23" s="11" t="n">
        <v>46196</v>
      </c>
      <c r="H23" s="6" t="n">
        <v>5954.36</v>
      </c>
      <c r="I23" s="0" t="s">
        <v>763</v>
      </c>
      <c r="J23" s="11" t="n">
        <v>45530</v>
      </c>
      <c r="K23" s="6" t="n">
        <v>2643.69</v>
      </c>
      <c r="L23" s="0" t="s">
        <v>763</v>
      </c>
      <c r="M23" s="0"/>
      <c r="N23" s="0"/>
      <c r="O23" s="0"/>
      <c r="P23" s="11" t="n">
        <v>45974</v>
      </c>
      <c r="Q23" s="6" t="n">
        <v>1089.98</v>
      </c>
      <c r="R23" s="0" t="s">
        <v>763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45482</v>
      </c>
      <c r="AF23" s="6" t="n">
        <v>-353.14</v>
      </c>
      <c r="AG23" s="0" t="s">
        <v>545</v>
      </c>
      <c r="AH23" s="11" t="n">
        <v>45477</v>
      </c>
      <c r="AI23" s="6" t="n">
        <v>875.7</v>
      </c>
      <c r="AJ23" s="0" t="s">
        <v>763</v>
      </c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45015</v>
      </c>
      <c r="AU23" s="6" t="n">
        <v>372.43</v>
      </c>
      <c r="AV23" s="0" t="s">
        <v>763</v>
      </c>
      <c r="AW23" s="11" t="n">
        <v>45643</v>
      </c>
      <c r="AX23" s="6" t="n">
        <v>1013.91</v>
      </c>
      <c r="AY23" s="0" t="s">
        <v>763</v>
      </c>
      <c r="AZ23" s="0"/>
      <c r="BA23" s="10" t="s">
        <f>=XIRR(BA2:BA22,AZ2:AZ22)</f>
      </c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45814</v>
      </c>
      <c r="BV23" s="6" t="n">
        <v>-18.2</v>
      </c>
      <c r="BW23" s="0" t="s">
        <v>636</v>
      </c>
      <c r="BX23" s="0"/>
      <c r="BY23" s="0"/>
      <c r="BZ23" s="0"/>
      <c r="CA23" s="0"/>
      <c r="CB23" s="0"/>
      <c r="CC23" s="0"/>
      <c r="CD23" s="0"/>
      <c r="CE23" s="10" t="s">
        <f>=XIRR(CE2:CE22,CD2:CD22)</f>
      </c>
      <c r="CF23" s="0"/>
      <c r="CG23" s="0"/>
      <c r="CH23" s="0"/>
      <c r="CI23" s="0"/>
      <c r="CJ23" s="11" t="n">
        <v>45608</v>
      </c>
      <c r="CK23" s="6" t="n">
        <v>-11.75</v>
      </c>
      <c r="CL23" s="0" t="s">
        <v>590</v>
      </c>
      <c r="CM23" s="0"/>
      <c r="CN23" s="0"/>
      <c r="CO23" s="0"/>
      <c r="CP23" s="11" t="n">
        <v>45757</v>
      </c>
      <c r="CQ23" s="6" t="n">
        <v>-21.35</v>
      </c>
      <c r="CR23" s="0" t="s">
        <v>620</v>
      </c>
      <c r="CS23" s="11" t="n">
        <v>45917</v>
      </c>
      <c r="CT23" s="6" t="n">
        <v>-11.18</v>
      </c>
      <c r="CU23" s="0" t="s">
        <v>683</v>
      </c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11" t="n">
        <v>44826</v>
      </c>
      <c r="DI23" s="6" t="n">
        <v>1.69</v>
      </c>
      <c r="DJ23" s="0" t="s">
        <v>763</v>
      </c>
    </row>
    <row collapsed="false" customFormat="false" customHeight="false" hidden="false" ht="12.1" outlineLevel="0" r="24">
      <c r="A24" s="11" t="n">
        <v>46114</v>
      </c>
      <c r="B24" s="6" t="n">
        <v>4905.94</v>
      </c>
      <c r="C24" s="0" t="s">
        <v>763</v>
      </c>
      <c r="D24" s="0"/>
      <c r="E24" s="0"/>
      <c r="F24" s="0"/>
      <c r="G24" s="11" t="n">
        <v>46196</v>
      </c>
      <c r="H24" s="6" t="n">
        <v>1984.78</v>
      </c>
      <c r="I24" s="0" t="s">
        <v>763</v>
      </c>
      <c r="J24" s="11" t="n">
        <v>45539</v>
      </c>
      <c r="K24" s="6" t="n">
        <v>2487.44</v>
      </c>
      <c r="L24" s="0" t="s">
        <v>763</v>
      </c>
      <c r="M24" s="0"/>
      <c r="N24" s="0"/>
      <c r="O24" s="0"/>
      <c r="P24" s="11" t="n">
        <v>45994</v>
      </c>
      <c r="Q24" s="6" t="n">
        <v>1148.64</v>
      </c>
      <c r="R24" s="0" t="s">
        <v>763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45526</v>
      </c>
      <c r="AF24" s="6" t="n">
        <v>2390.43</v>
      </c>
      <c r="AG24" s="0" t="s">
        <v>763</v>
      </c>
      <c r="AH24" s="11" t="n">
        <v>45513</v>
      </c>
      <c r="AI24" s="6" t="n">
        <v>780.12</v>
      </c>
      <c r="AJ24" s="0" t="s">
        <v>763</v>
      </c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45015</v>
      </c>
      <c r="AU24" s="6" t="n">
        <v>372.53</v>
      </c>
      <c r="AV24" s="0" t="s">
        <v>763</v>
      </c>
      <c r="AW24" s="11" t="n">
        <v>46087</v>
      </c>
      <c r="AX24" s="6" t="n">
        <v>930.16</v>
      </c>
      <c r="AY24" s="0" t="s">
        <v>763</v>
      </c>
      <c r="AZ24" s="0"/>
      <c r="BA24" s="8" t="s">
        <f>=-SUM(BA2:BA22)</f>
      </c>
      <c r="BB24" s="0" t="s">
        <v>767</v>
      </c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45905</v>
      </c>
      <c r="BV24" s="6" t="n">
        <v>-20.32</v>
      </c>
      <c r="BW24" s="0" t="s">
        <v>681</v>
      </c>
      <c r="BX24" s="0"/>
      <c r="BY24" s="0"/>
      <c r="BZ24" s="0"/>
      <c r="CA24" s="0"/>
      <c r="CB24" s="0"/>
      <c r="CC24" s="0"/>
      <c r="CD24" s="0"/>
      <c r="CE24" s="8" t="s">
        <f>=-SUM(CE2:CE22)</f>
      </c>
      <c r="CF24" s="0" t="s">
        <v>767</v>
      </c>
      <c r="CG24" s="0"/>
      <c r="CH24" s="0"/>
      <c r="CI24" s="0"/>
      <c r="CJ24" s="11" t="n">
        <v>45720</v>
      </c>
      <c r="CK24" s="6" t="n">
        <v>-10.71</v>
      </c>
      <c r="CL24" s="0" t="s">
        <v>613</v>
      </c>
      <c r="CM24" s="0"/>
      <c r="CN24" s="0"/>
      <c r="CO24" s="0"/>
      <c r="CP24" s="11" t="n">
        <v>45848</v>
      </c>
      <c r="CQ24" s="6" t="n">
        <v>-19.39</v>
      </c>
      <c r="CR24" s="0" t="s">
        <v>655</v>
      </c>
      <c r="CS24" s="11" t="n">
        <v>46009</v>
      </c>
      <c r="CT24" s="6" t="n">
        <v>-10.85</v>
      </c>
      <c r="CU24" s="0" t="s">
        <v>711</v>
      </c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11" t="n">
        <v>44826</v>
      </c>
      <c r="DI24" s="6" t="n">
        <v>1.69</v>
      </c>
      <c r="DJ24" s="0" t="s">
        <v>763</v>
      </c>
    </row>
    <row collapsed="false" customFormat="false" customHeight="false" hidden="false" ht="12.1" outlineLevel="0" r="25">
      <c r="A25" s="11" t="n">
        <v>46196</v>
      </c>
      <c r="B25" s="6" t="n">
        <v>11097.47</v>
      </c>
      <c r="C25" s="0" t="s">
        <v>763</v>
      </c>
      <c r="D25" s="0"/>
      <c r="E25" s="0"/>
      <c r="F25" s="0"/>
      <c r="G25" s="11" t="n">
        <v>46196</v>
      </c>
      <c r="H25" s="6" t="n">
        <v>1984.98</v>
      </c>
      <c r="I25" s="0" t="s">
        <v>763</v>
      </c>
      <c r="J25" s="11" t="n">
        <v>45856</v>
      </c>
      <c r="K25" s="6" t="n">
        <v>-2425.2</v>
      </c>
      <c r="L25" s="0" t="s">
        <v>663</v>
      </c>
      <c r="M25" s="0"/>
      <c r="N25" s="0"/>
      <c r="O25" s="0"/>
      <c r="P25" s="11" t="n">
        <v>46063</v>
      </c>
      <c r="Q25" s="6" t="n">
        <v>2291.45</v>
      </c>
      <c r="R25" s="0" t="s">
        <v>763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45575</v>
      </c>
      <c r="AF25" s="6" t="n">
        <v>497.75</v>
      </c>
      <c r="AG25" s="0" t="s">
        <v>763</v>
      </c>
      <c r="AH25" s="11" t="n">
        <v>45530</v>
      </c>
      <c r="AI25" s="6" t="n">
        <v>782.62</v>
      </c>
      <c r="AJ25" s="0" t="s">
        <v>763</v>
      </c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45118</v>
      </c>
      <c r="AU25" s="6" t="n">
        <v>-289.52</v>
      </c>
      <c r="AV25" s="0" t="s">
        <v>425</v>
      </c>
      <c r="AW25" s="11" t="n">
        <v>46129</v>
      </c>
      <c r="AX25" s="6" t="n">
        <v>822.49</v>
      </c>
      <c r="AY25" s="0" t="s">
        <v>763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45996</v>
      </c>
      <c r="BV25" s="6" t="n">
        <v>-19.24</v>
      </c>
      <c r="BW25" s="0" t="s">
        <v>708</v>
      </c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45811</v>
      </c>
      <c r="CK25" s="6" t="n">
        <v>-9.5</v>
      </c>
      <c r="CL25" s="0" t="s">
        <v>634</v>
      </c>
      <c r="CM25" s="0"/>
      <c r="CN25" s="0"/>
      <c r="CO25" s="0"/>
      <c r="CP25" s="11" t="n">
        <v>45940</v>
      </c>
      <c r="CQ25" s="6" t="n">
        <v>-20.19</v>
      </c>
      <c r="CR25" s="0" t="s">
        <v>694</v>
      </c>
      <c r="CS25" s="11" t="n">
        <v>46099</v>
      </c>
      <c r="CT25" s="6" t="n">
        <v>-11.06</v>
      </c>
      <c r="CU25" s="0" t="s">
        <v>734</v>
      </c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11" t="n">
        <v>44826</v>
      </c>
      <c r="DI25" s="6" t="n">
        <v>1.69</v>
      </c>
      <c r="DJ25" s="0" t="s">
        <v>763</v>
      </c>
    </row>
    <row collapsed="false" customFormat="false" customHeight="false" hidden="false" ht="12.1" outlineLevel="0" r="26">
      <c r="A26" s="11" t="n">
        <v>46213</v>
      </c>
      <c r="B26" s="8" t="s">
        <f>=-Портфель!K2</f>
      </c>
      <c r="C26" s="0" t="s">
        <v>765</v>
      </c>
      <c r="D26" s="0"/>
      <c r="E26" s="0"/>
      <c r="F26" s="0"/>
      <c r="G26" s="11" t="n">
        <v>46213</v>
      </c>
      <c r="H26" s="8" t="s">
        <f>=-Портфель!K4</f>
      </c>
      <c r="I26" s="0" t="s">
        <v>765</v>
      </c>
      <c r="J26" s="11" t="n">
        <v>45856</v>
      </c>
      <c r="K26" s="6" t="n">
        <v>-909.2</v>
      </c>
      <c r="L26" s="0" t="s">
        <v>664</v>
      </c>
      <c r="M26" s="0"/>
      <c r="N26" s="0"/>
      <c r="O26" s="0"/>
      <c r="P26" s="11" t="n">
        <v>46125</v>
      </c>
      <c r="Q26" s="6" t="n">
        <v>-821.6</v>
      </c>
      <c r="R26" s="0" t="s">
        <v>742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45594</v>
      </c>
      <c r="AF26" s="6" t="n">
        <v>2224.99</v>
      </c>
      <c r="AG26" s="0" t="s">
        <v>763</v>
      </c>
      <c r="AH26" s="11" t="n">
        <v>45789</v>
      </c>
      <c r="AI26" s="6" t="n">
        <v>-426.75</v>
      </c>
      <c r="AJ26" s="0" t="s">
        <v>630</v>
      </c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45210</v>
      </c>
      <c r="AU26" s="6" t="n">
        <v>-287.48</v>
      </c>
      <c r="AV26" s="0" t="s">
        <v>446</v>
      </c>
      <c r="AW26" s="11" t="n">
        <v>46213</v>
      </c>
      <c r="AX26" s="8" t="s">
        <f>=-Портфель!K18</f>
      </c>
      <c r="AY26" s="0" t="s">
        <v>765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46087</v>
      </c>
      <c r="BV26" s="6" t="n">
        <v>-19.55</v>
      </c>
      <c r="BW26" s="0" t="s">
        <v>732</v>
      </c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45909</v>
      </c>
      <c r="CK26" s="6" t="n">
        <v>-9.88</v>
      </c>
      <c r="CL26" s="0" t="s">
        <v>682</v>
      </c>
      <c r="CM26" s="0"/>
      <c r="CN26" s="0"/>
      <c r="CO26" s="0"/>
      <c r="CP26" s="11" t="n">
        <v>46034</v>
      </c>
      <c r="CQ26" s="6" t="n">
        <v>-19.4</v>
      </c>
      <c r="CR26" s="0" t="s">
        <v>722</v>
      </c>
      <c r="CS26" s="11" t="n">
        <v>46190</v>
      </c>
      <c r="CT26" s="6" t="n">
        <v>-9.74</v>
      </c>
      <c r="CU26" s="0" t="s">
        <v>757</v>
      </c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11" t="n">
        <v>44826</v>
      </c>
      <c r="DI26" s="6" t="n">
        <v>1.69</v>
      </c>
      <c r="DJ26" s="0" t="s">
        <v>763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10" t="s">
        <f>=XIRR(H2:H26,G2:G26)</f>
      </c>
      <c r="I27" s="0"/>
      <c r="J27" s="11" t="n">
        <v>45938</v>
      </c>
      <c r="K27" s="6" t="n">
        <v>586.55</v>
      </c>
      <c r="L27" s="0" t="s">
        <v>763</v>
      </c>
      <c r="M27" s="0"/>
      <c r="N27" s="0"/>
      <c r="O27" s="0"/>
      <c r="P27" s="11" t="n">
        <v>46129</v>
      </c>
      <c r="Q27" s="6" t="n">
        <v>1193.22</v>
      </c>
      <c r="R27" s="0" t="s">
        <v>763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45617</v>
      </c>
      <c r="AF27" s="6" t="n">
        <v>451.96</v>
      </c>
      <c r="AG27" s="0" t="s">
        <v>763</v>
      </c>
      <c r="AH27" s="11" t="n">
        <v>46114</v>
      </c>
      <c r="AI27" s="6" t="n">
        <v>1365.09</v>
      </c>
      <c r="AJ27" s="0" t="s">
        <v>763</v>
      </c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45300</v>
      </c>
      <c r="AU27" s="6" t="n">
        <v>-367.04</v>
      </c>
      <c r="AV27" s="0" t="s">
        <v>467</v>
      </c>
      <c r="AW27" s="0"/>
      <c r="AX27" s="10" t="s">
        <f>=XIRR(AX2:AX26,AW2:AW26)</f>
      </c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46178</v>
      </c>
      <c r="BV27" s="6" t="n">
        <v>-18.57</v>
      </c>
      <c r="BW27" s="0" t="s">
        <v>754</v>
      </c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46006</v>
      </c>
      <c r="CK27" s="6" t="n">
        <v>-9.57</v>
      </c>
      <c r="CL27" s="0" t="s">
        <v>710</v>
      </c>
      <c r="CM27" s="0"/>
      <c r="CN27" s="0"/>
      <c r="CO27" s="0"/>
      <c r="CP27" s="11" t="n">
        <v>46122</v>
      </c>
      <c r="CQ27" s="6" t="n">
        <v>-19.3</v>
      </c>
      <c r="CR27" s="0" t="s">
        <v>739</v>
      </c>
      <c r="CS27" s="11" t="n">
        <v>46213</v>
      </c>
      <c r="CT27" s="8" t="s">
        <f>=-Портфель!K34</f>
      </c>
      <c r="CU27" s="0" t="s">
        <v>765</v>
      </c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11" t="n">
        <v>44826</v>
      </c>
      <c r="DI27" s="6" t="n">
        <v>1.69</v>
      </c>
      <c r="DJ27" s="0" t="s">
        <v>763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767</v>
      </c>
      <c r="D28" s="0"/>
      <c r="E28" s="0"/>
      <c r="F28" s="0"/>
      <c r="G28" s="0"/>
      <c r="H28" s="8" t="s">
        <f>=-SUM(H2:H26)</f>
      </c>
      <c r="I28" s="0" t="s">
        <v>767</v>
      </c>
      <c r="J28" s="11" t="n">
        <v>45939</v>
      </c>
      <c r="K28" s="6" t="n">
        <v>287.69</v>
      </c>
      <c r="L28" s="0" t="s">
        <v>763</v>
      </c>
      <c r="M28" s="0"/>
      <c r="N28" s="0"/>
      <c r="O28" s="0"/>
      <c r="P28" s="11" t="n">
        <v>46157</v>
      </c>
      <c r="Q28" s="6" t="n">
        <v>1148.44</v>
      </c>
      <c r="R28" s="0" t="s">
        <v>763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45667</v>
      </c>
      <c r="AF28" s="6" t="n">
        <v>-665.87</v>
      </c>
      <c r="AG28" s="0" t="s">
        <v>601</v>
      </c>
      <c r="AH28" s="11" t="n">
        <v>46118</v>
      </c>
      <c r="AI28" s="6" t="n">
        <v>3771.89</v>
      </c>
      <c r="AJ28" s="0" t="s">
        <v>763</v>
      </c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45482</v>
      </c>
      <c r="AU28" s="6" t="n">
        <v>-263.04</v>
      </c>
      <c r="AV28" s="0" t="s">
        <v>542</v>
      </c>
      <c r="AW28" s="0"/>
      <c r="AX28" s="8" t="s">
        <f>=-SUM(AX2:AX26)</f>
      </c>
      <c r="AY28" s="0" t="s">
        <v>767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46213</v>
      </c>
      <c r="BV28" s="8" t="s">
        <f>=-Портфель!K26</f>
      </c>
      <c r="BW28" s="0" t="s">
        <v>765</v>
      </c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11" t="n">
        <v>46097</v>
      </c>
      <c r="CK28" s="6" t="n">
        <v>-9.63</v>
      </c>
      <c r="CL28" s="0" t="s">
        <v>733</v>
      </c>
      <c r="CM28" s="0"/>
      <c r="CN28" s="0"/>
      <c r="CO28" s="0"/>
      <c r="CP28" s="11" t="n">
        <v>46213</v>
      </c>
      <c r="CQ28" s="8" t="s">
        <f>=-Портфель!K33</f>
      </c>
      <c r="CR28" s="0" t="s">
        <v>765</v>
      </c>
      <c r="CS28" s="0"/>
      <c r="CT28" s="10" t="s">
        <f>=XIRR(CT2:CT27,CS2:CS27)</f>
      </c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11" t="n">
        <v>44826</v>
      </c>
      <c r="DI28" s="6" t="n">
        <v>1.69</v>
      </c>
      <c r="DJ28" s="0" t="s">
        <v>763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46091</v>
      </c>
      <c r="K29" s="6" t="n">
        <v>631.68</v>
      </c>
      <c r="L29" s="0" t="s">
        <v>763</v>
      </c>
      <c r="M29" s="0"/>
      <c r="N29" s="0"/>
      <c r="O29" s="0"/>
      <c r="P29" s="11" t="n">
        <v>46157</v>
      </c>
      <c r="Q29" s="6" t="n">
        <v>1141.64</v>
      </c>
      <c r="R29" s="0" t="s">
        <v>763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45667</v>
      </c>
      <c r="AF29" s="6" t="n">
        <v>-444.58</v>
      </c>
      <c r="AG29" s="0" t="s">
        <v>602</v>
      </c>
      <c r="AH29" s="11" t="n">
        <v>46118</v>
      </c>
      <c r="AI29" s="6" t="n">
        <v>755.61</v>
      </c>
      <c r="AJ29" s="0" t="s">
        <v>763</v>
      </c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45573</v>
      </c>
      <c r="AU29" s="6" t="n">
        <v>-398.4</v>
      </c>
      <c r="AV29" s="0" t="s">
        <v>582</v>
      </c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10" t="s">
        <f>=XIRR(BV2:BV28,BU2:BU28)</f>
      </c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11" t="n">
        <v>46188</v>
      </c>
      <c r="CK29" s="6" t="n">
        <v>-8.63</v>
      </c>
      <c r="CL29" s="0" t="s">
        <v>755</v>
      </c>
      <c r="CM29" s="0"/>
      <c r="CN29" s="0"/>
      <c r="CO29" s="0"/>
      <c r="CP29" s="0"/>
      <c r="CQ29" s="10" t="s">
        <f>=XIRR(CQ2:CQ28,CP2:CP28)</f>
      </c>
      <c r="CR29" s="0"/>
      <c r="CS29" s="0"/>
      <c r="CT29" s="8" t="s">
        <f>=-SUM(CT2:CT27)</f>
      </c>
      <c r="CU29" s="0" t="s">
        <v>767</v>
      </c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11" t="n">
        <v>44826</v>
      </c>
      <c r="DI29" s="6" t="n">
        <v>1.69</v>
      </c>
      <c r="DJ29" s="0" t="s">
        <v>763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46157</v>
      </c>
      <c r="K30" s="6" t="n">
        <v>325.91</v>
      </c>
      <c r="L30" s="0" t="s">
        <v>763</v>
      </c>
      <c r="M30" s="0"/>
      <c r="N30" s="0"/>
      <c r="O30" s="0"/>
      <c r="P30" s="11" t="n">
        <v>46176</v>
      </c>
      <c r="Q30" s="6" t="n">
        <v>2274.45</v>
      </c>
      <c r="R30" s="0" t="s">
        <v>763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45667</v>
      </c>
      <c r="AF30" s="6" t="n">
        <v>-31.47</v>
      </c>
      <c r="AG30" s="0" t="s">
        <v>603</v>
      </c>
      <c r="AH30" s="11" t="n">
        <v>46147</v>
      </c>
      <c r="AI30" s="6" t="n">
        <v>-1046.25</v>
      </c>
      <c r="AJ30" s="0" t="s">
        <v>746</v>
      </c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45623</v>
      </c>
      <c r="AU30" s="6" t="n">
        <v>1540.82</v>
      </c>
      <c r="AV30" s="0" t="s">
        <v>763</v>
      </c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8" t="s">
        <f>=-SUM(BV2:BV28)</f>
      </c>
      <c r="BW30" s="0" t="s">
        <v>767</v>
      </c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46213</v>
      </c>
      <c r="CK30" s="8" t="s">
        <f>=-Портфель!K31</f>
      </c>
      <c r="CL30" s="0" t="s">
        <v>765</v>
      </c>
      <c r="CM30" s="0"/>
      <c r="CN30" s="0"/>
      <c r="CO30" s="0"/>
      <c r="CP30" s="0"/>
      <c r="CQ30" s="8" t="s">
        <f>=-SUM(CQ2:CQ28)</f>
      </c>
      <c r="CR30" s="0" t="s">
        <v>767</v>
      </c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11" t="n">
        <v>44826</v>
      </c>
      <c r="DI30" s="6" t="n">
        <v>1.69</v>
      </c>
      <c r="DJ30" s="0" t="s">
        <v>763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46196</v>
      </c>
      <c r="K31" s="6" t="n">
        <v>4276.08</v>
      </c>
      <c r="L31" s="0" t="s">
        <v>763</v>
      </c>
      <c r="M31" s="0"/>
      <c r="N31" s="0"/>
      <c r="O31" s="0"/>
      <c r="P31" s="11" t="n">
        <v>46188</v>
      </c>
      <c r="Q31" s="6" t="n">
        <v>1056.45</v>
      </c>
      <c r="R31" s="0" t="s">
        <v>763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45858</v>
      </c>
      <c r="AF31" s="6" t="n">
        <v>-268.28</v>
      </c>
      <c r="AG31" s="0" t="s">
        <v>665</v>
      </c>
      <c r="AH31" s="11" t="n">
        <v>46213</v>
      </c>
      <c r="AI31" s="8" t="s">
        <f>=-Портфель!K13</f>
      </c>
      <c r="AJ31" s="0" t="s">
        <v>765</v>
      </c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45665</v>
      </c>
      <c r="AU31" s="6" t="n">
        <v>-226.85</v>
      </c>
      <c r="AV31" s="0" t="s">
        <v>600</v>
      </c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10" t="s">
        <f>=XIRR(CK2:CK30,CJ2:CJ30)</f>
      </c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11" t="n">
        <v>44837</v>
      </c>
      <c r="DI31" s="6" t="n">
        <v>29.19</v>
      </c>
      <c r="DJ31" s="0" t="s">
        <v>763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46213</v>
      </c>
      <c r="K32" s="8" t="s">
        <f>=-Портфель!K5</f>
      </c>
      <c r="L32" s="0" t="s">
        <v>765</v>
      </c>
      <c r="M32" s="0"/>
      <c r="N32" s="0"/>
      <c r="O32" s="0"/>
      <c r="P32" s="11" t="n">
        <v>46196</v>
      </c>
      <c r="Q32" s="6" t="n">
        <v>3696.13</v>
      </c>
      <c r="R32" s="0" t="s">
        <v>763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45858</v>
      </c>
      <c r="AF32" s="6" t="n">
        <v>-178.52</v>
      </c>
      <c r="AG32" s="0" t="s">
        <v>666</v>
      </c>
      <c r="AH32" s="0"/>
      <c r="AI32" s="10" t="s">
        <f>=XIRR(AI2:AI31,AH2:AH31)</f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45810</v>
      </c>
      <c r="AU32" s="6" t="n">
        <v>-562.65</v>
      </c>
      <c r="AV32" s="0" t="s">
        <v>632</v>
      </c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8" t="s">
        <f>=-SUM(CK2:CK30)</f>
      </c>
      <c r="CL32" s="0" t="s">
        <v>767</v>
      </c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11" t="n">
        <v>44848</v>
      </c>
      <c r="DI32" s="6" t="n">
        <v>24</v>
      </c>
      <c r="DJ32" s="0" t="s">
        <v>763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11" t="n">
        <v>46213</v>
      </c>
      <c r="Q33" s="8" t="s">
        <f>=-Портфель!K7</f>
      </c>
      <c r="R33" s="0" t="s">
        <v>765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45858</v>
      </c>
      <c r="AF33" s="6" t="n">
        <v>-12.68</v>
      </c>
      <c r="AG33" s="0" t="s">
        <v>667</v>
      </c>
      <c r="AH33" s="0"/>
      <c r="AI33" s="8" t="s">
        <f>=-SUM(AI2:AI31)</f>
      </c>
      <c r="AJ33" s="0" t="s">
        <v>767</v>
      </c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45944</v>
      </c>
      <c r="AU33" s="6" t="n">
        <v>-187.25</v>
      </c>
      <c r="AV33" s="0" t="s">
        <v>697</v>
      </c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11" t="n">
        <v>45040</v>
      </c>
      <c r="DI33" s="6" t="n">
        <v>13.3</v>
      </c>
      <c r="DJ33" s="0" t="s">
        <v>763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8" t="s">
        <f>=-SUM(K2:K32)</f>
      </c>
      <c r="L34" s="0" t="s">
        <v>767</v>
      </c>
      <c r="M34" s="0"/>
      <c r="N34" s="0"/>
      <c r="O34" s="0"/>
      <c r="P34" s="0"/>
      <c r="Q34" s="10" t="s">
        <f>=XIRR(Q2:Q33,P2:P33)</f>
      </c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46034</v>
      </c>
      <c r="AF34" s="6" t="n">
        <v>-210.76</v>
      </c>
      <c r="AG34" s="0" t="s">
        <v>718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46033</v>
      </c>
      <c r="AU34" s="6" t="n">
        <v>-105.95</v>
      </c>
      <c r="AV34" s="0" t="s">
        <v>717</v>
      </c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11" t="n">
        <v>45127</v>
      </c>
      <c r="DI34" s="6" t="n">
        <v>39.67</v>
      </c>
      <c r="DJ34" s="0" t="s">
        <v>763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8" t="s">
        <f>=-SUM(Q2:Q33)</f>
      </c>
      <c r="R35" s="0" t="s">
        <v>767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46034</v>
      </c>
      <c r="AF35" s="6" t="n">
        <v>-140.84</v>
      </c>
      <c r="AG35" s="0" t="s">
        <v>719</v>
      </c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46213</v>
      </c>
      <c r="AU35" s="8" t="s">
        <f>=-Портфель!K17</f>
      </c>
      <c r="AV35" s="0" t="s">
        <v>765</v>
      </c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11" t="n">
        <v>46213</v>
      </c>
      <c r="DI35" s="8" t="s">
        <f>=-Портфель!K40</f>
      </c>
      <c r="DJ35" s="0" t="s">
        <v>765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46034</v>
      </c>
      <c r="AF36" s="6" t="n">
        <v>-9.56</v>
      </c>
      <c r="AG36" s="0" t="s">
        <v>720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10" t="s">
        <f>=XIRR(AU2:AU35,AT2:AT35)</f>
      </c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10" t="s">
        <f>=XIRR(DI2:DI35,DH2:DH35)</f>
      </c>
      <c r="DJ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46090</v>
      </c>
      <c r="AF37" s="6" t="n">
        <v>502.7</v>
      </c>
      <c r="AG37" s="0" t="s">
        <v>763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8" t="s">
        <f>=-SUM(AU2:AU35)</f>
      </c>
      <c r="AV37" s="0" t="s">
        <v>767</v>
      </c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8" t="s">
        <f>=-SUM(DI2:DI35)</f>
      </c>
      <c r="DJ37" s="0" t="s">
        <v>767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46091</v>
      </c>
      <c r="AF38" s="6" t="n">
        <v>-967.12</v>
      </c>
      <c r="AG38" s="0" t="s">
        <v>764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46213</v>
      </c>
      <c r="AF39" s="8" t="s">
        <f>=-Портфель!K12</f>
      </c>
      <c r="AG39" s="0" t="s">
        <v>765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10" t="s">
        <f>=XIRR(AF2:AF39,AE2:AE39)</f>
      </c>
      <c r="AG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8" t="s">
        <f>=-SUM(AF2:AF39)</f>
      </c>
      <c r="AG41" s="0" t="s">
        <v>767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768</v>
      </c>
      <c r="C1" s="0"/>
      <c r="D1" s="0"/>
      <c r="E1" s="4" t="s">
        <v>769</v>
      </c>
      <c r="F1" s="0"/>
      <c r="G1" s="0"/>
      <c r="H1" s="4" t="s">
        <v>770</v>
      </c>
      <c r="I1" s="0"/>
      <c r="J1" s="0"/>
      <c r="K1" s="4" t="s">
        <v>771</v>
      </c>
      <c r="L1" s="0"/>
      <c r="M1" s="0"/>
      <c r="N1" s="4" t="s">
        <v>772</v>
      </c>
      <c r="O1" s="0"/>
      <c r="P1" s="0"/>
      <c r="Q1" s="4" t="s">
        <v>773</v>
      </c>
      <c r="R1" s="0"/>
      <c r="S1" s="0"/>
      <c r="T1" s="4" t="s">
        <v>774</v>
      </c>
      <c r="U1" s="0"/>
      <c r="V1" s="0"/>
      <c r="W1" s="4" t="s">
        <v>775</v>
      </c>
      <c r="X1" s="0"/>
      <c r="Y1" s="0"/>
      <c r="Z1" s="4" t="s">
        <v>776</v>
      </c>
      <c r="AA1" s="0"/>
      <c r="AB1" s="0"/>
      <c r="AC1" s="4" t="s">
        <v>777</v>
      </c>
      <c r="AD1" s="0"/>
      <c r="AE1" s="0"/>
      <c r="AF1" s="4" t="s">
        <v>778</v>
      </c>
      <c r="AG1" s="0"/>
      <c r="AH1" s="0"/>
      <c r="AI1" s="4" t="s">
        <v>779</v>
      </c>
      <c r="AJ1" s="0"/>
      <c r="AK1" s="0"/>
      <c r="AL1" s="4" t="s">
        <v>780</v>
      </c>
      <c r="AM1" s="0"/>
      <c r="AN1" s="0"/>
      <c r="AO1" s="4" t="s">
        <v>781</v>
      </c>
      <c r="AP1" s="0"/>
      <c r="AQ1" s="0"/>
      <c r="AR1" s="4" t="s">
        <v>782</v>
      </c>
      <c r="AS1" s="0"/>
      <c r="AT1" s="0"/>
      <c r="AU1" s="4" t="s">
        <v>783</v>
      </c>
      <c r="AV1" s="0"/>
      <c r="AW1" s="0"/>
      <c r="AX1" s="4" t="s">
        <v>784</v>
      </c>
      <c r="AY1" s="0"/>
      <c r="AZ1" s="0"/>
      <c r="BA1" s="4" t="s">
        <v>785</v>
      </c>
      <c r="BB1" s="0"/>
      <c r="BC1" s="0"/>
      <c r="BD1" s="4" t="s">
        <v>786</v>
      </c>
      <c r="BE1" s="0"/>
      <c r="BF1" s="0"/>
      <c r="BG1" s="4" t="s">
        <v>787</v>
      </c>
      <c r="BH1" s="0"/>
      <c r="BI1" s="0"/>
      <c r="BJ1" s="4" t="s">
        <v>788</v>
      </c>
      <c r="BK1" s="0"/>
      <c r="BL1" s="0"/>
      <c r="BM1" s="4" t="s">
        <v>789</v>
      </c>
      <c r="BN1" s="0"/>
      <c r="BO1" s="0"/>
      <c r="BP1" s="4" t="s">
        <v>790</v>
      </c>
      <c r="BQ1" s="0"/>
      <c r="BR1" s="0"/>
      <c r="BS1" s="4" t="s">
        <v>791</v>
      </c>
      <c r="BT1" s="0"/>
      <c r="BU1" s="0"/>
      <c r="BV1" s="4" t="s">
        <v>792</v>
      </c>
      <c r="BW1" s="0"/>
      <c r="BX1" s="0"/>
      <c r="BY1" s="4" t="s">
        <v>793</v>
      </c>
      <c r="BZ1" s="0"/>
      <c r="CA1" s="0"/>
      <c r="CB1" s="4" t="s">
        <v>794</v>
      </c>
      <c r="CC1" s="0"/>
      <c r="CD1" s="0"/>
      <c r="CE1" s="4" t="s">
        <v>795</v>
      </c>
      <c r="CF1" s="0"/>
      <c r="CG1" s="0"/>
      <c r="CH1" s="4" t="s">
        <v>796</v>
      </c>
      <c r="CI1" s="0"/>
      <c r="CJ1" s="0"/>
      <c r="CK1" s="4" t="s">
        <v>797</v>
      </c>
      <c r="CL1" s="0"/>
      <c r="CM1" s="0"/>
      <c r="CN1" s="4" t="s">
        <v>798</v>
      </c>
      <c r="CO1" s="0"/>
      <c r="CP1" s="0"/>
      <c r="CQ1" s="4" t="s">
        <v>799</v>
      </c>
      <c r="CR1" s="0"/>
      <c r="CS1" s="0"/>
      <c r="CT1" s="4" t="s">
        <v>800</v>
      </c>
      <c r="CU1" s="0"/>
      <c r="CV1" s="0"/>
      <c r="CW1" s="4" t="s">
        <v>801</v>
      </c>
      <c r="CX1" s="0"/>
      <c r="CY1" s="0"/>
      <c r="CZ1" s="4" t="s">
        <v>802</v>
      </c>
      <c r="DA1" s="0"/>
      <c r="DB1" s="0"/>
      <c r="DC1" s="4" t="s">
        <v>803</v>
      </c>
      <c r="DD1" s="0"/>
      <c r="DE1" s="0"/>
      <c r="DF1" s="4" t="s">
        <v>804</v>
      </c>
      <c r="DG1" s="0"/>
      <c r="DH1" s="0"/>
      <c r="DI1" s="4" t="s">
        <v>805</v>
      </c>
      <c r="DJ1" s="0"/>
      <c r="DK1" s="0"/>
      <c r="DL1" s="4" t="s">
        <v>806</v>
      </c>
      <c r="DM1" s="0"/>
      <c r="DN1" s="0"/>
      <c r="DO1" s="4" t="s">
        <v>807</v>
      </c>
      <c r="DP1" s="0"/>
      <c r="DQ1" s="0"/>
      <c r="DR1" s="4" t="s">
        <v>808</v>
      </c>
      <c r="DS1" s="0"/>
      <c r="DT1" s="0"/>
      <c r="DU1" s="4" t="s">
        <v>809</v>
      </c>
      <c r="DV1" s="0"/>
      <c r="DW1" s="0"/>
      <c r="DX1" s="4" t="s">
        <v>810</v>
      </c>
      <c r="DY1" s="0"/>
      <c r="DZ1" s="0"/>
      <c r="EA1" s="4" t="s">
        <v>811</v>
      </c>
      <c r="EB1" s="0"/>
      <c r="EC1" s="0"/>
      <c r="ED1" s="4" t="s">
        <v>812</v>
      </c>
      <c r="EE1" s="0"/>
      <c r="EF1" s="0"/>
      <c r="EG1" s="4" t="s">
        <v>813</v>
      </c>
      <c r="EH1" s="0"/>
      <c r="EI1" s="0"/>
      <c r="EJ1" s="4" t="s">
        <v>814</v>
      </c>
      <c r="EK1" s="0"/>
      <c r="EL1" s="0"/>
      <c r="EM1" s="4" t="s">
        <v>815</v>
      </c>
      <c r="EN1" s="0"/>
      <c r="EO1" s="0"/>
      <c r="EP1" s="4" t="s">
        <v>816</v>
      </c>
      <c r="EQ1" s="0"/>
      <c r="ER1" s="0"/>
      <c r="ES1" s="4" t="s">
        <v>817</v>
      </c>
      <c r="ET1" s="0"/>
      <c r="EU1" s="0"/>
      <c r="EV1" s="4" t="s">
        <v>818</v>
      </c>
      <c r="EW1" s="0"/>
      <c r="EX1" s="0"/>
      <c r="EY1" s="4" t="s">
        <v>819</v>
      </c>
      <c r="EZ1" s="0"/>
      <c r="FA1" s="0"/>
      <c r="FB1" s="4" t="s">
        <v>820</v>
      </c>
      <c r="FC1" s="0"/>
      <c r="FD1" s="0"/>
      <c r="FE1" s="4" t="s">
        <v>821</v>
      </c>
      <c r="FF1" s="0"/>
      <c r="FG1" s="0"/>
      <c r="FH1" s="4" t="s">
        <v>822</v>
      </c>
      <c r="FI1" s="0"/>
      <c r="FJ1" s="0"/>
      <c r="FK1" s="4" t="s">
        <v>823</v>
      </c>
      <c r="FL1" s="0"/>
      <c r="FM1" s="0"/>
      <c r="FN1" s="4" t="s">
        <v>824</v>
      </c>
      <c r="FO1" s="0"/>
      <c r="FP1" s="0"/>
      <c r="FQ1" s="4" t="s">
        <v>825</v>
      </c>
      <c r="FR1" s="0"/>
      <c r="FS1" s="0"/>
      <c r="FT1" s="4" t="s">
        <v>826</v>
      </c>
      <c r="FU1" s="0"/>
      <c r="FV1" s="0"/>
      <c r="FW1" s="4" t="s">
        <v>827</v>
      </c>
      <c r="FX1" s="0"/>
      <c r="FY1" s="0"/>
      <c r="FZ1" s="4" t="s">
        <v>828</v>
      </c>
      <c r="GA1" s="0"/>
    </row>
    <row collapsed="false" customFormat="false" customHeight="false" hidden="false" ht="12.1" outlineLevel="0" r="2">
      <c r="A2" s="11" t="n">
        <v>43908</v>
      </c>
      <c r="B2" s="6" t="n">
        <v>792.55</v>
      </c>
      <c r="C2" s="0" t="s">
        <v>763</v>
      </c>
      <c r="D2" s="11" t="n">
        <v>43908</v>
      </c>
      <c r="E2" s="6" t="n">
        <v>1651.15</v>
      </c>
      <c r="F2" s="0" t="s">
        <v>763</v>
      </c>
      <c r="G2" s="11" t="n">
        <v>43915</v>
      </c>
      <c r="H2" s="6" t="n">
        <v>205.34</v>
      </c>
      <c r="I2" s="0" t="s">
        <v>763</v>
      </c>
      <c r="J2" s="11" t="n">
        <v>43917</v>
      </c>
      <c r="K2" s="6" t="n">
        <v>4061.82</v>
      </c>
      <c r="L2" s="0" t="s">
        <v>763</v>
      </c>
      <c r="M2" s="11" t="n">
        <v>43917</v>
      </c>
      <c r="N2" s="6" t="n">
        <v>805.35</v>
      </c>
      <c r="O2" s="0" t="s">
        <v>763</v>
      </c>
      <c r="P2" s="11" t="n">
        <v>43917</v>
      </c>
      <c r="Q2" s="6" t="n">
        <v>883.01</v>
      </c>
      <c r="R2" s="0" t="s">
        <v>763</v>
      </c>
      <c r="S2" s="11" t="n">
        <v>43920</v>
      </c>
      <c r="T2" s="6" t="n">
        <v>686.08</v>
      </c>
      <c r="U2" s="0" t="s">
        <v>763</v>
      </c>
      <c r="V2" s="11" t="n">
        <v>43944</v>
      </c>
      <c r="W2" s="6" t="n">
        <v>685.98</v>
      </c>
      <c r="X2" s="0" t="s">
        <v>763</v>
      </c>
      <c r="Y2" s="11" t="n">
        <v>43993</v>
      </c>
      <c r="Z2" s="6" t="n">
        <v>251.142978</v>
      </c>
      <c r="AA2" s="0" t="s">
        <v>763</v>
      </c>
      <c r="AB2" s="11" t="n">
        <v>44054</v>
      </c>
      <c r="AC2" s="6" t="n">
        <v>1022.91</v>
      </c>
      <c r="AD2" s="0" t="s">
        <v>763</v>
      </c>
      <c r="AE2" s="11" t="n">
        <v>44064</v>
      </c>
      <c r="AF2" s="6" t="n">
        <v>1072.91</v>
      </c>
      <c r="AG2" s="0" t="s">
        <v>763</v>
      </c>
      <c r="AH2" s="11" t="n">
        <v>44153</v>
      </c>
      <c r="AI2" s="6" t="n">
        <v>2837.37413</v>
      </c>
      <c r="AJ2" s="0" t="s">
        <v>763</v>
      </c>
      <c r="AK2" s="11" t="n">
        <v>44175</v>
      </c>
      <c r="AL2" s="6" t="n">
        <v>77.22755495</v>
      </c>
      <c r="AM2" s="0" t="s">
        <v>763</v>
      </c>
      <c r="AN2" s="11" t="n">
        <v>44291</v>
      </c>
      <c r="AO2" s="6" t="n">
        <v>731.51</v>
      </c>
      <c r="AP2" s="0" t="s">
        <v>763</v>
      </c>
      <c r="AQ2" s="11" t="n">
        <v>44295</v>
      </c>
      <c r="AR2" s="6" t="n">
        <v>717.83</v>
      </c>
      <c r="AS2" s="0" t="s">
        <v>763</v>
      </c>
      <c r="AT2" s="11" t="n">
        <v>44298</v>
      </c>
      <c r="AU2" s="6" t="n">
        <v>1020</v>
      </c>
      <c r="AV2" s="0" t="s">
        <v>763</v>
      </c>
      <c r="AW2" s="11" t="n">
        <v>44336</v>
      </c>
      <c r="AX2" s="6" t="n">
        <v>751.32</v>
      </c>
      <c r="AY2" s="0" t="s">
        <v>763</v>
      </c>
      <c r="AZ2" s="11" t="n">
        <v>44411</v>
      </c>
      <c r="BA2" s="6" t="n">
        <v>1359.94</v>
      </c>
      <c r="BB2" s="0" t="s">
        <v>763</v>
      </c>
      <c r="BC2" s="11" t="n">
        <v>44470</v>
      </c>
      <c r="BD2" s="6" t="n">
        <v>824.5</v>
      </c>
      <c r="BE2" s="0" t="s">
        <v>763</v>
      </c>
      <c r="BF2" s="11" t="n">
        <v>44483</v>
      </c>
      <c r="BG2" s="6" t="n">
        <v>1086.488424</v>
      </c>
      <c r="BH2" s="0" t="s">
        <v>763</v>
      </c>
      <c r="BI2" s="11" t="n">
        <v>44519</v>
      </c>
      <c r="BJ2" s="6" t="n">
        <v>892.84</v>
      </c>
      <c r="BK2" s="0" t="s">
        <v>763</v>
      </c>
      <c r="BL2" s="11" t="n">
        <v>44533</v>
      </c>
      <c r="BM2" s="6" t="n">
        <v>73.24</v>
      </c>
      <c r="BN2" s="0" t="s">
        <v>763</v>
      </c>
      <c r="BO2" s="11" t="n">
        <v>44588</v>
      </c>
      <c r="BP2" s="6" t="n">
        <v>10.26</v>
      </c>
      <c r="BQ2" s="0" t="s">
        <v>763</v>
      </c>
      <c r="BR2" s="11" t="n">
        <v>44762</v>
      </c>
      <c r="BS2" s="6" t="n">
        <v>665.07</v>
      </c>
      <c r="BT2" s="0" t="s">
        <v>763</v>
      </c>
      <c r="BU2" s="11" t="n">
        <v>44809</v>
      </c>
      <c r="BV2" s="6" t="n">
        <v>1450.52</v>
      </c>
      <c r="BW2" s="0" t="s">
        <v>763</v>
      </c>
      <c r="BX2" s="11" t="n">
        <v>44826</v>
      </c>
      <c r="BY2" s="6" t="n">
        <v>898.86</v>
      </c>
      <c r="BZ2" s="0" t="s">
        <v>763</v>
      </c>
      <c r="CA2" s="11" t="n">
        <v>44915</v>
      </c>
      <c r="CB2" s="6" t="n">
        <v>4315.88</v>
      </c>
      <c r="CC2" s="0" t="s">
        <v>763</v>
      </c>
      <c r="CD2" s="11" t="n">
        <v>44915</v>
      </c>
      <c r="CE2" s="6" t="n">
        <v>2179.96</v>
      </c>
      <c r="CF2" s="0" t="s">
        <v>763</v>
      </c>
      <c r="CG2" s="11" t="n">
        <v>44986</v>
      </c>
      <c r="CH2" s="6" t="n">
        <v>1005.39</v>
      </c>
      <c r="CI2" s="0" t="s">
        <v>763</v>
      </c>
      <c r="CJ2" s="11" t="n">
        <v>45022</v>
      </c>
      <c r="CK2" s="6" t="n">
        <v>1742.44</v>
      </c>
      <c r="CL2" s="0" t="s">
        <v>763</v>
      </c>
      <c r="CM2" s="11" t="n">
        <v>45091</v>
      </c>
      <c r="CN2" s="6" t="n">
        <v>1029.3</v>
      </c>
      <c r="CO2" s="0" t="s">
        <v>763</v>
      </c>
      <c r="CP2" s="11" t="n">
        <v>45126</v>
      </c>
      <c r="CQ2" s="6" t="n">
        <v>953.27</v>
      </c>
      <c r="CR2" s="0" t="s">
        <v>763</v>
      </c>
      <c r="CS2" s="11" t="n">
        <v>45131</v>
      </c>
      <c r="CT2" s="6" t="n">
        <v>678.67</v>
      </c>
      <c r="CU2" s="0" t="s">
        <v>763</v>
      </c>
      <c r="CV2" s="11" t="n">
        <v>45131</v>
      </c>
      <c r="CW2" s="6" t="n">
        <v>418.14</v>
      </c>
      <c r="CX2" s="0" t="s">
        <v>763</v>
      </c>
      <c r="CY2" s="11" t="n">
        <v>45169</v>
      </c>
      <c r="CZ2" s="6" t="n">
        <v>853.13</v>
      </c>
      <c r="DA2" s="0" t="s">
        <v>763</v>
      </c>
      <c r="DB2" s="11" t="n">
        <v>45169</v>
      </c>
      <c r="DC2" s="6" t="n">
        <v>884.3</v>
      </c>
      <c r="DD2" s="0" t="s">
        <v>763</v>
      </c>
      <c r="DE2" s="11" t="n">
        <v>45181</v>
      </c>
      <c r="DF2" s="6" t="n">
        <v>2552.1</v>
      </c>
      <c r="DG2" s="0" t="s">
        <v>763</v>
      </c>
      <c r="DH2" s="11" t="n">
        <v>45184</v>
      </c>
      <c r="DI2" s="6" t="n">
        <v>1454.81</v>
      </c>
      <c r="DJ2" s="0" t="s">
        <v>763</v>
      </c>
      <c r="DK2" s="11" t="n">
        <v>45191</v>
      </c>
      <c r="DL2" s="6" t="n">
        <v>983.24</v>
      </c>
      <c r="DM2" s="0" t="s">
        <v>763</v>
      </c>
      <c r="DN2" s="11" t="n">
        <v>45225</v>
      </c>
      <c r="DO2" s="6" t="n">
        <v>1002.07</v>
      </c>
      <c r="DP2" s="0" t="s">
        <v>763</v>
      </c>
      <c r="DQ2" s="11" t="n">
        <v>45322</v>
      </c>
      <c r="DR2" s="6" t="n">
        <v>1892.94</v>
      </c>
      <c r="DS2" s="0" t="s">
        <v>763</v>
      </c>
      <c r="DT2" s="11" t="n">
        <v>45322</v>
      </c>
      <c r="DU2" s="6" t="n">
        <v>1774.94</v>
      </c>
      <c r="DV2" s="0" t="s">
        <v>763</v>
      </c>
      <c r="DW2" s="11" t="n">
        <v>45322</v>
      </c>
      <c r="DX2" s="6" t="n">
        <v>953.07</v>
      </c>
      <c r="DY2" s="0" t="s">
        <v>763</v>
      </c>
      <c r="DZ2" s="11" t="n">
        <v>45323</v>
      </c>
      <c r="EA2" s="6" t="n">
        <v>2802.52</v>
      </c>
      <c r="EB2" s="0" t="s">
        <v>763</v>
      </c>
      <c r="EC2" s="11" t="n">
        <v>45351</v>
      </c>
      <c r="ED2" s="6" t="n">
        <v>2011.13</v>
      </c>
      <c r="EE2" s="0" t="s">
        <v>763</v>
      </c>
      <c r="EF2" s="11" t="n">
        <v>45352</v>
      </c>
      <c r="EG2" s="6" t="n">
        <v>2001</v>
      </c>
      <c r="EH2" s="0" t="s">
        <v>763</v>
      </c>
      <c r="EI2" s="11" t="n">
        <v>45357</v>
      </c>
      <c r="EJ2" s="6" t="n">
        <v>1965.34</v>
      </c>
      <c r="EK2" s="0" t="s">
        <v>763</v>
      </c>
      <c r="EL2" s="11" t="n">
        <v>45357</v>
      </c>
      <c r="EM2" s="6" t="n">
        <v>4361.77</v>
      </c>
      <c r="EN2" s="0" t="s">
        <v>763</v>
      </c>
      <c r="EO2" s="11" t="n">
        <v>45387</v>
      </c>
      <c r="EP2" s="6" t="n">
        <v>4496.81</v>
      </c>
      <c r="EQ2" s="0" t="s">
        <v>763</v>
      </c>
      <c r="ER2" s="11" t="n">
        <v>45446</v>
      </c>
      <c r="ES2" s="6" t="n">
        <v>2860.78</v>
      </c>
      <c r="ET2" s="0" t="s">
        <v>763</v>
      </c>
      <c r="EU2" s="11" t="n">
        <v>45448</v>
      </c>
      <c r="EV2" s="6" t="n">
        <v>3342.64</v>
      </c>
      <c r="EW2" s="0" t="s">
        <v>763</v>
      </c>
      <c r="EX2" s="11" t="n">
        <v>45511</v>
      </c>
      <c r="EY2" s="6" t="n">
        <v>1206.39</v>
      </c>
      <c r="EZ2" s="0" t="s">
        <v>763</v>
      </c>
      <c r="FA2" s="11" t="n">
        <v>45617</v>
      </c>
      <c r="FB2" s="6" t="n">
        <v>2779.42</v>
      </c>
      <c r="FC2" s="0" t="s">
        <v>763</v>
      </c>
      <c r="FD2" s="11" t="n">
        <v>45681</v>
      </c>
      <c r="FE2" s="6" t="n">
        <v>2362.25</v>
      </c>
      <c r="FF2" s="0" t="s">
        <v>763</v>
      </c>
      <c r="FG2" s="11" t="n">
        <v>45813</v>
      </c>
      <c r="FH2" s="6" t="n">
        <v>1166.42</v>
      </c>
      <c r="FI2" s="0" t="s">
        <v>763</v>
      </c>
      <c r="FJ2" s="11" t="n">
        <v>45855</v>
      </c>
      <c r="FK2" s="6" t="n">
        <v>1006.7</v>
      </c>
      <c r="FL2" s="0" t="s">
        <v>763</v>
      </c>
      <c r="FM2" s="11" t="n">
        <v>45887</v>
      </c>
      <c r="FN2" s="6" t="n">
        <v>45.03</v>
      </c>
      <c r="FO2" s="0" t="s">
        <v>763</v>
      </c>
      <c r="FP2" s="11" t="n">
        <v>45887</v>
      </c>
      <c r="FQ2" s="6" t="n">
        <v>36.04</v>
      </c>
      <c r="FR2" s="0" t="s">
        <v>763</v>
      </c>
      <c r="FS2" s="11" t="n">
        <v>45946</v>
      </c>
      <c r="FT2" s="6" t="n">
        <v>3512.59</v>
      </c>
      <c r="FU2" s="0" t="s">
        <v>763</v>
      </c>
      <c r="FV2" s="11" t="n">
        <v>45994</v>
      </c>
      <c r="FW2" s="6" t="n">
        <v>948.78</v>
      </c>
      <c r="FX2" s="0" t="s">
        <v>763</v>
      </c>
      <c r="FY2" s="11" t="n">
        <v>45994</v>
      </c>
      <c r="FZ2" s="6" t="n">
        <v>930.92</v>
      </c>
      <c r="GA2" s="0" t="s">
        <v>763</v>
      </c>
    </row>
    <row collapsed="false" customFormat="false" customHeight="false" hidden="false" ht="12.1" outlineLevel="0" r="3">
      <c r="A3" s="11" t="n">
        <v>43910</v>
      </c>
      <c r="B3" s="6" t="n">
        <v>-812.84</v>
      </c>
      <c r="C3" s="0" t="s">
        <v>764</v>
      </c>
      <c r="D3" s="11" t="n">
        <v>43910</v>
      </c>
      <c r="E3" s="6" t="n">
        <v>-1814.24</v>
      </c>
      <c r="F3" s="0" t="s">
        <v>764</v>
      </c>
      <c r="G3" s="11" t="n">
        <v>43929</v>
      </c>
      <c r="H3" s="6" t="n">
        <v>-5.44</v>
      </c>
      <c r="I3" s="0" t="s">
        <v>194</v>
      </c>
      <c r="J3" s="11" t="n">
        <v>43917</v>
      </c>
      <c r="K3" s="6" t="n">
        <v>-4011.22</v>
      </c>
      <c r="L3" s="0" t="s">
        <v>764</v>
      </c>
      <c r="M3" s="11" t="n">
        <v>43930</v>
      </c>
      <c r="N3" s="6" t="n">
        <v>-759.57</v>
      </c>
      <c r="O3" s="0" t="s">
        <v>764</v>
      </c>
      <c r="P3" s="11" t="n">
        <v>43917</v>
      </c>
      <c r="Q3" s="6" t="n">
        <v>-883.01</v>
      </c>
      <c r="R3" s="0" t="s">
        <v>766</v>
      </c>
      <c r="S3" s="11" t="n">
        <v>43920</v>
      </c>
      <c r="T3" s="6" t="n">
        <v>-688.52</v>
      </c>
      <c r="U3" s="0" t="s">
        <v>764</v>
      </c>
      <c r="V3" s="11" t="n">
        <v>44064</v>
      </c>
      <c r="W3" s="6" t="n">
        <v>-43</v>
      </c>
      <c r="X3" s="0" t="s">
        <v>207</v>
      </c>
      <c r="Y3" s="11" t="n">
        <v>43993</v>
      </c>
      <c r="Z3" s="6" t="n">
        <v>-244.281148</v>
      </c>
      <c r="AA3" s="0" t="s">
        <v>764</v>
      </c>
      <c r="AB3" s="11" t="n">
        <v>44140</v>
      </c>
      <c r="AC3" s="6" t="n">
        <v>-42.38</v>
      </c>
      <c r="AD3" s="0" t="s">
        <v>220</v>
      </c>
      <c r="AE3" s="11" t="n">
        <v>44109</v>
      </c>
      <c r="AF3" s="6" t="n">
        <v>-42.18</v>
      </c>
      <c r="AG3" s="0" t="s">
        <v>214</v>
      </c>
      <c r="AH3" s="11" t="n">
        <v>44223</v>
      </c>
      <c r="AI3" s="6" t="n">
        <v>-26.47</v>
      </c>
      <c r="AJ3" s="0" t="s">
        <v>231</v>
      </c>
      <c r="AK3" s="11" t="n">
        <v>44260</v>
      </c>
      <c r="AL3" s="6" t="n">
        <v>78.76</v>
      </c>
      <c r="AM3" s="0" t="s">
        <v>763</v>
      </c>
      <c r="AN3" s="11" t="n">
        <v>44334</v>
      </c>
      <c r="AO3" s="6" t="n">
        <v>-33</v>
      </c>
      <c r="AP3" s="0" t="s">
        <v>252</v>
      </c>
      <c r="AQ3" s="11" t="n">
        <v>44463</v>
      </c>
      <c r="AR3" s="6" t="n">
        <v>-10.5</v>
      </c>
      <c r="AS3" s="0" t="s">
        <v>282</v>
      </c>
      <c r="AT3" s="11" t="n">
        <v>44381</v>
      </c>
      <c r="AU3" s="6" t="n">
        <v>-83.4</v>
      </c>
      <c r="AV3" s="0" t="s">
        <v>264</v>
      </c>
      <c r="AW3" s="11" t="n">
        <v>45114</v>
      </c>
      <c r="AX3" s="6" t="n">
        <v>-68</v>
      </c>
      <c r="AY3" s="0" t="s">
        <v>421</v>
      </c>
      <c r="AZ3" s="11" t="n">
        <v>44556</v>
      </c>
      <c r="BA3" s="6" t="n">
        <v>-45</v>
      </c>
      <c r="BB3" s="0" t="s">
        <v>313</v>
      </c>
      <c r="BC3" s="11" t="n">
        <v>44573</v>
      </c>
      <c r="BD3" s="6" t="n">
        <v>-966.42</v>
      </c>
      <c r="BE3" s="0" t="s">
        <v>764</v>
      </c>
      <c r="BF3" s="11" t="n">
        <v>44516</v>
      </c>
      <c r="BG3" s="6" t="n">
        <v>-15.18</v>
      </c>
      <c r="BH3" s="0" t="s">
        <v>298</v>
      </c>
      <c r="BI3" s="11" t="n">
        <v>45257</v>
      </c>
      <c r="BJ3" s="6" t="n">
        <v>-67.35</v>
      </c>
      <c r="BK3" s="0" t="s">
        <v>764</v>
      </c>
      <c r="BL3" s="11" t="n">
        <v>45516</v>
      </c>
      <c r="BM3" s="6" t="n">
        <v>-76.55</v>
      </c>
      <c r="BN3" s="0" t="s">
        <v>764</v>
      </c>
      <c r="BO3" s="11" t="n">
        <v>45887</v>
      </c>
      <c r="BP3" s="6" t="n">
        <v>49.47</v>
      </c>
      <c r="BQ3" s="0" t="s">
        <v>763</v>
      </c>
      <c r="BR3" s="11" t="n">
        <v>44978</v>
      </c>
      <c r="BS3" s="6" t="n">
        <v>943.66</v>
      </c>
      <c r="BT3" s="0" t="s">
        <v>763</v>
      </c>
      <c r="BU3" s="11" t="n">
        <v>44826</v>
      </c>
      <c r="BV3" s="6" t="n">
        <v>609.41</v>
      </c>
      <c r="BW3" s="0" t="s">
        <v>763</v>
      </c>
      <c r="BX3" s="11" t="n">
        <v>44882</v>
      </c>
      <c r="BY3" s="6" t="n">
        <v>-14.45</v>
      </c>
      <c r="BZ3" s="0" t="s">
        <v>374</v>
      </c>
      <c r="CA3" s="11" t="n">
        <v>45302</v>
      </c>
      <c r="CB3" s="6" t="n">
        <v>-358.13</v>
      </c>
      <c r="CC3" s="0" t="s">
        <v>471</v>
      </c>
      <c r="CD3" s="11" t="n">
        <v>44986</v>
      </c>
      <c r="CE3" s="6" t="n">
        <v>791.21</v>
      </c>
      <c r="CF3" s="0" t="s">
        <v>763</v>
      </c>
      <c r="CG3" s="11" t="n">
        <v>45051</v>
      </c>
      <c r="CH3" s="6" t="n">
        <v>-17.69</v>
      </c>
      <c r="CI3" s="0" t="s">
        <v>403</v>
      </c>
      <c r="CJ3" s="11" t="n">
        <v>45032</v>
      </c>
      <c r="CK3" s="6" t="n">
        <v>-32.87</v>
      </c>
      <c r="CL3" s="0" t="s">
        <v>397</v>
      </c>
      <c r="CM3" s="11" t="n">
        <v>45273</v>
      </c>
      <c r="CN3" s="6" t="n">
        <v>-43.86</v>
      </c>
      <c r="CO3" s="0" t="s">
        <v>460</v>
      </c>
      <c r="CP3" s="11" t="n">
        <v>45201</v>
      </c>
      <c r="CQ3" s="6" t="n">
        <v>-1182.07</v>
      </c>
      <c r="CR3" s="0" t="s">
        <v>764</v>
      </c>
      <c r="CS3" s="11" t="n">
        <v>45184</v>
      </c>
      <c r="CT3" s="6" t="n">
        <v>3271.94</v>
      </c>
      <c r="CU3" s="0" t="s">
        <v>763</v>
      </c>
      <c r="CV3" s="11" t="n">
        <v>45435</v>
      </c>
      <c r="CW3" s="6" t="n">
        <v>-453.23</v>
      </c>
      <c r="CX3" s="0" t="s">
        <v>764</v>
      </c>
      <c r="CY3" s="11" t="n">
        <v>45223</v>
      </c>
      <c r="CZ3" s="6" t="n">
        <v>-26.79</v>
      </c>
      <c r="DA3" s="0" t="s">
        <v>449</v>
      </c>
      <c r="DB3" s="11" t="n">
        <v>45238</v>
      </c>
      <c r="DC3" s="6" t="n">
        <v>-17.19</v>
      </c>
      <c r="DD3" s="0" t="s">
        <v>452</v>
      </c>
      <c r="DE3" s="11" t="n">
        <v>45317</v>
      </c>
      <c r="DF3" s="6" t="n">
        <v>-2834.45</v>
      </c>
      <c r="DG3" s="0" t="s">
        <v>764</v>
      </c>
      <c r="DH3" s="11" t="n">
        <v>45191</v>
      </c>
      <c r="DI3" s="6" t="n">
        <v>-1376.75</v>
      </c>
      <c r="DJ3" s="0" t="s">
        <v>764</v>
      </c>
      <c r="DK3" s="11" t="n">
        <v>45350</v>
      </c>
      <c r="DL3" s="6" t="n">
        <v>-28.41</v>
      </c>
      <c r="DM3" s="0" t="s">
        <v>484</v>
      </c>
      <c r="DN3" s="11" t="n">
        <v>45303</v>
      </c>
      <c r="DO3" s="6" t="n">
        <v>-29.03</v>
      </c>
      <c r="DP3" s="0" t="s">
        <v>472</v>
      </c>
      <c r="DQ3" s="11" t="n">
        <v>45400</v>
      </c>
      <c r="DR3" s="6" t="n">
        <v>-39.62</v>
      </c>
      <c r="DS3" s="0" t="s">
        <v>501</v>
      </c>
      <c r="DT3" s="11" t="n">
        <v>45351</v>
      </c>
      <c r="DU3" s="6" t="n">
        <v>894.03</v>
      </c>
      <c r="DV3" s="0" t="s">
        <v>763</v>
      </c>
      <c r="DW3" s="11" t="n">
        <v>45323</v>
      </c>
      <c r="DX3" s="6" t="n">
        <v>958.44</v>
      </c>
      <c r="DY3" s="0" t="s">
        <v>763</v>
      </c>
      <c r="DZ3" s="11" t="n">
        <v>45478</v>
      </c>
      <c r="EA3" s="6" t="n">
        <v>-248.64</v>
      </c>
      <c r="EB3" s="0" t="s">
        <v>540</v>
      </c>
      <c r="EC3" s="11" t="n">
        <v>45357</v>
      </c>
      <c r="ED3" s="6" t="n">
        <v>3022.38</v>
      </c>
      <c r="EE3" s="0" t="s">
        <v>763</v>
      </c>
      <c r="EF3" s="11" t="n">
        <v>45352</v>
      </c>
      <c r="EG3" s="6" t="n">
        <v>3011.76</v>
      </c>
      <c r="EH3" s="0" t="s">
        <v>763</v>
      </c>
      <c r="EI3" s="11" t="n">
        <v>45357</v>
      </c>
      <c r="EJ3" s="6" t="n">
        <v>2948</v>
      </c>
      <c r="EK3" s="0" t="s">
        <v>763</v>
      </c>
      <c r="EL3" s="11" t="n">
        <v>45539</v>
      </c>
      <c r="EM3" s="6" t="n">
        <v>-195.4</v>
      </c>
      <c r="EN3" s="0" t="s">
        <v>570</v>
      </c>
      <c r="EO3" s="11" t="n">
        <v>45560</v>
      </c>
      <c r="EP3" s="6" t="n">
        <v>-244.5</v>
      </c>
      <c r="EQ3" s="0" t="s">
        <v>576</v>
      </c>
      <c r="ER3" s="11" t="n">
        <v>45447</v>
      </c>
      <c r="ES3" s="6" t="n">
        <v>2986.24</v>
      </c>
      <c r="ET3" s="0" t="s">
        <v>763</v>
      </c>
      <c r="EU3" s="11" t="n">
        <v>45630</v>
      </c>
      <c r="EV3" s="6" t="n">
        <v>-184.4</v>
      </c>
      <c r="EW3" s="0" t="s">
        <v>591</v>
      </c>
      <c r="EX3" s="11" t="n">
        <v>45512</v>
      </c>
      <c r="EY3" s="6" t="n">
        <v>1853.14</v>
      </c>
      <c r="EZ3" s="0" t="s">
        <v>763</v>
      </c>
      <c r="FA3" s="11" t="n">
        <v>45700</v>
      </c>
      <c r="FB3" s="6" t="n">
        <v>-151.5</v>
      </c>
      <c r="FC3" s="0" t="s">
        <v>612</v>
      </c>
      <c r="FD3" s="11" t="n">
        <v>45812</v>
      </c>
      <c r="FE3" s="6" t="n">
        <v>-159.24</v>
      </c>
      <c r="FF3" s="0" t="s">
        <v>635</v>
      </c>
      <c r="FG3" s="11" t="n">
        <v>45813</v>
      </c>
      <c r="FH3" s="6" t="n">
        <v>4666.08</v>
      </c>
      <c r="FI3" s="0" t="s">
        <v>763</v>
      </c>
      <c r="FJ3" s="11" t="n">
        <v>45898</v>
      </c>
      <c r="FK3" s="6" t="n">
        <v>-8.33</v>
      </c>
      <c r="FL3" s="0" t="s">
        <v>680</v>
      </c>
      <c r="FM3" s="11" t="n">
        <v>45937</v>
      </c>
      <c r="FN3" s="6" t="n">
        <v>99.21</v>
      </c>
      <c r="FO3" s="0" t="s">
        <v>763</v>
      </c>
      <c r="FP3" s="11" t="n">
        <v>45937</v>
      </c>
      <c r="FQ3" s="6" t="n">
        <v>99.31</v>
      </c>
      <c r="FR3" s="0" t="s">
        <v>763</v>
      </c>
      <c r="FS3" s="11" t="n">
        <v>45946</v>
      </c>
      <c r="FT3" s="6" t="n">
        <v>878.45</v>
      </c>
      <c r="FU3" s="0" t="s">
        <v>763</v>
      </c>
      <c r="FV3" s="11" t="n">
        <v>46035</v>
      </c>
      <c r="FW3" s="6" t="n">
        <v>954.2</v>
      </c>
      <c r="FX3" s="0" t="s">
        <v>763</v>
      </c>
      <c r="FY3" s="11" t="n">
        <v>46015</v>
      </c>
      <c r="FZ3" s="6" t="n">
        <v>-51.84</v>
      </c>
      <c r="GA3" s="0" t="s">
        <v>715</v>
      </c>
    </row>
    <row collapsed="false" customFormat="false" customHeight="false" hidden="false" ht="12.1" outlineLevel="0" r="4">
      <c r="A4" s="11" t="n">
        <v>43910</v>
      </c>
      <c r="B4" s="6" t="n">
        <v>807.55</v>
      </c>
      <c r="C4" s="0" t="s">
        <v>763</v>
      </c>
      <c r="D4" s="11" t="n">
        <v>43914</v>
      </c>
      <c r="E4" s="6" t="n">
        <v>1759.21</v>
      </c>
      <c r="F4" s="0" t="s">
        <v>763</v>
      </c>
      <c r="G4" s="11" t="n">
        <v>43928</v>
      </c>
      <c r="H4" s="6" t="n">
        <v>-200</v>
      </c>
      <c r="I4" s="0" t="s">
        <v>193</v>
      </c>
      <c r="J4" s="11" t="n">
        <v>43922</v>
      </c>
      <c r="K4" s="6" t="n">
        <v>813.36</v>
      </c>
      <c r="L4" s="0" t="s">
        <v>763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43921</v>
      </c>
      <c r="T4" s="6" t="n">
        <v>2183.12</v>
      </c>
      <c r="U4" s="0" t="s">
        <v>763</v>
      </c>
      <c r="V4" s="11" t="n">
        <v>44063</v>
      </c>
      <c r="W4" s="6" t="n">
        <v>-909.36</v>
      </c>
      <c r="X4" s="0" t="s">
        <v>764</v>
      </c>
      <c r="Y4" s="0"/>
      <c r="Z4" s="10" t="s">
        <f>=XIRR(Z2:Z3,Y2:Y3)</f>
      </c>
      <c r="AA4" s="0"/>
      <c r="AB4" s="11" t="n">
        <v>44322</v>
      </c>
      <c r="AC4" s="6" t="n">
        <v>-36.38</v>
      </c>
      <c r="AD4" s="0" t="s">
        <v>245</v>
      </c>
      <c r="AE4" s="11" t="n">
        <v>44291</v>
      </c>
      <c r="AF4" s="6" t="n">
        <v>-33.2</v>
      </c>
      <c r="AG4" s="0" t="s">
        <v>240</v>
      </c>
      <c r="AH4" s="11" t="n">
        <v>44322</v>
      </c>
      <c r="AI4" s="6" t="n">
        <v>-26.2</v>
      </c>
      <c r="AJ4" s="0" t="s">
        <v>247</v>
      </c>
      <c r="AK4" s="11" t="n">
        <v>44260</v>
      </c>
      <c r="AL4" s="6" t="n">
        <v>235.563082</v>
      </c>
      <c r="AM4" s="0" t="s">
        <v>763</v>
      </c>
      <c r="AN4" s="11" t="n">
        <v>44375</v>
      </c>
      <c r="AO4" s="6" t="n">
        <v>1866.99</v>
      </c>
      <c r="AP4" s="0" t="s">
        <v>763</v>
      </c>
      <c r="AQ4" s="11" t="n">
        <v>44708</v>
      </c>
      <c r="AR4" s="6" t="n">
        <v>-5.8</v>
      </c>
      <c r="AS4" s="0" t="s">
        <v>342</v>
      </c>
      <c r="AT4" s="11" t="n">
        <v>44488</v>
      </c>
      <c r="AU4" s="6" t="n">
        <v>-76.9</v>
      </c>
      <c r="AV4" s="0" t="s">
        <v>292</v>
      </c>
      <c r="AW4" s="11" t="n">
        <v>45414</v>
      </c>
      <c r="AX4" s="6" t="n">
        <v>-87</v>
      </c>
      <c r="AY4" s="0" t="s">
        <v>504</v>
      </c>
      <c r="AZ4" s="11" t="n">
        <v>44890</v>
      </c>
      <c r="BA4" s="6" t="n">
        <v>-705.98</v>
      </c>
      <c r="BB4" s="0" t="s">
        <v>764</v>
      </c>
      <c r="BC4" s="0"/>
      <c r="BD4" s="10" t="s">
        <f>=XIRR(BD2:BD3,BC2:BC3)</f>
      </c>
      <c r="BE4" s="0"/>
      <c r="BF4" s="11" t="n">
        <v>44602</v>
      </c>
      <c r="BG4" s="6" t="n">
        <v>-15.71</v>
      </c>
      <c r="BH4" s="0" t="s">
        <v>321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46091</v>
      </c>
      <c r="BP4" s="6" t="n">
        <v>-18.03</v>
      </c>
      <c r="BQ4" s="0" t="s">
        <v>764</v>
      </c>
      <c r="BR4" s="11" t="n">
        <v>45118</v>
      </c>
      <c r="BS4" s="6" t="n">
        <v>-158</v>
      </c>
      <c r="BT4" s="0" t="s">
        <v>428</v>
      </c>
      <c r="BU4" s="11" t="n">
        <v>44914</v>
      </c>
      <c r="BV4" s="6" t="n">
        <v>447.48</v>
      </c>
      <c r="BW4" s="0" t="s">
        <v>763</v>
      </c>
      <c r="BX4" s="11" t="n">
        <v>44973</v>
      </c>
      <c r="BY4" s="6" t="n">
        <v>-14.45</v>
      </c>
      <c r="BZ4" s="0" t="s">
        <v>374</v>
      </c>
      <c r="CA4" s="11" t="n">
        <v>45488</v>
      </c>
      <c r="CB4" s="6" t="n">
        <v>-358.13</v>
      </c>
      <c r="CC4" s="0" t="s">
        <v>471</v>
      </c>
      <c r="CD4" s="11" t="n">
        <v>45118</v>
      </c>
      <c r="CE4" s="6" t="n">
        <v>-175.02</v>
      </c>
      <c r="CF4" s="0" t="s">
        <v>430</v>
      </c>
      <c r="CG4" s="11" t="n">
        <v>45142</v>
      </c>
      <c r="CH4" s="6" t="n">
        <v>-17.69</v>
      </c>
      <c r="CI4" s="0" t="s">
        <v>403</v>
      </c>
      <c r="CJ4" s="11" t="n">
        <v>45029</v>
      </c>
      <c r="CK4" s="6" t="n">
        <v>1713.55</v>
      </c>
      <c r="CL4" s="0" t="s">
        <v>763</v>
      </c>
      <c r="CM4" s="11" t="n">
        <v>45273</v>
      </c>
      <c r="CN4" s="6" t="n">
        <v>960.35</v>
      </c>
      <c r="CO4" s="0" t="s">
        <v>763</v>
      </c>
      <c r="CP4" s="0"/>
      <c r="CQ4" s="10" t="s">
        <f>=XIRR(CQ2:CQ3,CP2:CP3)</f>
      </c>
      <c r="CR4" s="0"/>
      <c r="CS4" s="11" t="n">
        <v>45974</v>
      </c>
      <c r="CT4" s="6" t="n">
        <v>-1361.19</v>
      </c>
      <c r="CU4" s="0" t="s">
        <v>764</v>
      </c>
      <c r="CV4" s="0"/>
      <c r="CW4" s="10" t="s">
        <f>=XIRR(CW2:CW3,CV2:CV3)</f>
      </c>
      <c r="CX4" s="0"/>
      <c r="CY4" s="11" t="n">
        <v>45223</v>
      </c>
      <c r="CZ4" s="6" t="n">
        <v>879.74</v>
      </c>
      <c r="DA4" s="0" t="s">
        <v>763</v>
      </c>
      <c r="DB4" s="11" t="n">
        <v>45329</v>
      </c>
      <c r="DC4" s="6" t="n">
        <v>-17.19</v>
      </c>
      <c r="DD4" s="0" t="s">
        <v>452</v>
      </c>
      <c r="DE4" s="0"/>
      <c r="DF4" s="10" t="s">
        <f>=XIRR(DF2:DF3,DE2:DE3)</f>
      </c>
      <c r="DG4" s="0"/>
      <c r="DH4" s="11" t="n">
        <v>45191</v>
      </c>
      <c r="DI4" s="6" t="n">
        <v>1412.27</v>
      </c>
      <c r="DJ4" s="0" t="s">
        <v>763</v>
      </c>
      <c r="DK4" s="11" t="n">
        <v>45349</v>
      </c>
      <c r="DL4" s="6" t="n">
        <v>-1000</v>
      </c>
      <c r="DM4" s="0" t="s">
        <v>483</v>
      </c>
      <c r="DN4" s="11" t="n">
        <v>45394</v>
      </c>
      <c r="DO4" s="6" t="n">
        <v>-29.03</v>
      </c>
      <c r="DP4" s="0" t="s">
        <v>472</v>
      </c>
      <c r="DQ4" s="11" t="n">
        <v>45491</v>
      </c>
      <c r="DR4" s="6" t="n">
        <v>-39.62</v>
      </c>
      <c r="DS4" s="0" t="s">
        <v>501</v>
      </c>
      <c r="DT4" s="11" t="n">
        <v>45490</v>
      </c>
      <c r="DU4" s="6" t="n">
        <v>-58.32</v>
      </c>
      <c r="DV4" s="0" t="s">
        <v>556</v>
      </c>
      <c r="DW4" s="11" t="n">
        <v>45491</v>
      </c>
      <c r="DX4" s="6" t="n">
        <v>-68.28</v>
      </c>
      <c r="DY4" s="0" t="s">
        <v>558</v>
      </c>
      <c r="DZ4" s="11" t="n">
        <v>45846</v>
      </c>
      <c r="EA4" s="6" t="n">
        <v>-262.08</v>
      </c>
      <c r="EB4" s="0" t="s">
        <v>649</v>
      </c>
      <c r="EC4" s="11" t="n">
        <v>45435</v>
      </c>
      <c r="ED4" s="6" t="n">
        <v>-166.95</v>
      </c>
      <c r="EE4" s="0" t="s">
        <v>519</v>
      </c>
      <c r="EF4" s="11" t="n">
        <v>45443</v>
      </c>
      <c r="EG4" s="6" t="n">
        <v>-154.65</v>
      </c>
      <c r="EH4" s="0" t="s">
        <v>524</v>
      </c>
      <c r="EI4" s="11" t="n">
        <v>45386</v>
      </c>
      <c r="EJ4" s="6" t="n">
        <v>-48.05</v>
      </c>
      <c r="EK4" s="0" t="s">
        <v>496</v>
      </c>
      <c r="EL4" s="11" t="n">
        <v>45721</v>
      </c>
      <c r="EM4" s="6" t="n">
        <v>-195.4</v>
      </c>
      <c r="EN4" s="0" t="s">
        <v>570</v>
      </c>
      <c r="EO4" s="11" t="n">
        <v>45742</v>
      </c>
      <c r="EP4" s="6" t="n">
        <v>-244.5</v>
      </c>
      <c r="EQ4" s="0" t="s">
        <v>576</v>
      </c>
      <c r="ER4" s="11" t="n">
        <v>45482</v>
      </c>
      <c r="ES4" s="6" t="n">
        <v>-68.9</v>
      </c>
      <c r="ET4" s="0" t="s">
        <v>547</v>
      </c>
      <c r="EU4" s="11" t="n">
        <v>45812</v>
      </c>
      <c r="EV4" s="6" t="n">
        <v>-184.4</v>
      </c>
      <c r="EW4" s="0" t="s">
        <v>591</v>
      </c>
      <c r="EX4" s="11" t="n">
        <v>45567</v>
      </c>
      <c r="EY4" s="6" t="n">
        <v>-166.95</v>
      </c>
      <c r="EZ4" s="0" t="s">
        <v>580</v>
      </c>
      <c r="FA4" s="11" t="n">
        <v>45700</v>
      </c>
      <c r="FB4" s="6" t="n">
        <v>2679.82</v>
      </c>
      <c r="FC4" s="0" t="s">
        <v>763</v>
      </c>
      <c r="FD4" s="11" t="n">
        <v>45852</v>
      </c>
      <c r="FE4" s="6" t="n">
        <v>879.88</v>
      </c>
      <c r="FF4" s="0" t="s">
        <v>763</v>
      </c>
      <c r="FG4" s="11" t="n">
        <v>45817</v>
      </c>
      <c r="FH4" s="6" t="n">
        <v>-89.75</v>
      </c>
      <c r="FI4" s="0" t="s">
        <v>638</v>
      </c>
      <c r="FJ4" s="11" t="n">
        <v>45930</v>
      </c>
      <c r="FK4" s="6" t="n">
        <v>-9.72</v>
      </c>
      <c r="FL4" s="0" t="s">
        <v>688</v>
      </c>
      <c r="FM4" s="11" t="n">
        <v>46091</v>
      </c>
      <c r="FN4" s="6" t="n">
        <v>-155.21</v>
      </c>
      <c r="FO4" s="0" t="s">
        <v>764</v>
      </c>
      <c r="FP4" s="11" t="n">
        <v>46091</v>
      </c>
      <c r="FQ4" s="6" t="n">
        <v>-144.68</v>
      </c>
      <c r="FR4" s="0" t="s">
        <v>764</v>
      </c>
      <c r="FS4" s="11" t="n">
        <v>45959</v>
      </c>
      <c r="FT4" s="6" t="n">
        <v>1759.68</v>
      </c>
      <c r="FU4" s="0" t="s">
        <v>763</v>
      </c>
      <c r="FV4" s="11" t="n">
        <v>46036</v>
      </c>
      <c r="FW4" s="6" t="n">
        <v>949.9</v>
      </c>
      <c r="FX4" s="0" t="s">
        <v>763</v>
      </c>
      <c r="FY4" s="11" t="n">
        <v>46028</v>
      </c>
      <c r="FZ4" s="6" t="n">
        <v>884.1</v>
      </c>
      <c r="GA4" s="0" t="s">
        <v>763</v>
      </c>
    </row>
    <row collapsed="false" customFormat="false" customHeight="false" hidden="false" ht="12.1" outlineLevel="0" r="5">
      <c r="A5" s="11" t="n">
        <v>43910</v>
      </c>
      <c r="B5" s="6" t="n">
        <v>-807.55</v>
      </c>
      <c r="C5" s="0" t="s">
        <v>766</v>
      </c>
      <c r="D5" s="11" t="n">
        <v>43917</v>
      </c>
      <c r="E5" s="6" t="n">
        <v>-1788.96</v>
      </c>
      <c r="F5" s="0" t="s">
        <v>764</v>
      </c>
      <c r="G5" s="0"/>
      <c r="H5" s="10" t="s">
        <f>=XIRR(H2:H4,G2:G4)</f>
      </c>
      <c r="I5" s="0"/>
      <c r="J5" s="11" t="n">
        <v>43923</v>
      </c>
      <c r="K5" s="6" t="n">
        <v>2524.74</v>
      </c>
      <c r="L5" s="0" t="s">
        <v>763</v>
      </c>
      <c r="M5" s="0"/>
      <c r="N5" s="8" t="s">
        <f>=-SUM(N2:N3)</f>
      </c>
      <c r="O5" s="0" t="s">
        <v>767</v>
      </c>
      <c r="P5" s="0"/>
      <c r="Q5" s="8" t="s">
        <f>=-SUM(Q2:Q3)</f>
      </c>
      <c r="R5" s="0" t="s">
        <v>767</v>
      </c>
      <c r="S5" s="11" t="n">
        <v>43921</v>
      </c>
      <c r="T5" s="6" t="n">
        <v>-2197.47</v>
      </c>
      <c r="U5" s="0" t="s">
        <v>764</v>
      </c>
      <c r="V5" s="11" t="n">
        <v>44609</v>
      </c>
      <c r="W5" s="6" t="n">
        <v>678.48</v>
      </c>
      <c r="X5" s="0" t="s">
        <v>763</v>
      </c>
      <c r="Y5" s="0"/>
      <c r="Z5" s="8" t="s">
        <f>=-SUM(Z2:Z3)</f>
      </c>
      <c r="AA5" s="0" t="s">
        <v>767</v>
      </c>
      <c r="AB5" s="11" t="n">
        <v>44504</v>
      </c>
      <c r="AC5" s="6" t="n">
        <v>-36.38</v>
      </c>
      <c r="AD5" s="0" t="s">
        <v>245</v>
      </c>
      <c r="AE5" s="11" t="n">
        <v>44473</v>
      </c>
      <c r="AF5" s="6" t="n">
        <v>-36.68</v>
      </c>
      <c r="AG5" s="0" t="s">
        <v>286</v>
      </c>
      <c r="AH5" s="11" t="n">
        <v>44406</v>
      </c>
      <c r="AI5" s="6" t="n">
        <v>-25.76</v>
      </c>
      <c r="AJ5" s="0" t="s">
        <v>273</v>
      </c>
      <c r="AK5" s="11" t="n">
        <v>44260</v>
      </c>
      <c r="AL5" s="6" t="n">
        <v>236.09434408</v>
      </c>
      <c r="AM5" s="0" t="s">
        <v>763</v>
      </c>
      <c r="AN5" s="11" t="n">
        <v>44546</v>
      </c>
      <c r="AO5" s="6" t="n">
        <v>-122</v>
      </c>
      <c r="AP5" s="0" t="s">
        <v>310</v>
      </c>
      <c r="AQ5" s="11" t="n">
        <v>45317</v>
      </c>
      <c r="AR5" s="6" t="n">
        <v>-8.84</v>
      </c>
      <c r="AS5" s="0" t="s">
        <v>475</v>
      </c>
      <c r="AT5" s="11" t="n">
        <v>44649</v>
      </c>
      <c r="AU5" s="6" t="n">
        <v>871.9</v>
      </c>
      <c r="AV5" s="0" t="s">
        <v>763</v>
      </c>
      <c r="AW5" s="11" t="n">
        <v>45776</v>
      </c>
      <c r="AX5" s="6" t="n">
        <v>-68</v>
      </c>
      <c r="AY5" s="0" t="s">
        <v>421</v>
      </c>
      <c r="AZ5" s="0"/>
      <c r="BA5" s="10" t="s">
        <f>=XIRR(BA2:BA4,AZ2:AZ4)</f>
      </c>
      <c r="BB5" s="0"/>
      <c r="BC5" s="0"/>
      <c r="BD5" s="8" t="s">
        <f>=-SUM(BD2:BD3)</f>
      </c>
      <c r="BE5" s="0" t="s">
        <v>767</v>
      </c>
      <c r="BF5" s="11" t="n">
        <v>44694</v>
      </c>
      <c r="BG5" s="6" t="n">
        <v>-13.82</v>
      </c>
      <c r="BH5" s="0" t="s">
        <v>339</v>
      </c>
      <c r="BI5" s="0"/>
      <c r="BJ5" s="8" t="s">
        <f>=-SUM(BJ2:BJ3)</f>
      </c>
      <c r="BK5" s="0" t="s">
        <v>767</v>
      </c>
      <c r="BL5" s="0"/>
      <c r="BM5" s="8" t="s">
        <f>=-SUM(BM2:BM3)</f>
      </c>
      <c r="BN5" s="0" t="s">
        <v>767</v>
      </c>
      <c r="BO5" s="11" t="n">
        <v>46091</v>
      </c>
      <c r="BP5" s="6" t="n">
        <v>2238.09</v>
      </c>
      <c r="BQ5" s="0" t="s">
        <v>763</v>
      </c>
      <c r="BR5" s="11" t="n">
        <v>45447</v>
      </c>
      <c r="BS5" s="6" t="n">
        <v>1010.81</v>
      </c>
      <c r="BT5" s="0" t="s">
        <v>763</v>
      </c>
      <c r="BU5" s="11" t="n">
        <v>44915</v>
      </c>
      <c r="BV5" s="6" t="n">
        <v>453.32</v>
      </c>
      <c r="BW5" s="0" t="s">
        <v>763</v>
      </c>
      <c r="BX5" s="11" t="n">
        <v>44973</v>
      </c>
      <c r="BY5" s="6" t="n">
        <v>904.73</v>
      </c>
      <c r="BZ5" s="0" t="s">
        <v>763</v>
      </c>
      <c r="CA5" s="11" t="n">
        <v>45776</v>
      </c>
      <c r="CB5" s="6" t="n">
        <v>-4561.39</v>
      </c>
      <c r="CC5" s="0" t="s">
        <v>764</v>
      </c>
      <c r="CD5" s="11" t="n">
        <v>45159</v>
      </c>
      <c r="CE5" s="6" t="n">
        <v>902.73</v>
      </c>
      <c r="CF5" s="0" t="s">
        <v>763</v>
      </c>
      <c r="CG5" s="11" t="n">
        <v>45233</v>
      </c>
      <c r="CH5" s="6" t="n">
        <v>-17.69</v>
      </c>
      <c r="CI5" s="0" t="s">
        <v>403</v>
      </c>
      <c r="CJ5" s="11" t="n">
        <v>45068</v>
      </c>
      <c r="CK5" s="6" t="n">
        <v>-32.88</v>
      </c>
      <c r="CL5" s="0" t="s">
        <v>411</v>
      </c>
      <c r="CM5" s="11" t="n">
        <v>45273</v>
      </c>
      <c r="CN5" s="6" t="n">
        <v>960.65</v>
      </c>
      <c r="CO5" s="0" t="s">
        <v>763</v>
      </c>
      <c r="CP5" s="0"/>
      <c r="CQ5" s="8" t="s">
        <f>=-SUM(CQ2:CQ3)</f>
      </c>
      <c r="CR5" s="0" t="s">
        <v>767</v>
      </c>
      <c r="CS5" s="11" t="n">
        <v>46091</v>
      </c>
      <c r="CT5" s="6" t="n">
        <v>-602.58</v>
      </c>
      <c r="CU5" s="0" t="s">
        <v>764</v>
      </c>
      <c r="CV5" s="0"/>
      <c r="CW5" s="8" t="s">
        <f>=-SUM(CW2:CW3)</f>
      </c>
      <c r="CX5" s="0" t="s">
        <v>767</v>
      </c>
      <c r="CY5" s="11" t="n">
        <v>45314</v>
      </c>
      <c r="CZ5" s="6" t="n">
        <v>-53.58</v>
      </c>
      <c r="DA5" s="0" t="s">
        <v>473</v>
      </c>
      <c r="DB5" s="11" t="n">
        <v>45420</v>
      </c>
      <c r="DC5" s="6" t="n">
        <v>-17.19</v>
      </c>
      <c r="DD5" s="0" t="s">
        <v>452</v>
      </c>
      <c r="DE5" s="0"/>
      <c r="DF5" s="8" t="s">
        <f>=-SUM(DF2:DF3)</f>
      </c>
      <c r="DG5" s="0" t="s">
        <v>767</v>
      </c>
      <c r="DH5" s="11" t="n">
        <v>45268</v>
      </c>
      <c r="DI5" s="6" t="n">
        <v>1723.05</v>
      </c>
      <c r="DJ5" s="0" t="s">
        <v>763</v>
      </c>
      <c r="DK5" s="0"/>
      <c r="DL5" s="10" t="s">
        <f>=XIRR(DL2:DL4,DK2:DK4)</f>
      </c>
      <c r="DM5" s="0"/>
      <c r="DN5" s="11" t="n">
        <v>45485</v>
      </c>
      <c r="DO5" s="6" t="n">
        <v>-29.03</v>
      </c>
      <c r="DP5" s="0" t="s">
        <v>472</v>
      </c>
      <c r="DQ5" s="11" t="n">
        <v>45490</v>
      </c>
      <c r="DR5" s="6" t="n">
        <v>-250</v>
      </c>
      <c r="DS5" s="0" t="s">
        <v>557</v>
      </c>
      <c r="DT5" s="11" t="n">
        <v>45672</v>
      </c>
      <c r="DU5" s="6" t="n">
        <v>-58.32</v>
      </c>
      <c r="DV5" s="0" t="s">
        <v>556</v>
      </c>
      <c r="DW5" s="11" t="n">
        <v>45673</v>
      </c>
      <c r="DX5" s="6" t="n">
        <v>-68.28</v>
      </c>
      <c r="DY5" s="0" t="s">
        <v>558</v>
      </c>
      <c r="DZ5" s="11" t="n">
        <v>45876</v>
      </c>
      <c r="EA5" s="6" t="n">
        <v>-3051.25</v>
      </c>
      <c r="EB5" s="0" t="s">
        <v>764</v>
      </c>
      <c r="EC5" s="11" t="n">
        <v>45526</v>
      </c>
      <c r="ED5" s="6" t="n">
        <v>-166.95</v>
      </c>
      <c r="EE5" s="0" t="s">
        <v>519</v>
      </c>
      <c r="EF5" s="11" t="n">
        <v>45534</v>
      </c>
      <c r="EG5" s="6" t="n">
        <v>-154.65</v>
      </c>
      <c r="EH5" s="0" t="s">
        <v>524</v>
      </c>
      <c r="EI5" s="11" t="n">
        <v>45416</v>
      </c>
      <c r="EJ5" s="6" t="n">
        <v>-48.05</v>
      </c>
      <c r="EK5" s="0" t="s">
        <v>496</v>
      </c>
      <c r="EL5" s="11" t="n">
        <v>45903</v>
      </c>
      <c r="EM5" s="6" t="n">
        <v>-195.4</v>
      </c>
      <c r="EN5" s="0" t="s">
        <v>570</v>
      </c>
      <c r="EO5" s="11" t="n">
        <v>45743</v>
      </c>
      <c r="EP5" s="6" t="n">
        <v>4131.68</v>
      </c>
      <c r="EQ5" s="0" t="s">
        <v>763</v>
      </c>
      <c r="ER5" s="11" t="n">
        <v>45673</v>
      </c>
      <c r="ES5" s="6" t="n">
        <v>-23.45</v>
      </c>
      <c r="ET5" s="0" t="s">
        <v>607</v>
      </c>
      <c r="EU5" s="11" t="n">
        <v>45994</v>
      </c>
      <c r="EV5" s="6" t="n">
        <v>-184.4</v>
      </c>
      <c r="EW5" s="0" t="s">
        <v>591</v>
      </c>
      <c r="EX5" s="11" t="n">
        <v>45699</v>
      </c>
      <c r="EY5" s="6" t="n">
        <v>1125.27</v>
      </c>
      <c r="EZ5" s="0" t="s">
        <v>763</v>
      </c>
      <c r="FA5" s="11" t="n">
        <v>45882</v>
      </c>
      <c r="FB5" s="6" t="n">
        <v>-304</v>
      </c>
      <c r="FC5" s="0" t="s">
        <v>676</v>
      </c>
      <c r="FD5" s="11" t="n">
        <v>45853</v>
      </c>
      <c r="FE5" s="6" t="n">
        <v>899.29</v>
      </c>
      <c r="FF5" s="0" t="s">
        <v>763</v>
      </c>
      <c r="FG5" s="11" t="n">
        <v>45847</v>
      </c>
      <c r="FH5" s="6" t="n">
        <v>-89.75</v>
      </c>
      <c r="FI5" s="0" t="s">
        <v>638</v>
      </c>
      <c r="FJ5" s="11" t="n">
        <v>45961</v>
      </c>
      <c r="FK5" s="6" t="n">
        <v>-9.25</v>
      </c>
      <c r="FL5" s="0" t="s">
        <v>702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46106</v>
      </c>
      <c r="FT5" s="6" t="n">
        <v>-364.88</v>
      </c>
      <c r="FU5" s="0" t="s">
        <v>737</v>
      </c>
      <c r="FV5" s="11" t="n">
        <v>46043</v>
      </c>
      <c r="FW5" s="6" t="n">
        <v>1895.79</v>
      </c>
      <c r="FX5" s="0" t="s">
        <v>763</v>
      </c>
      <c r="FY5" s="11" t="n">
        <v>46035</v>
      </c>
      <c r="FZ5" s="6" t="n">
        <v>873.37</v>
      </c>
      <c r="GA5" s="0" t="s">
        <v>763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44578</v>
      </c>
      <c r="E6" s="6" t="n">
        <v>3378.32</v>
      </c>
      <c r="F6" s="0" t="s">
        <v>763</v>
      </c>
      <c r="G6" s="0"/>
      <c r="H6" s="8" t="s">
        <f>=-SUM(H2:H4)</f>
      </c>
      <c r="I6" s="0" t="s">
        <v>767</v>
      </c>
      <c r="J6" s="11" t="n">
        <v>43924</v>
      </c>
      <c r="K6" s="6" t="n">
        <v>-3390.45</v>
      </c>
      <c r="L6" s="0" t="s">
        <v>764</v>
      </c>
      <c r="M6" s="0"/>
      <c r="N6" s="0"/>
      <c r="O6" s="0"/>
      <c r="P6" s="0"/>
      <c r="Q6" s="0"/>
      <c r="R6" s="0"/>
      <c r="S6" s="11" t="n">
        <v>45159</v>
      </c>
      <c r="T6" s="6" t="n">
        <v>761.13</v>
      </c>
      <c r="U6" s="0" t="s">
        <v>763</v>
      </c>
      <c r="V6" s="11" t="n">
        <v>44762</v>
      </c>
      <c r="W6" s="6" t="n">
        <v>-39.6</v>
      </c>
      <c r="X6" s="0" t="s">
        <v>356</v>
      </c>
      <c r="Y6" s="0"/>
      <c r="Z6" s="0"/>
      <c r="AA6" s="0"/>
      <c r="AB6" s="11" t="n">
        <v>44686</v>
      </c>
      <c r="AC6" s="6" t="n">
        <v>-36.38</v>
      </c>
      <c r="AD6" s="0" t="s">
        <v>245</v>
      </c>
      <c r="AE6" s="11" t="n">
        <v>44655</v>
      </c>
      <c r="AF6" s="6" t="n">
        <v>-38.18</v>
      </c>
      <c r="AG6" s="0" t="s">
        <v>328</v>
      </c>
      <c r="AH6" s="11" t="n">
        <v>44504</v>
      </c>
      <c r="AI6" s="6" t="n">
        <v>-25.02</v>
      </c>
      <c r="AJ6" s="0" t="s">
        <v>294</v>
      </c>
      <c r="AK6" s="11" t="n">
        <v>45516</v>
      </c>
      <c r="AL6" s="6" t="n">
        <v>-1192.88</v>
      </c>
      <c r="AM6" s="0" t="s">
        <v>764</v>
      </c>
      <c r="AN6" s="11" t="n">
        <v>45974</v>
      </c>
      <c r="AO6" s="6" t="n">
        <v>-63.1</v>
      </c>
      <c r="AP6" s="0" t="s">
        <v>764</v>
      </c>
      <c r="AQ6" s="11" t="n">
        <v>45639</v>
      </c>
      <c r="AR6" s="6" t="n">
        <v>-30.31</v>
      </c>
      <c r="AS6" s="0" t="s">
        <v>595</v>
      </c>
      <c r="AT6" s="11" t="n">
        <v>44659</v>
      </c>
      <c r="AU6" s="6" t="n">
        <v>828.27</v>
      </c>
      <c r="AV6" s="0" t="s">
        <v>763</v>
      </c>
      <c r="AW6" s="11" t="n">
        <v>45974</v>
      </c>
      <c r="AX6" s="6" t="n">
        <v>-696.37</v>
      </c>
      <c r="AY6" s="0" t="s">
        <v>764</v>
      </c>
      <c r="AZ6" s="0"/>
      <c r="BA6" s="8" t="s">
        <f>=-SUM(BA2:BA4)</f>
      </c>
      <c r="BB6" s="0" t="s">
        <v>767</v>
      </c>
      <c r="BC6" s="0"/>
      <c r="BD6" s="0"/>
      <c r="BE6" s="0"/>
      <c r="BF6" s="11" t="n">
        <v>44789</v>
      </c>
      <c r="BG6" s="6" t="n">
        <v>-12.89</v>
      </c>
      <c r="BH6" s="0" t="s">
        <v>359</v>
      </c>
      <c r="BI6" s="0"/>
      <c r="BJ6" s="0"/>
      <c r="BK6" s="0"/>
      <c r="BL6" s="0"/>
      <c r="BM6" s="0"/>
      <c r="BN6" s="0"/>
      <c r="BO6" s="11" t="n">
        <v>46091</v>
      </c>
      <c r="BP6" s="6" t="n">
        <v>-54.1</v>
      </c>
      <c r="BQ6" s="0" t="s">
        <v>764</v>
      </c>
      <c r="BR6" s="11" t="n">
        <v>45447</v>
      </c>
      <c r="BS6" s="6" t="n">
        <v>1010.81</v>
      </c>
      <c r="BT6" s="0" t="s">
        <v>763</v>
      </c>
      <c r="BU6" s="11" t="n">
        <v>46091</v>
      </c>
      <c r="BV6" s="6" t="n">
        <v>-624</v>
      </c>
      <c r="BW6" s="0" t="s">
        <v>764</v>
      </c>
      <c r="BX6" s="11" t="n">
        <v>45064</v>
      </c>
      <c r="BY6" s="6" t="n">
        <v>-28.9</v>
      </c>
      <c r="BZ6" s="0" t="s">
        <v>409</v>
      </c>
      <c r="CA6" s="0"/>
      <c r="CB6" s="10" t="s">
        <f>=XIRR(CB2:CB5,CA2:CA5)</f>
      </c>
      <c r="CC6" s="0"/>
      <c r="CD6" s="11" t="n">
        <v>45530</v>
      </c>
      <c r="CE6" s="6" t="n">
        <v>1139.68</v>
      </c>
      <c r="CF6" s="0" t="s">
        <v>763</v>
      </c>
      <c r="CG6" s="11" t="n">
        <v>45324</v>
      </c>
      <c r="CH6" s="6" t="n">
        <v>-17.69</v>
      </c>
      <c r="CI6" s="0" t="s">
        <v>403</v>
      </c>
      <c r="CJ6" s="11" t="n">
        <v>45263</v>
      </c>
      <c r="CK6" s="6" t="n">
        <v>-27.6</v>
      </c>
      <c r="CL6" s="0" t="s">
        <v>459</v>
      </c>
      <c r="CM6" s="11" t="n">
        <v>45455</v>
      </c>
      <c r="CN6" s="6" t="n">
        <v>-132.58</v>
      </c>
      <c r="CO6" s="0" t="s">
        <v>528</v>
      </c>
      <c r="CP6" s="0"/>
      <c r="CQ6" s="0"/>
      <c r="CR6" s="0"/>
      <c r="CS6" s="11" t="n">
        <v>46091</v>
      </c>
      <c r="CT6" s="6" t="n">
        <v>301.61</v>
      </c>
      <c r="CU6" s="0" t="s">
        <v>763</v>
      </c>
      <c r="CV6" s="0"/>
      <c r="CW6" s="0"/>
      <c r="CX6" s="0"/>
      <c r="CY6" s="11" t="n">
        <v>45405</v>
      </c>
      <c r="CZ6" s="6" t="n">
        <v>-53.58</v>
      </c>
      <c r="DA6" s="0" t="s">
        <v>473</v>
      </c>
      <c r="DB6" s="11" t="n">
        <v>45435</v>
      </c>
      <c r="DC6" s="6" t="n">
        <v>1967.67</v>
      </c>
      <c r="DD6" s="0" t="s">
        <v>763</v>
      </c>
      <c r="DE6" s="0"/>
      <c r="DF6" s="0"/>
      <c r="DG6" s="0"/>
      <c r="DH6" s="11" t="n">
        <v>45485</v>
      </c>
      <c r="DI6" s="6" t="n">
        <v>-434.38</v>
      </c>
      <c r="DJ6" s="0" t="s">
        <v>554</v>
      </c>
      <c r="DK6" s="0"/>
      <c r="DL6" s="8" t="s">
        <f>=-SUM(DL2:DL4)</f>
      </c>
      <c r="DM6" s="0" t="s">
        <v>767</v>
      </c>
      <c r="DN6" s="11" t="n">
        <v>45576</v>
      </c>
      <c r="DO6" s="6" t="n">
        <v>-29.03</v>
      </c>
      <c r="DP6" s="0" t="s">
        <v>472</v>
      </c>
      <c r="DQ6" s="11" t="n">
        <v>45582</v>
      </c>
      <c r="DR6" s="6" t="n">
        <v>-34.92</v>
      </c>
      <c r="DS6" s="0" t="s">
        <v>586</v>
      </c>
      <c r="DT6" s="11" t="n">
        <v>45854</v>
      </c>
      <c r="DU6" s="6" t="n">
        <v>-58.32</v>
      </c>
      <c r="DV6" s="0" t="s">
        <v>556</v>
      </c>
      <c r="DW6" s="11" t="n">
        <v>45672</v>
      </c>
      <c r="DX6" s="6" t="n">
        <v>-2000</v>
      </c>
      <c r="DY6" s="0" t="s">
        <v>605</v>
      </c>
      <c r="DZ6" s="0"/>
      <c r="EA6" s="10" t="s">
        <f>=XIRR(EA2:EA5,DZ2:DZ5)</f>
      </c>
      <c r="EB6" s="0"/>
      <c r="EC6" s="11" t="n">
        <v>45525</v>
      </c>
      <c r="ED6" s="6" t="n">
        <v>-5000</v>
      </c>
      <c r="EE6" s="0" t="s">
        <v>569</v>
      </c>
      <c r="EF6" s="11" t="n">
        <v>45625</v>
      </c>
      <c r="EG6" s="6" t="n">
        <v>-154.65</v>
      </c>
      <c r="EH6" s="0" t="s">
        <v>524</v>
      </c>
      <c r="EI6" s="11" t="n">
        <v>45446</v>
      </c>
      <c r="EJ6" s="6" t="n">
        <v>-48.05</v>
      </c>
      <c r="EK6" s="0" t="s">
        <v>496</v>
      </c>
      <c r="EL6" s="11" t="n">
        <v>45902</v>
      </c>
      <c r="EM6" s="6" t="n">
        <v>2620.94</v>
      </c>
      <c r="EN6" s="0" t="s">
        <v>763</v>
      </c>
      <c r="EO6" s="11" t="n">
        <v>45924</v>
      </c>
      <c r="EP6" s="6" t="n">
        <v>-488</v>
      </c>
      <c r="EQ6" s="0" t="s">
        <v>684</v>
      </c>
      <c r="ER6" s="11" t="n">
        <v>45848</v>
      </c>
      <c r="ES6" s="6" t="n">
        <v>-27.48</v>
      </c>
      <c r="ET6" s="0" t="s">
        <v>653</v>
      </c>
      <c r="EU6" s="11" t="n">
        <v>46176</v>
      </c>
      <c r="EV6" s="6" t="n">
        <v>-184.4</v>
      </c>
      <c r="EW6" s="0" t="s">
        <v>591</v>
      </c>
      <c r="EX6" s="11" t="n">
        <v>45701</v>
      </c>
      <c r="EY6" s="6" t="n">
        <v>1172.72</v>
      </c>
      <c r="EZ6" s="0" t="s">
        <v>763</v>
      </c>
      <c r="FA6" s="11" t="n">
        <v>45931</v>
      </c>
      <c r="FB6" s="6" t="n">
        <v>1220.24</v>
      </c>
      <c r="FC6" s="0" t="s">
        <v>763</v>
      </c>
      <c r="FD6" s="11" t="n">
        <v>45866</v>
      </c>
      <c r="FE6" s="6" t="n">
        <v>4608.34</v>
      </c>
      <c r="FF6" s="0" t="s">
        <v>763</v>
      </c>
      <c r="FG6" s="11" t="n">
        <v>45877</v>
      </c>
      <c r="FH6" s="6" t="n">
        <v>-89.75</v>
      </c>
      <c r="FI6" s="0" t="s">
        <v>638</v>
      </c>
      <c r="FJ6" s="11" t="n">
        <v>46063</v>
      </c>
      <c r="FK6" s="6" t="n">
        <v>1022</v>
      </c>
      <c r="FL6" s="0" t="s">
        <v>763</v>
      </c>
      <c r="FM6" s="0"/>
      <c r="FN6" s="8" t="s">
        <f>=-SUM(FN2:FN4)</f>
      </c>
      <c r="FO6" s="0" t="s">
        <v>767</v>
      </c>
      <c r="FP6" s="0"/>
      <c r="FQ6" s="8" t="s">
        <f>=-SUM(FQ2:FQ4)</f>
      </c>
      <c r="FR6" s="0" t="s">
        <v>767</v>
      </c>
      <c r="FS6" s="11" t="n">
        <v>46114</v>
      </c>
      <c r="FT6" s="6" t="n">
        <v>2667.08</v>
      </c>
      <c r="FU6" s="0" t="s">
        <v>763</v>
      </c>
      <c r="FV6" s="11" t="n">
        <v>46052</v>
      </c>
      <c r="FW6" s="6" t="n">
        <v>949.19</v>
      </c>
      <c r="FX6" s="0" t="s">
        <v>763</v>
      </c>
      <c r="FY6" s="11" t="n">
        <v>46036</v>
      </c>
      <c r="FZ6" s="6" t="n">
        <v>873.86</v>
      </c>
      <c r="GA6" s="0" t="s">
        <v>763</v>
      </c>
    </row>
    <row collapsed="false" customFormat="false" customHeight="false" hidden="false" ht="12.1" outlineLevel="0" r="7">
      <c r="A7" s="0"/>
      <c r="B7" s="8" t="s">
        <f>=-SUM(B2:B5)</f>
      </c>
      <c r="C7" s="0" t="s">
        <v>767</v>
      </c>
      <c r="D7" s="11" t="n">
        <v>44580</v>
      </c>
      <c r="E7" s="6" t="n">
        <v>3180.21</v>
      </c>
      <c r="F7" s="0" t="s">
        <v>763</v>
      </c>
      <c r="G7" s="0"/>
      <c r="H7" s="0"/>
      <c r="I7" s="0"/>
      <c r="J7" s="11" t="n">
        <v>43924</v>
      </c>
      <c r="K7" s="6" t="n">
        <v>850.39</v>
      </c>
      <c r="L7" s="0" t="s">
        <v>763</v>
      </c>
      <c r="M7" s="0"/>
      <c r="N7" s="0"/>
      <c r="O7" s="0"/>
      <c r="P7" s="0"/>
      <c r="Q7" s="0"/>
      <c r="R7" s="0"/>
      <c r="S7" s="11" t="n">
        <v>45261</v>
      </c>
      <c r="T7" s="6" t="n">
        <v>-47.47</v>
      </c>
      <c r="U7" s="0" t="s">
        <v>457</v>
      </c>
      <c r="V7" s="11" t="n">
        <v>44837</v>
      </c>
      <c r="W7" s="6" t="n">
        <v>556.88</v>
      </c>
      <c r="X7" s="0" t="s">
        <v>763</v>
      </c>
      <c r="Y7" s="0"/>
      <c r="Z7" s="0"/>
      <c r="AA7" s="0"/>
      <c r="AB7" s="11" t="n">
        <v>44868</v>
      </c>
      <c r="AC7" s="6" t="n">
        <v>-36.38</v>
      </c>
      <c r="AD7" s="0" t="s">
        <v>245</v>
      </c>
      <c r="AE7" s="11" t="n">
        <v>44837</v>
      </c>
      <c r="AF7" s="6" t="n">
        <v>-63.95</v>
      </c>
      <c r="AG7" s="0" t="s">
        <v>363</v>
      </c>
      <c r="AH7" s="11" t="n">
        <v>44588</v>
      </c>
      <c r="AI7" s="6" t="n">
        <v>-28.42</v>
      </c>
      <c r="AJ7" s="0" t="s">
        <v>320</v>
      </c>
      <c r="AK7" s="0"/>
      <c r="AL7" s="10" t="s">
        <f>=XIRR(AL2:AL6,AK2:AK6)</f>
      </c>
      <c r="AM7" s="0"/>
      <c r="AN7" s="11" t="n">
        <v>45974</v>
      </c>
      <c r="AO7" s="6" t="n">
        <v>-189.28</v>
      </c>
      <c r="AP7" s="0" t="s">
        <v>764</v>
      </c>
      <c r="AQ7" s="11" t="n">
        <v>45847</v>
      </c>
      <c r="AR7" s="6" t="n">
        <v>-150.81</v>
      </c>
      <c r="AS7" s="0" t="s">
        <v>764</v>
      </c>
      <c r="AT7" s="11" t="n">
        <v>44706</v>
      </c>
      <c r="AU7" s="6" t="n">
        <v>704.79</v>
      </c>
      <c r="AV7" s="0" t="s">
        <v>763</v>
      </c>
      <c r="AW7" s="0"/>
      <c r="AX7" s="10" t="s">
        <f>=XIRR(AX2:AX6,AW2:AW6)</f>
      </c>
      <c r="AY7" s="0"/>
      <c r="AZ7" s="0"/>
      <c r="BA7" s="0"/>
      <c r="BB7" s="0"/>
      <c r="BC7" s="0"/>
      <c r="BD7" s="0"/>
      <c r="BE7" s="0"/>
      <c r="BF7" s="11" t="n">
        <v>44881</v>
      </c>
      <c r="BG7" s="6" t="n">
        <v>-12.67</v>
      </c>
      <c r="BH7" s="0" t="s">
        <v>373</v>
      </c>
      <c r="BI7" s="0"/>
      <c r="BJ7" s="0"/>
      <c r="BK7" s="0"/>
      <c r="BL7" s="0"/>
      <c r="BM7" s="0"/>
      <c r="BN7" s="0"/>
      <c r="BO7" s="11" t="n">
        <v>46091</v>
      </c>
      <c r="BP7" s="6" t="n">
        <v>956.6</v>
      </c>
      <c r="BQ7" s="0" t="s">
        <v>763</v>
      </c>
      <c r="BR7" s="11" t="n">
        <v>45482</v>
      </c>
      <c r="BS7" s="6" t="n">
        <v>-216.8</v>
      </c>
      <c r="BT7" s="0" t="s">
        <v>546</v>
      </c>
      <c r="BU7" s="0"/>
      <c r="BV7" s="10" t="s">
        <f>=XIRR(BV2:BV6,BU2:BU6)</f>
      </c>
      <c r="BW7" s="0"/>
      <c r="BX7" s="11" t="n">
        <v>45155</v>
      </c>
      <c r="BY7" s="6" t="n">
        <v>-28.9</v>
      </c>
      <c r="BZ7" s="0" t="s">
        <v>409</v>
      </c>
      <c r="CA7" s="0"/>
      <c r="CB7" s="8" t="s">
        <f>=-SUM(CB2:CB5)</f>
      </c>
      <c r="CC7" s="0" t="s">
        <v>767</v>
      </c>
      <c r="CD7" s="11" t="n">
        <v>45974</v>
      </c>
      <c r="CE7" s="6" t="n">
        <v>-381.55</v>
      </c>
      <c r="CF7" s="0" t="s">
        <v>764</v>
      </c>
      <c r="CG7" s="11" t="n">
        <v>45415</v>
      </c>
      <c r="CH7" s="6" t="n">
        <v>-17.69</v>
      </c>
      <c r="CI7" s="0" t="s">
        <v>403</v>
      </c>
      <c r="CJ7" s="11" t="n">
        <v>45406</v>
      </c>
      <c r="CK7" s="6" t="n">
        <v>-82.66</v>
      </c>
      <c r="CL7" s="0" t="s">
        <v>502</v>
      </c>
      <c r="CM7" s="11" t="n">
        <v>45517</v>
      </c>
      <c r="CN7" s="6" t="n">
        <v>965.27</v>
      </c>
      <c r="CO7" s="0" t="s">
        <v>763</v>
      </c>
      <c r="CP7" s="0"/>
      <c r="CQ7" s="0"/>
      <c r="CR7" s="0"/>
      <c r="CS7" s="0"/>
      <c r="CT7" s="10" t="s">
        <f>=XIRR(CT2:CT6,CS2:CS6)</f>
      </c>
      <c r="CU7" s="0"/>
      <c r="CV7" s="0"/>
      <c r="CW7" s="0"/>
      <c r="CX7" s="0"/>
      <c r="CY7" s="11" t="n">
        <v>45496</v>
      </c>
      <c r="CZ7" s="6" t="n">
        <v>-53.58</v>
      </c>
      <c r="DA7" s="0" t="s">
        <v>473</v>
      </c>
      <c r="DB7" s="11" t="n">
        <v>45511</v>
      </c>
      <c r="DC7" s="6" t="n">
        <v>-17.19</v>
      </c>
      <c r="DD7" s="0" t="s">
        <v>452</v>
      </c>
      <c r="DE7" s="0"/>
      <c r="DF7" s="0"/>
      <c r="DG7" s="0"/>
      <c r="DH7" s="11" t="n">
        <v>45852</v>
      </c>
      <c r="DI7" s="6" t="n">
        <v>-256.62</v>
      </c>
      <c r="DJ7" s="0" t="s">
        <v>659</v>
      </c>
      <c r="DK7" s="0"/>
      <c r="DL7" s="0"/>
      <c r="DM7" s="0"/>
      <c r="DN7" s="11" t="n">
        <v>45667</v>
      </c>
      <c r="DO7" s="6" t="n">
        <v>-29.03</v>
      </c>
      <c r="DP7" s="0" t="s">
        <v>472</v>
      </c>
      <c r="DQ7" s="11" t="n">
        <v>45581</v>
      </c>
      <c r="DR7" s="6" t="n">
        <v>-250</v>
      </c>
      <c r="DS7" s="0" t="s">
        <v>557</v>
      </c>
      <c r="DT7" s="11" t="n">
        <v>45853</v>
      </c>
      <c r="DU7" s="6" t="n">
        <v>-3000</v>
      </c>
      <c r="DV7" s="0" t="s">
        <v>660</v>
      </c>
      <c r="DW7" s="0"/>
      <c r="DX7" s="10" t="s">
        <f>=XIRR(DX2:DX6,DW2:DW6)</f>
      </c>
      <c r="DY7" s="0"/>
      <c r="DZ7" s="0"/>
      <c r="EA7" s="8" t="s">
        <f>=-SUM(EA2:EA5)</f>
      </c>
      <c r="EB7" s="0" t="s">
        <v>767</v>
      </c>
      <c r="EC7" s="0"/>
      <c r="ED7" s="10" t="s">
        <f>=XIRR(ED2:ED6,EC2:EC6)</f>
      </c>
      <c r="EE7" s="0"/>
      <c r="EF7" s="11" t="n">
        <v>45716</v>
      </c>
      <c r="EG7" s="6" t="n">
        <v>-154.65</v>
      </c>
      <c r="EH7" s="0" t="s">
        <v>524</v>
      </c>
      <c r="EI7" s="11" t="n">
        <v>45476</v>
      </c>
      <c r="EJ7" s="6" t="n">
        <v>-48.05</v>
      </c>
      <c r="EK7" s="0" t="s">
        <v>496</v>
      </c>
      <c r="EL7" s="11" t="n">
        <v>45902</v>
      </c>
      <c r="EM7" s="6" t="n">
        <v>1747.29</v>
      </c>
      <c r="EN7" s="0" t="s">
        <v>763</v>
      </c>
      <c r="EO7" s="11" t="n">
        <v>45924</v>
      </c>
      <c r="EP7" s="6" t="n">
        <v>1715.79</v>
      </c>
      <c r="EQ7" s="0" t="s">
        <v>763</v>
      </c>
      <c r="ER7" s="11" t="n">
        <v>46091</v>
      </c>
      <c r="ES7" s="6" t="n">
        <v>-2510.49</v>
      </c>
      <c r="ET7" s="0" t="s">
        <v>764</v>
      </c>
      <c r="EU7" s="11" t="n">
        <v>46195</v>
      </c>
      <c r="EV7" s="6" t="n">
        <v>-3252.72</v>
      </c>
      <c r="EW7" s="0" t="s">
        <v>764</v>
      </c>
      <c r="EX7" s="11" t="n">
        <v>45749</v>
      </c>
      <c r="EY7" s="6" t="n">
        <v>-300.51</v>
      </c>
      <c r="EZ7" s="0" t="s">
        <v>618</v>
      </c>
      <c r="FA7" s="11" t="n">
        <v>45931</v>
      </c>
      <c r="FB7" s="6" t="n">
        <v>608.2</v>
      </c>
      <c r="FC7" s="0" t="s">
        <v>763</v>
      </c>
      <c r="FD7" s="11" t="n">
        <v>45902</v>
      </c>
      <c r="FE7" s="6" t="n">
        <v>1884.23</v>
      </c>
      <c r="FF7" s="0" t="s">
        <v>763</v>
      </c>
      <c r="FG7" s="11" t="n">
        <v>45907</v>
      </c>
      <c r="FH7" s="6" t="n">
        <v>-89.75</v>
      </c>
      <c r="FI7" s="0" t="s">
        <v>638</v>
      </c>
      <c r="FJ7" s="11" t="n">
        <v>46091</v>
      </c>
      <c r="FK7" s="6" t="n">
        <v>-2042.99</v>
      </c>
      <c r="FL7" s="0" t="s">
        <v>764</v>
      </c>
      <c r="FM7" s="0"/>
      <c r="FN7" s="0"/>
      <c r="FO7" s="0"/>
      <c r="FP7" s="0"/>
      <c r="FQ7" s="0"/>
      <c r="FR7" s="0"/>
      <c r="FS7" s="11" t="n">
        <v>46195</v>
      </c>
      <c r="FT7" s="6" t="n">
        <v>-8805.26</v>
      </c>
      <c r="FU7" s="0" t="s">
        <v>764</v>
      </c>
      <c r="FV7" s="11" t="n">
        <v>46058</v>
      </c>
      <c r="FW7" s="6" t="n">
        <v>1899.54</v>
      </c>
      <c r="FX7" s="0" t="s">
        <v>763</v>
      </c>
      <c r="FY7" s="11" t="n">
        <v>46052</v>
      </c>
      <c r="FZ7" s="6" t="n">
        <v>877.35</v>
      </c>
      <c r="GA7" s="0" t="s">
        <v>763</v>
      </c>
    </row>
    <row collapsed="false" customFormat="false" customHeight="false" hidden="false" ht="12.1" outlineLevel="0" r="8">
      <c r="A8" s="0"/>
      <c r="B8" s="0"/>
      <c r="C8" s="0"/>
      <c r="D8" s="11" t="n">
        <v>44706</v>
      </c>
      <c r="E8" s="6" t="n">
        <v>2668.55</v>
      </c>
      <c r="F8" s="0" t="s">
        <v>763</v>
      </c>
      <c r="G8" s="0"/>
      <c r="H8" s="0"/>
      <c r="I8" s="0"/>
      <c r="J8" s="11" t="n">
        <v>44022</v>
      </c>
      <c r="K8" s="6" t="n">
        <v>-78.7</v>
      </c>
      <c r="L8" s="0" t="s">
        <v>203</v>
      </c>
      <c r="M8" s="0"/>
      <c r="N8" s="0"/>
      <c r="O8" s="0"/>
      <c r="P8" s="0"/>
      <c r="Q8" s="0"/>
      <c r="R8" s="0"/>
      <c r="S8" s="11" t="n">
        <v>45342</v>
      </c>
      <c r="T8" s="6" t="n">
        <v>-859.1</v>
      </c>
      <c r="U8" s="0" t="s">
        <v>764</v>
      </c>
      <c r="V8" s="11" t="n">
        <v>44939</v>
      </c>
      <c r="W8" s="6" t="n">
        <v>547.33</v>
      </c>
      <c r="X8" s="0" t="s">
        <v>763</v>
      </c>
      <c r="Y8" s="0"/>
      <c r="Z8" s="0"/>
      <c r="AA8" s="0"/>
      <c r="AB8" s="11" t="n">
        <v>45050</v>
      </c>
      <c r="AC8" s="6" t="n">
        <v>-36.38</v>
      </c>
      <c r="AD8" s="0" t="s">
        <v>245</v>
      </c>
      <c r="AE8" s="11" t="n">
        <v>45019</v>
      </c>
      <c r="AF8" s="6" t="n">
        <v>-50.94</v>
      </c>
      <c r="AG8" s="0" t="s">
        <v>394</v>
      </c>
      <c r="AH8" s="11" t="n">
        <v>44693</v>
      </c>
      <c r="AI8" s="6" t="n">
        <v>-24.78</v>
      </c>
      <c r="AJ8" s="0" t="s">
        <v>338</v>
      </c>
      <c r="AK8" s="0"/>
      <c r="AL8" s="8" t="s">
        <f>=-SUM(AL2:AL6)</f>
      </c>
      <c r="AM8" s="0" t="s">
        <v>767</v>
      </c>
      <c r="AN8" s="0"/>
      <c r="AO8" s="10" t="s">
        <f>=XIRR(AO2:AO7,AN2:AN7)</f>
      </c>
      <c r="AP8" s="0"/>
      <c r="AQ8" s="0"/>
      <c r="AR8" s="10" t="s">
        <f>=XIRR(AR2:AR7,AQ2:AQ7)</f>
      </c>
      <c r="AS8" s="0"/>
      <c r="AT8" s="11" t="n">
        <v>44939</v>
      </c>
      <c r="AU8" s="6" t="n">
        <v>600.56</v>
      </c>
      <c r="AV8" s="0" t="s">
        <v>763</v>
      </c>
      <c r="AW8" s="0"/>
      <c r="AX8" s="8" t="s">
        <f>=-SUM(AX2:AX6)</f>
      </c>
      <c r="AY8" s="0" t="s">
        <v>767</v>
      </c>
      <c r="AZ8" s="0"/>
      <c r="BA8" s="0"/>
      <c r="BB8" s="0"/>
      <c r="BC8" s="0"/>
      <c r="BD8" s="0"/>
      <c r="BE8" s="0"/>
      <c r="BF8" s="11" t="n">
        <v>44967</v>
      </c>
      <c r="BG8" s="6" t="n">
        <v>-15.31</v>
      </c>
      <c r="BH8" s="0" t="s">
        <v>389</v>
      </c>
      <c r="BI8" s="0"/>
      <c r="BJ8" s="0"/>
      <c r="BK8" s="0"/>
      <c r="BL8" s="0"/>
      <c r="BM8" s="0"/>
      <c r="BN8" s="0"/>
      <c r="BO8" s="11" t="n">
        <v>46114</v>
      </c>
      <c r="BP8" s="6" t="n">
        <v>-218.42</v>
      </c>
      <c r="BQ8" s="0" t="s">
        <v>764</v>
      </c>
      <c r="BR8" s="11" t="n">
        <v>45848</v>
      </c>
      <c r="BS8" s="6" t="n">
        <v>-144</v>
      </c>
      <c r="BT8" s="0" t="s">
        <v>652</v>
      </c>
      <c r="BU8" s="0"/>
      <c r="BV8" s="8" t="s">
        <f>=-SUM(BV2:BV6)</f>
      </c>
      <c r="BW8" s="0" t="s">
        <v>767</v>
      </c>
      <c r="BX8" s="11" t="n">
        <v>45246</v>
      </c>
      <c r="BY8" s="6" t="n">
        <v>-28.9</v>
      </c>
      <c r="BZ8" s="0" t="s">
        <v>409</v>
      </c>
      <c r="CA8" s="0"/>
      <c r="CB8" s="0"/>
      <c r="CC8" s="0"/>
      <c r="CD8" s="11" t="n">
        <v>45974</v>
      </c>
      <c r="CE8" s="6" t="n">
        <v>-1907.29</v>
      </c>
      <c r="CF8" s="0" t="s">
        <v>764</v>
      </c>
      <c r="CG8" s="11" t="n">
        <v>45506</v>
      </c>
      <c r="CH8" s="6" t="n">
        <v>-17.69</v>
      </c>
      <c r="CI8" s="0" t="s">
        <v>403</v>
      </c>
      <c r="CJ8" s="11" t="n">
        <v>45436</v>
      </c>
      <c r="CK8" s="6" t="n">
        <v>-8.12</v>
      </c>
      <c r="CL8" s="0" t="s">
        <v>520</v>
      </c>
      <c r="CM8" s="11" t="n">
        <v>45517</v>
      </c>
      <c r="CN8" s="6" t="n">
        <v>966.17</v>
      </c>
      <c r="CO8" s="0" t="s">
        <v>763</v>
      </c>
      <c r="CP8" s="0"/>
      <c r="CQ8" s="0"/>
      <c r="CR8" s="0"/>
      <c r="CS8" s="0"/>
      <c r="CT8" s="8" t="s">
        <f>=-SUM(CT2:CT6)</f>
      </c>
      <c r="CU8" s="0" t="s">
        <v>767</v>
      </c>
      <c r="CV8" s="0"/>
      <c r="CW8" s="0"/>
      <c r="CX8" s="0"/>
      <c r="CY8" s="11" t="n">
        <v>45587</v>
      </c>
      <c r="CZ8" s="6" t="n">
        <v>-53.58</v>
      </c>
      <c r="DA8" s="0" t="s">
        <v>473</v>
      </c>
      <c r="DB8" s="11" t="n">
        <v>45510</v>
      </c>
      <c r="DC8" s="6" t="n">
        <v>-1000</v>
      </c>
      <c r="DD8" s="0" t="s">
        <v>562</v>
      </c>
      <c r="DE8" s="0"/>
      <c r="DF8" s="0"/>
      <c r="DG8" s="0"/>
      <c r="DH8" s="11" t="n">
        <v>45974</v>
      </c>
      <c r="DI8" s="6" t="n">
        <v>-1768.4</v>
      </c>
      <c r="DJ8" s="0" t="s">
        <v>764</v>
      </c>
      <c r="DK8" s="0"/>
      <c r="DL8" s="0"/>
      <c r="DM8" s="0"/>
      <c r="DN8" s="11" t="n">
        <v>45758</v>
      </c>
      <c r="DO8" s="6" t="n">
        <v>-29.03</v>
      </c>
      <c r="DP8" s="0" t="s">
        <v>472</v>
      </c>
      <c r="DQ8" s="11" t="n">
        <v>45673</v>
      </c>
      <c r="DR8" s="6" t="n">
        <v>-30.22</v>
      </c>
      <c r="DS8" s="0" t="s">
        <v>606</v>
      </c>
      <c r="DT8" s="0"/>
      <c r="DU8" s="10" t="s">
        <f>=XIRR(DU2:DU7,DT2:DT7)</f>
      </c>
      <c r="DV8" s="0"/>
      <c r="DW8" s="0"/>
      <c r="DX8" s="8" t="s">
        <f>=-SUM(DX2:DX6)</f>
      </c>
      <c r="DY8" s="0" t="s">
        <v>767</v>
      </c>
      <c r="DZ8" s="0"/>
      <c r="EA8" s="0"/>
      <c r="EB8" s="0"/>
      <c r="EC8" s="0"/>
      <c r="ED8" s="8" t="s">
        <f>=-SUM(ED2:ED6)</f>
      </c>
      <c r="EE8" s="0" t="s">
        <v>767</v>
      </c>
      <c r="EF8" s="11" t="n">
        <v>45807</v>
      </c>
      <c r="EG8" s="6" t="n">
        <v>-154.65</v>
      </c>
      <c r="EH8" s="0" t="s">
        <v>524</v>
      </c>
      <c r="EI8" s="11" t="n">
        <v>45506</v>
      </c>
      <c r="EJ8" s="6" t="n">
        <v>-48.05</v>
      </c>
      <c r="EK8" s="0" t="s">
        <v>496</v>
      </c>
      <c r="EL8" s="11" t="n">
        <v>46085</v>
      </c>
      <c r="EM8" s="6" t="n">
        <v>-390.8</v>
      </c>
      <c r="EN8" s="0" t="s">
        <v>731</v>
      </c>
      <c r="EO8" s="11" t="n">
        <v>45931</v>
      </c>
      <c r="EP8" s="6" t="n">
        <v>851.28</v>
      </c>
      <c r="EQ8" s="0" t="s">
        <v>763</v>
      </c>
      <c r="ER8" s="0"/>
      <c r="ES8" s="10" t="s">
        <f>=XIRR(ES2:ES7,ER2:ER7)</f>
      </c>
      <c r="ET8" s="0"/>
      <c r="EU8" s="0"/>
      <c r="EV8" s="10" t="s">
        <f>=XIRR(EV2:EV7,EU2:EU7)</f>
      </c>
      <c r="EW8" s="0"/>
      <c r="EX8" s="11" t="n">
        <v>45887</v>
      </c>
      <c r="EY8" s="6" t="n">
        <v>696.77</v>
      </c>
      <c r="EZ8" s="0" t="s">
        <v>763</v>
      </c>
      <c r="FA8" s="11" t="n">
        <v>45932</v>
      </c>
      <c r="FB8" s="6" t="n">
        <v>1210.65</v>
      </c>
      <c r="FC8" s="0" t="s">
        <v>763</v>
      </c>
      <c r="FD8" s="11" t="n">
        <v>45922</v>
      </c>
      <c r="FE8" s="6" t="n">
        <v>1843.71</v>
      </c>
      <c r="FF8" s="0" t="s">
        <v>763</v>
      </c>
      <c r="FG8" s="11" t="n">
        <v>45937</v>
      </c>
      <c r="FH8" s="6" t="n">
        <v>-89.75</v>
      </c>
      <c r="FI8" s="0" t="s">
        <v>638</v>
      </c>
      <c r="FJ8" s="0"/>
      <c r="FK8" s="10" t="s">
        <f>=XIRR(FK2:FK7,FJ2:FJ7)</f>
      </c>
      <c r="FL8" s="0"/>
      <c r="FM8" s="0"/>
      <c r="FN8" s="0"/>
      <c r="FO8" s="0"/>
      <c r="FP8" s="0"/>
      <c r="FQ8" s="0"/>
      <c r="FR8" s="0"/>
      <c r="FS8" s="0"/>
      <c r="FT8" s="10" t="s">
        <f>=XIRR(FT2:FT7,FS2:FS7)</f>
      </c>
      <c r="FU8" s="0"/>
      <c r="FV8" s="11" t="n">
        <v>46058</v>
      </c>
      <c r="FW8" s="6" t="n">
        <v>1899.37</v>
      </c>
      <c r="FX8" s="0" t="s">
        <v>763</v>
      </c>
      <c r="FY8" s="11" t="n">
        <v>46052</v>
      </c>
      <c r="FZ8" s="6" t="n">
        <v>877.34</v>
      </c>
      <c r="GA8" s="0" t="s">
        <v>763</v>
      </c>
    </row>
    <row collapsed="false" customFormat="false" customHeight="false" hidden="false" ht="12.1" outlineLevel="0" r="9">
      <c r="A9" s="0"/>
      <c r="B9" s="0"/>
      <c r="C9" s="0"/>
      <c r="D9" s="11" t="n">
        <v>44760</v>
      </c>
      <c r="E9" s="6" t="n">
        <v>-3759.14</v>
      </c>
      <c r="F9" s="0" t="s">
        <v>764</v>
      </c>
      <c r="G9" s="0"/>
      <c r="H9" s="0"/>
      <c r="I9" s="0"/>
      <c r="J9" s="11" t="n">
        <v>44278</v>
      </c>
      <c r="K9" s="6" t="n">
        <v>748.72</v>
      </c>
      <c r="L9" s="0" t="s">
        <v>763</v>
      </c>
      <c r="M9" s="0"/>
      <c r="N9" s="0"/>
      <c r="O9" s="0"/>
      <c r="P9" s="0"/>
      <c r="Q9" s="0"/>
      <c r="R9" s="0"/>
      <c r="S9" s="0"/>
      <c r="T9" s="10" t="s">
        <f>=XIRR(T2:T8,S2:S8)</f>
      </c>
      <c r="U9" s="0"/>
      <c r="V9" s="11" t="n">
        <v>44959</v>
      </c>
      <c r="W9" s="6" t="n">
        <v>566.51</v>
      </c>
      <c r="X9" s="0" t="s">
        <v>763</v>
      </c>
      <c r="Y9" s="0"/>
      <c r="Z9" s="0"/>
      <c r="AA9" s="0"/>
      <c r="AB9" s="11" t="n">
        <v>45232</v>
      </c>
      <c r="AC9" s="6" t="n">
        <v>-36.38</v>
      </c>
      <c r="AD9" s="0" t="s">
        <v>245</v>
      </c>
      <c r="AE9" s="11" t="n">
        <v>45201</v>
      </c>
      <c r="AF9" s="6" t="n">
        <v>-51.09</v>
      </c>
      <c r="AG9" s="0" t="s">
        <v>442</v>
      </c>
      <c r="AH9" s="11" t="n">
        <v>44770</v>
      </c>
      <c r="AI9" s="6" t="n">
        <v>-21.68</v>
      </c>
      <c r="AJ9" s="0" t="s">
        <v>358</v>
      </c>
      <c r="AK9" s="0"/>
      <c r="AL9" s="0"/>
      <c r="AM9" s="0"/>
      <c r="AN9" s="0"/>
      <c r="AO9" s="8" t="s">
        <f>=-SUM(AO2:AO7)</f>
      </c>
      <c r="AP9" s="0" t="s">
        <v>767</v>
      </c>
      <c r="AQ9" s="0"/>
      <c r="AR9" s="8" t="s">
        <f>=-SUM(AR2:AR7)</f>
      </c>
      <c r="AS9" s="0" t="s">
        <v>767</v>
      </c>
      <c r="AT9" s="11" t="n">
        <v>44959</v>
      </c>
      <c r="AU9" s="6" t="n">
        <v>617.17</v>
      </c>
      <c r="AV9" s="0" t="s">
        <v>763</v>
      </c>
      <c r="AW9" s="0"/>
      <c r="AX9" s="0"/>
      <c r="AY9" s="0"/>
      <c r="AZ9" s="0"/>
      <c r="BA9" s="0"/>
      <c r="BB9" s="0"/>
      <c r="BC9" s="0"/>
      <c r="BD9" s="0"/>
      <c r="BE9" s="0"/>
      <c r="BF9" s="11" t="n">
        <v>45061</v>
      </c>
      <c r="BG9" s="6" t="n">
        <v>-16.21</v>
      </c>
      <c r="BH9" s="0" t="s">
        <v>408</v>
      </c>
      <c r="BI9" s="0"/>
      <c r="BJ9" s="0"/>
      <c r="BK9" s="0"/>
      <c r="BL9" s="0"/>
      <c r="BM9" s="0"/>
      <c r="BN9" s="0"/>
      <c r="BO9" s="11" t="n">
        <v>46114</v>
      </c>
      <c r="BP9" s="6" t="n">
        <v>-18.19</v>
      </c>
      <c r="BQ9" s="0" t="s">
        <v>764</v>
      </c>
      <c r="BR9" s="11" t="n">
        <v>46091</v>
      </c>
      <c r="BS9" s="6" t="n">
        <v>-698.44</v>
      </c>
      <c r="BT9" s="0" t="s">
        <v>764</v>
      </c>
      <c r="BU9" s="0"/>
      <c r="BV9" s="0"/>
      <c r="BW9" s="0"/>
      <c r="BX9" s="11" t="n">
        <v>45337</v>
      </c>
      <c r="BY9" s="6" t="n">
        <v>-28.9</v>
      </c>
      <c r="BZ9" s="0" t="s">
        <v>409</v>
      </c>
      <c r="CA9" s="0"/>
      <c r="CB9" s="0"/>
      <c r="CC9" s="0"/>
      <c r="CD9" s="11" t="n">
        <v>46091</v>
      </c>
      <c r="CE9" s="6" t="n">
        <v>-454.28</v>
      </c>
      <c r="CF9" s="0" t="s">
        <v>764</v>
      </c>
      <c r="CG9" s="11" t="n">
        <v>45505</v>
      </c>
      <c r="CH9" s="6" t="n">
        <v>-1000</v>
      </c>
      <c r="CI9" s="0" t="s">
        <v>561</v>
      </c>
      <c r="CJ9" s="11" t="n">
        <v>45436</v>
      </c>
      <c r="CK9" s="6" t="n">
        <v>-82.66</v>
      </c>
      <c r="CL9" s="0" t="s">
        <v>502</v>
      </c>
      <c r="CM9" s="11" t="n">
        <v>45637</v>
      </c>
      <c r="CN9" s="6" t="n">
        <v>-221.3</v>
      </c>
      <c r="CO9" s="0" t="s">
        <v>593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45678</v>
      </c>
      <c r="CZ9" s="6" t="n">
        <v>-53.58</v>
      </c>
      <c r="DA9" s="0" t="s">
        <v>473</v>
      </c>
      <c r="DB9" s="11" t="n">
        <v>45511</v>
      </c>
      <c r="DC9" s="6" t="n">
        <v>-35.38</v>
      </c>
      <c r="DD9" s="0" t="s">
        <v>564</v>
      </c>
      <c r="DE9" s="0"/>
      <c r="DF9" s="0"/>
      <c r="DG9" s="0"/>
      <c r="DH9" s="0"/>
      <c r="DI9" s="10" t="s">
        <f>=XIRR(DI2:DI8,DH2:DH8)</f>
      </c>
      <c r="DJ9" s="0"/>
      <c r="DK9" s="0"/>
      <c r="DL9" s="0"/>
      <c r="DM9" s="0"/>
      <c r="DN9" s="11" t="n">
        <v>45849</v>
      </c>
      <c r="DO9" s="6" t="n">
        <v>-29.03</v>
      </c>
      <c r="DP9" s="0" t="s">
        <v>472</v>
      </c>
      <c r="DQ9" s="11" t="n">
        <v>45672</v>
      </c>
      <c r="DR9" s="6" t="n">
        <v>-250</v>
      </c>
      <c r="DS9" s="0" t="s">
        <v>557</v>
      </c>
      <c r="DT9" s="0"/>
      <c r="DU9" s="8" t="s">
        <f>=-SUM(DU2:DU7)</f>
      </c>
      <c r="DV9" s="0" t="s">
        <v>767</v>
      </c>
      <c r="DW9" s="0"/>
      <c r="DX9" s="0"/>
      <c r="DY9" s="0"/>
      <c r="DZ9" s="0"/>
      <c r="EA9" s="0"/>
      <c r="EB9" s="0"/>
      <c r="EC9" s="0"/>
      <c r="ED9" s="0"/>
      <c r="EE9" s="0"/>
      <c r="EF9" s="11" t="n">
        <v>45898</v>
      </c>
      <c r="EG9" s="6" t="n">
        <v>-154.65</v>
      </c>
      <c r="EH9" s="0" t="s">
        <v>524</v>
      </c>
      <c r="EI9" s="11" t="n">
        <v>45536</v>
      </c>
      <c r="EJ9" s="6" t="n">
        <v>-48.05</v>
      </c>
      <c r="EK9" s="0" t="s">
        <v>496</v>
      </c>
      <c r="EL9" s="11" t="n">
        <v>46195</v>
      </c>
      <c r="EM9" s="6" t="n">
        <v>-909.79</v>
      </c>
      <c r="EN9" s="0" t="s">
        <v>764</v>
      </c>
      <c r="EO9" s="11" t="n">
        <v>45931</v>
      </c>
      <c r="EP9" s="6" t="n">
        <v>851.24</v>
      </c>
      <c r="EQ9" s="0" t="s">
        <v>763</v>
      </c>
      <c r="ER9" s="0"/>
      <c r="ES9" s="8" t="s">
        <f>=-SUM(ES2:ES7)</f>
      </c>
      <c r="ET9" s="0" t="s">
        <v>767</v>
      </c>
      <c r="EU9" s="0"/>
      <c r="EV9" s="8" t="s">
        <f>=-SUM(EV2:EV7)</f>
      </c>
      <c r="EW9" s="0" t="s">
        <v>767</v>
      </c>
      <c r="EX9" s="11" t="n">
        <v>45931</v>
      </c>
      <c r="EY9" s="6" t="n">
        <v>-333.9</v>
      </c>
      <c r="EZ9" s="0" t="s">
        <v>689</v>
      </c>
      <c r="FA9" s="11" t="n">
        <v>45936</v>
      </c>
      <c r="FB9" s="6" t="n">
        <v>1211.97</v>
      </c>
      <c r="FC9" s="0" t="s">
        <v>763</v>
      </c>
      <c r="FD9" s="11" t="n">
        <v>45931</v>
      </c>
      <c r="FE9" s="6" t="n">
        <v>907.89</v>
      </c>
      <c r="FF9" s="0" t="s">
        <v>763</v>
      </c>
      <c r="FG9" s="11" t="n">
        <v>45967</v>
      </c>
      <c r="FH9" s="6" t="n">
        <v>-89.75</v>
      </c>
      <c r="FI9" s="0" t="s">
        <v>638</v>
      </c>
      <c r="FJ9" s="0"/>
      <c r="FK9" s="8" t="s">
        <f>=-SUM(FK2:FK7)</f>
      </c>
      <c r="FL9" s="0" t="s">
        <v>767</v>
      </c>
      <c r="FM9" s="0"/>
      <c r="FN9" s="0"/>
      <c r="FO9" s="0"/>
      <c r="FP9" s="0"/>
      <c r="FQ9" s="0"/>
      <c r="FR9" s="0"/>
      <c r="FS9" s="0"/>
      <c r="FT9" s="8" t="s">
        <f>=-SUM(FT2:FT7)</f>
      </c>
      <c r="FU9" s="0" t="s">
        <v>767</v>
      </c>
      <c r="FV9" s="11" t="n">
        <v>46134</v>
      </c>
      <c r="FW9" s="6" t="n">
        <v>-564.2</v>
      </c>
      <c r="FX9" s="0" t="s">
        <v>743</v>
      </c>
      <c r="FY9" s="11" t="n">
        <v>46058</v>
      </c>
      <c r="FZ9" s="6" t="n">
        <v>2629.79</v>
      </c>
      <c r="GA9" s="0" t="s">
        <v>763</v>
      </c>
    </row>
    <row collapsed="false" customFormat="false" customHeight="false" hidden="false" ht="12.1" outlineLevel="0" r="10">
      <c r="A10" s="0"/>
      <c r="B10" s="0"/>
      <c r="C10" s="0"/>
      <c r="D10" s="11" t="n">
        <v>44762</v>
      </c>
      <c r="E10" s="6" t="n">
        <v>3867.98</v>
      </c>
      <c r="F10" s="0" t="s">
        <v>763</v>
      </c>
      <c r="G10" s="0"/>
      <c r="H10" s="0"/>
      <c r="I10" s="0"/>
      <c r="J10" s="11" t="n">
        <v>44313</v>
      </c>
      <c r="K10" s="6" t="n">
        <v>-12.6</v>
      </c>
      <c r="L10" s="0" t="s">
        <v>243</v>
      </c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767</v>
      </c>
      <c r="V10" s="11" t="n">
        <v>45261</v>
      </c>
      <c r="W10" s="6" t="n">
        <v>-189.86</v>
      </c>
      <c r="X10" s="0" t="s">
        <v>458</v>
      </c>
      <c r="Y10" s="0"/>
      <c r="Z10" s="0"/>
      <c r="AA10" s="0"/>
      <c r="AB10" s="11" t="n">
        <v>45414</v>
      </c>
      <c r="AC10" s="6" t="n">
        <v>-36.38</v>
      </c>
      <c r="AD10" s="0" t="s">
        <v>245</v>
      </c>
      <c r="AE10" s="11" t="n">
        <v>45383</v>
      </c>
      <c r="AF10" s="6" t="n">
        <v>-57.97</v>
      </c>
      <c r="AG10" s="0" t="s">
        <v>494</v>
      </c>
      <c r="AH10" s="11" t="n">
        <v>44868</v>
      </c>
      <c r="AI10" s="6" t="n">
        <v>-22.18</v>
      </c>
      <c r="AJ10" s="0" t="s">
        <v>370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45015</v>
      </c>
      <c r="AU10" s="6" t="n">
        <v>1333</v>
      </c>
      <c r="AV10" s="0" t="s">
        <v>763</v>
      </c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45154</v>
      </c>
      <c r="BG10" s="6" t="n">
        <v>-20.46</v>
      </c>
      <c r="BH10" s="0" t="s">
        <v>433</v>
      </c>
      <c r="BI10" s="0"/>
      <c r="BJ10" s="0"/>
      <c r="BK10" s="0"/>
      <c r="BL10" s="0"/>
      <c r="BM10" s="0"/>
      <c r="BN10" s="0"/>
      <c r="BO10" s="11" t="n">
        <v>46120</v>
      </c>
      <c r="BP10" s="6" t="n">
        <v>5256.33</v>
      </c>
      <c r="BQ10" s="0" t="s">
        <v>763</v>
      </c>
      <c r="BR10" s="11" t="n">
        <v>46091</v>
      </c>
      <c r="BS10" s="6" t="n">
        <v>-2095.32</v>
      </c>
      <c r="BT10" s="0" t="s">
        <v>764</v>
      </c>
      <c r="BU10" s="0"/>
      <c r="BV10" s="0"/>
      <c r="BW10" s="0"/>
      <c r="BX10" s="11" t="n">
        <v>45428</v>
      </c>
      <c r="BY10" s="6" t="n">
        <v>-28.9</v>
      </c>
      <c r="BZ10" s="0" t="s">
        <v>409</v>
      </c>
      <c r="CA10" s="0"/>
      <c r="CB10" s="0"/>
      <c r="CC10" s="0"/>
      <c r="CD10" s="0"/>
      <c r="CE10" s="10" t="s">
        <f>=XIRR(CE2:CE9,CD2:CD9)</f>
      </c>
      <c r="CF10" s="0"/>
      <c r="CG10" s="0"/>
      <c r="CH10" s="10" t="s">
        <f>=XIRR(CH2:CH9,CG2:CG9)</f>
      </c>
      <c r="CI10" s="0"/>
      <c r="CJ10" s="11" t="n">
        <v>45974</v>
      </c>
      <c r="CK10" s="6" t="n">
        <v>-2131.12</v>
      </c>
      <c r="CL10" s="0" t="s">
        <v>764</v>
      </c>
      <c r="CM10" s="11" t="n">
        <v>45819</v>
      </c>
      <c r="CN10" s="6" t="n">
        <v>-221.3</v>
      </c>
      <c r="CO10" s="0" t="s">
        <v>593</v>
      </c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45769</v>
      </c>
      <c r="CZ10" s="6" t="n">
        <v>-53.58</v>
      </c>
      <c r="DA10" s="0" t="s">
        <v>473</v>
      </c>
      <c r="DB10" s="11" t="n">
        <v>45510</v>
      </c>
      <c r="DC10" s="6" t="n">
        <v>-2000</v>
      </c>
      <c r="DD10" s="0" t="s">
        <v>563</v>
      </c>
      <c r="DE10" s="0"/>
      <c r="DF10" s="0"/>
      <c r="DG10" s="0"/>
      <c r="DH10" s="0"/>
      <c r="DI10" s="8" t="s">
        <f>=-SUM(DI2:DI8)</f>
      </c>
      <c r="DJ10" s="0" t="s">
        <v>767</v>
      </c>
      <c r="DK10" s="0"/>
      <c r="DL10" s="0"/>
      <c r="DM10" s="0"/>
      <c r="DN10" s="11" t="n">
        <v>45848</v>
      </c>
      <c r="DO10" s="6" t="n">
        <v>-1000</v>
      </c>
      <c r="DP10" s="0" t="s">
        <v>654</v>
      </c>
      <c r="DQ10" s="11" t="n">
        <v>45764</v>
      </c>
      <c r="DR10" s="6" t="n">
        <v>-24.52</v>
      </c>
      <c r="DS10" s="0" t="s">
        <v>623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45989</v>
      </c>
      <c r="EG10" s="6" t="n">
        <v>-154.65</v>
      </c>
      <c r="EH10" s="0" t="s">
        <v>524</v>
      </c>
      <c r="EI10" s="11" t="n">
        <v>45566</v>
      </c>
      <c r="EJ10" s="6" t="n">
        <v>-48.05</v>
      </c>
      <c r="EK10" s="0" t="s">
        <v>496</v>
      </c>
      <c r="EL10" s="11" t="n">
        <v>46195</v>
      </c>
      <c r="EM10" s="6" t="n">
        <v>-8187.97</v>
      </c>
      <c r="EN10" s="0" t="s">
        <v>764</v>
      </c>
      <c r="EO10" s="11" t="n">
        <v>45932</v>
      </c>
      <c r="EP10" s="6" t="n">
        <v>844.39</v>
      </c>
      <c r="EQ10" s="0" t="s">
        <v>763</v>
      </c>
      <c r="ER10" s="0"/>
      <c r="ES10" s="0"/>
      <c r="ET10" s="0"/>
      <c r="EU10" s="0"/>
      <c r="EV10" s="0"/>
      <c r="EW10" s="0"/>
      <c r="EX10" s="11" t="n">
        <v>46113</v>
      </c>
      <c r="EY10" s="6" t="n">
        <v>-333.9</v>
      </c>
      <c r="EZ10" s="0" t="s">
        <v>689</v>
      </c>
      <c r="FA10" s="11" t="n">
        <v>45994</v>
      </c>
      <c r="FB10" s="6" t="n">
        <v>1275.77</v>
      </c>
      <c r="FC10" s="0" t="s">
        <v>763</v>
      </c>
      <c r="FD10" s="11" t="n">
        <v>45932</v>
      </c>
      <c r="FE10" s="6" t="n">
        <v>899.69</v>
      </c>
      <c r="FF10" s="0" t="s">
        <v>763</v>
      </c>
      <c r="FG10" s="11" t="n">
        <v>45997</v>
      </c>
      <c r="FH10" s="6" t="n">
        <v>-89.75</v>
      </c>
      <c r="FI10" s="0" t="s">
        <v>638</v>
      </c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11" t="n">
        <v>46195</v>
      </c>
      <c r="FW10" s="6" t="n">
        <v>-9080.43</v>
      </c>
      <c r="FX10" s="0" t="s">
        <v>764</v>
      </c>
      <c r="FY10" s="11" t="n">
        <v>46058</v>
      </c>
      <c r="FZ10" s="6" t="n">
        <v>876.54</v>
      </c>
      <c r="GA10" s="0" t="s">
        <v>763</v>
      </c>
    </row>
    <row collapsed="false" customFormat="false" customHeight="false" hidden="false" ht="12.1" outlineLevel="0" r="11">
      <c r="A11" s="0"/>
      <c r="B11" s="0"/>
      <c r="C11" s="0"/>
      <c r="D11" s="11" t="n">
        <v>44841</v>
      </c>
      <c r="E11" s="6" t="n">
        <v>-4081.17</v>
      </c>
      <c r="F11" s="0" t="s">
        <v>764</v>
      </c>
      <c r="G11" s="0"/>
      <c r="H11" s="0"/>
      <c r="I11" s="0"/>
      <c r="J11" s="11" t="n">
        <v>44459</v>
      </c>
      <c r="K11" s="6" t="n">
        <v>-165.76</v>
      </c>
      <c r="L11" s="0" t="s">
        <v>281</v>
      </c>
      <c r="M11" s="0"/>
      <c r="N11" s="0"/>
      <c r="O11" s="0"/>
      <c r="P11" s="0"/>
      <c r="Q11" s="0"/>
      <c r="R11" s="0"/>
      <c r="S11" s="0"/>
      <c r="T11" s="0"/>
      <c r="U11" s="0"/>
      <c r="V11" s="11" t="n">
        <v>45562</v>
      </c>
      <c r="W11" s="6" t="n">
        <v>-210.4</v>
      </c>
      <c r="X11" s="0" t="s">
        <v>577</v>
      </c>
      <c r="Y11" s="0"/>
      <c r="Z11" s="0"/>
      <c r="AA11" s="0"/>
      <c r="AB11" s="11" t="n">
        <v>45596</v>
      </c>
      <c r="AC11" s="6" t="n">
        <v>-36.38</v>
      </c>
      <c r="AD11" s="0" t="s">
        <v>245</v>
      </c>
      <c r="AE11" s="11" t="n">
        <v>45565</v>
      </c>
      <c r="AF11" s="6" t="n">
        <v>-63.25</v>
      </c>
      <c r="AG11" s="0" t="s">
        <v>579</v>
      </c>
      <c r="AH11" s="11" t="n">
        <v>44952</v>
      </c>
      <c r="AI11" s="6" t="n">
        <v>-25.51</v>
      </c>
      <c r="AJ11" s="0" t="s">
        <v>388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45217</v>
      </c>
      <c r="AU11" s="6" t="n">
        <v>-262.6</v>
      </c>
      <c r="AV11" s="0" t="s">
        <v>447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45246</v>
      </c>
      <c r="BG11" s="6" t="n">
        <v>-18.79</v>
      </c>
      <c r="BH11" s="0" t="s">
        <v>455</v>
      </c>
      <c r="BI11" s="0"/>
      <c r="BJ11" s="0"/>
      <c r="BK11" s="0"/>
      <c r="BL11" s="0"/>
      <c r="BM11" s="0"/>
      <c r="BN11" s="0"/>
      <c r="BO11" s="11" t="n">
        <v>46129</v>
      </c>
      <c r="BP11" s="6" t="n">
        <v>-403.06</v>
      </c>
      <c r="BQ11" s="0" t="s">
        <v>764</v>
      </c>
      <c r="BR11" s="0"/>
      <c r="BS11" s="10" t="s">
        <f>=XIRR(BS2:BS10,BR2:BR10)</f>
      </c>
      <c r="BT11" s="0"/>
      <c r="BU11" s="0"/>
      <c r="BV11" s="0"/>
      <c r="BW11" s="0"/>
      <c r="BX11" s="11" t="n">
        <v>45519</v>
      </c>
      <c r="BY11" s="6" t="n">
        <v>-28.9</v>
      </c>
      <c r="BZ11" s="0" t="s">
        <v>409</v>
      </c>
      <c r="CA11" s="0"/>
      <c r="CB11" s="0"/>
      <c r="CC11" s="0"/>
      <c r="CD11" s="0"/>
      <c r="CE11" s="8" t="s">
        <f>=-SUM(CE2:CE9)</f>
      </c>
      <c r="CF11" s="0" t="s">
        <v>767</v>
      </c>
      <c r="CG11" s="0"/>
      <c r="CH11" s="8" t="s">
        <f>=-SUM(CH2:CH9)</f>
      </c>
      <c r="CI11" s="0" t="s">
        <v>767</v>
      </c>
      <c r="CJ11" s="0"/>
      <c r="CK11" s="10" t="s">
        <f>=XIRR(CK2:CK10,CJ2:CJ10)</f>
      </c>
      <c r="CL11" s="0"/>
      <c r="CM11" s="11" t="n">
        <v>45818</v>
      </c>
      <c r="CN11" s="6" t="n">
        <v>-5000</v>
      </c>
      <c r="CO11" s="0" t="s">
        <v>639</v>
      </c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45860</v>
      </c>
      <c r="CZ11" s="6" t="n">
        <v>-53.58</v>
      </c>
      <c r="DA11" s="0" t="s">
        <v>473</v>
      </c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10" t="s">
        <f>=XIRR(DO2:DO10,DN2:DN10)</f>
      </c>
      <c r="DP11" s="0"/>
      <c r="DQ11" s="11" t="n">
        <v>45763</v>
      </c>
      <c r="DR11" s="6" t="n">
        <v>-250</v>
      </c>
      <c r="DS11" s="0" t="s">
        <v>557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46080</v>
      </c>
      <c r="EG11" s="6" t="n">
        <v>-154.65</v>
      </c>
      <c r="EH11" s="0" t="s">
        <v>524</v>
      </c>
      <c r="EI11" s="11" t="n">
        <v>45596</v>
      </c>
      <c r="EJ11" s="6" t="n">
        <v>-48.05</v>
      </c>
      <c r="EK11" s="0" t="s">
        <v>496</v>
      </c>
      <c r="EL11" s="0"/>
      <c r="EM11" s="10" t="s">
        <f>=XIRR(EM2:EM10,EL2:EL10)</f>
      </c>
      <c r="EN11" s="0"/>
      <c r="EO11" s="11" t="n">
        <v>45936</v>
      </c>
      <c r="EP11" s="6" t="n">
        <v>845.61</v>
      </c>
      <c r="EQ11" s="0" t="s">
        <v>763</v>
      </c>
      <c r="ER11" s="0"/>
      <c r="ES11" s="0"/>
      <c r="ET11" s="0"/>
      <c r="EU11" s="0"/>
      <c r="EV11" s="0"/>
      <c r="EW11" s="0"/>
      <c r="EX11" s="11" t="n">
        <v>46119</v>
      </c>
      <c r="EY11" s="6" t="n">
        <v>-6261.22</v>
      </c>
      <c r="EZ11" s="0" t="s">
        <v>764</v>
      </c>
      <c r="FA11" s="11" t="n">
        <v>46064</v>
      </c>
      <c r="FB11" s="6" t="n">
        <v>-577.1</v>
      </c>
      <c r="FC11" s="0" t="s">
        <v>728</v>
      </c>
      <c r="FD11" s="11" t="n">
        <v>45994</v>
      </c>
      <c r="FE11" s="6" t="n">
        <v>-850.28</v>
      </c>
      <c r="FF11" s="0" t="s">
        <v>707</v>
      </c>
      <c r="FG11" s="11" t="n">
        <v>46027</v>
      </c>
      <c r="FH11" s="6" t="n">
        <v>-89.75</v>
      </c>
      <c r="FI11" s="0" t="s">
        <v>638</v>
      </c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10" t="s">
        <f>=XIRR(FW2:FW10,FV2:FV10)</f>
      </c>
      <c r="FX11" s="0"/>
      <c r="FY11" s="11" t="n">
        <v>46195</v>
      </c>
      <c r="FZ11" s="6" t="n">
        <v>-9029.93</v>
      </c>
      <c r="GA11" s="0" t="s">
        <v>764</v>
      </c>
    </row>
    <row collapsed="false" customFormat="false" customHeight="false" hidden="false" ht="12.1" outlineLevel="0" r="12">
      <c r="A12" s="0"/>
      <c r="B12" s="0"/>
      <c r="C12" s="0"/>
      <c r="D12" s="11" t="n">
        <v>44845</v>
      </c>
      <c r="E12" s="6" t="n">
        <v>-444.3</v>
      </c>
      <c r="F12" s="0" t="s">
        <v>366</v>
      </c>
      <c r="G12" s="0"/>
      <c r="H12" s="0"/>
      <c r="I12" s="0"/>
      <c r="J12" s="11" t="n">
        <v>44753</v>
      </c>
      <c r="K12" s="6" t="n">
        <v>-12.88</v>
      </c>
      <c r="L12" s="0" t="s">
        <v>351</v>
      </c>
      <c r="M12" s="0"/>
      <c r="N12" s="0"/>
      <c r="O12" s="0"/>
      <c r="P12" s="0"/>
      <c r="Q12" s="0"/>
      <c r="R12" s="0"/>
      <c r="S12" s="0"/>
      <c r="T12" s="0"/>
      <c r="U12" s="0"/>
      <c r="V12" s="11" t="n">
        <v>45617</v>
      </c>
      <c r="W12" s="6" t="n">
        <v>530.97</v>
      </c>
      <c r="X12" s="0" t="s">
        <v>763</v>
      </c>
      <c r="Y12" s="0"/>
      <c r="Z12" s="0"/>
      <c r="AA12" s="0"/>
      <c r="AB12" s="11" t="n">
        <v>45778</v>
      </c>
      <c r="AC12" s="6" t="n">
        <v>-36.38</v>
      </c>
      <c r="AD12" s="0" t="s">
        <v>245</v>
      </c>
      <c r="AE12" s="11" t="n">
        <v>45747</v>
      </c>
      <c r="AF12" s="6" t="n">
        <v>-78.4</v>
      </c>
      <c r="AG12" s="0" t="s">
        <v>617</v>
      </c>
      <c r="AH12" s="11" t="n">
        <v>45057</v>
      </c>
      <c r="AI12" s="6" t="n">
        <v>-28.38</v>
      </c>
      <c r="AJ12" s="0" t="s">
        <v>407</v>
      </c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45443</v>
      </c>
      <c r="AU12" s="6" t="n">
        <v>-140.6</v>
      </c>
      <c r="AV12" s="0" t="s">
        <v>525</v>
      </c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45334</v>
      </c>
      <c r="BG12" s="6" t="n">
        <v>-19.09</v>
      </c>
      <c r="BH12" s="0" t="s">
        <v>478</v>
      </c>
      <c r="BI12" s="0"/>
      <c r="BJ12" s="0"/>
      <c r="BK12" s="0"/>
      <c r="BL12" s="0"/>
      <c r="BM12" s="0"/>
      <c r="BN12" s="0"/>
      <c r="BO12" s="11" t="n">
        <v>46157</v>
      </c>
      <c r="BP12" s="6" t="n">
        <v>-1925.85</v>
      </c>
      <c r="BQ12" s="0" t="s">
        <v>764</v>
      </c>
      <c r="BR12" s="0"/>
      <c r="BS12" s="8" t="s">
        <f>=-SUM(BS2:BS10)</f>
      </c>
      <c r="BT12" s="0" t="s">
        <v>767</v>
      </c>
      <c r="BU12" s="0"/>
      <c r="BV12" s="0"/>
      <c r="BW12" s="0"/>
      <c r="BX12" s="11" t="n">
        <v>45610</v>
      </c>
      <c r="BY12" s="6" t="n">
        <v>-28.9</v>
      </c>
      <c r="BZ12" s="0" t="s">
        <v>409</v>
      </c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8" t="s">
        <f>=-SUM(CK2:CK10)</f>
      </c>
      <c r="CL12" s="0" t="s">
        <v>767</v>
      </c>
      <c r="CM12" s="0"/>
      <c r="CN12" s="10" t="s">
        <f>=XIRR(CN2:CN11,CM2:CM11)</f>
      </c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45859</v>
      </c>
      <c r="CZ12" s="6" t="n">
        <v>-2000</v>
      </c>
      <c r="DA12" s="0" t="s">
        <v>668</v>
      </c>
      <c r="DB12" s="0"/>
      <c r="DC12" s="8" t="s">
        <f>=-SUM(DC2:DC10)</f>
      </c>
      <c r="DD12" s="0" t="s">
        <v>767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8" t="s">
        <f>=-SUM(DO2:DO10)</f>
      </c>
      <c r="DP12" s="0" t="s">
        <v>767</v>
      </c>
      <c r="DQ12" s="11" t="n">
        <v>45855</v>
      </c>
      <c r="DR12" s="6" t="n">
        <v>-19.82</v>
      </c>
      <c r="DS12" s="0" t="s">
        <v>662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46091</v>
      </c>
      <c r="EG12" s="6" t="n">
        <v>-4967.51</v>
      </c>
      <c r="EH12" s="0" t="s">
        <v>764</v>
      </c>
      <c r="EI12" s="11" t="n">
        <v>45626</v>
      </c>
      <c r="EJ12" s="6" t="n">
        <v>-48.05</v>
      </c>
      <c r="EK12" s="0" t="s">
        <v>496</v>
      </c>
      <c r="EL12" s="0"/>
      <c r="EM12" s="8" t="s">
        <f>=-SUM(EM2:EM10)</f>
      </c>
      <c r="EN12" s="0" t="s">
        <v>767</v>
      </c>
      <c r="EO12" s="11" t="n">
        <v>46106</v>
      </c>
      <c r="EP12" s="6" t="n">
        <v>-780.6</v>
      </c>
      <c r="EQ12" s="0" t="s">
        <v>736</v>
      </c>
      <c r="ER12" s="0"/>
      <c r="ES12" s="0"/>
      <c r="ET12" s="0"/>
      <c r="EU12" s="0"/>
      <c r="EV12" s="0"/>
      <c r="EW12" s="0"/>
      <c r="EX12" s="11" t="n">
        <v>46120</v>
      </c>
      <c r="EY12" s="6" t="n">
        <v>6280.4</v>
      </c>
      <c r="EZ12" s="0" t="s">
        <v>763</v>
      </c>
      <c r="FA12" s="11" t="n">
        <v>46114</v>
      </c>
      <c r="FB12" s="6" t="n">
        <v>634.59</v>
      </c>
      <c r="FC12" s="0" t="s">
        <v>763</v>
      </c>
      <c r="FD12" s="11" t="n">
        <v>45994</v>
      </c>
      <c r="FE12" s="6" t="n">
        <v>1799.02</v>
      </c>
      <c r="FF12" s="0" t="s">
        <v>763</v>
      </c>
      <c r="FG12" s="11" t="n">
        <v>46057</v>
      </c>
      <c r="FH12" s="6" t="n">
        <v>-89.75</v>
      </c>
      <c r="FI12" s="0" t="s">
        <v>638</v>
      </c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8" t="s">
        <f>=-SUM(FW2:FW10)</f>
      </c>
      <c r="FX12" s="0" t="s">
        <v>767</v>
      </c>
      <c r="FY12" s="0"/>
      <c r="FZ12" s="10" t="s">
        <f>=XIRR(FZ2:FZ11,FY2:FY11)</f>
      </c>
      <c r="GA12" s="0"/>
    </row>
    <row collapsed="false" customFormat="false" customHeight="false" hidden="false" ht="12.1" outlineLevel="0" r="13">
      <c r="A13" s="0"/>
      <c r="B13" s="0"/>
      <c r="C13" s="0"/>
      <c r="D13" s="11" t="n">
        <v>45007</v>
      </c>
      <c r="E13" s="6" t="n">
        <v>1697.53</v>
      </c>
      <c r="F13" s="0" t="s">
        <v>763</v>
      </c>
      <c r="G13" s="0"/>
      <c r="H13" s="0"/>
      <c r="I13" s="0"/>
      <c r="J13" s="11" t="n">
        <v>45118</v>
      </c>
      <c r="K13" s="6" t="n">
        <v>-25.8</v>
      </c>
      <c r="L13" s="0" t="s">
        <v>426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45882</v>
      </c>
      <c r="W13" s="6" t="n">
        <v>-271.5</v>
      </c>
      <c r="X13" s="0" t="s">
        <v>677</v>
      </c>
      <c r="Y13" s="0"/>
      <c r="Z13" s="0"/>
      <c r="AA13" s="0"/>
      <c r="AB13" s="11" t="n">
        <v>45777</v>
      </c>
      <c r="AC13" s="6" t="n">
        <v>-1000</v>
      </c>
      <c r="AD13" s="0" t="s">
        <v>626</v>
      </c>
      <c r="AE13" s="11" t="n">
        <v>45929</v>
      </c>
      <c r="AF13" s="6" t="n">
        <v>-71.72</v>
      </c>
      <c r="AG13" s="0" t="s">
        <v>687</v>
      </c>
      <c r="AH13" s="11" t="n">
        <v>45134</v>
      </c>
      <c r="AI13" s="6" t="n">
        <v>-33.32</v>
      </c>
      <c r="AJ13" s="0" t="s">
        <v>431</v>
      </c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45503</v>
      </c>
      <c r="AU13" s="6" t="n">
        <v>607.26</v>
      </c>
      <c r="AV13" s="0" t="s">
        <v>763</v>
      </c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45429</v>
      </c>
      <c r="BG13" s="6" t="n">
        <v>-19.09</v>
      </c>
      <c r="BH13" s="0" t="s">
        <v>518</v>
      </c>
      <c r="BI13" s="0"/>
      <c r="BJ13" s="0"/>
      <c r="BK13" s="0"/>
      <c r="BL13" s="0"/>
      <c r="BM13" s="0"/>
      <c r="BN13" s="0"/>
      <c r="BO13" s="11" t="n">
        <v>46157</v>
      </c>
      <c r="BP13" s="6" t="n">
        <v>-185.19</v>
      </c>
      <c r="BQ13" s="0" t="s">
        <v>764</v>
      </c>
      <c r="BR13" s="0"/>
      <c r="BS13" s="0"/>
      <c r="BT13" s="0"/>
      <c r="BU13" s="0"/>
      <c r="BV13" s="0"/>
      <c r="BW13" s="0"/>
      <c r="BX13" s="11" t="n">
        <v>45701</v>
      </c>
      <c r="BY13" s="6" t="n">
        <v>-28.9</v>
      </c>
      <c r="BZ13" s="0" t="s">
        <v>409</v>
      </c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8" t="s">
        <f>=-SUM(CN2:CN11)</f>
      </c>
      <c r="CO13" s="0" t="s">
        <v>767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10" t="s">
        <f>=XIRR(CZ2:CZ12,CY2:CY12)</f>
      </c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45854</v>
      </c>
      <c r="DR13" s="6" t="n">
        <v>-250</v>
      </c>
      <c r="DS13" s="0" t="s">
        <v>557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10" t="s">
        <f>=XIRR(EG2:EG12,EF2:EF12)</f>
      </c>
      <c r="EH13" s="0"/>
      <c r="EI13" s="11" t="n">
        <v>45656</v>
      </c>
      <c r="EJ13" s="6" t="n">
        <v>-48.05</v>
      </c>
      <c r="EK13" s="0" t="s">
        <v>496</v>
      </c>
      <c r="EL13" s="0"/>
      <c r="EM13" s="0"/>
      <c r="EN13" s="0"/>
      <c r="EO13" s="11" t="n">
        <v>46195</v>
      </c>
      <c r="EP13" s="6" t="n">
        <v>-13859.92</v>
      </c>
      <c r="EQ13" s="0" t="s">
        <v>764</v>
      </c>
      <c r="ER13" s="0"/>
      <c r="ES13" s="0"/>
      <c r="ET13" s="0"/>
      <c r="EU13" s="0"/>
      <c r="EV13" s="0"/>
      <c r="EW13" s="0"/>
      <c r="EX13" s="11" t="n">
        <v>46195</v>
      </c>
      <c r="EY13" s="6" t="n">
        <v>-609.73</v>
      </c>
      <c r="EZ13" s="0" t="s">
        <v>764</v>
      </c>
      <c r="FA13" s="11" t="n">
        <v>46195</v>
      </c>
      <c r="FB13" s="6" t="n">
        <v>-1235.23</v>
      </c>
      <c r="FC13" s="0" t="s">
        <v>764</v>
      </c>
      <c r="FD13" s="11" t="n">
        <v>46063</v>
      </c>
      <c r="FE13" s="6" t="n">
        <v>884</v>
      </c>
      <c r="FF13" s="0" t="s">
        <v>763</v>
      </c>
      <c r="FG13" s="11" t="n">
        <v>46087</v>
      </c>
      <c r="FH13" s="6" t="n">
        <v>-89.75</v>
      </c>
      <c r="FI13" s="0" t="s">
        <v>638</v>
      </c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8" t="s">
        <f>=-SUM(FZ2:FZ11)</f>
      </c>
      <c r="GA13" s="0" t="s">
        <v>767</v>
      </c>
    </row>
    <row collapsed="false" customFormat="false" customHeight="false" hidden="false" ht="12.1" outlineLevel="0" r="14">
      <c r="A14" s="0"/>
      <c r="B14" s="0"/>
      <c r="C14" s="0"/>
      <c r="D14" s="11" t="n">
        <v>45974</v>
      </c>
      <c r="E14" s="6" t="n">
        <v>-2375.57</v>
      </c>
      <c r="F14" s="0" t="s">
        <v>764</v>
      </c>
      <c r="G14" s="0"/>
      <c r="H14" s="0"/>
      <c r="I14" s="0"/>
      <c r="J14" s="11" t="n">
        <v>45482</v>
      </c>
      <c r="K14" s="6" t="n">
        <v>-50.8</v>
      </c>
      <c r="L14" s="0" t="s">
        <v>543</v>
      </c>
      <c r="M14" s="0"/>
      <c r="N14" s="0"/>
      <c r="O14" s="0"/>
      <c r="P14" s="0"/>
      <c r="Q14" s="0"/>
      <c r="R14" s="0"/>
      <c r="S14" s="0"/>
      <c r="T14" s="0"/>
      <c r="U14" s="0"/>
      <c r="V14" s="11" t="n">
        <v>46091</v>
      </c>
      <c r="W14" s="6" t="n">
        <v>-3037.26</v>
      </c>
      <c r="X14" s="0" t="s">
        <v>764</v>
      </c>
      <c r="Y14" s="0"/>
      <c r="Z14" s="0"/>
      <c r="AA14" s="0"/>
      <c r="AB14" s="0"/>
      <c r="AC14" s="10" t="s">
        <f>=XIRR(AC2:AC13,AB2:AB13)</f>
      </c>
      <c r="AD14" s="0"/>
      <c r="AE14" s="11" t="n">
        <v>46091</v>
      </c>
      <c r="AF14" s="6" t="n">
        <v>-944.93</v>
      </c>
      <c r="AG14" s="0" t="s">
        <v>764</v>
      </c>
      <c r="AH14" s="11" t="n">
        <v>45239</v>
      </c>
      <c r="AI14" s="6" t="n">
        <v>-34.11</v>
      </c>
      <c r="AJ14" s="0" t="s">
        <v>454</v>
      </c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45511</v>
      </c>
      <c r="AU14" s="6" t="n">
        <v>2441.39</v>
      </c>
      <c r="AV14" s="0" t="s">
        <v>763</v>
      </c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45516</v>
      </c>
      <c r="BG14" s="6" t="n">
        <v>-1313.04</v>
      </c>
      <c r="BH14" s="0" t="s">
        <v>764</v>
      </c>
      <c r="BI14" s="0"/>
      <c r="BJ14" s="0"/>
      <c r="BK14" s="0"/>
      <c r="BL14" s="0"/>
      <c r="BM14" s="0"/>
      <c r="BN14" s="0"/>
      <c r="BO14" s="11" t="n">
        <v>46157</v>
      </c>
      <c r="BP14" s="6" t="n">
        <v>-5851.62</v>
      </c>
      <c r="BQ14" s="0" t="s">
        <v>764</v>
      </c>
      <c r="BR14" s="0"/>
      <c r="BS14" s="0"/>
      <c r="BT14" s="0"/>
      <c r="BU14" s="0"/>
      <c r="BV14" s="0"/>
      <c r="BW14" s="0"/>
      <c r="BX14" s="11" t="n">
        <v>45792</v>
      </c>
      <c r="BY14" s="6" t="n">
        <v>-28.9</v>
      </c>
      <c r="BZ14" s="0" t="s">
        <v>409</v>
      </c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8" t="s">
        <f>=-SUM(CZ2:CZ12)</f>
      </c>
      <c r="DA14" s="0" t="s">
        <v>767</v>
      </c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45946</v>
      </c>
      <c r="DR14" s="6" t="n">
        <v>-15.1</v>
      </c>
      <c r="DS14" s="0" t="s">
        <v>698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8" t="s">
        <f>=-SUM(EG2:EG12)</f>
      </c>
      <c r="EH14" s="0" t="s">
        <v>767</v>
      </c>
      <c r="EI14" s="11" t="n">
        <v>45686</v>
      </c>
      <c r="EJ14" s="6" t="n">
        <v>-48.05</v>
      </c>
      <c r="EK14" s="0" t="s">
        <v>496</v>
      </c>
      <c r="EL14" s="0"/>
      <c r="EM14" s="0"/>
      <c r="EN14" s="0"/>
      <c r="EO14" s="0"/>
      <c r="EP14" s="10" t="s">
        <f>=XIRR(EP2:EP13,EO2:EO13)</f>
      </c>
      <c r="EQ14" s="0"/>
      <c r="ER14" s="0"/>
      <c r="ES14" s="0"/>
      <c r="ET14" s="0"/>
      <c r="EU14" s="0"/>
      <c r="EV14" s="0"/>
      <c r="EW14" s="0"/>
      <c r="EX14" s="11" t="n">
        <v>46195</v>
      </c>
      <c r="EY14" s="6" t="n">
        <v>-3048.62</v>
      </c>
      <c r="EZ14" s="0" t="s">
        <v>764</v>
      </c>
      <c r="FA14" s="11" t="n">
        <v>46195</v>
      </c>
      <c r="FB14" s="6" t="n">
        <v>-617.61</v>
      </c>
      <c r="FC14" s="0" t="s">
        <v>764</v>
      </c>
      <c r="FD14" s="11" t="n">
        <v>46176</v>
      </c>
      <c r="FE14" s="6" t="n">
        <v>-1009.52</v>
      </c>
      <c r="FF14" s="0" t="s">
        <v>753</v>
      </c>
      <c r="FG14" s="11" t="n">
        <v>46091</v>
      </c>
      <c r="FH14" s="6" t="n">
        <v>-5012.68</v>
      </c>
      <c r="FI14" s="0" t="s">
        <v>764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  <c r="G15" s="0"/>
      <c r="H15" s="0"/>
      <c r="I15" s="0"/>
      <c r="J15" s="11" t="n">
        <v>45839</v>
      </c>
      <c r="K15" s="6" t="n">
        <v>-50.6</v>
      </c>
      <c r="L15" s="0" t="s">
        <v>644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10" t="s">
        <f>=XIRR(W2:W14,V2:V14)</f>
      </c>
      <c r="X15" s="0"/>
      <c r="Y15" s="0"/>
      <c r="Z15" s="0"/>
      <c r="AA15" s="0"/>
      <c r="AB15" s="0"/>
      <c r="AC15" s="8" t="s">
        <f>=-SUM(AC2:AC13)</f>
      </c>
      <c r="AD15" s="0" t="s">
        <v>767</v>
      </c>
      <c r="AE15" s="0"/>
      <c r="AF15" s="10" t="s">
        <f>=XIRR(AF2:AF14,AE2:AE14)</f>
      </c>
      <c r="AG15" s="0"/>
      <c r="AH15" s="11" t="n">
        <v>45316</v>
      </c>
      <c r="AI15" s="6" t="n">
        <v>-33.55</v>
      </c>
      <c r="AJ15" s="0" t="s">
        <v>474</v>
      </c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45513</v>
      </c>
      <c r="AU15" s="6" t="n">
        <v>607.66</v>
      </c>
      <c r="AV15" s="0" t="s">
        <v>763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10" t="s">
        <f>=XIRR(BG2:BG14,BF2:BF14)</f>
      </c>
      <c r="BH15" s="0"/>
      <c r="BI15" s="0"/>
      <c r="BJ15" s="0"/>
      <c r="BK15" s="0"/>
      <c r="BL15" s="0"/>
      <c r="BM15" s="0"/>
      <c r="BN15" s="0"/>
      <c r="BO15" s="0"/>
      <c r="BP15" s="10" t="s">
        <f>=XIRR(BP2:BP14,BO2:BO14)</f>
      </c>
      <c r="BQ15" s="0"/>
      <c r="BR15" s="0"/>
      <c r="BS15" s="0"/>
      <c r="BT15" s="0"/>
      <c r="BU15" s="0"/>
      <c r="BV15" s="0"/>
      <c r="BW15" s="0"/>
      <c r="BX15" s="11" t="n">
        <v>45883</v>
      </c>
      <c r="BY15" s="6" t="n">
        <v>-28.9</v>
      </c>
      <c r="BZ15" s="0" t="s">
        <v>409</v>
      </c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11" t="n">
        <v>45945</v>
      </c>
      <c r="DR15" s="6" t="n">
        <v>-250</v>
      </c>
      <c r="DS15" s="0" t="s">
        <v>557</v>
      </c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11" t="n">
        <v>45716</v>
      </c>
      <c r="EJ15" s="6" t="n">
        <v>-48.05</v>
      </c>
      <c r="EK15" s="0" t="s">
        <v>496</v>
      </c>
      <c r="EL15" s="0"/>
      <c r="EM15" s="0"/>
      <c r="EN15" s="0"/>
      <c r="EO15" s="0"/>
      <c r="EP15" s="8" t="s">
        <f>=-SUM(EP2:EP13)</f>
      </c>
      <c r="EQ15" s="0" t="s">
        <v>767</v>
      </c>
      <c r="ER15" s="0"/>
      <c r="ES15" s="0"/>
      <c r="ET15" s="0"/>
      <c r="EU15" s="0"/>
      <c r="EV15" s="0"/>
      <c r="EW15" s="0"/>
      <c r="EX15" s="11" t="n">
        <v>46195</v>
      </c>
      <c r="EY15" s="6" t="n">
        <v>-2438.89</v>
      </c>
      <c r="EZ15" s="0" t="s">
        <v>764</v>
      </c>
      <c r="FA15" s="11" t="n">
        <v>46195</v>
      </c>
      <c r="FB15" s="6" t="n">
        <v>-617.6</v>
      </c>
      <c r="FC15" s="0" t="s">
        <v>764</v>
      </c>
      <c r="FD15" s="11" t="n">
        <v>46195</v>
      </c>
      <c r="FE15" s="6" t="n">
        <v>-5101.09</v>
      </c>
      <c r="FF15" s="0" t="s">
        <v>764</v>
      </c>
      <c r="FG15" s="0"/>
      <c r="FH15" s="10" t="s">
        <f>=XIRR(FH2:FH14,FG2:FG14)</f>
      </c>
      <c r="FI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767</v>
      </c>
      <c r="G16" s="0"/>
      <c r="H16" s="0"/>
      <c r="I16" s="0"/>
      <c r="J16" s="11" t="n">
        <v>45974</v>
      </c>
      <c r="K16" s="6" t="n">
        <v>-1274.45</v>
      </c>
      <c r="L16" s="0" t="s">
        <v>764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8" t="s">
        <f>=-SUM(W2:W14)</f>
      </c>
      <c r="X16" s="0" t="s">
        <v>767</v>
      </c>
      <c r="Y16" s="0"/>
      <c r="Z16" s="0"/>
      <c r="AA16" s="0"/>
      <c r="AB16" s="0"/>
      <c r="AC16" s="0"/>
      <c r="AD16" s="0"/>
      <c r="AE16" s="0"/>
      <c r="AF16" s="8" t="s">
        <f>=-SUM(AF2:AF14)</f>
      </c>
      <c r="AG16" s="0" t="s">
        <v>767</v>
      </c>
      <c r="AH16" s="11" t="n">
        <v>45499</v>
      </c>
      <c r="AI16" s="6" t="n">
        <v>-32.46</v>
      </c>
      <c r="AJ16" s="0" t="s">
        <v>560</v>
      </c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45513</v>
      </c>
      <c r="AU16" s="6" t="n">
        <v>608.95</v>
      </c>
      <c r="AV16" s="0" t="s">
        <v>763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8" t="s">
        <f>=-SUM(BG2:BG14)</f>
      </c>
      <c r="BH16" s="0" t="s">
        <v>767</v>
      </c>
      <c r="BI16" s="0"/>
      <c r="BJ16" s="0"/>
      <c r="BK16" s="0"/>
      <c r="BL16" s="0"/>
      <c r="BM16" s="0"/>
      <c r="BN16" s="0"/>
      <c r="BO16" s="0"/>
      <c r="BP16" s="8" t="s">
        <f>=-SUM(BP2:BP14)</f>
      </c>
      <c r="BQ16" s="0" t="s">
        <v>767</v>
      </c>
      <c r="BR16" s="0"/>
      <c r="BS16" s="0"/>
      <c r="BT16" s="0"/>
      <c r="BU16" s="0"/>
      <c r="BV16" s="0"/>
      <c r="BW16" s="0"/>
      <c r="BX16" s="11" t="n">
        <v>45938</v>
      </c>
      <c r="BY16" s="6" t="n">
        <v>-1808.75</v>
      </c>
      <c r="BZ16" s="0" t="s">
        <v>764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11" t="n">
        <v>45994</v>
      </c>
      <c r="DR16" s="6" t="n">
        <v>-248.64</v>
      </c>
      <c r="DS16" s="0" t="s">
        <v>764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11" t="n">
        <v>45746</v>
      </c>
      <c r="EJ16" s="6" t="n">
        <v>-48.05</v>
      </c>
      <c r="EK16" s="0" t="s">
        <v>496</v>
      </c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10" t="s">
        <f>=XIRR(EY2:EY15,EX2:EX15)</f>
      </c>
      <c r="EZ16" s="0"/>
      <c r="FA16" s="11" t="n">
        <v>46195</v>
      </c>
      <c r="FB16" s="6" t="n">
        <v>-2469.69</v>
      </c>
      <c r="FC16" s="0" t="s">
        <v>764</v>
      </c>
      <c r="FD16" s="11" t="n">
        <v>46195</v>
      </c>
      <c r="FE16" s="6" t="n">
        <v>-11052.1</v>
      </c>
      <c r="FF16" s="0" t="s">
        <v>764</v>
      </c>
      <c r="FG16" s="0"/>
      <c r="FH16" s="8" t="s">
        <f>=-SUM(FH2:FH14)</f>
      </c>
      <c r="FI16" s="0" t="s">
        <v>767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45516</v>
      </c>
      <c r="AI17" s="6" t="n">
        <v>-2515.75</v>
      </c>
      <c r="AJ17" s="0" t="s">
        <v>764</v>
      </c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45584</v>
      </c>
      <c r="AU17" s="6" t="n">
        <v>-324.5</v>
      </c>
      <c r="AV17" s="0" t="s">
        <v>588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11" t="n">
        <v>45994</v>
      </c>
      <c r="DR17" s="6" t="n">
        <v>-248.65</v>
      </c>
      <c r="DS17" s="0" t="s">
        <v>764</v>
      </c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11" t="n">
        <v>45776</v>
      </c>
      <c r="EJ17" s="6" t="n">
        <v>-48.05</v>
      </c>
      <c r="EK17" s="0" t="s">
        <v>496</v>
      </c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8" t="s">
        <f>=-SUM(EY2:EY15)</f>
      </c>
      <c r="EZ17" s="0" t="s">
        <v>767</v>
      </c>
      <c r="FA17" s="11" t="n">
        <v>46195</v>
      </c>
      <c r="FB17" s="6" t="n">
        <v>-7408.96</v>
      </c>
      <c r="FC17" s="0" t="s">
        <v>764</v>
      </c>
      <c r="FD17" s="0"/>
      <c r="FE17" s="10" t="s">
        <f>=XIRR(FE2:FE16,FD2:FD16)</f>
      </c>
      <c r="FF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8" t="s">
        <f>=-SUM(K2:K16)</f>
      </c>
      <c r="L18" s="0" t="s">
        <v>767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46091</v>
      </c>
      <c r="AU18" s="6" t="n">
        <v>-5828.5</v>
      </c>
      <c r="AV18" s="0" t="s">
        <v>764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767</v>
      </c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10" t="s">
        <f>=XIRR(DR2:DR17,DQ2:DQ17)</f>
      </c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11" t="n">
        <v>45806</v>
      </c>
      <c r="EJ18" s="6" t="n">
        <v>-48.05</v>
      </c>
      <c r="EK18" s="0" t="s">
        <v>496</v>
      </c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10" t="s">
        <f>=XIRR(FB2:FB17,FA2:FA17)</f>
      </c>
      <c r="FC18" s="0"/>
      <c r="FD18" s="0"/>
      <c r="FE18" s="8" t="s">
        <f>=-SUM(FE2:FE16)</f>
      </c>
      <c r="FF18" s="0" t="s">
        <v>767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767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10" t="s">
        <f>=XIRR(AU2:AU18,AT2:AT18)</f>
      </c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8" t="s">
        <f>=-SUM(DR2:DR17)</f>
      </c>
      <c r="DS19" s="0" t="s">
        <v>767</v>
      </c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11" t="n">
        <v>45836</v>
      </c>
      <c r="EJ19" s="6" t="n">
        <v>-48.05</v>
      </c>
      <c r="EK19" s="0" t="s">
        <v>496</v>
      </c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8" t="s">
        <f>=-SUM(FB2:FB17)</f>
      </c>
      <c r="FC19" s="0" t="s">
        <v>767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8" t="s">
        <f>=-SUM(AU2:AU18)</f>
      </c>
      <c r="AV20" s="0" t="s">
        <v>767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11" t="n">
        <v>45866</v>
      </c>
      <c r="EJ20" s="6" t="n">
        <v>-48.05</v>
      </c>
      <c r="EK20" s="0" t="s">
        <v>496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11" t="n">
        <v>45896</v>
      </c>
      <c r="EJ21" s="6" t="n">
        <v>-48.05</v>
      </c>
      <c r="EK21" s="0" t="s">
        <v>496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11" t="n">
        <v>45926</v>
      </c>
      <c r="EJ22" s="6" t="n">
        <v>-48.05</v>
      </c>
      <c r="EK22" s="0" t="s">
        <v>496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11" t="n">
        <v>45956</v>
      </c>
      <c r="EJ23" s="6" t="n">
        <v>-48.05</v>
      </c>
      <c r="EK23" s="0" t="s">
        <v>496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11" t="n">
        <v>45986</v>
      </c>
      <c r="EJ24" s="6" t="n">
        <v>-48.05</v>
      </c>
      <c r="EK24" s="0" t="s">
        <v>496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11" t="n">
        <v>46016</v>
      </c>
      <c r="EJ25" s="6" t="n">
        <v>-48.05</v>
      </c>
      <c r="EK25" s="0" t="s">
        <v>496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11" t="n">
        <v>46046</v>
      </c>
      <c r="EJ26" s="6" t="n">
        <v>-48.05</v>
      </c>
      <c r="EK26" s="0" t="s">
        <v>496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11" t="n">
        <v>46045</v>
      </c>
      <c r="EJ27" s="6" t="n">
        <v>-5000</v>
      </c>
      <c r="EK27" s="0" t="s">
        <v>724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10" t="s">
        <f>=XIRR(EJ2:EJ27,EI2:EI27)</f>
      </c>
      <c r="EK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8" t="s">
        <f>=-SUM(EJ2:EJ27)</f>
      </c>
      <c r="EK29" s="0" t="s">
        <v>767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829</v>
      </c>
      <c r="C1" s="0"/>
      <c r="D1" s="0"/>
      <c r="E1" s="3" t="s">
        <v>830</v>
      </c>
      <c r="F1" s="0"/>
      <c r="G1" s="0"/>
      <c r="H1" s="3" t="s">
        <v>831</v>
      </c>
      <c r="I1" s="0"/>
      <c r="J1" s="0"/>
      <c r="K1" s="3" t="s">
        <v>832</v>
      </c>
      <c r="L1" s="0"/>
      <c r="M1" s="0"/>
      <c r="N1" s="3" t="s">
        <v>833</v>
      </c>
      <c r="O1" s="0"/>
      <c r="P1" s="0"/>
      <c r="Q1" s="3" t="s">
        <v>834</v>
      </c>
      <c r="R1" s="0"/>
      <c r="S1" s="0"/>
      <c r="T1" s="3" t="s">
        <v>835</v>
      </c>
      <c r="U1" s="0"/>
      <c r="V1" s="0"/>
      <c r="W1" s="3" t="s">
        <v>836</v>
      </c>
      <c r="X1" s="0"/>
      <c r="Y1" s="0"/>
      <c r="Z1" s="3" t="s">
        <v>837</v>
      </c>
      <c r="AA1" s="0"/>
      <c r="AB1" s="0"/>
      <c r="AC1" s="3" t="s">
        <v>838</v>
      </c>
      <c r="AD1" s="0"/>
      <c r="AE1" s="0"/>
      <c r="AF1" s="3" t="s">
        <v>839</v>
      </c>
      <c r="AG1" s="0"/>
      <c r="AH1" s="0"/>
      <c r="AI1" s="3" t="s">
        <v>840</v>
      </c>
      <c r="AJ1" s="0"/>
      <c r="AK1" s="0"/>
      <c r="AL1" s="3" t="s">
        <v>841</v>
      </c>
      <c r="AM1" s="0"/>
      <c r="AN1" s="0"/>
      <c r="AO1" s="3" t="s">
        <v>842</v>
      </c>
      <c r="AP1" s="0"/>
      <c r="AQ1" s="0"/>
      <c r="AR1" s="3" t="s">
        <v>843</v>
      </c>
      <c r="AS1" s="0"/>
      <c r="AT1" s="0"/>
      <c r="AU1" s="3" t="s">
        <v>844</v>
      </c>
      <c r="AV1" s="0"/>
      <c r="AW1" s="0"/>
      <c r="AX1" s="3" t="s">
        <v>845</v>
      </c>
      <c r="AY1" s="0"/>
      <c r="AZ1" s="0"/>
      <c r="BA1" s="3" t="s">
        <v>846</v>
      </c>
      <c r="BB1" s="0"/>
      <c r="BC1" s="0"/>
      <c r="BD1" s="3" t="s">
        <v>847</v>
      </c>
      <c r="BE1" s="0"/>
      <c r="BF1" s="0"/>
      <c r="BG1" s="3" t="s">
        <v>848</v>
      </c>
      <c r="BH1" s="0"/>
      <c r="BI1" s="0"/>
      <c r="BJ1" s="3" t="s">
        <v>849</v>
      </c>
      <c r="BK1" s="0"/>
      <c r="BL1" s="0"/>
      <c r="BM1" s="3" t="s">
        <v>850</v>
      </c>
      <c r="BN1" s="0"/>
      <c r="BO1" s="0"/>
      <c r="BP1" s="3" t="s">
        <v>851</v>
      </c>
      <c r="BQ1" s="0"/>
      <c r="BR1" s="0"/>
      <c r="BS1" s="3" t="s">
        <v>852</v>
      </c>
      <c r="BT1" s="0"/>
      <c r="BU1" s="0"/>
      <c r="BV1" s="3" t="s">
        <v>853</v>
      </c>
      <c r="BW1" s="0"/>
      <c r="BX1" s="0"/>
      <c r="BY1" s="3" t="s">
        <v>854</v>
      </c>
      <c r="BZ1" s="0"/>
      <c r="CA1" s="0"/>
      <c r="CB1" s="3" t="s">
        <v>855</v>
      </c>
      <c r="CC1" s="0"/>
      <c r="CD1" s="0"/>
      <c r="CE1" s="3" t="s">
        <v>856</v>
      </c>
      <c r="CF1" s="0"/>
      <c r="CG1" s="0"/>
      <c r="CH1" s="3" t="s">
        <v>857</v>
      </c>
      <c r="CI1" s="0"/>
      <c r="CJ1" s="0"/>
      <c r="CK1" s="3" t="s">
        <v>858</v>
      </c>
      <c r="CL1" s="0"/>
      <c r="CM1" s="0"/>
      <c r="CN1" s="3" t="s">
        <v>859</v>
      </c>
      <c r="CO1" s="0"/>
      <c r="CP1" s="0"/>
      <c r="CQ1" s="3" t="s">
        <v>860</v>
      </c>
      <c r="CR1" s="0"/>
      <c r="CS1" s="0"/>
      <c r="CT1" s="3" t="s">
        <v>861</v>
      </c>
      <c r="CU1" s="0"/>
      <c r="CV1" s="0"/>
      <c r="CW1" s="3" t="s">
        <v>862</v>
      </c>
      <c r="CX1" s="0"/>
      <c r="CY1" s="0"/>
      <c r="CZ1" s="3" t="s">
        <v>863</v>
      </c>
      <c r="DA1" s="0"/>
      <c r="DB1" s="0"/>
      <c r="DC1" s="3" t="s">
        <v>864</v>
      </c>
      <c r="DD1" s="0"/>
      <c r="DE1" s="0"/>
      <c r="DF1" s="3" t="s">
        <v>865</v>
      </c>
      <c r="DG1" s="0"/>
      <c r="DH1" s="0"/>
      <c r="DI1" s="3" t="s">
        <v>866</v>
      </c>
      <c r="DJ1" s="0"/>
      <c r="DK1" s="0"/>
      <c r="DL1" s="3" t="s">
        <v>867</v>
      </c>
      <c r="DM1" s="0"/>
      <c r="DN1" s="0"/>
      <c r="DO1" s="3" t="s">
        <v>868</v>
      </c>
      <c r="DP1" s="0"/>
      <c r="DQ1" s="0"/>
      <c r="DR1" s="3" t="s">
        <v>869</v>
      </c>
      <c r="DS1" s="0"/>
      <c r="DT1" s="0"/>
      <c r="DU1" s="3" t="s">
        <v>870</v>
      </c>
      <c r="DV1" s="0"/>
      <c r="DW1" s="0"/>
      <c r="DX1" s="3" t="s">
        <v>871</v>
      </c>
      <c r="DY1" s="0"/>
      <c r="DZ1" s="0"/>
      <c r="EA1" s="3" t="s">
        <v>872</v>
      </c>
      <c r="EB1" s="0"/>
      <c r="EC1" s="0"/>
      <c r="ED1" s="3" t="s">
        <v>873</v>
      </c>
      <c r="EE1" s="0"/>
      <c r="EF1" s="0"/>
      <c r="EG1" s="3" t="s">
        <v>874</v>
      </c>
      <c r="EH1" s="0"/>
      <c r="EI1" s="0"/>
      <c r="EJ1" s="3" t="s">
        <v>875</v>
      </c>
      <c r="EK1" s="0"/>
      <c r="EL1" s="0"/>
      <c r="EM1" s="3" t="s">
        <v>876</v>
      </c>
      <c r="EN1" s="0"/>
      <c r="EO1" s="0"/>
      <c r="EP1" s="3" t="s">
        <v>877</v>
      </c>
      <c r="EQ1" s="0"/>
      <c r="ER1" s="0"/>
      <c r="ES1" s="3" t="s">
        <v>878</v>
      </c>
      <c r="ET1" s="0"/>
      <c r="EU1" s="0"/>
      <c r="EV1" s="3" t="s">
        <v>879</v>
      </c>
      <c r="EW1" s="0"/>
      <c r="EX1" s="0"/>
      <c r="EY1" s="3" t="s">
        <v>880</v>
      </c>
      <c r="EZ1" s="0"/>
      <c r="FA1" s="0"/>
      <c r="FB1" s="3" t="s">
        <v>881</v>
      </c>
      <c r="FC1" s="0"/>
    </row>
    <row collapsed="false" customFormat="false" customHeight="false" hidden="false" ht="12.1" outlineLevel="0" r="2">
      <c r="A2" s="11" t="n">
        <v>45667</v>
      </c>
      <c r="B2" s="6" t="n">
        <v>1</v>
      </c>
      <c r="C2" s="6" t="n">
        <v>2883.23</v>
      </c>
      <c r="D2" s="11" t="n">
        <v>45994</v>
      </c>
      <c r="E2" s="6" t="n">
        <v>1</v>
      </c>
      <c r="F2" s="6" t="n">
        <v>3845.81</v>
      </c>
      <c r="G2" s="11" t="n">
        <v>45743</v>
      </c>
      <c r="H2" s="6" t="n">
        <v>1</v>
      </c>
      <c r="I2" s="6" t="n">
        <v>1880.88</v>
      </c>
      <c r="J2" s="11" t="n">
        <v>43943</v>
      </c>
      <c r="K2" s="6" t="n">
        <v>10</v>
      </c>
      <c r="L2" s="6" t="n">
        <v>1710.99</v>
      </c>
      <c r="M2" s="11" t="n">
        <v>44649</v>
      </c>
      <c r="N2" s="6" t="n">
        <v>10</v>
      </c>
      <c r="O2" s="6" t="n">
        <v>1119.27</v>
      </c>
      <c r="P2" s="11" t="n">
        <v>44460</v>
      </c>
      <c r="Q2" s="6" t="n">
        <v>1</v>
      </c>
      <c r="R2" s="6" t="n">
        <v>1850.68</v>
      </c>
      <c r="S2" s="11" t="n">
        <v>45737</v>
      </c>
      <c r="T2" s="6" t="n">
        <v>1</v>
      </c>
      <c r="U2" s="6" t="n">
        <v>3395.06</v>
      </c>
      <c r="V2" s="11" t="n">
        <v>45681</v>
      </c>
      <c r="W2" s="6" t="n">
        <v>3</v>
      </c>
      <c r="X2" s="6" t="n">
        <v>2924.63</v>
      </c>
      <c r="Y2" s="11" t="n">
        <v>45497</v>
      </c>
      <c r="Z2" s="6" t="n">
        <v>1</v>
      </c>
      <c r="AA2" s="6" t="n">
        <v>4211.79</v>
      </c>
      <c r="AB2" s="11" t="n">
        <v>46091</v>
      </c>
      <c r="AC2" s="6" t="n">
        <v>10</v>
      </c>
      <c r="AD2" s="6" t="n">
        <v>3415.28</v>
      </c>
      <c r="AE2" s="11" t="n">
        <v>45313</v>
      </c>
      <c r="AF2" s="6" t="n">
        <v>10</v>
      </c>
      <c r="AG2" s="6" t="n">
        <v>5791.71</v>
      </c>
      <c r="AH2" s="11" t="n">
        <v>45222</v>
      </c>
      <c r="AI2" s="6" t="n">
        <v>1000</v>
      </c>
      <c r="AJ2" s="6" t="n">
        <v>1199.96</v>
      </c>
      <c r="AK2" s="11" t="n">
        <v>44232</v>
      </c>
      <c r="AL2" s="6" t="n">
        <v>10</v>
      </c>
      <c r="AM2" s="6" t="n">
        <v>3332.81</v>
      </c>
      <c r="AN2" s="11" t="n">
        <v>45817</v>
      </c>
      <c r="AO2" s="6" t="n">
        <v>10</v>
      </c>
      <c r="AP2" s="6" t="n">
        <v>1094.66</v>
      </c>
      <c r="AQ2" s="11" t="n">
        <v>43924</v>
      </c>
      <c r="AR2" s="6" t="n">
        <v>10</v>
      </c>
      <c r="AS2" s="6" t="n">
        <v>998.09</v>
      </c>
      <c r="AT2" s="11" t="n">
        <v>43924</v>
      </c>
      <c r="AU2" s="6" t="n">
        <v>2</v>
      </c>
      <c r="AV2" s="6" t="n">
        <v>1152.2</v>
      </c>
      <c r="AW2" s="11" t="n">
        <v>43958</v>
      </c>
      <c r="AX2" s="6" t="n">
        <v>1</v>
      </c>
      <c r="AY2" s="6" t="n">
        <v>876.61</v>
      </c>
      <c r="AZ2" s="11" t="n">
        <v>44762</v>
      </c>
      <c r="BA2" s="6" t="n">
        <v>6</v>
      </c>
      <c r="BB2" s="6" t="n">
        <v>556.55</v>
      </c>
      <c r="BC2" s="11" t="n">
        <v>44088</v>
      </c>
      <c r="BD2" s="6" t="n">
        <v>1000</v>
      </c>
      <c r="BE2" s="6" t="n">
        <v>296.41</v>
      </c>
      <c r="BF2" s="11" t="n">
        <v>45029</v>
      </c>
      <c r="BG2" s="6" t="n">
        <v>10</v>
      </c>
      <c r="BH2" s="6" t="n">
        <v>1556.4</v>
      </c>
      <c r="BI2" s="11" t="n">
        <v>44848</v>
      </c>
      <c r="BJ2" s="6" t="n">
        <v>1</v>
      </c>
      <c r="BK2" s="6" t="n">
        <v>5732.86</v>
      </c>
      <c r="BL2" s="11" t="n">
        <v>44747</v>
      </c>
      <c r="BM2" s="6" t="n">
        <v>1</v>
      </c>
      <c r="BN2" s="6" t="n">
        <v>3979.9</v>
      </c>
      <c r="BO2" s="11" t="n">
        <v>44361</v>
      </c>
      <c r="BP2" s="6" t="n">
        <v>10000</v>
      </c>
      <c r="BQ2" s="6" t="n">
        <v>2666.85</v>
      </c>
      <c r="BR2" s="11" t="n">
        <v>44949</v>
      </c>
      <c r="BS2" s="6" t="n">
        <v>2</v>
      </c>
      <c r="BT2" s="6" t="n">
        <v>890.59</v>
      </c>
      <c r="BU2" s="11" t="n">
        <v>44070</v>
      </c>
      <c r="BV2" s="6" t="n">
        <v>1</v>
      </c>
      <c r="BW2" s="6" t="n">
        <v>1979.09298</v>
      </c>
      <c r="BX2" s="11" t="n">
        <v>43924</v>
      </c>
      <c r="BY2" s="6" t="n">
        <v>10</v>
      </c>
      <c r="BZ2" s="6" t="n">
        <v>1241.26</v>
      </c>
      <c r="CA2" s="11" t="n">
        <v>43972</v>
      </c>
      <c r="CB2" s="6" t="n">
        <v>100000</v>
      </c>
      <c r="CC2" s="6" t="n">
        <v>1194.03</v>
      </c>
      <c r="CD2" s="11" t="n">
        <v>43990</v>
      </c>
      <c r="CE2" s="6" t="n">
        <v>1000</v>
      </c>
      <c r="CF2" s="6" t="n">
        <v>708.19</v>
      </c>
      <c r="CG2" s="11" t="n">
        <v>44747</v>
      </c>
      <c r="CH2" s="6" t="n">
        <v>10</v>
      </c>
      <c r="CI2" s="6" t="n">
        <v>314.73</v>
      </c>
      <c r="CJ2" s="11" t="n">
        <v>44112</v>
      </c>
      <c r="CK2" s="6" t="n">
        <v>1</v>
      </c>
      <c r="CL2" s="6" t="n">
        <v>598.966407</v>
      </c>
      <c r="CM2" s="11" t="n">
        <v>43983</v>
      </c>
      <c r="CN2" s="6" t="n">
        <v>1</v>
      </c>
      <c r="CO2" s="6" t="n">
        <v>834.16608</v>
      </c>
      <c r="CP2" s="11" t="n">
        <v>44188</v>
      </c>
      <c r="CQ2" s="6" t="n">
        <v>1</v>
      </c>
      <c r="CR2" s="6" t="n">
        <v>2165.553252</v>
      </c>
      <c r="CS2" s="11" t="n">
        <v>44000</v>
      </c>
      <c r="CT2" s="6" t="n">
        <v>1</v>
      </c>
      <c r="CU2" s="6" t="n">
        <v>702.465042</v>
      </c>
      <c r="CV2" s="11" t="n">
        <v>44112</v>
      </c>
      <c r="CW2" s="6" t="n">
        <v>1</v>
      </c>
      <c r="CX2" s="6" t="n">
        <v>1173.724263</v>
      </c>
      <c r="CY2" s="11" t="n">
        <v>44320</v>
      </c>
      <c r="CZ2" s="6" t="n">
        <v>1</v>
      </c>
      <c r="DA2" s="6" t="n">
        <v>462.542718</v>
      </c>
      <c r="DB2" s="11" t="n">
        <v>45847</v>
      </c>
      <c r="DC2" s="6" t="n">
        <v>158</v>
      </c>
      <c r="DD2" s="6" t="n">
        <v>150.81</v>
      </c>
      <c r="DE2" s="11" t="n">
        <v>45516</v>
      </c>
      <c r="DF2" s="6" t="n">
        <v>-1</v>
      </c>
      <c r="DG2" s="6" t="n">
        <v>1046.38</v>
      </c>
      <c r="DH2" s="11" t="n">
        <v>44711</v>
      </c>
      <c r="DI2" s="6" t="n">
        <v>6</v>
      </c>
      <c r="DJ2" s="6" t="n">
        <v>5.92</v>
      </c>
      <c r="DK2" s="11" t="n">
        <v>44711</v>
      </c>
      <c r="DL2" s="6" t="n">
        <v>1</v>
      </c>
      <c r="DM2" s="6" t="n">
        <v>93.32</v>
      </c>
      <c r="DN2" s="11" t="n">
        <v>44942</v>
      </c>
      <c r="DO2" s="6" t="n">
        <v>10</v>
      </c>
      <c r="DP2" s="6" t="n">
        <v>99.98</v>
      </c>
      <c r="DQ2" s="11" t="n">
        <v>44537</v>
      </c>
      <c r="DR2" s="6" t="n">
        <v>2</v>
      </c>
      <c r="DS2" s="6" t="n">
        <v>780.89564</v>
      </c>
      <c r="DT2" s="11" t="n">
        <v>46091</v>
      </c>
      <c r="DU2" s="6" t="n">
        <v>112</v>
      </c>
      <c r="DV2" s="6" t="n">
        <v>217.31318518519</v>
      </c>
      <c r="DW2" s="11" t="n">
        <v>44533</v>
      </c>
      <c r="DX2" s="6" t="n">
        <v>1</v>
      </c>
      <c r="DY2" s="6" t="n">
        <v>90.63</v>
      </c>
      <c r="DZ2" s="11" t="n">
        <v>45516</v>
      </c>
      <c r="EA2" s="6" t="n">
        <v>-17</v>
      </c>
      <c r="EB2" s="6" t="n">
        <v>21.62</v>
      </c>
      <c r="EC2" s="11" t="n">
        <v>44533</v>
      </c>
      <c r="ED2" s="6" t="n">
        <v>3</v>
      </c>
      <c r="EE2" s="6" t="n">
        <v>21.207</v>
      </c>
      <c r="EF2" s="11" t="n">
        <v>45516</v>
      </c>
      <c r="EG2" s="6" t="n">
        <v>-14</v>
      </c>
      <c r="EH2" s="6" t="n">
        <v>34.72</v>
      </c>
      <c r="EI2" s="11" t="n">
        <v>46091</v>
      </c>
      <c r="EJ2" s="6" t="n">
        <v>-2</v>
      </c>
      <c r="EK2" s="6" t="n">
        <v>77.83</v>
      </c>
      <c r="EL2" s="11" t="n">
        <v>45516</v>
      </c>
      <c r="EM2" s="6" t="n">
        <v>-2</v>
      </c>
      <c r="EN2" s="6" t="n">
        <v>1010.88</v>
      </c>
      <c r="EO2" s="11" t="n">
        <v>45516</v>
      </c>
      <c r="EP2" s="6" t="n">
        <v>-1</v>
      </c>
      <c r="EQ2" s="6" t="n">
        <v>262.92</v>
      </c>
      <c r="ER2" s="11" t="n">
        <v>45516</v>
      </c>
      <c r="ES2" s="6" t="n">
        <v>-1</v>
      </c>
      <c r="ET2" s="6" t="n">
        <v>86.21</v>
      </c>
      <c r="EU2" s="11" t="n">
        <v>45516</v>
      </c>
      <c r="EV2" s="6" t="n">
        <v>-1</v>
      </c>
      <c r="EW2" s="6" t="n">
        <v>857.52</v>
      </c>
      <c r="EX2" s="11" t="n">
        <v>45848</v>
      </c>
      <c r="EY2" s="6" t="n">
        <v>6</v>
      </c>
      <c r="EZ2" s="6" t="n">
        <v>6828.91</v>
      </c>
      <c r="FA2" s="11" t="n">
        <v>45225</v>
      </c>
      <c r="FB2" s="6" t="n">
        <v>1</v>
      </c>
      <c r="FC2" s="6" t="n">
        <v>1001.98</v>
      </c>
    </row>
    <row collapsed="false" customFormat="false" customHeight="false" hidden="false" ht="12.1" outlineLevel="0" r="3">
      <c r="A3" s="11" t="n">
        <v>45667</v>
      </c>
      <c r="B3" s="6" t="n">
        <v>1</v>
      </c>
      <c r="C3" s="6" t="n">
        <v>2881.73</v>
      </c>
      <c r="D3" s="11" t="n">
        <v>46079</v>
      </c>
      <c r="E3" s="6" t="n">
        <v>1</v>
      </c>
      <c r="F3" s="6" t="n">
        <v>4807.32</v>
      </c>
      <c r="G3" s="11" t="n">
        <v>45743</v>
      </c>
      <c r="H3" s="6" t="n">
        <v>1</v>
      </c>
      <c r="I3" s="6" t="n">
        <v>1851.67</v>
      </c>
      <c r="J3" s="11" t="n">
        <v>45134</v>
      </c>
      <c r="K3" s="6" t="n">
        <v>10</v>
      </c>
      <c r="L3" s="6" t="n">
        <v>2476.53</v>
      </c>
      <c r="M3" s="11" t="n">
        <v>44735</v>
      </c>
      <c r="N3" s="6" t="n">
        <v>10</v>
      </c>
      <c r="O3" s="6" t="n">
        <v>1399.97</v>
      </c>
      <c r="P3" s="11" t="n">
        <v>44701</v>
      </c>
      <c r="Q3" s="6" t="n">
        <v>1</v>
      </c>
      <c r="R3" s="6" t="n">
        <v>991.48</v>
      </c>
      <c r="S3" s="11" t="n">
        <v>46087</v>
      </c>
      <c r="T3" s="6" t="n">
        <v>1</v>
      </c>
      <c r="U3" s="6" t="n">
        <v>2978.78</v>
      </c>
      <c r="V3" s="11" t="n">
        <v>45783</v>
      </c>
      <c r="W3" s="6" t="n">
        <v>1</v>
      </c>
      <c r="X3" s="6" t="n">
        <v>986.29</v>
      </c>
      <c r="Y3" s="11" t="n">
        <v>46118</v>
      </c>
      <c r="Z3" s="6" t="n">
        <v>1</v>
      </c>
      <c r="AA3" s="6" t="n">
        <v>4149.99</v>
      </c>
      <c r="AB3" s="11" t="n">
        <v>46091</v>
      </c>
      <c r="AC3" s="6" t="n">
        <v>10</v>
      </c>
      <c r="AD3" s="6" t="n">
        <v>3409.06</v>
      </c>
      <c r="AE3" s="11" t="n">
        <v>45526</v>
      </c>
      <c r="AF3" s="6" t="n">
        <v>5</v>
      </c>
      <c r="AG3" s="6" t="n">
        <v>2390.43</v>
      </c>
      <c r="AH3" s="11" t="n">
        <v>45240</v>
      </c>
      <c r="AI3" s="6" t="n">
        <v>1000</v>
      </c>
      <c r="AJ3" s="6" t="n">
        <v>1188.94</v>
      </c>
      <c r="AK3" s="11" t="n">
        <v>44890</v>
      </c>
      <c r="AL3" s="6" t="n">
        <v>10</v>
      </c>
      <c r="AM3" s="6" t="n">
        <v>2344.91</v>
      </c>
      <c r="AN3" s="11" t="n">
        <v>45853</v>
      </c>
      <c r="AO3" s="6" t="n">
        <v>20</v>
      </c>
      <c r="AP3" s="6" t="n">
        <v>2197.72</v>
      </c>
      <c r="AQ3" s="11" t="n">
        <v>44837</v>
      </c>
      <c r="AR3" s="6" t="n">
        <v>10</v>
      </c>
      <c r="AS3" s="6" t="n">
        <v>783.34</v>
      </c>
      <c r="AT3" s="11" t="n">
        <v>44049</v>
      </c>
      <c r="AU3" s="6" t="n">
        <v>1</v>
      </c>
      <c r="AV3" s="6" t="n">
        <v>538.27</v>
      </c>
      <c r="AW3" s="11" t="n">
        <v>44431</v>
      </c>
      <c r="AX3" s="6" t="n">
        <v>1</v>
      </c>
      <c r="AY3" s="6" t="n">
        <v>1682.37</v>
      </c>
      <c r="AZ3" s="11" t="n">
        <v>45447</v>
      </c>
      <c r="BA3" s="6" t="n">
        <v>12</v>
      </c>
      <c r="BB3" s="6" t="n">
        <v>1211.17</v>
      </c>
      <c r="BC3" s="11" t="n">
        <v>44103</v>
      </c>
      <c r="BD3" s="6" t="n">
        <v>1000</v>
      </c>
      <c r="BE3" s="6" t="n">
        <v>295.41</v>
      </c>
      <c r="BF3" s="11" t="n">
        <v>45029</v>
      </c>
      <c r="BG3" s="6" t="n">
        <v>10</v>
      </c>
      <c r="BH3" s="6" t="n">
        <v>1556.6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0"/>
      <c r="BP3" s="5" t="s">
        <f>=SUM(BQ2:BQ2)/SUM(BP2:BP2)</f>
      </c>
      <c r="BQ3" s="0" t="s">
        <v>12</v>
      </c>
      <c r="BR3" s="11" t="n">
        <v>44978</v>
      </c>
      <c r="BS3" s="6" t="n">
        <v>3</v>
      </c>
      <c r="BT3" s="6" t="n">
        <v>1264.21</v>
      </c>
      <c r="BU3" s="0"/>
      <c r="BV3" s="5" t="s">
        <f>=SUM(BW2:BW2)/SUM(BV2:BV2)</f>
      </c>
      <c r="BW3" s="0" t="s">
        <v>12</v>
      </c>
      <c r="BX3" s="11" t="n">
        <v>44768</v>
      </c>
      <c r="BY3" s="6" t="n">
        <v>10</v>
      </c>
      <c r="BZ3" s="6" t="n">
        <v>1205.23</v>
      </c>
      <c r="CA3" s="11" t="n">
        <v>44477</v>
      </c>
      <c r="CB3" s="6" t="n">
        <v>100000</v>
      </c>
      <c r="CC3" s="6" t="n">
        <v>1121.57</v>
      </c>
      <c r="CD3" s="11" t="n">
        <v>43993</v>
      </c>
      <c r="CE3" s="6" t="n">
        <v>1000</v>
      </c>
      <c r="CF3" s="6" t="n">
        <v>699.29</v>
      </c>
      <c r="CG3" s="11" t="n">
        <v>44762</v>
      </c>
      <c r="CH3" s="6" t="n">
        <v>30</v>
      </c>
      <c r="CI3" s="6" t="n">
        <v>793.43</v>
      </c>
      <c r="CJ3" s="0"/>
      <c r="CK3" s="5" t="s">
        <f>=SUM(CL2:CL2)/SUM(CK2:CK2)</f>
      </c>
      <c r="CL3" s="0" t="s">
        <v>12</v>
      </c>
      <c r="CM3" s="0"/>
      <c r="CN3" s="5" t="s">
        <f>=SUM(CO2:CO2)/SUM(CN2:CN2)</f>
      </c>
      <c r="CO3" s="0" t="s">
        <v>12</v>
      </c>
      <c r="CP3" s="0"/>
      <c r="CQ3" s="5" t="s">
        <f>=SUM(CR2:CR2)/SUM(CQ2:CQ2)</f>
      </c>
      <c r="CR3" s="0" t="s">
        <v>12</v>
      </c>
      <c r="CS3" s="0"/>
      <c r="CT3" s="5" t="s">
        <f>=SUM(CU2:CU2)/SUM(CT2:CT2)</f>
      </c>
      <c r="CU3" s="0" t="s">
        <v>12</v>
      </c>
      <c r="CV3" s="0"/>
      <c r="CW3" s="5" t="s">
        <f>=SUM(CX2:CX2)/SUM(CW2:CW2)</f>
      </c>
      <c r="CX3" s="0" t="s">
        <v>12</v>
      </c>
      <c r="CY3" s="0"/>
      <c r="CZ3" s="5" t="s">
        <f>=SUM(DA2:DA2)/SUM(CZ2:CZ2)</f>
      </c>
      <c r="DA3" s="0" t="s">
        <v>12</v>
      </c>
      <c r="DB3" s="0"/>
      <c r="DC3" s="5" t="s">
        <f>=SUM(DD2:DD2)/SUM(DC2:DC2)</f>
      </c>
      <c r="DD3" s="0" t="s">
        <v>12</v>
      </c>
      <c r="DE3" s="0"/>
      <c r="DF3" s="5" t="s">
        <f>=SUM(DG2:DG2)/SUM(DF2:DF2)</f>
      </c>
      <c r="DG3" s="0" t="s">
        <v>12</v>
      </c>
      <c r="DH3" s="11" t="n">
        <v>44721</v>
      </c>
      <c r="DI3" s="6" t="n">
        <v>22</v>
      </c>
      <c r="DJ3" s="6" t="n">
        <v>20.6</v>
      </c>
      <c r="DK3" s="11" t="n">
        <v>44721</v>
      </c>
      <c r="DL3" s="6" t="n">
        <v>2</v>
      </c>
      <c r="DM3" s="6" t="n">
        <v>178.72</v>
      </c>
      <c r="DN3" s="11" t="n">
        <v>44959</v>
      </c>
      <c r="DO3" s="6" t="n">
        <v>10</v>
      </c>
      <c r="DP3" s="6" t="n">
        <v>104.87</v>
      </c>
      <c r="DQ3" s="0"/>
      <c r="DR3" s="5" t="s">
        <f>=SUM(DS2:DS2)/SUM(DR2:DR2)</f>
      </c>
      <c r="DS3" s="0" t="s">
        <v>12</v>
      </c>
      <c r="DT3" s="11" t="n">
        <v>46118</v>
      </c>
      <c r="DU3" s="6" t="n">
        <v>15</v>
      </c>
      <c r="DV3" s="6" t="n">
        <v>29.42</v>
      </c>
      <c r="DW3" s="0"/>
      <c r="DX3" s="5" t="s">
        <f>=SUM(DY2:DY2)/SUM(DX2:DX2)</f>
      </c>
      <c r="DY3" s="0" t="s">
        <v>12</v>
      </c>
      <c r="DZ3" s="0"/>
      <c r="EA3" s="5" t="s">
        <f>=SUM(EB2:EB2)/SUM(EA2:EA2)</f>
      </c>
      <c r="EB3" s="0" t="s">
        <v>12</v>
      </c>
      <c r="EC3" s="0"/>
      <c r="ED3" s="5" t="s">
        <f>=SUM(EE2:EE2)/SUM(ED2:ED2)</f>
      </c>
      <c r="EE3" s="0" t="s">
        <v>12</v>
      </c>
      <c r="EF3" s="0"/>
      <c r="EG3" s="5" t="s">
        <f>=SUM(EH2:EH2)/SUM(EG2:EG2)</f>
      </c>
      <c r="EH3" s="0" t="s">
        <v>12</v>
      </c>
      <c r="EI3" s="0"/>
      <c r="EJ3" s="5" t="s">
        <f>=SUM(EK2:EK2)/SUM(EJ2:EJ2)</f>
      </c>
      <c r="EK3" s="0" t="s">
        <v>12</v>
      </c>
      <c r="EL3" s="0"/>
      <c r="EM3" s="5" t="s">
        <f>=SUM(EN2:EN2)/SUM(EM2:EM2)</f>
      </c>
      <c r="EN3" s="0" t="s">
        <v>12</v>
      </c>
      <c r="EO3" s="0"/>
      <c r="EP3" s="5" t="s">
        <f>=SUM(EQ2:EQ2)/SUM(EP2:EP2)</f>
      </c>
      <c r="EQ3" s="0" t="s">
        <v>12</v>
      </c>
      <c r="ER3" s="0"/>
      <c r="ES3" s="5" t="s">
        <f>=SUM(ET2:ET2)/SUM(ES2:ES2)</f>
      </c>
      <c r="ET3" s="0" t="s">
        <v>12</v>
      </c>
      <c r="EU3" s="0"/>
      <c r="EV3" s="5" t="s">
        <f>=SUM(EW2:EW2)/SUM(EV2:EV2)</f>
      </c>
      <c r="EW3" s="0" t="s">
        <v>12</v>
      </c>
      <c r="EX3" s="11" t="n">
        <v>45848</v>
      </c>
      <c r="EY3" s="6" t="n">
        <v>1</v>
      </c>
      <c r="EZ3" s="6" t="n">
        <v>1138.15</v>
      </c>
      <c r="FA3" s="0"/>
      <c r="FB3" s="5" t="s">
        <f>=SUM(FC2:FC2)/SUM(FB2:FB2)</f>
      </c>
      <c r="FC3" s="0" t="s">
        <v>12</v>
      </c>
    </row>
    <row collapsed="false" customFormat="false" customHeight="false" hidden="false" ht="12.1" outlineLevel="0" r="4">
      <c r="A4" s="11" t="n">
        <v>45681</v>
      </c>
      <c r="B4" s="6" t="n">
        <v>1</v>
      </c>
      <c r="C4" s="6" t="n">
        <v>2911.24</v>
      </c>
      <c r="D4" s="11" t="n">
        <v>46091</v>
      </c>
      <c r="E4" s="6" t="n">
        <v>2</v>
      </c>
      <c r="F4" s="6" t="n">
        <v>9224.53</v>
      </c>
      <c r="G4" s="11" t="n">
        <v>45751</v>
      </c>
      <c r="H4" s="6" t="n">
        <v>1</v>
      </c>
      <c r="I4" s="6" t="n">
        <v>1762.58</v>
      </c>
      <c r="J4" s="11" t="n">
        <v>45191</v>
      </c>
      <c r="K4" s="6" t="n">
        <v>10</v>
      </c>
      <c r="L4" s="6" t="n">
        <v>2529.67</v>
      </c>
      <c r="M4" s="11" t="n">
        <v>45118</v>
      </c>
      <c r="N4" s="6" t="n">
        <v>10</v>
      </c>
      <c r="O4" s="6" t="n">
        <v>2042.33</v>
      </c>
      <c r="P4" s="11" t="n">
        <v>44706</v>
      </c>
      <c r="Q4" s="6" t="n">
        <v>1</v>
      </c>
      <c r="R4" s="6" t="n">
        <v>937.05</v>
      </c>
      <c r="S4" s="11" t="n">
        <v>46091</v>
      </c>
      <c r="T4" s="6" t="n">
        <v>1</v>
      </c>
      <c r="U4" s="6" t="n">
        <v>3011.81</v>
      </c>
      <c r="V4" s="11" t="n">
        <v>45785</v>
      </c>
      <c r="W4" s="6" t="n">
        <v>1</v>
      </c>
      <c r="X4" s="6" t="n">
        <v>1000.8</v>
      </c>
      <c r="Y4" s="11" t="n">
        <v>46161</v>
      </c>
      <c r="Z4" s="6" t="n">
        <v>1</v>
      </c>
      <c r="AA4" s="6" t="n">
        <v>4088.68</v>
      </c>
      <c r="AB4" s="11" t="n">
        <v>46114</v>
      </c>
      <c r="AC4" s="6" t="n">
        <v>10</v>
      </c>
      <c r="AD4" s="6" t="n">
        <v>3240.31</v>
      </c>
      <c r="AE4" s="11" t="n">
        <v>45594</v>
      </c>
      <c r="AF4" s="6" t="n">
        <v>5</v>
      </c>
      <c r="AG4" s="6" t="n">
        <v>2224.99</v>
      </c>
      <c r="AH4" s="11" t="n">
        <v>45244</v>
      </c>
      <c r="AI4" s="6" t="n">
        <v>1000</v>
      </c>
      <c r="AJ4" s="6" t="n">
        <v>1113.89</v>
      </c>
      <c r="AK4" s="11" t="n">
        <v>45489</v>
      </c>
      <c r="AL4" s="6" t="n">
        <v>10</v>
      </c>
      <c r="AM4" s="6" t="n">
        <v>2210.49</v>
      </c>
      <c r="AN4" s="11" t="n">
        <v>45867</v>
      </c>
      <c r="AO4" s="6" t="n">
        <v>10</v>
      </c>
      <c r="AP4" s="6" t="n">
        <v>1229.14</v>
      </c>
      <c r="AQ4" s="11" t="n">
        <v>45595</v>
      </c>
      <c r="AR4" s="6" t="n">
        <v>20</v>
      </c>
      <c r="AS4" s="6" t="n">
        <v>3933.14</v>
      </c>
      <c r="AT4" s="11" t="n">
        <v>44090</v>
      </c>
      <c r="AU4" s="6" t="n">
        <v>1</v>
      </c>
      <c r="AV4" s="6" t="n">
        <v>509.36</v>
      </c>
      <c r="AW4" s="11" t="n">
        <v>44616</v>
      </c>
      <c r="AX4" s="6" t="n">
        <v>1</v>
      </c>
      <c r="AY4" s="6" t="n">
        <v>1122.97</v>
      </c>
      <c r="AZ4" s="11" t="n">
        <v>45447</v>
      </c>
      <c r="BA4" s="6" t="n">
        <v>8</v>
      </c>
      <c r="BB4" s="6" t="n">
        <v>807.44</v>
      </c>
      <c r="BC4" s="11" t="n">
        <v>44208</v>
      </c>
      <c r="BD4" s="6" t="n">
        <v>1000</v>
      </c>
      <c r="BE4" s="6" t="n">
        <v>390.47</v>
      </c>
      <c r="BF4" s="0"/>
      <c r="BG4" s="5" t="s">
        <f>=SUM(BH2:BH3)/SUM(BG2:BG3)</f>
      </c>
      <c r="BH4" s="0" t="s">
        <v>12</v>
      </c>
      <c r="BI4" s="0"/>
      <c r="BJ4" s="6" t="n">
        <v>4746</v>
      </c>
      <c r="BK4" s="0" t="s">
        <v>882</v>
      </c>
      <c r="BL4" s="0"/>
      <c r="BM4" s="6" t="n">
        <v>4396</v>
      </c>
      <c r="BN4" s="0" t="s">
        <v>882</v>
      </c>
      <c r="BO4" s="0"/>
      <c r="BP4" s="6" t="n">
        <v>0.431</v>
      </c>
      <c r="BQ4" s="0" t="s">
        <v>882</v>
      </c>
      <c r="BR4" s="11" t="n">
        <v>44986</v>
      </c>
      <c r="BS4" s="6" t="n">
        <v>2</v>
      </c>
      <c r="BT4" s="6" t="n">
        <v>861.78</v>
      </c>
      <c r="BU4" s="0"/>
      <c r="BV4" s="6" t="n">
        <v>3705</v>
      </c>
      <c r="BW4" s="0" t="s">
        <v>882</v>
      </c>
      <c r="BX4" s="11" t="n">
        <v>44788</v>
      </c>
      <c r="BY4" s="6" t="n">
        <v>10</v>
      </c>
      <c r="BZ4" s="6" t="n">
        <v>1169.81</v>
      </c>
      <c r="CA4" s="11" t="n">
        <v>44588</v>
      </c>
      <c r="CB4" s="6" t="n">
        <v>100000</v>
      </c>
      <c r="CC4" s="6" t="n">
        <v>954.66</v>
      </c>
      <c r="CD4" s="11" t="n">
        <v>44603</v>
      </c>
      <c r="CE4" s="6" t="n">
        <v>2000</v>
      </c>
      <c r="CF4" s="6" t="n">
        <v>1155</v>
      </c>
      <c r="CG4" s="11" t="n">
        <v>44762</v>
      </c>
      <c r="CH4" s="6" t="n">
        <v>10</v>
      </c>
      <c r="CI4" s="6" t="n">
        <v>265.23</v>
      </c>
      <c r="CJ4" s="0"/>
      <c r="CK4" s="6" t="n">
        <v>24.89</v>
      </c>
      <c r="CL4" s="0" t="s">
        <v>882</v>
      </c>
      <c r="CM4" s="0"/>
      <c r="CN4" s="6" t="n">
        <v>1700</v>
      </c>
      <c r="CO4" s="0" t="s">
        <v>882</v>
      </c>
      <c r="CP4" s="0"/>
      <c r="CQ4" s="6" t="n">
        <v>1400</v>
      </c>
      <c r="CR4" s="0" t="s">
        <v>882</v>
      </c>
      <c r="CS4" s="0"/>
      <c r="CT4" s="6" t="n">
        <v>1085</v>
      </c>
      <c r="CU4" s="0" t="s">
        <v>882</v>
      </c>
      <c r="CV4" s="0"/>
      <c r="CW4" s="6" t="n">
        <v>6.04</v>
      </c>
      <c r="CX4" s="0" t="s">
        <v>882</v>
      </c>
      <c r="CY4" s="0"/>
      <c r="CZ4" s="6" t="n">
        <v>2.51</v>
      </c>
      <c r="DA4" s="0" t="s">
        <v>882</v>
      </c>
      <c r="DB4" s="0"/>
      <c r="DC4" s="6" t="n">
        <v>0.3826</v>
      </c>
      <c r="DD4" s="0" t="s">
        <v>882</v>
      </c>
      <c r="DE4" s="0"/>
      <c r="DF4" s="6" t="n">
        <v>651</v>
      </c>
      <c r="DG4" s="0" t="s">
        <v>882</v>
      </c>
      <c r="DH4" s="11" t="n">
        <v>44747</v>
      </c>
      <c r="DI4" s="6" t="n">
        <v>5</v>
      </c>
      <c r="DJ4" s="6" t="n">
        <v>4.57</v>
      </c>
      <c r="DK4" s="11" t="n">
        <v>44747</v>
      </c>
      <c r="DL4" s="6" t="n">
        <v>1</v>
      </c>
      <c r="DM4" s="6" t="n">
        <v>86.77</v>
      </c>
      <c r="DN4" s="11" t="n">
        <v>44986</v>
      </c>
      <c r="DO4" s="6" t="n">
        <v>1</v>
      </c>
      <c r="DP4" s="6" t="n">
        <v>10.91</v>
      </c>
      <c r="DQ4" s="0"/>
      <c r="DR4" s="6" t="n">
        <v>2.695</v>
      </c>
      <c r="DS4" s="0" t="s">
        <v>882</v>
      </c>
      <c r="DT4" s="11" t="n">
        <v>45435</v>
      </c>
      <c r="DU4" s="6" t="n">
        <v>-2</v>
      </c>
      <c r="DV4" s="6" t="n">
        <v>2.8</v>
      </c>
      <c r="DW4" s="0"/>
      <c r="DX4" s="6" t="n">
        <v>93.7</v>
      </c>
      <c r="DY4" s="0" t="s">
        <v>882</v>
      </c>
      <c r="DZ4" s="0"/>
      <c r="EA4" s="6" t="n">
        <v>1.113799</v>
      </c>
      <c r="EB4" s="0" t="s">
        <v>882</v>
      </c>
      <c r="EC4" s="0"/>
      <c r="ED4" s="6" t="n">
        <v>6.16</v>
      </c>
      <c r="EE4" s="0" t="s">
        <v>882</v>
      </c>
      <c r="EF4" s="0"/>
      <c r="EG4" s="6" t="n">
        <v>2.96762979</v>
      </c>
      <c r="EH4" s="0" t="s">
        <v>882</v>
      </c>
      <c r="EI4" s="0"/>
      <c r="EJ4" s="6" t="n">
        <v>14.918</v>
      </c>
      <c r="EK4" s="0" t="s">
        <v>882</v>
      </c>
      <c r="EL4" s="0"/>
      <c r="EM4" s="6" t="n">
        <v>43.29338894</v>
      </c>
      <c r="EN4" s="0" t="s">
        <v>882</v>
      </c>
      <c r="EO4" s="0"/>
      <c r="EP4" s="6" t="n">
        <v>105.76518882</v>
      </c>
      <c r="EQ4" s="0" t="s">
        <v>882</v>
      </c>
      <c r="ER4" s="0"/>
      <c r="ES4" s="6" t="n">
        <v>105.69505123</v>
      </c>
      <c r="ET4" s="0" t="s">
        <v>882</v>
      </c>
      <c r="EU4" s="0"/>
      <c r="EV4" s="6" t="n">
        <v>124.43286528</v>
      </c>
      <c r="EW4" s="0" t="s">
        <v>882</v>
      </c>
      <c r="EX4" s="11" t="n">
        <v>45864</v>
      </c>
      <c r="EY4" s="6" t="n">
        <v>1</v>
      </c>
      <c r="EZ4" s="6" t="n">
        <v>1146.37</v>
      </c>
      <c r="FA4" s="0"/>
      <c r="FB4" s="6" t="n">
        <v>90.61</v>
      </c>
      <c r="FC4" s="0" t="s">
        <v>882</v>
      </c>
    </row>
    <row collapsed="false" customFormat="false" customHeight="false" hidden="false" ht="12.1" outlineLevel="0" r="5">
      <c r="A5" s="11" t="n">
        <v>45776</v>
      </c>
      <c r="B5" s="6" t="n">
        <v>1</v>
      </c>
      <c r="C5" s="6" t="n">
        <v>3363.03</v>
      </c>
      <c r="D5" s="11" t="n">
        <v>46091</v>
      </c>
      <c r="E5" s="6" t="n">
        <v>1</v>
      </c>
      <c r="F5" s="6" t="n">
        <v>4610.14</v>
      </c>
      <c r="G5" s="11" t="n">
        <v>45762</v>
      </c>
      <c r="H5" s="6" t="n">
        <v>1</v>
      </c>
      <c r="I5" s="6" t="n">
        <v>1902.54</v>
      </c>
      <c r="J5" s="11" t="n">
        <v>45222</v>
      </c>
      <c r="K5" s="6" t="n">
        <v>10</v>
      </c>
      <c r="L5" s="6" t="n">
        <v>2726.75</v>
      </c>
      <c r="M5" s="11" t="n">
        <v>45476</v>
      </c>
      <c r="N5" s="6" t="n">
        <v>10</v>
      </c>
      <c r="O5" s="6" t="n">
        <v>2119.41</v>
      </c>
      <c r="P5" s="11" t="n">
        <v>44939</v>
      </c>
      <c r="Q5" s="6" t="n">
        <v>1</v>
      </c>
      <c r="R5" s="6" t="n">
        <v>1043.63</v>
      </c>
      <c r="S5" s="11" t="n">
        <v>46157</v>
      </c>
      <c r="T5" s="6" t="n">
        <v>2</v>
      </c>
      <c r="U5" s="6" t="n">
        <v>5551</v>
      </c>
      <c r="V5" s="11" t="n">
        <v>45853</v>
      </c>
      <c r="W5" s="6" t="n">
        <v>1</v>
      </c>
      <c r="X5" s="6" t="n">
        <v>1096.88</v>
      </c>
      <c r="Y5" s="11" t="n">
        <v>46177</v>
      </c>
      <c r="Z5" s="6" t="n">
        <v>1</v>
      </c>
      <c r="AA5" s="6" t="n">
        <v>4058.15</v>
      </c>
      <c r="AB5" s="11" t="n">
        <v>46118</v>
      </c>
      <c r="AC5" s="6" t="n">
        <v>10</v>
      </c>
      <c r="AD5" s="6" t="n">
        <v>3209.72</v>
      </c>
      <c r="AE5" s="11" t="n">
        <v>45617</v>
      </c>
      <c r="AF5" s="6" t="n">
        <v>1</v>
      </c>
      <c r="AG5" s="6" t="n">
        <v>451.96</v>
      </c>
      <c r="AH5" s="11" t="n">
        <v>45261</v>
      </c>
      <c r="AI5" s="6" t="n">
        <v>1000</v>
      </c>
      <c r="AJ5" s="6" t="n">
        <v>991.8</v>
      </c>
      <c r="AK5" s="11" t="n">
        <v>45530</v>
      </c>
      <c r="AL5" s="6" t="n">
        <v>10</v>
      </c>
      <c r="AM5" s="6" t="n">
        <v>2005.2</v>
      </c>
      <c r="AN5" s="11" t="n">
        <v>45867</v>
      </c>
      <c r="AO5" s="6" t="n">
        <v>10</v>
      </c>
      <c r="AP5" s="6" t="n">
        <v>1227.71</v>
      </c>
      <c r="AQ5" s="11" t="n">
        <v>45623</v>
      </c>
      <c r="AR5" s="6" t="n">
        <v>10</v>
      </c>
      <c r="AS5" s="6" t="n">
        <v>1843.76</v>
      </c>
      <c r="AT5" s="11" t="n">
        <v>44098</v>
      </c>
      <c r="AU5" s="6" t="n">
        <v>1</v>
      </c>
      <c r="AV5" s="6" t="n">
        <v>448.11</v>
      </c>
      <c r="AW5" s="11" t="n">
        <v>44706</v>
      </c>
      <c r="AX5" s="6" t="n">
        <v>1</v>
      </c>
      <c r="AY5" s="6" t="n">
        <v>1019.7</v>
      </c>
      <c r="AZ5" s="11" t="n">
        <v>46091</v>
      </c>
      <c r="BA5" s="6" t="n">
        <v>74</v>
      </c>
      <c r="BB5" s="6" t="n">
        <v>6349.41</v>
      </c>
      <c r="BC5" s="11" t="n">
        <v>44706</v>
      </c>
      <c r="BD5" s="6" t="n">
        <v>1000</v>
      </c>
      <c r="BE5" s="6" t="n">
        <v>281.8</v>
      </c>
      <c r="BF5" s="0"/>
      <c r="BG5" s="6" t="n">
        <v>239.1</v>
      </c>
      <c r="BH5" s="0" t="s">
        <v>882</v>
      </c>
      <c r="BI5" s="0"/>
      <c r="BJ5" s="6" t="n">
        <v>1</v>
      </c>
      <c r="BK5" s="0" t="s">
        <v>883</v>
      </c>
      <c r="BL5" s="0"/>
      <c r="BM5" s="6" t="n">
        <v>1</v>
      </c>
      <c r="BN5" s="0" t="s">
        <v>883</v>
      </c>
      <c r="BO5" s="0"/>
      <c r="BP5" s="6" t="n">
        <v>10000</v>
      </c>
      <c r="BQ5" s="0" t="s">
        <v>883</v>
      </c>
      <c r="BR5" s="11" t="n">
        <v>45181</v>
      </c>
      <c r="BS5" s="6" t="n">
        <v>1</v>
      </c>
      <c r="BT5" s="6" t="n">
        <v>661.59</v>
      </c>
      <c r="BU5" s="0"/>
      <c r="BV5" s="6" t="n">
        <v>1</v>
      </c>
      <c r="BW5" s="0" t="s">
        <v>883</v>
      </c>
      <c r="BX5" s="11" t="n">
        <v>44844</v>
      </c>
      <c r="BY5" s="6" t="n">
        <v>10</v>
      </c>
      <c r="BZ5" s="6" t="n">
        <v>768.13</v>
      </c>
      <c r="CA5" s="11" t="n">
        <v>44588</v>
      </c>
      <c r="CB5" s="6" t="n">
        <v>100000</v>
      </c>
      <c r="CC5" s="6" t="n">
        <v>956.07</v>
      </c>
      <c r="CD5" s="11" t="n">
        <v>44609</v>
      </c>
      <c r="CE5" s="6" t="n">
        <v>1000</v>
      </c>
      <c r="CF5" s="6" t="n">
        <v>567.69</v>
      </c>
      <c r="CG5" s="11" t="n">
        <v>44768</v>
      </c>
      <c r="CH5" s="6" t="n">
        <v>20</v>
      </c>
      <c r="CI5" s="6" t="n">
        <v>548.45</v>
      </c>
      <c r="CJ5" s="0"/>
      <c r="CK5" s="6" t="n">
        <v>1</v>
      </c>
      <c r="CL5" s="0" t="s">
        <v>883</v>
      </c>
      <c r="CM5" s="0"/>
      <c r="CN5" s="6" t="n">
        <v>1</v>
      </c>
      <c r="CO5" s="0" t="s">
        <v>883</v>
      </c>
      <c r="CP5" s="0"/>
      <c r="CQ5" s="6" t="n">
        <v>1</v>
      </c>
      <c r="CR5" s="0" t="s">
        <v>883</v>
      </c>
      <c r="CS5" s="0"/>
      <c r="CT5" s="6" t="n">
        <v>1</v>
      </c>
      <c r="CU5" s="0" t="s">
        <v>883</v>
      </c>
      <c r="CV5" s="0"/>
      <c r="CW5" s="6" t="n">
        <v>1</v>
      </c>
      <c r="CX5" s="0" t="s">
        <v>883</v>
      </c>
      <c r="CY5" s="0"/>
      <c r="CZ5" s="6" t="n">
        <v>1</v>
      </c>
      <c r="DA5" s="0" t="s">
        <v>883</v>
      </c>
      <c r="DB5" s="0"/>
      <c r="DC5" s="6" t="n">
        <v>158</v>
      </c>
      <c r="DD5" s="0" t="s">
        <v>883</v>
      </c>
      <c r="DE5" s="0"/>
      <c r="DF5" s="6" t="n">
        <v>-1</v>
      </c>
      <c r="DG5" s="0" t="s">
        <v>883</v>
      </c>
      <c r="DH5" s="11" t="n">
        <v>44826</v>
      </c>
      <c r="DI5" s="6" t="n">
        <v>2</v>
      </c>
      <c r="DJ5" s="6" t="n">
        <v>1.69</v>
      </c>
      <c r="DK5" s="11" t="n">
        <v>44826</v>
      </c>
      <c r="DL5" s="6" t="n">
        <v>2</v>
      </c>
      <c r="DM5" s="6" t="n">
        <v>174.22</v>
      </c>
      <c r="DN5" s="11" t="n">
        <v>44986</v>
      </c>
      <c r="DO5" s="6" t="n">
        <v>1</v>
      </c>
      <c r="DP5" s="6" t="n">
        <v>10.91</v>
      </c>
      <c r="DQ5" s="0"/>
      <c r="DR5" s="6" t="n">
        <v>2</v>
      </c>
      <c r="DS5" s="0" t="s">
        <v>883</v>
      </c>
      <c r="DT5" s="0"/>
      <c r="DU5" s="5" t="s">
        <f>=SUM(DV2:DV4)/SUM(DU2:DU4)</f>
      </c>
      <c r="DV5" s="0" t="s">
        <v>12</v>
      </c>
      <c r="DW5" s="0"/>
      <c r="DX5" s="6" t="n">
        <v>1</v>
      </c>
      <c r="DY5" s="0" t="s">
        <v>883</v>
      </c>
      <c r="DZ5" s="0"/>
      <c r="EA5" s="6" t="n">
        <v>-17</v>
      </c>
      <c r="EB5" s="0" t="s">
        <v>883</v>
      </c>
      <c r="EC5" s="0"/>
      <c r="ED5" s="6" t="n">
        <v>3</v>
      </c>
      <c r="EE5" s="0" t="s">
        <v>883</v>
      </c>
      <c r="EF5" s="0"/>
      <c r="EG5" s="6" t="n">
        <v>-14</v>
      </c>
      <c r="EH5" s="0" t="s">
        <v>883</v>
      </c>
      <c r="EI5" s="0"/>
      <c r="EJ5" s="6" t="n">
        <v>-2</v>
      </c>
      <c r="EK5" s="0" t="s">
        <v>883</v>
      </c>
      <c r="EL5" s="0"/>
      <c r="EM5" s="6" t="n">
        <v>-2</v>
      </c>
      <c r="EN5" s="0" t="s">
        <v>883</v>
      </c>
      <c r="EO5" s="0"/>
      <c r="EP5" s="6" t="n">
        <v>-1</v>
      </c>
      <c r="EQ5" s="0" t="s">
        <v>883</v>
      </c>
      <c r="ER5" s="0"/>
      <c r="ES5" s="6" t="n">
        <v>-1</v>
      </c>
      <c r="ET5" s="0" t="s">
        <v>883</v>
      </c>
      <c r="EU5" s="0"/>
      <c r="EV5" s="6" t="n">
        <v>-1</v>
      </c>
      <c r="EW5" s="0" t="s">
        <v>883</v>
      </c>
      <c r="EX5" s="11" t="n">
        <v>45866</v>
      </c>
      <c r="EY5" s="6" t="n">
        <v>1</v>
      </c>
      <c r="EZ5" s="6" t="n">
        <v>1122.4</v>
      </c>
      <c r="FA5" s="0"/>
      <c r="FB5" s="6" t="n">
        <v>1</v>
      </c>
      <c r="FC5" s="0" t="s">
        <v>883</v>
      </c>
    </row>
    <row collapsed="false" customFormat="false" customHeight="false" hidden="false" ht="12.1" outlineLevel="0" r="6">
      <c r="A6" s="11" t="n">
        <v>45785</v>
      </c>
      <c r="B6" s="6" t="n">
        <v>1</v>
      </c>
      <c r="C6" s="6" t="n">
        <v>3221.9</v>
      </c>
      <c r="D6" s="11" t="n">
        <v>46118</v>
      </c>
      <c r="E6" s="6" t="n">
        <v>1</v>
      </c>
      <c r="F6" s="6" t="n">
        <v>4316.88</v>
      </c>
      <c r="G6" s="11" t="n">
        <v>45776</v>
      </c>
      <c r="H6" s="6" t="n">
        <v>1</v>
      </c>
      <c r="I6" s="6" t="n">
        <v>1780.86</v>
      </c>
      <c r="J6" s="11" t="n">
        <v>45238</v>
      </c>
      <c r="K6" s="6" t="n">
        <v>10</v>
      </c>
      <c r="L6" s="6" t="n">
        <v>2764.69</v>
      </c>
      <c r="M6" s="11" t="n">
        <v>45530</v>
      </c>
      <c r="N6" s="6" t="n">
        <v>10</v>
      </c>
      <c r="O6" s="6" t="n">
        <v>2017.21</v>
      </c>
      <c r="P6" s="11" t="n">
        <v>45272</v>
      </c>
      <c r="Q6" s="6" t="n">
        <v>1</v>
      </c>
      <c r="R6" s="6" t="n">
        <v>1498.75</v>
      </c>
      <c r="S6" s="11" t="n">
        <v>46157</v>
      </c>
      <c r="T6" s="6" t="n">
        <v>2</v>
      </c>
      <c r="U6" s="6" t="n">
        <v>5559</v>
      </c>
      <c r="V6" s="11" t="n">
        <v>46036</v>
      </c>
      <c r="W6" s="6" t="n">
        <v>1</v>
      </c>
      <c r="X6" s="6" t="n">
        <v>1458.51</v>
      </c>
      <c r="Y6" s="11" t="n">
        <v>46177</v>
      </c>
      <c r="Z6" s="6" t="n">
        <v>1</v>
      </c>
      <c r="AA6" s="6" t="n">
        <v>4052.15</v>
      </c>
      <c r="AB6" s="11" t="n">
        <v>46129</v>
      </c>
      <c r="AC6" s="6" t="n">
        <v>3</v>
      </c>
      <c r="AD6" s="6" t="n">
        <v>979.6</v>
      </c>
      <c r="AE6" s="11" t="n">
        <v>44747</v>
      </c>
      <c r="AF6" s="6" t="n">
        <v>1</v>
      </c>
      <c r="AG6" s="6" t="n">
        <v>368.09</v>
      </c>
      <c r="AH6" s="11" t="n">
        <v>45264</v>
      </c>
      <c r="AI6" s="6" t="n">
        <v>1000</v>
      </c>
      <c r="AJ6" s="6" t="n">
        <v>953.26</v>
      </c>
      <c r="AK6" s="11" t="n">
        <v>45845</v>
      </c>
      <c r="AL6" s="6" t="n">
        <v>10</v>
      </c>
      <c r="AM6" s="6" t="n">
        <v>1944.67</v>
      </c>
      <c r="AN6" s="11" t="n">
        <v>46091</v>
      </c>
      <c r="AO6" s="6" t="n">
        <v>10</v>
      </c>
      <c r="AP6" s="6" t="n">
        <v>1593.36</v>
      </c>
      <c r="AQ6" s="0"/>
      <c r="AR6" s="5" t="s">
        <f>=SUM(AS2:AS5)/SUM(AR2:AR5)</f>
      </c>
      <c r="AS6" s="0" t="s">
        <v>12</v>
      </c>
      <c r="AT6" s="11" t="n">
        <v>44125</v>
      </c>
      <c r="AU6" s="6" t="n">
        <v>2</v>
      </c>
      <c r="AV6" s="6" t="n">
        <v>810.56</v>
      </c>
      <c r="AW6" s="11" t="n">
        <v>44735</v>
      </c>
      <c r="AX6" s="6" t="n">
        <v>1</v>
      </c>
      <c r="AY6" s="6" t="n">
        <v>805.55</v>
      </c>
      <c r="AZ6" s="0"/>
      <c r="BA6" s="5" t="s">
        <f>=SUM(BB2:BB5)/SUM(BA2:BA5)</f>
      </c>
      <c r="BB6" s="0" t="s">
        <v>12</v>
      </c>
      <c r="BC6" s="11" t="n">
        <v>44706</v>
      </c>
      <c r="BD6" s="6" t="n">
        <v>1000</v>
      </c>
      <c r="BE6" s="6" t="n">
        <v>281.2</v>
      </c>
      <c r="BF6" s="0"/>
      <c r="BG6" s="6" t="n">
        <v>20</v>
      </c>
      <c r="BH6" s="0" t="s">
        <v>883</v>
      </c>
      <c r="BI6" s="0"/>
      <c r="BJ6" s="5" t="s">
        <f>=BJ5*(ABS(BJ4)-ABS(BJ3))</f>
      </c>
      <c r="BK6" s="0" t="s">
        <v>884</v>
      </c>
      <c r="BL6" s="0"/>
      <c r="BM6" s="5" t="s">
        <f>=BM5*(ABS(BM4)-ABS(BM3))</f>
      </c>
      <c r="BN6" s="0" t="s">
        <v>884</v>
      </c>
      <c r="BO6" s="0"/>
      <c r="BP6" s="5" t="s">
        <f>=BP5*(ABS(BP4)-ABS(BP3))</f>
      </c>
      <c r="BQ6" s="0" t="s">
        <v>884</v>
      </c>
      <c r="BR6" s="11" t="n">
        <v>45526</v>
      </c>
      <c r="BS6" s="6" t="n">
        <v>1</v>
      </c>
      <c r="BT6" s="6" t="n">
        <v>651.28</v>
      </c>
      <c r="BU6" s="0"/>
      <c r="BV6" s="5" t="s">
        <f>=BV5*(ABS(BV4)-ABS(BV3))</f>
      </c>
      <c r="BW6" s="0" t="s">
        <v>884</v>
      </c>
      <c r="BX6" s="11" t="n">
        <v>45777</v>
      </c>
      <c r="BY6" s="6" t="n">
        <v>10</v>
      </c>
      <c r="BZ6" s="6" t="n">
        <v>1300.97</v>
      </c>
      <c r="CA6" s="11" t="n">
        <v>44616</v>
      </c>
      <c r="CB6" s="6" t="n">
        <v>100000</v>
      </c>
      <c r="CC6" s="6" t="n">
        <v>680.08</v>
      </c>
      <c r="CD6" s="11" t="n">
        <v>44614</v>
      </c>
      <c r="CE6" s="6" t="n">
        <v>3000</v>
      </c>
      <c r="CF6" s="6" t="n">
        <v>1586.59</v>
      </c>
      <c r="CG6" s="11" t="n">
        <v>44771</v>
      </c>
      <c r="CH6" s="6" t="n">
        <v>10</v>
      </c>
      <c r="CI6" s="6" t="n">
        <v>263.93</v>
      </c>
      <c r="CJ6" s="0"/>
      <c r="CK6" s="5" t="s">
        <f>=CK5*(ABS(CK4)-ABS(CK3))</f>
      </c>
      <c r="CL6" s="0" t="s">
        <v>884</v>
      </c>
      <c r="CM6" s="0"/>
      <c r="CN6" s="5" t="s">
        <f>=CN5*(ABS(CN4)-ABS(CN3))</f>
      </c>
      <c r="CO6" s="0" t="s">
        <v>884</v>
      </c>
      <c r="CP6" s="0"/>
      <c r="CQ6" s="5" t="s">
        <f>=CQ5*(ABS(CQ4)-ABS(CQ3))</f>
      </c>
      <c r="CR6" s="0" t="s">
        <v>884</v>
      </c>
      <c r="CS6" s="0"/>
      <c r="CT6" s="5" t="s">
        <f>=CT5*(ABS(CT4)-ABS(CT3))</f>
      </c>
      <c r="CU6" s="0" t="s">
        <v>884</v>
      </c>
      <c r="CV6" s="0"/>
      <c r="CW6" s="5" t="s">
        <f>=CW5*(ABS(CW4)-ABS(CW3))</f>
      </c>
      <c r="CX6" s="0" t="s">
        <v>884</v>
      </c>
      <c r="CY6" s="0"/>
      <c r="CZ6" s="5" t="s">
        <f>=CZ5*(ABS(CZ4)-ABS(CZ3))</f>
      </c>
      <c r="DA6" s="0" t="s">
        <v>884</v>
      </c>
      <c r="DB6" s="0"/>
      <c r="DC6" s="5" t="s">
        <f>=DC5*(ABS(DC4)-ABS(DC3))</f>
      </c>
      <c r="DD6" s="0" t="s">
        <v>884</v>
      </c>
      <c r="DE6" s="0"/>
      <c r="DF6" s="5" t="s">
        <f>=DF5*(ABS(DF4)-ABS(DF3))</f>
      </c>
      <c r="DG6" s="0" t="s">
        <v>884</v>
      </c>
      <c r="DH6" s="11" t="n">
        <v>44826</v>
      </c>
      <c r="DI6" s="6" t="n">
        <v>2</v>
      </c>
      <c r="DJ6" s="6" t="n">
        <v>1.69</v>
      </c>
      <c r="DK6" s="0"/>
      <c r="DL6" s="5" t="s">
        <f>=SUM(DM2:DM5)/SUM(DL2:DL5)</f>
      </c>
      <c r="DM6" s="0" t="s">
        <v>12</v>
      </c>
      <c r="DN6" s="11" t="n">
        <v>45181</v>
      </c>
      <c r="DO6" s="6" t="n">
        <v>10</v>
      </c>
      <c r="DP6" s="6" t="n">
        <v>130.04</v>
      </c>
      <c r="DQ6" s="0"/>
      <c r="DR6" s="5" t="s">
        <f>=DR5*(ABS(DR4)-ABS(DR3))</f>
      </c>
      <c r="DS6" s="0" t="s">
        <v>884</v>
      </c>
      <c r="DT6" s="0"/>
      <c r="DU6" s="6" t="n">
        <v>2.0355</v>
      </c>
      <c r="DV6" s="0" t="s">
        <v>882</v>
      </c>
      <c r="DW6" s="0"/>
      <c r="DX6" s="5" t="s">
        <f>=DX5*(ABS(DX4)-ABS(DX3))</f>
      </c>
      <c r="DY6" s="0" t="s">
        <v>884</v>
      </c>
      <c r="DZ6" s="0"/>
      <c r="EA6" s="5" t="s">
        <f>=EA5*(ABS(EA4)-ABS(EA3))</f>
      </c>
      <c r="EB6" s="0" t="s">
        <v>884</v>
      </c>
      <c r="EC6" s="0"/>
      <c r="ED6" s="5" t="s">
        <f>=ED5*(ABS(ED4)-ABS(ED3))</f>
      </c>
      <c r="EE6" s="0" t="s">
        <v>884</v>
      </c>
      <c r="EF6" s="0"/>
      <c r="EG6" s="5" t="s">
        <f>=EG5*(ABS(EG4)-ABS(EG3))</f>
      </c>
      <c r="EH6" s="0" t="s">
        <v>884</v>
      </c>
      <c r="EI6" s="0"/>
      <c r="EJ6" s="5" t="s">
        <f>=EJ5*(ABS(EJ4)-ABS(EJ3))</f>
      </c>
      <c r="EK6" s="0" t="s">
        <v>884</v>
      </c>
      <c r="EL6" s="0"/>
      <c r="EM6" s="5" t="s">
        <f>=EM5*(ABS(EM4)-ABS(EM3))</f>
      </c>
      <c r="EN6" s="0" t="s">
        <v>884</v>
      </c>
      <c r="EO6" s="0"/>
      <c r="EP6" s="5" t="s">
        <f>=EP5*(ABS(EP4)-ABS(EP3))</f>
      </c>
      <c r="EQ6" s="0" t="s">
        <v>884</v>
      </c>
      <c r="ER6" s="0"/>
      <c r="ES6" s="5" t="s">
        <f>=ES5*(ABS(ES4)-ABS(ES3))</f>
      </c>
      <c r="ET6" s="0" t="s">
        <v>884</v>
      </c>
      <c r="EU6" s="0"/>
      <c r="EV6" s="5" t="s">
        <f>=EV5*(ABS(EV4)-ABS(EV3))</f>
      </c>
      <c r="EW6" s="0" t="s">
        <v>884</v>
      </c>
      <c r="EX6" s="11" t="n">
        <v>45894</v>
      </c>
      <c r="EY6" s="6" t="n">
        <v>1</v>
      </c>
      <c r="EZ6" s="6" t="n">
        <v>1122.3</v>
      </c>
      <c r="FA6" s="0"/>
      <c r="FB6" s="6" t="s">
        <f>=Портфель!H56*Портфель!$R$13</f>
      </c>
      <c r="FC6" s="0" t="s">
        <v>7</v>
      </c>
    </row>
    <row collapsed="false" customFormat="false" customHeight="false" hidden="false" ht="12.1" outlineLevel="0" r="7">
      <c r="A7" s="11" t="n">
        <v>45853</v>
      </c>
      <c r="B7" s="6" t="n">
        <v>2</v>
      </c>
      <c r="C7" s="6" t="n">
        <v>5825.23</v>
      </c>
      <c r="D7" s="11" t="n">
        <v>46161</v>
      </c>
      <c r="E7" s="6" t="n">
        <v>1</v>
      </c>
      <c r="F7" s="6" t="n">
        <v>4217.8</v>
      </c>
      <c r="G7" s="11" t="n">
        <v>45777</v>
      </c>
      <c r="H7" s="6" t="n">
        <v>1</v>
      </c>
      <c r="I7" s="6" t="n">
        <v>1728.04</v>
      </c>
      <c r="J7" s="11" t="n">
        <v>45513</v>
      </c>
      <c r="K7" s="6" t="n">
        <v>10</v>
      </c>
      <c r="L7" s="6" t="n">
        <v>2803.52</v>
      </c>
      <c r="M7" s="11" t="n">
        <v>45539</v>
      </c>
      <c r="N7" s="6" t="n">
        <v>10</v>
      </c>
      <c r="O7" s="6" t="n">
        <v>1924.73</v>
      </c>
      <c r="P7" s="11" t="n">
        <v>45357</v>
      </c>
      <c r="Q7" s="6" t="n">
        <v>1</v>
      </c>
      <c r="R7" s="6" t="n">
        <v>1390.05</v>
      </c>
      <c r="S7" s="11" t="n">
        <v>46161</v>
      </c>
      <c r="T7" s="6" t="n">
        <v>1</v>
      </c>
      <c r="U7" s="6" t="n">
        <v>2879.59</v>
      </c>
      <c r="V7" s="11" t="n">
        <v>46091</v>
      </c>
      <c r="W7" s="6" t="n">
        <v>1</v>
      </c>
      <c r="X7" s="6" t="n">
        <v>1425.35</v>
      </c>
      <c r="Y7" s="0"/>
      <c r="Z7" s="5" t="s">
        <f>=SUM(AA2:AA6)/SUM(Z2:Z6)</f>
      </c>
      <c r="AA7" s="0" t="s">
        <v>12</v>
      </c>
      <c r="AB7" s="11" t="n">
        <v>46155</v>
      </c>
      <c r="AC7" s="6" t="n">
        <v>2</v>
      </c>
      <c r="AD7" s="6" t="n">
        <v>632.97</v>
      </c>
      <c r="AE7" s="11" t="n">
        <v>44757</v>
      </c>
      <c r="AF7" s="6" t="n">
        <v>2</v>
      </c>
      <c r="AG7" s="6" t="n">
        <v>661.07</v>
      </c>
      <c r="AH7" s="11" t="n">
        <v>45265</v>
      </c>
      <c r="AI7" s="6" t="n">
        <v>1000</v>
      </c>
      <c r="AJ7" s="6" t="n">
        <v>916.74</v>
      </c>
      <c r="AK7" s="0"/>
      <c r="AL7" s="5" t="s">
        <f>=SUM(AM2:AM6)/SUM(AL2:AL6)</f>
      </c>
      <c r="AM7" s="0" t="s">
        <v>12</v>
      </c>
      <c r="AN7" s="11" t="n">
        <v>46091</v>
      </c>
      <c r="AO7" s="6" t="n">
        <v>10</v>
      </c>
      <c r="AP7" s="6" t="n">
        <v>1589.95</v>
      </c>
      <c r="AQ7" s="0"/>
      <c r="AR7" s="6" t="n">
        <v>147.05</v>
      </c>
      <c r="AS7" s="0" t="s">
        <v>882</v>
      </c>
      <c r="AT7" s="11" t="n">
        <v>44175</v>
      </c>
      <c r="AU7" s="6" t="n">
        <v>1</v>
      </c>
      <c r="AV7" s="6" t="n">
        <v>471.83</v>
      </c>
      <c r="AW7" s="11" t="n">
        <v>45617</v>
      </c>
      <c r="AX7" s="6" t="n">
        <v>1</v>
      </c>
      <c r="AY7" s="6" t="n">
        <v>1109.2</v>
      </c>
      <c r="AZ7" s="0"/>
      <c r="BA7" s="6" t="n">
        <v>65.36</v>
      </c>
      <c r="BB7" s="0" t="s">
        <v>882</v>
      </c>
      <c r="BC7" s="11" t="n">
        <v>44914</v>
      </c>
      <c r="BD7" s="6" t="n">
        <v>1000</v>
      </c>
      <c r="BE7" s="6" t="n">
        <v>288.17</v>
      </c>
      <c r="BF7" s="0"/>
      <c r="BG7" s="5" t="s">
        <f>=BG6*(ABS(BG5)-ABS(BG4))</f>
      </c>
      <c r="BH7" s="0" t="s">
        <v>884</v>
      </c>
      <c r="BI7" s="0"/>
      <c r="BJ7" s="0"/>
      <c r="BK7" s="0"/>
      <c r="BL7" s="0"/>
      <c r="BM7" s="0"/>
      <c r="BN7" s="0"/>
      <c r="BO7" s="0"/>
      <c r="BP7" s="0"/>
      <c r="BQ7" s="0"/>
      <c r="BR7" s="11" t="n">
        <v>45526</v>
      </c>
      <c r="BS7" s="6" t="n">
        <v>1</v>
      </c>
      <c r="BT7" s="6" t="n">
        <v>651.09</v>
      </c>
      <c r="BU7" s="0"/>
      <c r="BV7" s="0"/>
      <c r="BW7" s="0"/>
      <c r="BX7" s="0"/>
      <c r="BY7" s="5" t="s">
        <f>=SUM(BZ2:BZ6)/SUM(BY2:BY6)</f>
      </c>
      <c r="BZ7" s="0" t="s">
        <v>12</v>
      </c>
      <c r="CA7" s="11" t="n">
        <v>44659</v>
      </c>
      <c r="CB7" s="6" t="n">
        <v>100000</v>
      </c>
      <c r="CC7" s="6" t="n">
        <v>739.51</v>
      </c>
      <c r="CD7" s="11" t="n">
        <v>44616</v>
      </c>
      <c r="CE7" s="6" t="n">
        <v>1000</v>
      </c>
      <c r="CF7" s="6" t="n">
        <v>317.32</v>
      </c>
      <c r="CG7" s="11" t="n">
        <v>44788</v>
      </c>
      <c r="CH7" s="6" t="n">
        <v>40</v>
      </c>
      <c r="CI7" s="6" t="n">
        <v>1083.94</v>
      </c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11" t="n">
        <v>44826</v>
      </c>
      <c r="DI7" s="6" t="n">
        <v>2</v>
      </c>
      <c r="DJ7" s="6" t="n">
        <v>1.69</v>
      </c>
      <c r="DK7" s="0"/>
      <c r="DL7" s="6" t="n">
        <v>114.4</v>
      </c>
      <c r="DM7" s="0" t="s">
        <v>882</v>
      </c>
      <c r="DN7" s="11" t="n">
        <v>45785</v>
      </c>
      <c r="DO7" s="6" t="n">
        <v>11</v>
      </c>
      <c r="DP7" s="6" t="n">
        <v>133.76</v>
      </c>
      <c r="DQ7" s="0"/>
      <c r="DR7" s="0"/>
      <c r="DS7" s="0"/>
      <c r="DT7" s="0"/>
      <c r="DU7" s="6" t="n">
        <v>125</v>
      </c>
      <c r="DV7" s="0" t="s">
        <v>883</v>
      </c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5" t="s">
        <f>=SUM(EZ2:EZ6)/SUM(EY2:EY6)</f>
      </c>
      <c r="EZ7" s="0" t="s">
        <v>12</v>
      </c>
      <c r="FA7" s="0"/>
      <c r="FB7" s="6" t="s">
        <f>=Портфель!I56*Портфель!$R$13</f>
      </c>
      <c r="FC7" s="0" t="s">
        <v>8</v>
      </c>
    </row>
    <row collapsed="false" customFormat="false" customHeight="false" hidden="false" ht="12.1" outlineLevel="0" r="8">
      <c r="A8" s="11" t="n">
        <v>45867</v>
      </c>
      <c r="B8" s="6" t="n">
        <v>1</v>
      </c>
      <c r="C8" s="6" t="n">
        <v>2940.14</v>
      </c>
      <c r="D8" s="11" t="n">
        <v>46176</v>
      </c>
      <c r="E8" s="6" t="n">
        <v>1</v>
      </c>
      <c r="F8" s="6" t="n">
        <v>4039.63</v>
      </c>
      <c r="G8" s="11" t="n">
        <v>45779</v>
      </c>
      <c r="H8" s="6" t="n">
        <v>1</v>
      </c>
      <c r="I8" s="6" t="n">
        <v>1710.14</v>
      </c>
      <c r="J8" s="11" t="n">
        <v>45530</v>
      </c>
      <c r="K8" s="6" t="n">
        <v>10</v>
      </c>
      <c r="L8" s="6" t="n">
        <v>2643.69</v>
      </c>
      <c r="M8" s="11" t="n">
        <v>45594</v>
      </c>
      <c r="N8" s="6" t="n">
        <v>10</v>
      </c>
      <c r="O8" s="6" t="n">
        <v>1903.21</v>
      </c>
      <c r="P8" s="11" t="n">
        <v>45497</v>
      </c>
      <c r="Q8" s="6" t="n">
        <v>1</v>
      </c>
      <c r="R8" s="6" t="n">
        <v>1106</v>
      </c>
      <c r="S8" s="11" t="n">
        <v>46196</v>
      </c>
      <c r="T8" s="6" t="n">
        <v>2</v>
      </c>
      <c r="U8" s="6" t="n">
        <v>5250.72</v>
      </c>
      <c r="V8" s="11" t="n">
        <v>46091</v>
      </c>
      <c r="W8" s="6" t="n">
        <v>1</v>
      </c>
      <c r="X8" s="6" t="n">
        <v>1423.19</v>
      </c>
      <c r="Y8" s="0"/>
      <c r="Z8" s="6" t="n">
        <v>3558.5</v>
      </c>
      <c r="AA8" s="0" t="s">
        <v>882</v>
      </c>
      <c r="AB8" s="0"/>
      <c r="AC8" s="5" t="s">
        <f>=SUM(AD2:AD7)/SUM(AC2:AC7)</f>
      </c>
      <c r="AD8" s="0" t="s">
        <v>12</v>
      </c>
      <c r="AE8" s="11" t="n">
        <v>44762</v>
      </c>
      <c r="AF8" s="6" t="n">
        <v>5</v>
      </c>
      <c r="AG8" s="6" t="n">
        <v>1618.91</v>
      </c>
      <c r="AH8" s="11" t="n">
        <v>45268</v>
      </c>
      <c r="AI8" s="6" t="n">
        <v>1000</v>
      </c>
      <c r="AJ8" s="6" t="n">
        <v>857.69</v>
      </c>
      <c r="AK8" s="0"/>
      <c r="AL8" s="6" t="n">
        <v>179.65</v>
      </c>
      <c r="AM8" s="0" t="s">
        <v>882</v>
      </c>
      <c r="AN8" s="11" t="n">
        <v>46091</v>
      </c>
      <c r="AO8" s="6" t="n">
        <v>10</v>
      </c>
      <c r="AP8" s="6" t="n">
        <v>1590.15</v>
      </c>
      <c r="AQ8" s="0"/>
      <c r="AR8" s="6" t="n">
        <v>50</v>
      </c>
      <c r="AS8" s="0" t="s">
        <v>883</v>
      </c>
      <c r="AT8" s="11" t="n">
        <v>44320</v>
      </c>
      <c r="AU8" s="6" t="n">
        <v>2</v>
      </c>
      <c r="AV8" s="6" t="n">
        <v>947.86</v>
      </c>
      <c r="AW8" s="11" t="n">
        <v>45623</v>
      </c>
      <c r="AX8" s="6" t="n">
        <v>1</v>
      </c>
      <c r="AY8" s="6" t="n">
        <v>1064.56</v>
      </c>
      <c r="AZ8" s="0"/>
      <c r="BA8" s="6" t="n">
        <v>100</v>
      </c>
      <c r="BB8" s="0" t="s">
        <v>883</v>
      </c>
      <c r="BC8" s="11" t="n">
        <v>44939</v>
      </c>
      <c r="BD8" s="6" t="n">
        <v>1000</v>
      </c>
      <c r="BE8" s="6" t="n">
        <v>285.97</v>
      </c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5" t="s">
        <f>=SUM(BT2:BT7)/SUM(BS2:BS7)</f>
      </c>
      <c r="BT8" s="0" t="s">
        <v>12</v>
      </c>
      <c r="BU8" s="0"/>
      <c r="BV8" s="0"/>
      <c r="BW8" s="0"/>
      <c r="BX8" s="0"/>
      <c r="BY8" s="6" t="n">
        <v>58.24</v>
      </c>
      <c r="BZ8" s="0" t="s">
        <v>882</v>
      </c>
      <c r="CA8" s="11" t="n">
        <v>44706</v>
      </c>
      <c r="CB8" s="6" t="n">
        <v>100000</v>
      </c>
      <c r="CC8" s="6" t="n">
        <v>792.55</v>
      </c>
      <c r="CD8" s="11" t="n">
        <v>44659</v>
      </c>
      <c r="CE8" s="6" t="n">
        <v>1000</v>
      </c>
      <c r="CF8" s="6" t="n">
        <v>407.08</v>
      </c>
      <c r="CG8" s="0"/>
      <c r="CH8" s="5" t="s">
        <f>=SUM(CI2:CI7)/SUM(CH2:CH7)</f>
      </c>
      <c r="CI8" s="0" t="s">
        <v>12</v>
      </c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11" t="n">
        <v>44826</v>
      </c>
      <c r="DI8" s="6" t="n">
        <v>2</v>
      </c>
      <c r="DJ8" s="6" t="n">
        <v>1.69</v>
      </c>
      <c r="DK8" s="0"/>
      <c r="DL8" s="6" t="n">
        <v>6</v>
      </c>
      <c r="DM8" s="0" t="s">
        <v>883</v>
      </c>
      <c r="DN8" s="11" t="n">
        <v>45785</v>
      </c>
      <c r="DO8" s="6" t="n">
        <v>3</v>
      </c>
      <c r="DP8" s="6" t="n">
        <v>36.47</v>
      </c>
      <c r="DQ8" s="0"/>
      <c r="DR8" s="0"/>
      <c r="DS8" s="0"/>
      <c r="DT8" s="0"/>
      <c r="DU8" s="5" t="s">
        <f>=DU7*(ABS(DU6)-ABS(DU5))</f>
      </c>
      <c r="DV8" s="0" t="s">
        <v>884</v>
      </c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6" t="n">
        <v>108.67</v>
      </c>
      <c r="EZ8" s="0" t="s">
        <v>882</v>
      </c>
      <c r="FA8" s="0"/>
      <c r="FB8" s="5" t="s">
        <f>=FB5*(FB6*FB4/100-FB3+FB7)</f>
      </c>
      <c r="FC8" s="0" t="s">
        <v>884</v>
      </c>
    </row>
    <row collapsed="false" customFormat="false" customHeight="false" hidden="false" ht="12.1" outlineLevel="0" r="9">
      <c r="A9" s="11" t="n">
        <v>45876</v>
      </c>
      <c r="B9" s="6" t="n">
        <v>1</v>
      </c>
      <c r="C9" s="6" t="n">
        <v>3051.75</v>
      </c>
      <c r="D9" s="11" t="n">
        <v>46177</v>
      </c>
      <c r="E9" s="6" t="n">
        <v>1</v>
      </c>
      <c r="F9" s="6" t="n">
        <v>4009.6</v>
      </c>
      <c r="G9" s="11" t="n">
        <v>45785</v>
      </c>
      <c r="H9" s="6" t="n">
        <v>1</v>
      </c>
      <c r="I9" s="6" t="n">
        <v>1750.37</v>
      </c>
      <c r="J9" s="11" t="n">
        <v>45539</v>
      </c>
      <c r="K9" s="6" t="n">
        <v>10</v>
      </c>
      <c r="L9" s="6" t="n">
        <v>2487.44</v>
      </c>
      <c r="M9" s="11" t="n">
        <v>45623</v>
      </c>
      <c r="N9" s="6" t="n">
        <v>10</v>
      </c>
      <c r="O9" s="6" t="n">
        <v>1852.61</v>
      </c>
      <c r="P9" s="11" t="n">
        <v>45762</v>
      </c>
      <c r="Q9" s="6" t="n">
        <v>3</v>
      </c>
      <c r="R9" s="6" t="n">
        <v>3365.62</v>
      </c>
      <c r="S9" s="0"/>
      <c r="T9" s="5" t="s">
        <f>=SUM(U2:U8)/SUM(T2:T8)</f>
      </c>
      <c r="U9" s="0" t="s">
        <v>12</v>
      </c>
      <c r="V9" s="11" t="n">
        <v>46091</v>
      </c>
      <c r="W9" s="6" t="n">
        <v>1</v>
      </c>
      <c r="X9" s="6" t="n">
        <v>1423.18</v>
      </c>
      <c r="Y9" s="0"/>
      <c r="Z9" s="6" t="n">
        <v>5</v>
      </c>
      <c r="AA9" s="0" t="s">
        <v>883</v>
      </c>
      <c r="AB9" s="0"/>
      <c r="AC9" s="6" t="n">
        <v>251.06</v>
      </c>
      <c r="AD9" s="0" t="s">
        <v>882</v>
      </c>
      <c r="AE9" s="11" t="n">
        <v>44762</v>
      </c>
      <c r="AF9" s="6" t="n">
        <v>2</v>
      </c>
      <c r="AG9" s="6" t="n">
        <v>651.77</v>
      </c>
      <c r="AH9" s="11" t="n">
        <v>45447</v>
      </c>
      <c r="AI9" s="6" t="n">
        <v>1000</v>
      </c>
      <c r="AJ9" s="6" t="n">
        <v>898.71</v>
      </c>
      <c r="AK9" s="0"/>
      <c r="AL9" s="6" t="n">
        <v>50</v>
      </c>
      <c r="AM9" s="0" t="s">
        <v>883</v>
      </c>
      <c r="AN9" s="0"/>
      <c r="AO9" s="5" t="s">
        <f>=SUM(AP2:AP8)/SUM(AO2:AO8)</f>
      </c>
      <c r="AP9" s="0" t="s">
        <v>12</v>
      </c>
      <c r="AQ9" s="0"/>
      <c r="AR9" s="5" t="s">
        <f>=AR8*(ABS(AR7)-ABS(AR6))</f>
      </c>
      <c r="AS9" s="0" t="s">
        <v>884</v>
      </c>
      <c r="AT9" s="11" t="n">
        <v>45015</v>
      </c>
      <c r="AU9" s="6" t="n">
        <v>1</v>
      </c>
      <c r="AV9" s="6" t="n">
        <v>372.43</v>
      </c>
      <c r="AW9" s="11" t="n">
        <v>45631</v>
      </c>
      <c r="AX9" s="6" t="n">
        <v>1</v>
      </c>
      <c r="AY9" s="6" t="n">
        <v>1054.14</v>
      </c>
      <c r="AZ9" s="0"/>
      <c r="BA9" s="5" t="s">
        <f>=BA8*(ABS(BA7)-ABS(BA6))</f>
      </c>
      <c r="BB9" s="0" t="s">
        <v>884</v>
      </c>
      <c r="BC9" s="11" t="n">
        <v>44959</v>
      </c>
      <c r="BD9" s="6" t="n">
        <v>1000</v>
      </c>
      <c r="BE9" s="6" t="n">
        <v>288.17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6" t="n">
        <v>397.55</v>
      </c>
      <c r="BT9" s="0" t="s">
        <v>882</v>
      </c>
      <c r="BU9" s="0"/>
      <c r="BV9" s="0"/>
      <c r="BW9" s="0"/>
      <c r="BX9" s="0"/>
      <c r="BY9" s="6" t="n">
        <v>50</v>
      </c>
      <c r="BZ9" s="0" t="s">
        <v>883</v>
      </c>
      <c r="CA9" s="0"/>
      <c r="CB9" s="5" t="s">
        <f>=SUM(CC2:CC8)/SUM(CB2:CB8)</f>
      </c>
      <c r="CC9" s="0" t="s">
        <v>12</v>
      </c>
      <c r="CD9" s="11" t="n">
        <v>44757</v>
      </c>
      <c r="CE9" s="6" t="n">
        <v>1000</v>
      </c>
      <c r="CF9" s="6" t="n">
        <v>504.35</v>
      </c>
      <c r="CG9" s="0"/>
      <c r="CH9" s="6" t="n">
        <v>16.1</v>
      </c>
      <c r="CI9" s="0" t="s">
        <v>882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11" t="n">
        <v>44826</v>
      </c>
      <c r="DI9" s="6" t="n">
        <v>2</v>
      </c>
      <c r="DJ9" s="6" t="n">
        <v>1.69</v>
      </c>
      <c r="DK9" s="0"/>
      <c r="DL9" s="5" t="s">
        <f>=DL8*(ABS(DL7)-ABS(DL6))</f>
      </c>
      <c r="DM9" s="0" t="s">
        <v>884</v>
      </c>
      <c r="DN9" s="0"/>
      <c r="DO9" s="5" t="s">
        <f>=SUM(DP2:DP8)/SUM(DO2:DO8)</f>
      </c>
      <c r="DP9" s="0" t="s">
        <v>12</v>
      </c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6" t="n">
        <v>10</v>
      </c>
      <c r="EZ9" s="0" t="s">
        <v>883</v>
      </c>
    </row>
    <row collapsed="false" customFormat="false" customHeight="false" hidden="false" ht="12.1" outlineLevel="0" r="10">
      <c r="A10" s="11" t="n">
        <v>45884</v>
      </c>
      <c r="B10" s="6" t="n">
        <v>1</v>
      </c>
      <c r="C10" s="6" t="n">
        <v>3031.73</v>
      </c>
      <c r="D10" s="11" t="n">
        <v>46177</v>
      </c>
      <c r="E10" s="6" t="n">
        <v>1</v>
      </c>
      <c r="F10" s="6" t="n">
        <v>4012.61</v>
      </c>
      <c r="G10" s="11" t="n">
        <v>45813</v>
      </c>
      <c r="H10" s="6" t="n">
        <v>1</v>
      </c>
      <c r="I10" s="6" t="n">
        <v>1807.49</v>
      </c>
      <c r="J10" s="11" t="n">
        <v>45938</v>
      </c>
      <c r="K10" s="6" t="n">
        <v>2</v>
      </c>
      <c r="L10" s="6" t="n">
        <v>586.55</v>
      </c>
      <c r="M10" s="11" t="n">
        <v>45631</v>
      </c>
      <c r="N10" s="6" t="n">
        <v>10</v>
      </c>
      <c r="O10" s="6" t="n">
        <v>1878.69</v>
      </c>
      <c r="P10" s="11" t="n">
        <v>45853</v>
      </c>
      <c r="Q10" s="6" t="n">
        <v>3</v>
      </c>
      <c r="R10" s="6" t="n">
        <v>3146.23</v>
      </c>
      <c r="S10" s="0"/>
      <c r="T10" s="6" t="n">
        <v>2631</v>
      </c>
      <c r="U10" s="0" t="s">
        <v>882</v>
      </c>
      <c r="V10" s="11" t="n">
        <v>46196</v>
      </c>
      <c r="W10" s="6" t="n">
        <v>1</v>
      </c>
      <c r="X10" s="6" t="n">
        <v>1235.21</v>
      </c>
      <c r="Y10" s="0"/>
      <c r="Z10" s="5" t="s">
        <f>=Z9*(ABS(Z8)-ABS(Z7))</f>
      </c>
      <c r="AA10" s="0" t="s">
        <v>884</v>
      </c>
      <c r="AB10" s="0"/>
      <c r="AC10" s="6" t="n">
        <v>45</v>
      </c>
      <c r="AD10" s="0" t="s">
        <v>883</v>
      </c>
      <c r="AE10" s="11" t="n">
        <v>44826</v>
      </c>
      <c r="AF10" s="6" t="n">
        <v>1</v>
      </c>
      <c r="AG10" s="6" t="n">
        <v>315.96</v>
      </c>
      <c r="AH10" s="11" t="n">
        <v>45447</v>
      </c>
      <c r="AI10" s="6" t="n">
        <v>2000</v>
      </c>
      <c r="AJ10" s="6" t="n">
        <v>1796.9</v>
      </c>
      <c r="AK10" s="0"/>
      <c r="AL10" s="5" t="s">
        <f>=AL9*(ABS(AL8)-ABS(AL7))</f>
      </c>
      <c r="AM10" s="0" t="s">
        <v>884</v>
      </c>
      <c r="AN10" s="0"/>
      <c r="AO10" s="6" t="n">
        <v>110.42</v>
      </c>
      <c r="AP10" s="0" t="s">
        <v>882</v>
      </c>
      <c r="AQ10" s="0"/>
      <c r="AR10" s="0"/>
      <c r="AS10" s="0"/>
      <c r="AT10" s="11" t="n">
        <v>45015</v>
      </c>
      <c r="AU10" s="6" t="n">
        <v>1</v>
      </c>
      <c r="AV10" s="6" t="n">
        <v>372.53</v>
      </c>
      <c r="AW10" s="11" t="n">
        <v>45642</v>
      </c>
      <c r="AX10" s="6" t="n">
        <v>1</v>
      </c>
      <c r="AY10" s="6" t="n">
        <v>1068.96</v>
      </c>
      <c r="AZ10" s="0"/>
      <c r="BA10" s="0"/>
      <c r="BB10" s="0"/>
      <c r="BC10" s="11" t="n">
        <v>44986</v>
      </c>
      <c r="BD10" s="6" t="n">
        <v>1000</v>
      </c>
      <c r="BE10" s="6" t="n">
        <v>272.24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6" t="n">
        <v>10</v>
      </c>
      <c r="BT10" s="0" t="s">
        <v>883</v>
      </c>
      <c r="BU10" s="0"/>
      <c r="BV10" s="0"/>
      <c r="BW10" s="0"/>
      <c r="BX10" s="0"/>
      <c r="BY10" s="5" t="s">
        <f>=BY9*(ABS(BY8)-ABS(BY7))</f>
      </c>
      <c r="BZ10" s="0" t="s">
        <v>884</v>
      </c>
      <c r="CA10" s="0"/>
      <c r="CB10" s="6" t="n">
        <v>0.004174</v>
      </c>
      <c r="CC10" s="0" t="s">
        <v>882</v>
      </c>
      <c r="CD10" s="11" t="n">
        <v>45952</v>
      </c>
      <c r="CE10" s="6" t="n">
        <v>1000</v>
      </c>
      <c r="CF10" s="6" t="n">
        <v>431.06</v>
      </c>
      <c r="CG10" s="0"/>
      <c r="CH10" s="6" t="n">
        <v>120</v>
      </c>
      <c r="CI10" s="0" t="s">
        <v>883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44826</v>
      </c>
      <c r="DI10" s="6" t="n">
        <v>2</v>
      </c>
      <c r="DJ10" s="6" t="n">
        <v>1.69</v>
      </c>
      <c r="DK10" s="0"/>
      <c r="DL10" s="0"/>
      <c r="DM10" s="0"/>
      <c r="DN10" s="0"/>
      <c r="DO10" s="6" t="n">
        <v>12.237</v>
      </c>
      <c r="DP10" s="0" t="s">
        <v>882</v>
      </c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6" t="s">
        <f>=Портфель!H55*Портфель!$R$13</f>
      </c>
      <c r="EZ10" s="0" t="s">
        <v>7</v>
      </c>
    </row>
    <row collapsed="false" customFormat="false" customHeight="false" hidden="false" ht="12.1" outlineLevel="0" r="11">
      <c r="A11" s="11" t="n">
        <v>45936</v>
      </c>
      <c r="B11" s="6" t="n">
        <v>1</v>
      </c>
      <c r="C11" s="6" t="n">
        <v>2580.05</v>
      </c>
      <c r="D11" s="11" t="n">
        <v>46196</v>
      </c>
      <c r="E11" s="6" t="n">
        <v>4</v>
      </c>
      <c r="F11" s="6" t="n">
        <v>14404.94</v>
      </c>
      <c r="G11" s="11" t="n">
        <v>45853</v>
      </c>
      <c r="H11" s="6" t="n">
        <v>1</v>
      </c>
      <c r="I11" s="6" t="n">
        <v>1864.28</v>
      </c>
      <c r="J11" s="11" t="n">
        <v>45939</v>
      </c>
      <c r="K11" s="6" t="n">
        <v>1</v>
      </c>
      <c r="L11" s="6" t="n">
        <v>287.69</v>
      </c>
      <c r="M11" s="11" t="n">
        <v>45845</v>
      </c>
      <c r="N11" s="6" t="n">
        <v>10</v>
      </c>
      <c r="O11" s="6" t="n">
        <v>2141.6</v>
      </c>
      <c r="P11" s="11" t="n">
        <v>45938</v>
      </c>
      <c r="Q11" s="6" t="n">
        <v>1</v>
      </c>
      <c r="R11" s="6" t="n">
        <v>1075.77</v>
      </c>
      <c r="S11" s="0"/>
      <c r="T11" s="6" t="n">
        <v>10</v>
      </c>
      <c r="U11" s="0" t="s">
        <v>883</v>
      </c>
      <c r="V11" s="11" t="n">
        <v>46196</v>
      </c>
      <c r="W11" s="6" t="n">
        <v>2</v>
      </c>
      <c r="X11" s="6" t="n">
        <v>2470.42</v>
      </c>
      <c r="Y11" s="0"/>
      <c r="Z11" s="0"/>
      <c r="AA11" s="0"/>
      <c r="AB11" s="0"/>
      <c r="AC11" s="5" t="s">
        <f>=AC10*(ABS(AC9)-ABS(AC8))</f>
      </c>
      <c r="AD11" s="0" t="s">
        <v>884</v>
      </c>
      <c r="AE11" s="11" t="n">
        <v>44837</v>
      </c>
      <c r="AF11" s="6" t="n">
        <v>2</v>
      </c>
      <c r="AG11" s="6" t="n">
        <v>561.57</v>
      </c>
      <c r="AH11" s="11" t="n">
        <v>45477</v>
      </c>
      <c r="AI11" s="6" t="n">
        <v>1000</v>
      </c>
      <c r="AJ11" s="6" t="n">
        <v>875.7</v>
      </c>
      <c r="AK11" s="0"/>
      <c r="AL11" s="0"/>
      <c r="AM11" s="0"/>
      <c r="AN11" s="0"/>
      <c r="AO11" s="6" t="n">
        <v>80</v>
      </c>
      <c r="AP11" s="0" t="s">
        <v>883</v>
      </c>
      <c r="AQ11" s="0"/>
      <c r="AR11" s="0"/>
      <c r="AS11" s="0"/>
      <c r="AT11" s="11" t="n">
        <v>45623</v>
      </c>
      <c r="AU11" s="6" t="n">
        <v>3</v>
      </c>
      <c r="AV11" s="6" t="n">
        <v>1540.82</v>
      </c>
      <c r="AW11" s="11" t="n">
        <v>45643</v>
      </c>
      <c r="AX11" s="6" t="n">
        <v>1</v>
      </c>
      <c r="AY11" s="6" t="n">
        <v>1013.91</v>
      </c>
      <c r="AZ11" s="0"/>
      <c r="BA11" s="0"/>
      <c r="BB11" s="0"/>
      <c r="BC11" s="11" t="n">
        <v>45007</v>
      </c>
      <c r="BD11" s="6" t="n">
        <v>1000</v>
      </c>
      <c r="BE11" s="6" t="n">
        <v>283.77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5" t="s">
        <f>=BS10*(ABS(BS9)-ABS(BS8))</f>
      </c>
      <c r="BT11" s="0" t="s">
        <v>884</v>
      </c>
      <c r="BU11" s="0"/>
      <c r="BV11" s="0"/>
      <c r="BW11" s="0"/>
      <c r="BX11" s="0"/>
      <c r="BY11" s="0"/>
      <c r="BZ11" s="0"/>
      <c r="CA11" s="0"/>
      <c r="CB11" s="6" t="n">
        <v>700000</v>
      </c>
      <c r="CC11" s="0" t="s">
        <v>883</v>
      </c>
      <c r="CD11" s="11" t="n">
        <v>45960</v>
      </c>
      <c r="CE11" s="6" t="n">
        <v>1000</v>
      </c>
      <c r="CF11" s="6" t="n">
        <v>418.15</v>
      </c>
      <c r="CG11" s="0"/>
      <c r="CH11" s="5" t="s">
        <f>=CH10*(ABS(CH9)-ABS(CH8))</f>
      </c>
      <c r="CI11" s="0" t="s">
        <v>884</v>
      </c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44826</v>
      </c>
      <c r="DI11" s="6" t="n">
        <v>2</v>
      </c>
      <c r="DJ11" s="6" t="n">
        <v>1.69</v>
      </c>
      <c r="DK11" s="0"/>
      <c r="DL11" s="0"/>
      <c r="DM11" s="0"/>
      <c r="DN11" s="0"/>
      <c r="DO11" s="6" t="n">
        <v>46</v>
      </c>
      <c r="DP11" s="0" t="s">
        <v>883</v>
      </c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6" t="s">
        <f>=Портфель!I55*Портфель!$R$13</f>
      </c>
      <c r="EZ11" s="0" t="s">
        <v>8</v>
      </c>
    </row>
    <row collapsed="false" customFormat="false" customHeight="false" hidden="false" ht="12.1" outlineLevel="0" r="12">
      <c r="A12" s="11" t="n">
        <v>45968</v>
      </c>
      <c r="B12" s="6" t="n">
        <v>1</v>
      </c>
      <c r="C12" s="6" t="n">
        <v>2649.59</v>
      </c>
      <c r="D12" s="11" t="n">
        <v>46196</v>
      </c>
      <c r="E12" s="6" t="n">
        <v>1</v>
      </c>
      <c r="F12" s="6" t="n">
        <v>3601.74</v>
      </c>
      <c r="G12" s="11" t="n">
        <v>46129</v>
      </c>
      <c r="H12" s="6" t="n">
        <v>1</v>
      </c>
      <c r="I12" s="6" t="n">
        <v>2238.42</v>
      </c>
      <c r="J12" s="11" t="n">
        <v>46091</v>
      </c>
      <c r="K12" s="6" t="n">
        <v>2</v>
      </c>
      <c r="L12" s="6" t="n">
        <v>631.68</v>
      </c>
      <c r="M12" s="0"/>
      <c r="N12" s="5" t="s">
        <f>=SUM(O2:O11)/SUM(N2:N11)</f>
      </c>
      <c r="O12" s="0" t="s">
        <v>12</v>
      </c>
      <c r="P12" s="11" t="n">
        <v>45938</v>
      </c>
      <c r="Q12" s="6" t="n">
        <v>1</v>
      </c>
      <c r="R12" s="6" t="n">
        <v>1073.44</v>
      </c>
      <c r="S12" s="0"/>
      <c r="T12" s="5" t="s">
        <f>=T11*(ABS(T10)-ABS(T9))</f>
      </c>
      <c r="U12" s="0" t="s">
        <v>884</v>
      </c>
      <c r="V12" s="11" t="n">
        <v>46196</v>
      </c>
      <c r="W12" s="6" t="n">
        <v>1</v>
      </c>
      <c r="X12" s="6" t="n">
        <v>1235.31</v>
      </c>
      <c r="Y12" s="0"/>
      <c r="Z12" s="0"/>
      <c r="AA12" s="0"/>
      <c r="AB12" s="0"/>
      <c r="AC12" s="0"/>
      <c r="AD12" s="0"/>
      <c r="AE12" s="11" t="n">
        <v>45191</v>
      </c>
      <c r="AF12" s="6" t="n">
        <v>1</v>
      </c>
      <c r="AG12" s="6" t="n">
        <v>515.32</v>
      </c>
      <c r="AH12" s="11" t="n">
        <v>45513</v>
      </c>
      <c r="AI12" s="6" t="n">
        <v>1000</v>
      </c>
      <c r="AJ12" s="6" t="n">
        <v>780.12</v>
      </c>
      <c r="AK12" s="0"/>
      <c r="AL12" s="0"/>
      <c r="AM12" s="0"/>
      <c r="AN12" s="0"/>
      <c r="AO12" s="5" t="s">
        <f>=AO11*(ABS(AO10)-ABS(AO9))</f>
      </c>
      <c r="AP12" s="0" t="s">
        <v>884</v>
      </c>
      <c r="AQ12" s="0"/>
      <c r="AR12" s="0"/>
      <c r="AS12" s="0"/>
      <c r="AT12" s="0"/>
      <c r="AU12" s="5" t="s">
        <f>=SUM(AV2:AV11)/SUM(AU2:AU11)</f>
      </c>
      <c r="AV12" s="0" t="s">
        <v>12</v>
      </c>
      <c r="AW12" s="11" t="n">
        <v>46087</v>
      </c>
      <c r="AX12" s="6" t="n">
        <v>1</v>
      </c>
      <c r="AY12" s="6" t="n">
        <v>930.16</v>
      </c>
      <c r="AZ12" s="0"/>
      <c r="BA12" s="0"/>
      <c r="BB12" s="0"/>
      <c r="BC12" s="0"/>
      <c r="BD12" s="5" t="s">
        <f>=SUM(BE2:BE11)/SUM(BD2:BD11)</f>
      </c>
      <c r="BE12" s="0" t="s">
        <v>12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5" t="s">
        <f>=CB11*(ABS(CB10)-ABS(CB9))</f>
      </c>
      <c r="CC12" s="0" t="s">
        <v>884</v>
      </c>
      <c r="CD12" s="0"/>
      <c r="CE12" s="5" t="s">
        <f>=SUM(CF2:CF11)/SUM(CE2:CE11)</f>
      </c>
      <c r="CF12" s="0" t="s">
        <v>12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44826</v>
      </c>
      <c r="DI12" s="6" t="n">
        <v>2</v>
      </c>
      <c r="DJ12" s="6" t="n">
        <v>1.69</v>
      </c>
      <c r="DK12" s="0"/>
      <c r="DL12" s="0"/>
      <c r="DM12" s="0"/>
      <c r="DN12" s="0"/>
      <c r="DO12" s="5" t="s">
        <f>=DO11*(ABS(DO10)-ABS(DO9))</f>
      </c>
      <c r="DP12" s="0" t="s">
        <v>884</v>
      </c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5" t="s">
        <f>=EY9*(EY10*EY8/100-EY7+EY11)</f>
      </c>
      <c r="EZ12" s="0" t="s">
        <v>884</v>
      </c>
    </row>
    <row collapsed="false" customFormat="false" customHeight="false" hidden="false" ht="12.1" outlineLevel="0" r="13">
      <c r="A13" s="11" t="n">
        <v>45974</v>
      </c>
      <c r="B13" s="6" t="n">
        <v>2</v>
      </c>
      <c r="C13" s="6" t="n">
        <v>5502.3</v>
      </c>
      <c r="D13" s="0"/>
      <c r="E13" s="5" t="s">
        <f>=SUM(F2:F12)/SUM(E2:E12)</f>
      </c>
      <c r="F13" s="0" t="s">
        <v>12</v>
      </c>
      <c r="G13" s="11" t="n">
        <v>46155</v>
      </c>
      <c r="H13" s="6" t="n">
        <v>1</v>
      </c>
      <c r="I13" s="6" t="n">
        <v>2180.77</v>
      </c>
      <c r="J13" s="11" t="n">
        <v>46157</v>
      </c>
      <c r="K13" s="6" t="n">
        <v>1</v>
      </c>
      <c r="L13" s="6" t="n">
        <v>325.91</v>
      </c>
      <c r="M13" s="0"/>
      <c r="N13" s="6" t="n">
        <v>307.6</v>
      </c>
      <c r="O13" s="0" t="s">
        <v>882</v>
      </c>
      <c r="P13" s="11" t="n">
        <v>45968</v>
      </c>
      <c r="Q13" s="6" t="n">
        <v>1</v>
      </c>
      <c r="R13" s="6" t="n">
        <v>1080.05</v>
      </c>
      <c r="S13" s="0"/>
      <c r="T13" s="0"/>
      <c r="U13" s="0"/>
      <c r="V13" s="11" t="n">
        <v>46196</v>
      </c>
      <c r="W13" s="6" t="n">
        <v>1</v>
      </c>
      <c r="X13" s="6" t="n">
        <v>1235.31</v>
      </c>
      <c r="Y13" s="0"/>
      <c r="Z13" s="0"/>
      <c r="AA13" s="0"/>
      <c r="AB13" s="0"/>
      <c r="AC13" s="0"/>
      <c r="AD13" s="0"/>
      <c r="AE13" s="0"/>
      <c r="AF13" s="5" t="s">
        <f>=SUM(AG2:AG12)/SUM(AF2:AF12)</f>
      </c>
      <c r="AG13" s="0" t="s">
        <v>12</v>
      </c>
      <c r="AH13" s="11" t="n">
        <v>45530</v>
      </c>
      <c r="AI13" s="6" t="n">
        <v>1000</v>
      </c>
      <c r="AJ13" s="6" t="n">
        <v>782.62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6" t="n">
        <v>441</v>
      </c>
      <c r="AV13" s="0" t="s">
        <v>882</v>
      </c>
      <c r="AW13" s="11" t="n">
        <v>46129</v>
      </c>
      <c r="AX13" s="6" t="n">
        <v>1</v>
      </c>
      <c r="AY13" s="6" t="n">
        <v>822.49</v>
      </c>
      <c r="AZ13" s="0"/>
      <c r="BA13" s="0"/>
      <c r="BB13" s="0"/>
      <c r="BC13" s="0"/>
      <c r="BD13" s="6" t="n">
        <v>0.501</v>
      </c>
      <c r="BE13" s="0" t="s">
        <v>882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6" t="n">
        <v>0.1868</v>
      </c>
      <c r="CF13" s="0" t="s">
        <v>882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44826</v>
      </c>
      <c r="DI13" s="6" t="n">
        <v>2</v>
      </c>
      <c r="DJ13" s="6" t="n">
        <v>1.69</v>
      </c>
    </row>
    <row collapsed="false" customFormat="false" customHeight="false" hidden="false" ht="12.1" outlineLevel="0" r="14">
      <c r="A14" s="11" t="n">
        <v>45974</v>
      </c>
      <c r="B14" s="6" t="n">
        <v>1</v>
      </c>
      <c r="C14" s="6" t="n">
        <v>2754.48</v>
      </c>
      <c r="D14" s="0"/>
      <c r="E14" s="6" t="n">
        <v>3224.5</v>
      </c>
      <c r="F14" s="0" t="s">
        <v>882</v>
      </c>
      <c r="G14" s="11" t="n">
        <v>46156</v>
      </c>
      <c r="H14" s="6" t="n">
        <v>3</v>
      </c>
      <c r="I14" s="6" t="n">
        <v>6543.48</v>
      </c>
      <c r="J14" s="11" t="n">
        <v>46196</v>
      </c>
      <c r="K14" s="6" t="n">
        <v>14</v>
      </c>
      <c r="L14" s="6" t="n">
        <v>4276.08</v>
      </c>
      <c r="M14" s="0"/>
      <c r="N14" s="6" t="n">
        <v>100</v>
      </c>
      <c r="O14" s="0" t="s">
        <v>883</v>
      </c>
      <c r="P14" s="11" t="n">
        <v>45974</v>
      </c>
      <c r="Q14" s="6" t="n">
        <v>1</v>
      </c>
      <c r="R14" s="6" t="n">
        <v>1089.98</v>
      </c>
      <c r="S14" s="0"/>
      <c r="T14" s="0"/>
      <c r="U14" s="0"/>
      <c r="V14" s="0"/>
      <c r="W14" s="5" t="s">
        <f>=SUM(X2:X13)/SUM(W2:W13)</f>
      </c>
      <c r="X14" s="0" t="s">
        <v>12</v>
      </c>
      <c r="Y14" s="0"/>
      <c r="Z14" s="0"/>
      <c r="AA14" s="0"/>
      <c r="AB14" s="0"/>
      <c r="AC14" s="0"/>
      <c r="AD14" s="0"/>
      <c r="AE14" s="0"/>
      <c r="AF14" s="6" t="n">
        <v>310.15</v>
      </c>
      <c r="AG14" s="0" t="s">
        <v>882</v>
      </c>
      <c r="AH14" s="11" t="n">
        <v>46114</v>
      </c>
      <c r="AI14" s="6" t="n">
        <v>2000</v>
      </c>
      <c r="AJ14" s="6" t="n">
        <v>1365.09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6" t="n">
        <v>15</v>
      </c>
      <c r="AV14" s="0" t="s">
        <v>883</v>
      </c>
      <c r="AW14" s="0"/>
      <c r="AX14" s="5" t="s">
        <f>=SUM(AY2:AY13)/SUM(AX2:AX13)</f>
      </c>
      <c r="AY14" s="0" t="s">
        <v>12</v>
      </c>
      <c r="AZ14" s="0"/>
      <c r="BA14" s="0"/>
      <c r="BB14" s="0"/>
      <c r="BC14" s="0"/>
      <c r="BD14" s="6" t="n">
        <v>10000</v>
      </c>
      <c r="BE14" s="0" t="s">
        <v>883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6" t="n">
        <v>13000</v>
      </c>
      <c r="CF14" s="0" t="s">
        <v>883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44826</v>
      </c>
      <c r="DI14" s="6" t="n">
        <v>2</v>
      </c>
      <c r="DJ14" s="6" t="n">
        <v>1.69</v>
      </c>
    </row>
    <row collapsed="false" customFormat="false" customHeight="false" hidden="false" ht="12.1" outlineLevel="0" r="15">
      <c r="A15" s="11" t="n">
        <v>45974</v>
      </c>
      <c r="B15" s="6" t="n">
        <v>1</v>
      </c>
      <c r="C15" s="6" t="n">
        <v>2753.97</v>
      </c>
      <c r="D15" s="0"/>
      <c r="E15" s="6" t="n">
        <v>15</v>
      </c>
      <c r="F15" s="0" t="s">
        <v>883</v>
      </c>
      <c r="G15" s="11" t="n">
        <v>46188</v>
      </c>
      <c r="H15" s="6" t="n">
        <v>2</v>
      </c>
      <c r="I15" s="6" t="n">
        <v>4126.51</v>
      </c>
      <c r="J15" s="11" t="n">
        <v>44762</v>
      </c>
      <c r="K15" s="6" t="n">
        <v>30</v>
      </c>
      <c r="L15" s="6" t="n">
        <v>3651.67</v>
      </c>
      <c r="M15" s="0"/>
      <c r="N15" s="5" t="s">
        <f>=N14*(ABS(N13)-ABS(N12))</f>
      </c>
      <c r="O15" s="0" t="s">
        <v>884</v>
      </c>
      <c r="P15" s="11" t="n">
        <v>45994</v>
      </c>
      <c r="Q15" s="6" t="n">
        <v>1</v>
      </c>
      <c r="R15" s="6" t="n">
        <v>1148.64</v>
      </c>
      <c r="S15" s="0"/>
      <c r="T15" s="0"/>
      <c r="U15" s="0"/>
      <c r="V15" s="0"/>
      <c r="W15" s="6" t="n">
        <v>1193.6</v>
      </c>
      <c r="X15" s="0" t="s">
        <v>882</v>
      </c>
      <c r="Y15" s="0"/>
      <c r="Z15" s="0"/>
      <c r="AA15" s="0"/>
      <c r="AB15" s="0"/>
      <c r="AC15" s="0"/>
      <c r="AD15" s="0"/>
      <c r="AE15" s="0"/>
      <c r="AF15" s="6" t="n">
        <v>35</v>
      </c>
      <c r="AG15" s="0" t="s">
        <v>883</v>
      </c>
      <c r="AH15" s="11" t="n">
        <v>46118</v>
      </c>
      <c r="AI15" s="6" t="n">
        <v>5000</v>
      </c>
      <c r="AJ15" s="6" t="n">
        <v>3771.89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5" t="s">
        <f>=AU14*(ABS(AU13)-ABS(AU12))</f>
      </c>
      <c r="AV15" s="0" t="s">
        <v>884</v>
      </c>
      <c r="AW15" s="0"/>
      <c r="AX15" s="6" t="n">
        <v>542</v>
      </c>
      <c r="AY15" s="0" t="s">
        <v>882</v>
      </c>
      <c r="AZ15" s="0"/>
      <c r="BA15" s="0"/>
      <c r="BB15" s="0"/>
      <c r="BC15" s="0"/>
      <c r="BD15" s="5" t="s">
        <f>=BD14*(ABS(BD13)-ABS(BD12))</f>
      </c>
      <c r="BE15" s="0" t="s">
        <v>884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5" t="s">
        <f>=CE14*(ABS(CE13)-ABS(CE12))</f>
      </c>
      <c r="CF15" s="0" t="s">
        <v>884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44826</v>
      </c>
      <c r="DI15" s="6" t="n">
        <v>2</v>
      </c>
      <c r="DJ15" s="6" t="n">
        <v>1.69</v>
      </c>
    </row>
    <row collapsed="false" customFormat="false" customHeight="false" hidden="false" ht="12.1" outlineLevel="0" r="16">
      <c r="A16" s="11" t="n">
        <v>45994</v>
      </c>
      <c r="B16" s="6" t="n">
        <v>1</v>
      </c>
      <c r="C16" s="6" t="n">
        <v>2699.93</v>
      </c>
      <c r="D16" s="0"/>
      <c r="E16" s="5" t="s">
        <f>=E15*(ABS(E14)-ABS(E13))</f>
      </c>
      <c r="F16" s="0" t="s">
        <v>884</v>
      </c>
      <c r="G16" s="11" t="n">
        <v>46196</v>
      </c>
      <c r="H16" s="6" t="n">
        <v>8</v>
      </c>
      <c r="I16" s="6" t="n">
        <v>15916.71</v>
      </c>
      <c r="J16" s="0"/>
      <c r="K16" s="5" t="s">
        <f>=SUM(L2:L15)/SUM(K2:K15)</f>
      </c>
      <c r="L16" s="0" t="s">
        <v>12</v>
      </c>
      <c r="M16" s="0"/>
      <c r="N16" s="0"/>
      <c r="O16" s="0"/>
      <c r="P16" s="11" t="n">
        <v>46063</v>
      </c>
      <c r="Q16" s="6" t="n">
        <v>2</v>
      </c>
      <c r="R16" s="6" t="n">
        <v>2291.45</v>
      </c>
      <c r="S16" s="0"/>
      <c r="T16" s="0"/>
      <c r="U16" s="0"/>
      <c r="V16" s="0"/>
      <c r="W16" s="6" t="n">
        <v>15</v>
      </c>
      <c r="X16" s="0" t="s">
        <v>883</v>
      </c>
      <c r="Y16" s="0"/>
      <c r="Z16" s="0"/>
      <c r="AA16" s="0"/>
      <c r="AB16" s="0"/>
      <c r="AC16" s="0"/>
      <c r="AD16" s="0"/>
      <c r="AE16" s="0"/>
      <c r="AF16" s="5" t="s">
        <f>=AF15*(ABS(AF14)-ABS(AF13))</f>
      </c>
      <c r="AG16" s="0" t="s">
        <v>884</v>
      </c>
      <c r="AH16" s="11" t="n">
        <v>46118</v>
      </c>
      <c r="AI16" s="6" t="n">
        <v>1000</v>
      </c>
      <c r="AJ16" s="6" t="n">
        <v>755.61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6" t="n">
        <v>12</v>
      </c>
      <c r="AY16" s="0" t="s">
        <v>883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44826</v>
      </c>
      <c r="DI16" s="6" t="n">
        <v>2</v>
      </c>
      <c r="DJ16" s="6" t="n">
        <v>1.69</v>
      </c>
    </row>
    <row collapsed="false" customFormat="false" customHeight="false" hidden="false" ht="12.1" outlineLevel="0" r="17">
      <c r="A17" s="11" t="n">
        <v>46028</v>
      </c>
      <c r="B17" s="6" t="n">
        <v>1</v>
      </c>
      <c r="C17" s="6" t="n">
        <v>2749.47</v>
      </c>
      <c r="D17" s="0"/>
      <c r="E17" s="0"/>
      <c r="F17" s="0"/>
      <c r="G17" s="11" t="n">
        <v>46196</v>
      </c>
      <c r="H17" s="6" t="n">
        <v>3</v>
      </c>
      <c r="I17" s="6" t="n">
        <v>5959.77</v>
      </c>
      <c r="J17" s="0"/>
      <c r="K17" s="6" t="n">
        <v>292.07</v>
      </c>
      <c r="L17" s="0" t="s">
        <v>882</v>
      </c>
      <c r="M17" s="0"/>
      <c r="N17" s="0"/>
      <c r="O17" s="0"/>
      <c r="P17" s="11" t="n">
        <v>46129</v>
      </c>
      <c r="Q17" s="6" t="n">
        <v>1</v>
      </c>
      <c r="R17" s="6" t="n">
        <v>1193.22</v>
      </c>
      <c r="S17" s="0"/>
      <c r="T17" s="0"/>
      <c r="U17" s="0"/>
      <c r="V17" s="0"/>
      <c r="W17" s="5" t="s">
        <f>=W16*(ABS(W15)-ABS(W14))</f>
      </c>
      <c r="X17" s="0" t="s">
        <v>884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5" t="s">
        <f>=SUM(AJ2:AJ16)/SUM(AI2:AI16)</f>
      </c>
      <c r="AJ17" s="0" t="s">
        <v>12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5" t="s">
        <f>=AX16*(ABS(AX15)-ABS(AX14))</f>
      </c>
      <c r="AY17" s="0" t="s">
        <v>884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44826</v>
      </c>
      <c r="DI17" s="6" t="n">
        <v>2</v>
      </c>
      <c r="DJ17" s="6" t="n">
        <v>1.69</v>
      </c>
    </row>
    <row collapsed="false" customFormat="false" customHeight="false" hidden="false" ht="12.1" outlineLevel="0" r="18">
      <c r="A18" s="11" t="n">
        <v>46030</v>
      </c>
      <c r="B18" s="6" t="n">
        <v>1</v>
      </c>
      <c r="C18" s="6" t="n">
        <v>2692.91</v>
      </c>
      <c r="D18" s="0"/>
      <c r="E18" s="0"/>
      <c r="F18" s="0"/>
      <c r="G18" s="11" t="n">
        <v>46196</v>
      </c>
      <c r="H18" s="6" t="n">
        <v>2</v>
      </c>
      <c r="I18" s="6" t="n">
        <v>3973.17</v>
      </c>
      <c r="J18" s="0"/>
      <c r="K18" s="6" t="n">
        <v>130</v>
      </c>
      <c r="L18" s="0" t="s">
        <v>883</v>
      </c>
      <c r="M18" s="0"/>
      <c r="N18" s="0"/>
      <c r="O18" s="0"/>
      <c r="P18" s="11" t="n">
        <v>46157</v>
      </c>
      <c r="Q18" s="6" t="n">
        <v>1</v>
      </c>
      <c r="R18" s="6" t="n">
        <v>1148.44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6" t="n">
        <v>0.5005</v>
      </c>
      <c r="AJ18" s="0" t="s">
        <v>882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11" t="n">
        <v>44826</v>
      </c>
      <c r="DI18" s="6" t="n">
        <v>2</v>
      </c>
      <c r="DJ18" s="6" t="n">
        <v>1.69</v>
      </c>
    </row>
    <row collapsed="false" customFormat="false" customHeight="false" hidden="false" ht="12.1" outlineLevel="0" r="19">
      <c r="A19" s="11" t="n">
        <v>46043</v>
      </c>
      <c r="B19" s="6" t="n">
        <v>1</v>
      </c>
      <c r="C19" s="6" t="n">
        <v>2562.31</v>
      </c>
      <c r="D19" s="0"/>
      <c r="E19" s="0"/>
      <c r="F19" s="0"/>
      <c r="G19" s="11" t="n">
        <v>46196</v>
      </c>
      <c r="H19" s="6" t="n">
        <v>3</v>
      </c>
      <c r="I19" s="6" t="n">
        <v>5954.36</v>
      </c>
      <c r="J19" s="0"/>
      <c r="K19" s="5" t="s">
        <f>=K18*(ABS(K17)-ABS(K16))</f>
      </c>
      <c r="L19" s="0" t="s">
        <v>884</v>
      </c>
      <c r="M19" s="0"/>
      <c r="N19" s="0"/>
      <c r="O19" s="0"/>
      <c r="P19" s="11" t="n">
        <v>46157</v>
      </c>
      <c r="Q19" s="6" t="n">
        <v>1</v>
      </c>
      <c r="R19" s="6" t="n">
        <v>1141.64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6" t="n">
        <v>21000</v>
      </c>
      <c r="AJ19" s="0" t="s">
        <v>883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11" t="n">
        <v>44826</v>
      </c>
      <c r="DI19" s="6" t="n">
        <v>2</v>
      </c>
      <c r="DJ19" s="6" t="n">
        <v>1.69</v>
      </c>
    </row>
    <row collapsed="false" customFormat="false" customHeight="false" hidden="false" ht="12.1" outlineLevel="0" r="20">
      <c r="A20" s="11" t="n">
        <v>46091</v>
      </c>
      <c r="B20" s="6" t="n">
        <v>2</v>
      </c>
      <c r="C20" s="6" t="n">
        <v>4841.35</v>
      </c>
      <c r="D20" s="0"/>
      <c r="E20" s="0"/>
      <c r="F20" s="0"/>
      <c r="G20" s="11" t="n">
        <v>46196</v>
      </c>
      <c r="H20" s="6" t="n">
        <v>1</v>
      </c>
      <c r="I20" s="6" t="n">
        <v>1984.78</v>
      </c>
      <c r="J20" s="0"/>
      <c r="K20" s="0"/>
      <c r="L20" s="0"/>
      <c r="M20" s="0"/>
      <c r="N20" s="0"/>
      <c r="O20" s="0"/>
      <c r="P20" s="11" t="n">
        <v>46176</v>
      </c>
      <c r="Q20" s="6" t="n">
        <v>2</v>
      </c>
      <c r="R20" s="6" t="n">
        <v>2274.45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5" t="s">
        <f>=AI19*(ABS(AI18)-ABS(AI17))</f>
      </c>
      <c r="AJ20" s="0" t="s">
        <v>884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11" t="n">
        <v>44826</v>
      </c>
      <c r="DI20" s="6" t="n">
        <v>2</v>
      </c>
      <c r="DJ20" s="6" t="n">
        <v>1.69</v>
      </c>
    </row>
    <row collapsed="false" customFormat="false" customHeight="false" hidden="false" ht="12.1" outlineLevel="0" r="21">
      <c r="A21" s="11" t="n">
        <v>46114</v>
      </c>
      <c r="B21" s="6" t="n">
        <v>1</v>
      </c>
      <c r="C21" s="6" t="n">
        <v>2452.7</v>
      </c>
      <c r="D21" s="0"/>
      <c r="E21" s="0"/>
      <c r="F21" s="0"/>
      <c r="G21" s="11" t="n">
        <v>46196</v>
      </c>
      <c r="H21" s="6" t="n">
        <v>1</v>
      </c>
      <c r="I21" s="6" t="n">
        <v>1984.98</v>
      </c>
      <c r="J21" s="0"/>
      <c r="K21" s="0"/>
      <c r="L21" s="0"/>
      <c r="M21" s="0"/>
      <c r="N21" s="0"/>
      <c r="O21" s="0"/>
      <c r="P21" s="11" t="n">
        <v>46188</v>
      </c>
      <c r="Q21" s="6" t="n">
        <v>1</v>
      </c>
      <c r="R21" s="6" t="n">
        <v>1056.45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11" t="n">
        <v>44837</v>
      </c>
      <c r="DI21" s="6" t="n">
        <v>35</v>
      </c>
      <c r="DJ21" s="6" t="n">
        <v>29.19</v>
      </c>
    </row>
    <row collapsed="false" customFormat="false" customHeight="false" hidden="false" ht="12.1" outlineLevel="0" r="22">
      <c r="A22" s="11" t="n">
        <v>46114</v>
      </c>
      <c r="B22" s="6" t="n">
        <v>2</v>
      </c>
      <c r="C22" s="6" t="n">
        <v>4905.94</v>
      </c>
      <c r="D22" s="0"/>
      <c r="E22" s="0"/>
      <c r="F22" s="0"/>
      <c r="G22" s="0"/>
      <c r="H22" s="5" t="s">
        <f>=SUM(I2:I21)/SUM(H2:H21)</f>
      </c>
      <c r="I22" s="0" t="s">
        <v>12</v>
      </c>
      <c r="J22" s="0"/>
      <c r="K22" s="0"/>
      <c r="L22" s="0"/>
      <c r="M22" s="0"/>
      <c r="N22" s="0"/>
      <c r="O22" s="0"/>
      <c r="P22" s="11" t="n">
        <v>46196</v>
      </c>
      <c r="Q22" s="6" t="n">
        <v>4</v>
      </c>
      <c r="R22" s="6" t="n">
        <v>3696.13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11" t="n">
        <v>44848</v>
      </c>
      <c r="DI22" s="6" t="n">
        <v>28</v>
      </c>
      <c r="DJ22" s="6" t="n">
        <v>24</v>
      </c>
    </row>
    <row collapsed="false" customFormat="false" customHeight="false" hidden="false" ht="12.1" outlineLevel="0" r="23">
      <c r="A23" s="11" t="n">
        <v>46196</v>
      </c>
      <c r="B23" s="6" t="n">
        <v>5</v>
      </c>
      <c r="C23" s="6" t="n">
        <v>11097.47</v>
      </c>
      <c r="D23" s="0"/>
      <c r="E23" s="0"/>
      <c r="F23" s="0"/>
      <c r="G23" s="0"/>
      <c r="H23" s="6" t="n">
        <v>1234.4</v>
      </c>
      <c r="I23" s="0" t="s">
        <v>882</v>
      </c>
      <c r="J23" s="0"/>
      <c r="K23" s="0"/>
      <c r="L23" s="0"/>
      <c r="M23" s="0"/>
      <c r="N23" s="0"/>
      <c r="O23" s="0"/>
      <c r="P23" s="0"/>
      <c r="Q23" s="5" t="s">
        <f>=SUM(R2:R22)/SUM(Q2:Q22)</f>
      </c>
      <c r="R23" s="0" t="s">
        <v>12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11" t="n">
        <v>45040</v>
      </c>
      <c r="DI23" s="6" t="n">
        <v>10</v>
      </c>
      <c r="DJ23" s="6" t="n">
        <v>13.3</v>
      </c>
    </row>
    <row collapsed="false" customFormat="false" customHeight="false" hidden="false" ht="12.1" outlineLevel="0" r="24">
      <c r="A24" s="0"/>
      <c r="B24" s="5" t="s">
        <f>=SUM(C2:C23)/SUM(B2:B23)</f>
      </c>
      <c r="C24" s="0" t="s">
        <v>12</v>
      </c>
      <c r="D24" s="0"/>
      <c r="E24" s="0"/>
      <c r="F24" s="0"/>
      <c r="G24" s="0"/>
      <c r="H24" s="6" t="n">
        <v>35</v>
      </c>
      <c r="I24" s="0" t="s">
        <v>883</v>
      </c>
      <c r="J24" s="0"/>
      <c r="K24" s="0"/>
      <c r="L24" s="0"/>
      <c r="M24" s="0"/>
      <c r="N24" s="0"/>
      <c r="O24" s="0"/>
      <c r="P24" s="0"/>
      <c r="Q24" s="6" t="n">
        <v>916.9</v>
      </c>
      <c r="R24" s="0" t="s">
        <v>882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11" t="n">
        <v>45127</v>
      </c>
      <c r="DI24" s="6" t="n">
        <v>27</v>
      </c>
      <c r="DJ24" s="6" t="n">
        <v>39.67</v>
      </c>
    </row>
    <row collapsed="false" customFormat="false" customHeight="false" hidden="false" ht="12.1" outlineLevel="0" r="25">
      <c r="A25" s="0"/>
      <c r="B25" s="6" t="n">
        <v>1914.5</v>
      </c>
      <c r="C25" s="0" t="s">
        <v>882</v>
      </c>
      <c r="D25" s="0"/>
      <c r="E25" s="0"/>
      <c r="F25" s="0"/>
      <c r="G25" s="0"/>
      <c r="H25" s="5" t="s">
        <f>=H24*(ABS(H23)-ABS(H22))</f>
      </c>
      <c r="I25" s="0" t="s">
        <v>884</v>
      </c>
      <c r="J25" s="0"/>
      <c r="K25" s="0"/>
      <c r="L25" s="0"/>
      <c r="M25" s="0"/>
      <c r="N25" s="0"/>
      <c r="O25" s="0"/>
      <c r="P25" s="0"/>
      <c r="Q25" s="6" t="n">
        <v>30</v>
      </c>
      <c r="R25" s="0" t="s">
        <v>883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11" t="n">
        <v>44147</v>
      </c>
      <c r="DI25" s="6" t="n">
        <v>27</v>
      </c>
      <c r="DJ25" s="6" t="n">
        <v>33.2543</v>
      </c>
    </row>
    <row collapsed="false" customFormat="false" customHeight="false" hidden="false" ht="12.1" outlineLevel="0" r="26">
      <c r="A26" s="0"/>
      <c r="B26" s="6" t="n">
        <v>30</v>
      </c>
      <c r="C26" s="0" t="s">
        <v>883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5" t="s">
        <f>=Q25*(ABS(Q24)-ABS(Q23))</f>
      </c>
      <c r="R26" s="0" t="s">
        <v>884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11" t="n">
        <v>44175</v>
      </c>
      <c r="DI26" s="6" t="n">
        <v>23</v>
      </c>
      <c r="DJ26" s="6" t="n">
        <v>26.3205</v>
      </c>
    </row>
    <row collapsed="false" customFormat="false" customHeight="false" hidden="false" ht="12.1" outlineLevel="0" r="27">
      <c r="A27" s="0"/>
      <c r="B27" s="5" t="s">
        <f>=B26*(ABS(B25)-ABS(B24))</f>
      </c>
      <c r="C27" s="0" t="s">
        <v>884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11" t="n">
        <v>44175</v>
      </c>
      <c r="DI27" s="6" t="n">
        <v>100</v>
      </c>
      <c r="DJ27" s="6" t="n">
        <v>115.63974175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11" t="n">
        <v>44260</v>
      </c>
      <c r="DI28" s="6" t="n">
        <v>4</v>
      </c>
      <c r="DJ28" s="6" t="n">
        <v>4.2508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11" t="n">
        <v>44260</v>
      </c>
      <c r="DI29" s="6" t="n">
        <v>3</v>
      </c>
      <c r="DJ29" s="6" t="n">
        <v>3.2003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11" t="n">
        <v>44470</v>
      </c>
      <c r="DI30" s="6" t="n">
        <v>13</v>
      </c>
      <c r="DJ30" s="6" t="n">
        <v>13.8858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11" t="n">
        <v>44470</v>
      </c>
      <c r="DI31" s="6" t="n">
        <v>56</v>
      </c>
      <c r="DJ31" s="6" t="n">
        <v>59.7496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11" t="n">
        <v>44470</v>
      </c>
      <c r="DI32" s="6" t="n">
        <v>16</v>
      </c>
      <c r="DJ32" s="6" t="n">
        <v>17.0856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11" t="n">
        <v>44470</v>
      </c>
      <c r="DI33" s="6" t="n">
        <v>58</v>
      </c>
      <c r="DJ33" s="6" t="n">
        <v>61.8828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11" t="n">
        <v>44483</v>
      </c>
      <c r="DI34" s="6" t="n">
        <v>18</v>
      </c>
      <c r="DJ34" s="6" t="n">
        <v>19.2962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5" t="s">
        <f>=SUM(DJ2:DJ34)/SUM(DI2:DI34)</f>
      </c>
      <c r="DJ35" s="0" t="s">
        <v>12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6" t="n">
        <v>2.5945</v>
      </c>
      <c r="DJ36" s="0" t="s">
        <v>882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6" t="n">
        <v>483</v>
      </c>
      <c r="DJ37" s="0" t="s">
        <v>883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5" t="s">
        <f>=DI37*(ABS(DI36)-ABS(DI35))</f>
      </c>
      <c r="DJ38" s="0" t="s">
        <v>884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185</v>
      </c>
      <c r="B1" s="18" t="s">
        <v>0</v>
      </c>
      <c r="C1" s="18" t="s">
        <v>2</v>
      </c>
      <c r="D1" s="18" t="s">
        <v>885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886</v>
      </c>
      <c r="L1" s="18" t="s">
        <v>887</v>
      </c>
      <c r="M1" s="18" t="s">
        <v>77</v>
      </c>
      <c r="N1" s="18" t="s">
        <v>20</v>
      </c>
      <c r="O1" s="18" t="s">
        <v>38</v>
      </c>
      <c r="P1" s="18" t="s">
        <v>888</v>
      </c>
      <c r="Q1" s="18" t="s">
        <v>889</v>
      </c>
    </row>
    <row collapsed="false" customFormat="false" customHeight="false" hidden="false" ht="12.1" outlineLevel="0" r="2">
      <c r="A2" s="21" t="n">
        <v>43907.166666667</v>
      </c>
      <c r="B2" s="22" t="s">
        <v>890</v>
      </c>
      <c r="C2" s="22" t="s">
        <v>192</v>
      </c>
      <c r="D2" s="22" t="s">
        <v>890</v>
      </c>
      <c r="E2" s="22" t="s">
        <v>890</v>
      </c>
      <c r="F2" s="22" t="s">
        <v>20</v>
      </c>
      <c r="G2" s="23" t="n">
        <v>1</v>
      </c>
      <c r="H2" s="24" t="n">
        <v>5030.04</v>
      </c>
      <c r="I2" s="24" t="n">
        <v>5030.04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  <c r="Q2" s="22" t="s">
        <v>891</v>
      </c>
    </row>
    <row collapsed="false" customFormat="false" customHeight="false" hidden="false" ht="12.1" outlineLevel="0" r="3">
      <c r="A3" s="20" t="n">
        <v>43908.592280093</v>
      </c>
      <c r="B3" s="16" t="s">
        <v>768</v>
      </c>
      <c r="C3" s="16" t="s">
        <v>892</v>
      </c>
      <c r="D3" s="16" t="s">
        <v>763</v>
      </c>
      <c r="E3" s="16" t="s">
        <v>133</v>
      </c>
      <c r="F3" s="16" t="s">
        <v>20</v>
      </c>
      <c r="G3" s="7" t="n">
        <v>1</v>
      </c>
      <c r="H3" s="6" t="n">
        <v>792</v>
      </c>
      <c r="I3" s="6" t="n">
        <v>-792</v>
      </c>
      <c r="J3" s="6" t="n">
        <v>-0</v>
      </c>
      <c r="K3" s="6" t="n">
        <v>-0.48</v>
      </c>
      <c r="L3" s="6" t="n">
        <v>-0.07</v>
      </c>
      <c r="M3" s="6"/>
      <c r="N3" s="6" t="s">
        <f>=I3+J3+K3+L3</f>
      </c>
      <c r="O3" s="6"/>
      <c r="P3" s="16"/>
      <c r="Q3" s="16" t="s">
        <v>891</v>
      </c>
    </row>
    <row collapsed="false" customFormat="false" customHeight="false" hidden="false" ht="12.1" outlineLevel="0" r="4">
      <c r="A4" s="20" t="n">
        <v>43908.698414352</v>
      </c>
      <c r="B4" s="16" t="s">
        <v>769</v>
      </c>
      <c r="C4" s="16" t="s">
        <v>893</v>
      </c>
      <c r="D4" s="16" t="s">
        <v>763</v>
      </c>
      <c r="E4" s="16" t="s">
        <v>18</v>
      </c>
      <c r="F4" s="16" t="s">
        <v>20</v>
      </c>
      <c r="G4" s="7" t="n">
        <v>10</v>
      </c>
      <c r="H4" s="6" t="n">
        <v>165</v>
      </c>
      <c r="I4" s="6" t="n">
        <v>-1650</v>
      </c>
      <c r="J4" s="6" t="n">
        <v>-0</v>
      </c>
      <c r="K4" s="6" t="n">
        <v>-0.99</v>
      </c>
      <c r="L4" s="6" t="n">
        <v>-0.16</v>
      </c>
      <c r="M4" s="6"/>
      <c r="N4" s="6" t="s">
        <f>=I4+J4+K4+L4</f>
      </c>
      <c r="O4" s="6"/>
      <c r="P4" s="16"/>
      <c r="Q4" s="16" t="s">
        <v>891</v>
      </c>
    </row>
    <row collapsed="false" customFormat="false" customHeight="false" hidden="false" ht="12.1" outlineLevel="0" r="5">
      <c r="A5" s="20" t="n">
        <v>43908.698900463</v>
      </c>
      <c r="B5" s="16" t="s">
        <v>31</v>
      </c>
      <c r="C5" s="16" t="s">
        <v>894</v>
      </c>
      <c r="D5" s="16" t="s">
        <v>763</v>
      </c>
      <c r="E5" s="16" t="s">
        <v>18</v>
      </c>
      <c r="F5" s="16" t="s">
        <v>20</v>
      </c>
      <c r="G5" s="7" t="n">
        <v>10</v>
      </c>
      <c r="H5" s="6" t="n">
        <v>165</v>
      </c>
      <c r="I5" s="6" t="n">
        <v>-1650</v>
      </c>
      <c r="J5" s="6" t="n">
        <v>-0</v>
      </c>
      <c r="K5" s="6" t="n">
        <v>-0.99</v>
      </c>
      <c r="L5" s="6" t="n">
        <v>-0.16</v>
      </c>
      <c r="M5" s="6"/>
      <c r="N5" s="6" t="s">
        <f>=I5+J5+K5+L5</f>
      </c>
      <c r="O5" s="6"/>
      <c r="P5" s="16"/>
      <c r="Q5" s="16" t="s">
        <v>891</v>
      </c>
    </row>
    <row collapsed="false" customFormat="false" customHeight="false" hidden="false" ht="12.1" outlineLevel="0" r="6">
      <c r="A6" s="20" t="n">
        <v>43909.708634259</v>
      </c>
      <c r="B6" s="16" t="s">
        <v>75</v>
      </c>
      <c r="C6" s="16" t="s">
        <v>895</v>
      </c>
      <c r="D6" s="16" t="s">
        <v>763</v>
      </c>
      <c r="E6" s="16" t="s">
        <v>18</v>
      </c>
      <c r="F6" s="16" t="s">
        <v>20</v>
      </c>
      <c r="G6" s="7" t="n">
        <v>2</v>
      </c>
      <c r="H6" s="6" t="n">
        <v>395.2</v>
      </c>
      <c r="I6" s="6" t="n">
        <v>-790.4</v>
      </c>
      <c r="J6" s="6" t="n">
        <v>-0</v>
      </c>
      <c r="K6" s="6" t="n">
        <v>-0.47</v>
      </c>
      <c r="L6" s="6" t="n">
        <v>-0.07</v>
      </c>
      <c r="M6" s="6"/>
      <c r="N6" s="6" t="s">
        <f>=I6+J6+K6+L6</f>
      </c>
      <c r="O6" s="6"/>
      <c r="P6" s="16"/>
      <c r="Q6" s="16" t="s">
        <v>891</v>
      </c>
    </row>
    <row collapsed="false" customFormat="false" customHeight="false" hidden="false" ht="12.1" outlineLevel="0" r="7">
      <c r="A7" s="25" t="n">
        <v>43910.835393519</v>
      </c>
      <c r="B7" s="26" t="s">
        <v>31</v>
      </c>
      <c r="C7" s="26" t="s">
        <v>894</v>
      </c>
      <c r="D7" s="26" t="s">
        <v>764</v>
      </c>
      <c r="E7" s="26" t="s">
        <v>18</v>
      </c>
      <c r="F7" s="26" t="s">
        <v>20</v>
      </c>
      <c r="G7" s="27" t="n">
        <v>-10</v>
      </c>
      <c r="H7" s="28" t="n">
        <v>179.35</v>
      </c>
      <c r="I7" s="28" t="n">
        <v>1793.5</v>
      </c>
      <c r="J7" s="28" t="n">
        <v>0</v>
      </c>
      <c r="K7" s="28" t="n">
        <v>-1.07</v>
      </c>
      <c r="L7" s="28" t="n">
        <v>-0.17</v>
      </c>
      <c r="M7" s="28"/>
      <c r="N7" s="6" t="s">
        <f>=I7+J7+K7+L7</f>
      </c>
      <c r="O7" s="28"/>
      <c r="P7" s="26"/>
      <c r="Q7" s="26" t="s">
        <v>891</v>
      </c>
    </row>
    <row collapsed="false" customFormat="false" customHeight="false" hidden="false" ht="12.1" outlineLevel="0" r="8">
      <c r="A8" s="25" t="n">
        <v>43910.838715278</v>
      </c>
      <c r="B8" s="26" t="s">
        <v>769</v>
      </c>
      <c r="C8" s="26" t="s">
        <v>893</v>
      </c>
      <c r="D8" s="26" t="s">
        <v>764</v>
      </c>
      <c r="E8" s="26" t="s">
        <v>18</v>
      </c>
      <c r="F8" s="26" t="s">
        <v>20</v>
      </c>
      <c r="G8" s="27" t="n">
        <v>-10</v>
      </c>
      <c r="H8" s="28" t="n">
        <v>181.55</v>
      </c>
      <c r="I8" s="28" t="n">
        <v>1815.5</v>
      </c>
      <c r="J8" s="28" t="n">
        <v>0</v>
      </c>
      <c r="K8" s="28" t="n">
        <v>-1.09</v>
      </c>
      <c r="L8" s="28" t="n">
        <v>-0.17</v>
      </c>
      <c r="M8" s="28"/>
      <c r="N8" s="6" t="s">
        <f>=I8+J8+K8+L8</f>
      </c>
      <c r="O8" s="28"/>
      <c r="P8" s="26"/>
      <c r="Q8" s="26" t="s">
        <v>891</v>
      </c>
    </row>
    <row collapsed="false" customFormat="false" customHeight="false" hidden="false" ht="12.1" outlineLevel="0" r="9">
      <c r="A9" s="25" t="n">
        <v>43910.842025463</v>
      </c>
      <c r="B9" s="26" t="s">
        <v>768</v>
      </c>
      <c r="C9" s="26" t="s">
        <v>892</v>
      </c>
      <c r="D9" s="26" t="s">
        <v>764</v>
      </c>
      <c r="E9" s="26" t="s">
        <v>133</v>
      </c>
      <c r="F9" s="26" t="s">
        <v>20</v>
      </c>
      <c r="G9" s="27" t="n">
        <v>-1</v>
      </c>
      <c r="H9" s="28" t="n">
        <v>813.4</v>
      </c>
      <c r="I9" s="28" t="n">
        <v>813.4</v>
      </c>
      <c r="J9" s="28" t="n">
        <v>0</v>
      </c>
      <c r="K9" s="28" t="n">
        <v>-0.49</v>
      </c>
      <c r="L9" s="28" t="n">
        <v>-0.07</v>
      </c>
      <c r="M9" s="28"/>
      <c r="N9" s="6" t="s">
        <f>=I9+J9+K9+L9</f>
      </c>
      <c r="O9" s="28"/>
      <c r="P9" s="26"/>
      <c r="Q9" s="26" t="s">
        <v>891</v>
      </c>
    </row>
    <row collapsed="false" customFormat="false" customHeight="false" hidden="false" ht="12.1" outlineLevel="0" r="10">
      <c r="A10" s="25" t="n">
        <v>43910.843252315</v>
      </c>
      <c r="B10" s="26" t="s">
        <v>75</v>
      </c>
      <c r="C10" s="26" t="s">
        <v>895</v>
      </c>
      <c r="D10" s="26" t="s">
        <v>764</v>
      </c>
      <c r="E10" s="26" t="s">
        <v>18</v>
      </c>
      <c r="F10" s="26" t="s">
        <v>20</v>
      </c>
      <c r="G10" s="27" t="n">
        <v>-2</v>
      </c>
      <c r="H10" s="28" t="n">
        <v>464.4</v>
      </c>
      <c r="I10" s="28" t="n">
        <v>928.8</v>
      </c>
      <c r="J10" s="28" t="n">
        <v>0</v>
      </c>
      <c r="K10" s="28" t="n">
        <v>-0.56</v>
      </c>
      <c r="L10" s="28" t="n">
        <v>-0.09</v>
      </c>
      <c r="M10" s="28"/>
      <c r="N10" s="6" t="s">
        <f>=I10+J10+K10+L10</f>
      </c>
      <c r="O10" s="28"/>
      <c r="P10" s="26"/>
      <c r="Q10" s="26" t="s">
        <v>891</v>
      </c>
    </row>
    <row collapsed="false" customFormat="false" customHeight="false" hidden="false" ht="12.1" outlineLevel="0" r="11">
      <c r="A11" s="20" t="n">
        <v>43910.893310185</v>
      </c>
      <c r="B11" s="16" t="s">
        <v>768</v>
      </c>
      <c r="C11" s="16" t="s">
        <v>892</v>
      </c>
      <c r="D11" s="16" t="s">
        <v>763</v>
      </c>
      <c r="E11" s="16" t="s">
        <v>133</v>
      </c>
      <c r="F11" s="16" t="s">
        <v>20</v>
      </c>
      <c r="G11" s="7" t="n">
        <v>1</v>
      </c>
      <c r="H11" s="6" t="n">
        <v>807</v>
      </c>
      <c r="I11" s="6" t="n">
        <v>-807</v>
      </c>
      <c r="J11" s="6" t="n">
        <v>-0</v>
      </c>
      <c r="K11" s="6" t="n">
        <v>-0.48</v>
      </c>
      <c r="L11" s="6" t="n">
        <v>-0.07</v>
      </c>
      <c r="M11" s="6"/>
      <c r="N11" s="6" t="s">
        <f>=I11+J11+K11+L11</f>
      </c>
      <c r="O11" s="6"/>
      <c r="P11" s="16"/>
      <c r="Q11" s="16" t="s">
        <v>891</v>
      </c>
    </row>
    <row collapsed="false" customFormat="false" customHeight="false" hidden="false" ht="12.1" outlineLevel="0" r="12">
      <c r="A12" s="20" t="n">
        <v>43913.671701389</v>
      </c>
      <c r="B12" s="16" t="s">
        <v>75</v>
      </c>
      <c r="C12" s="16" t="s">
        <v>895</v>
      </c>
      <c r="D12" s="16" t="s">
        <v>763</v>
      </c>
      <c r="E12" s="16" t="s">
        <v>18</v>
      </c>
      <c r="F12" s="16" t="s">
        <v>20</v>
      </c>
      <c r="G12" s="7" t="n">
        <v>2</v>
      </c>
      <c r="H12" s="6" t="n">
        <v>464.6</v>
      </c>
      <c r="I12" s="6" t="n">
        <v>-929.2</v>
      </c>
      <c r="J12" s="6" t="n">
        <v>-0</v>
      </c>
      <c r="K12" s="6" t="n">
        <v>-0.56</v>
      </c>
      <c r="L12" s="6" t="n">
        <v>-0.09</v>
      </c>
      <c r="M12" s="6"/>
      <c r="N12" s="6" t="s">
        <f>=I12+J12+K12+L12</f>
      </c>
      <c r="O12" s="6"/>
      <c r="P12" s="16"/>
      <c r="Q12" s="16" t="s">
        <v>891</v>
      </c>
    </row>
    <row collapsed="false" customFormat="false" customHeight="false" hidden="false" ht="12.1" outlineLevel="0" r="13">
      <c r="A13" s="20" t="n">
        <v>43913.843842593</v>
      </c>
      <c r="B13" s="16" t="s">
        <v>31</v>
      </c>
      <c r="C13" s="16" t="s">
        <v>894</v>
      </c>
      <c r="D13" s="16" t="s">
        <v>763</v>
      </c>
      <c r="E13" s="16" t="s">
        <v>18</v>
      </c>
      <c r="F13" s="16" t="s">
        <v>20</v>
      </c>
      <c r="G13" s="7" t="n">
        <v>10</v>
      </c>
      <c r="H13" s="6" t="n">
        <v>177.7</v>
      </c>
      <c r="I13" s="6" t="n">
        <v>-1777</v>
      </c>
      <c r="J13" s="6" t="n">
        <v>-0</v>
      </c>
      <c r="K13" s="6" t="n">
        <v>-1.06</v>
      </c>
      <c r="L13" s="6" t="n">
        <v>-0.17</v>
      </c>
      <c r="M13" s="6"/>
      <c r="N13" s="6" t="s">
        <f>=I13+J13+K13+L13</f>
      </c>
      <c r="O13" s="6"/>
      <c r="P13" s="16"/>
      <c r="Q13" s="16" t="s">
        <v>891</v>
      </c>
    </row>
    <row collapsed="false" customFormat="false" customHeight="false" hidden="false" ht="12.1" outlineLevel="0" r="14">
      <c r="A14" s="20" t="n">
        <v>43914.674155093</v>
      </c>
      <c r="B14" s="16" t="s">
        <v>769</v>
      </c>
      <c r="C14" s="16" t="s">
        <v>893</v>
      </c>
      <c r="D14" s="16" t="s">
        <v>763</v>
      </c>
      <c r="E14" s="16" t="s">
        <v>18</v>
      </c>
      <c r="F14" s="16" t="s">
        <v>20</v>
      </c>
      <c r="G14" s="7" t="n">
        <v>10</v>
      </c>
      <c r="H14" s="6" t="n">
        <v>175.8</v>
      </c>
      <c r="I14" s="6" t="n">
        <v>-1758</v>
      </c>
      <c r="J14" s="6" t="n">
        <v>-0</v>
      </c>
      <c r="K14" s="6" t="n">
        <v>-1.05</v>
      </c>
      <c r="L14" s="6" t="n">
        <v>-0.16</v>
      </c>
      <c r="M14" s="6"/>
      <c r="N14" s="6" t="s">
        <f>=I14+J14+K14+L14</f>
      </c>
      <c r="O14" s="6"/>
      <c r="P14" s="16"/>
      <c r="Q14" s="16" t="s">
        <v>891</v>
      </c>
    </row>
    <row collapsed="false" customFormat="false" customHeight="false" hidden="false" ht="12.1" outlineLevel="0" r="15">
      <c r="A15" s="25" t="n">
        <v>43914.800277778</v>
      </c>
      <c r="B15" s="26" t="s">
        <v>75</v>
      </c>
      <c r="C15" s="26" t="s">
        <v>895</v>
      </c>
      <c r="D15" s="26" t="s">
        <v>764</v>
      </c>
      <c r="E15" s="26" t="s">
        <v>18</v>
      </c>
      <c r="F15" s="26" t="s">
        <v>20</v>
      </c>
      <c r="G15" s="27" t="n">
        <v>-2</v>
      </c>
      <c r="H15" s="28" t="n">
        <v>513.9</v>
      </c>
      <c r="I15" s="28" t="n">
        <v>1027.8</v>
      </c>
      <c r="J15" s="28" t="n">
        <v>0</v>
      </c>
      <c r="K15" s="28" t="n">
        <v>-0.62</v>
      </c>
      <c r="L15" s="28" t="n">
        <v>-0.09</v>
      </c>
      <c r="M15" s="28"/>
      <c r="N15" s="6" t="s">
        <f>=I15+J15+K15+L15</f>
      </c>
      <c r="O15" s="28"/>
      <c r="P15" s="26"/>
      <c r="Q15" s="26" t="s">
        <v>891</v>
      </c>
    </row>
    <row collapsed="false" customFormat="false" customHeight="false" hidden="false" ht="12.1" outlineLevel="0" r="16">
      <c r="A16" s="20" t="n">
        <v>43914.805162037</v>
      </c>
      <c r="B16" s="16" t="s">
        <v>75</v>
      </c>
      <c r="C16" s="16" t="s">
        <v>895</v>
      </c>
      <c r="D16" s="16" t="s">
        <v>763</v>
      </c>
      <c r="E16" s="16" t="s">
        <v>18</v>
      </c>
      <c r="F16" s="16" t="s">
        <v>20</v>
      </c>
      <c r="G16" s="7" t="n">
        <v>2</v>
      </c>
      <c r="H16" s="6" t="n">
        <v>512.5</v>
      </c>
      <c r="I16" s="6" t="n">
        <v>-1025</v>
      </c>
      <c r="J16" s="6" t="n">
        <v>-0</v>
      </c>
      <c r="K16" s="6" t="n">
        <v>-0.62</v>
      </c>
      <c r="L16" s="6" t="n">
        <v>-0.09</v>
      </c>
      <c r="M16" s="6"/>
      <c r="N16" s="6" t="s">
        <f>=I16+J16+K16+L16</f>
      </c>
      <c r="O16" s="6"/>
      <c r="P16" s="16"/>
      <c r="Q16" s="16" t="s">
        <v>891</v>
      </c>
    </row>
    <row collapsed="false" customFormat="false" customHeight="false" hidden="false" ht="12.1" outlineLevel="0" r="17">
      <c r="A17" s="20" t="n">
        <v>43915.58625</v>
      </c>
      <c r="B17" s="16" t="s">
        <v>770</v>
      </c>
      <c r="C17" s="16" t="s">
        <v>896</v>
      </c>
      <c r="D17" s="16" t="s">
        <v>763</v>
      </c>
      <c r="E17" s="16" t="s">
        <v>172</v>
      </c>
      <c r="F17" s="16" t="s">
        <v>20</v>
      </c>
      <c r="G17" s="7" t="n">
        <v>2</v>
      </c>
      <c r="H17" s="6" t="n">
        <v>100.35</v>
      </c>
      <c r="I17" s="6" t="n">
        <v>-200.7</v>
      </c>
      <c r="J17" s="6" t="n">
        <v>-4.5</v>
      </c>
      <c r="K17" s="6" t="n">
        <v>-0.12</v>
      </c>
      <c r="L17" s="6" t="n">
        <v>-0.02</v>
      </c>
      <c r="M17" s="6"/>
      <c r="N17" s="6" t="s">
        <f>=I17+J17+K17+L17</f>
      </c>
      <c r="O17" s="6"/>
      <c r="P17" s="16"/>
      <c r="Q17" s="16" t="s">
        <v>891</v>
      </c>
    </row>
    <row collapsed="false" customFormat="false" customHeight="false" hidden="false" ht="12.1" outlineLevel="0" r="18">
      <c r="A18" s="25" t="n">
        <v>43917.58869213</v>
      </c>
      <c r="B18" s="26" t="s">
        <v>31</v>
      </c>
      <c r="C18" s="26" t="s">
        <v>894</v>
      </c>
      <c r="D18" s="26" t="s">
        <v>764</v>
      </c>
      <c r="E18" s="26" t="s">
        <v>18</v>
      </c>
      <c r="F18" s="26" t="s">
        <v>20</v>
      </c>
      <c r="G18" s="27" t="n">
        <v>-10</v>
      </c>
      <c r="H18" s="28" t="n">
        <v>178</v>
      </c>
      <c r="I18" s="28" t="n">
        <v>1780</v>
      </c>
      <c r="J18" s="28" t="n">
        <v>0</v>
      </c>
      <c r="K18" s="28" t="n">
        <v>-1.07</v>
      </c>
      <c r="L18" s="28" t="n">
        <v>-0.17</v>
      </c>
      <c r="M18" s="28"/>
      <c r="N18" s="6" t="s">
        <f>=I18+J18+K18+L18</f>
      </c>
      <c r="O18" s="28"/>
      <c r="P18" s="26"/>
      <c r="Q18" s="26" t="s">
        <v>891</v>
      </c>
    </row>
    <row collapsed="false" customFormat="false" customHeight="false" hidden="false" ht="12.1" outlineLevel="0" r="19">
      <c r="A19" s="25" t="n">
        <v>43917.589131944</v>
      </c>
      <c r="B19" s="26" t="s">
        <v>75</v>
      </c>
      <c r="C19" s="26" t="s">
        <v>895</v>
      </c>
      <c r="D19" s="26" t="s">
        <v>764</v>
      </c>
      <c r="E19" s="26" t="s">
        <v>18</v>
      </c>
      <c r="F19" s="26" t="s">
        <v>20</v>
      </c>
      <c r="G19" s="27" t="n">
        <v>-2</v>
      </c>
      <c r="H19" s="28" t="n">
        <v>517.5</v>
      </c>
      <c r="I19" s="28" t="n">
        <v>1035</v>
      </c>
      <c r="J19" s="28" t="n">
        <v>0</v>
      </c>
      <c r="K19" s="28" t="n">
        <v>-0.62</v>
      </c>
      <c r="L19" s="28" t="n">
        <v>-0.1</v>
      </c>
      <c r="M19" s="28"/>
      <c r="N19" s="6" t="s">
        <f>=I19+J19+K19+L19</f>
      </c>
      <c r="O19" s="28"/>
      <c r="P19" s="26"/>
      <c r="Q19" s="26" t="s">
        <v>891</v>
      </c>
    </row>
    <row collapsed="false" customFormat="false" customHeight="false" hidden="false" ht="12.1" outlineLevel="0" r="20">
      <c r="A20" s="25" t="n">
        <v>43917.590856481</v>
      </c>
      <c r="B20" s="26" t="s">
        <v>769</v>
      </c>
      <c r="C20" s="26" t="s">
        <v>893</v>
      </c>
      <c r="D20" s="26" t="s">
        <v>764</v>
      </c>
      <c r="E20" s="26" t="s">
        <v>18</v>
      </c>
      <c r="F20" s="26" t="s">
        <v>20</v>
      </c>
      <c r="G20" s="27" t="n">
        <v>-10</v>
      </c>
      <c r="H20" s="28" t="n">
        <v>179.02</v>
      </c>
      <c r="I20" s="28" t="n">
        <v>1790.2</v>
      </c>
      <c r="J20" s="28" t="n">
        <v>0</v>
      </c>
      <c r="K20" s="28" t="n">
        <v>-1.07</v>
      </c>
      <c r="L20" s="28" t="n">
        <v>-0.17</v>
      </c>
      <c r="M20" s="28"/>
      <c r="N20" s="6" t="s">
        <f>=I20+J20+K20+L20</f>
      </c>
      <c r="O20" s="28"/>
      <c r="P20" s="26"/>
      <c r="Q20" s="26" t="s">
        <v>891</v>
      </c>
    </row>
    <row collapsed="false" customFormat="false" customHeight="false" hidden="false" ht="12.1" outlineLevel="0" r="21">
      <c r="A21" s="20" t="n">
        <v>43917.5953125</v>
      </c>
      <c r="B21" s="16" t="s">
        <v>771</v>
      </c>
      <c r="C21" s="16" t="s">
        <v>897</v>
      </c>
      <c r="D21" s="16" t="s">
        <v>763</v>
      </c>
      <c r="E21" s="16" t="s">
        <v>18</v>
      </c>
      <c r="F21" s="16" t="s">
        <v>20</v>
      </c>
      <c r="G21" s="7" t="n">
        <v>50</v>
      </c>
      <c r="H21" s="6" t="n">
        <v>81.18</v>
      </c>
      <c r="I21" s="6" t="n">
        <v>-4059</v>
      </c>
      <c r="J21" s="6" t="n">
        <v>-0</v>
      </c>
      <c r="K21" s="6" t="n">
        <v>-2.44</v>
      </c>
      <c r="L21" s="6" t="n">
        <v>-0.38</v>
      </c>
      <c r="M21" s="6"/>
      <c r="N21" s="6" t="s">
        <f>=I21+J21+K21+L21</f>
      </c>
      <c r="O21" s="6"/>
      <c r="P21" s="16"/>
      <c r="Q21" s="16" t="s">
        <v>891</v>
      </c>
    </row>
    <row collapsed="false" customFormat="false" customHeight="false" hidden="false" ht="12.1" outlineLevel="0" r="22">
      <c r="A22" s="25" t="n">
        <v>43917.777546296</v>
      </c>
      <c r="B22" s="26" t="s">
        <v>771</v>
      </c>
      <c r="C22" s="26" t="s">
        <v>897</v>
      </c>
      <c r="D22" s="26" t="s">
        <v>764</v>
      </c>
      <c r="E22" s="26" t="s">
        <v>18</v>
      </c>
      <c r="F22" s="26" t="s">
        <v>20</v>
      </c>
      <c r="G22" s="27" t="n">
        <v>-50</v>
      </c>
      <c r="H22" s="28" t="n">
        <v>80.28</v>
      </c>
      <c r="I22" s="28" t="n">
        <v>4014</v>
      </c>
      <c r="J22" s="28" t="n">
        <v>0</v>
      </c>
      <c r="K22" s="28" t="n">
        <v>-2.41</v>
      </c>
      <c r="L22" s="28" t="n">
        <v>-0.37</v>
      </c>
      <c r="M22" s="28"/>
      <c r="N22" s="6" t="s">
        <f>=I22+J22+K22+L22</f>
      </c>
      <c r="O22" s="28"/>
      <c r="P22" s="26"/>
      <c r="Q22" s="26" t="s">
        <v>891</v>
      </c>
    </row>
    <row collapsed="false" customFormat="false" customHeight="false" hidden="false" ht="12.1" outlineLevel="0" r="23">
      <c r="A23" s="20" t="n">
        <v>43917.865138889</v>
      </c>
      <c r="B23" s="16" t="s">
        <v>772</v>
      </c>
      <c r="C23" s="16" t="s">
        <v>898</v>
      </c>
      <c r="D23" s="16" t="s">
        <v>763</v>
      </c>
      <c r="E23" s="16" t="s">
        <v>133</v>
      </c>
      <c r="F23" s="16" t="s">
        <v>20</v>
      </c>
      <c r="G23" s="7" t="n">
        <v>1</v>
      </c>
      <c r="H23" s="6" t="n">
        <v>804.8</v>
      </c>
      <c r="I23" s="6" t="n">
        <v>-804.8</v>
      </c>
      <c r="J23" s="6" t="n">
        <v>-0</v>
      </c>
      <c r="K23" s="6" t="n">
        <v>-0.48</v>
      </c>
      <c r="L23" s="6" t="n">
        <v>-0.07</v>
      </c>
      <c r="M23" s="6"/>
      <c r="N23" s="6" t="s">
        <f>=I23+J23+K23+L23</f>
      </c>
      <c r="O23" s="6"/>
      <c r="P23" s="16"/>
      <c r="Q23" s="16" t="s">
        <v>891</v>
      </c>
    </row>
    <row collapsed="false" customFormat="false" customHeight="false" hidden="false" ht="12.1" outlineLevel="0" r="24">
      <c r="A24" s="20" t="n">
        <v>43917.867199074</v>
      </c>
      <c r="B24" s="16" t="s">
        <v>773</v>
      </c>
      <c r="C24" s="16" t="s">
        <v>899</v>
      </c>
      <c r="D24" s="16" t="s">
        <v>763</v>
      </c>
      <c r="E24" s="16" t="s">
        <v>133</v>
      </c>
      <c r="F24" s="16" t="s">
        <v>20</v>
      </c>
      <c r="G24" s="7" t="n">
        <v>1</v>
      </c>
      <c r="H24" s="6" t="n">
        <v>882.4</v>
      </c>
      <c r="I24" s="6" t="n">
        <v>-882.4</v>
      </c>
      <c r="J24" s="6" t="n">
        <v>-0</v>
      </c>
      <c r="K24" s="6" t="n">
        <v>-0.53</v>
      </c>
      <c r="L24" s="6" t="n">
        <v>-0.08</v>
      </c>
      <c r="M24" s="6"/>
      <c r="N24" s="6" t="s">
        <f>=I24+J24+K24+L24</f>
      </c>
      <c r="O24" s="6"/>
      <c r="P24" s="16"/>
      <c r="Q24" s="16" t="s">
        <v>891</v>
      </c>
    </row>
    <row collapsed="false" customFormat="false" customHeight="false" hidden="false" ht="12.1" outlineLevel="0" r="25">
      <c r="A25" s="20" t="n">
        <v>43920.60494213</v>
      </c>
      <c r="B25" s="16" t="s">
        <v>774</v>
      </c>
      <c r="C25" s="16" t="s">
        <v>900</v>
      </c>
      <c r="D25" s="16" t="s">
        <v>763</v>
      </c>
      <c r="E25" s="16" t="s">
        <v>18</v>
      </c>
      <c r="F25" s="16" t="s">
        <v>20</v>
      </c>
      <c r="G25" s="7" t="n">
        <v>10</v>
      </c>
      <c r="H25" s="6" t="n">
        <v>68.56</v>
      </c>
      <c r="I25" s="6" t="n">
        <v>-685.6</v>
      </c>
      <c r="J25" s="6" t="n">
        <v>-0</v>
      </c>
      <c r="K25" s="6" t="n">
        <v>-0.41</v>
      </c>
      <c r="L25" s="6" t="n">
        <v>-0.07</v>
      </c>
      <c r="M25" s="6"/>
      <c r="N25" s="6" t="s">
        <f>=I25+J25+K25+L25</f>
      </c>
      <c r="O25" s="6"/>
      <c r="P25" s="16"/>
      <c r="Q25" s="16" t="s">
        <v>891</v>
      </c>
    </row>
    <row collapsed="false" customFormat="false" customHeight="false" hidden="false" ht="12.1" outlineLevel="0" r="26">
      <c r="A26" s="25" t="n">
        <v>43920.618333333</v>
      </c>
      <c r="B26" s="26" t="s">
        <v>774</v>
      </c>
      <c r="C26" s="26" t="s">
        <v>900</v>
      </c>
      <c r="D26" s="26" t="s">
        <v>764</v>
      </c>
      <c r="E26" s="26" t="s">
        <v>18</v>
      </c>
      <c r="F26" s="26" t="s">
        <v>20</v>
      </c>
      <c r="G26" s="27" t="n">
        <v>-10</v>
      </c>
      <c r="H26" s="28" t="n">
        <v>68.9</v>
      </c>
      <c r="I26" s="28" t="n">
        <v>689</v>
      </c>
      <c r="J26" s="28" t="n">
        <v>0</v>
      </c>
      <c r="K26" s="28" t="n">
        <v>-0.41</v>
      </c>
      <c r="L26" s="28" t="n">
        <v>-0.07</v>
      </c>
      <c r="M26" s="28"/>
      <c r="N26" s="6" t="s">
        <f>=I26+J26+K26+L26</f>
      </c>
      <c r="O26" s="28"/>
      <c r="P26" s="26"/>
      <c r="Q26" s="26" t="s">
        <v>891</v>
      </c>
    </row>
    <row collapsed="false" customFormat="false" customHeight="false" hidden="false" ht="12.1" outlineLevel="0" r="27">
      <c r="A27" s="20" t="n">
        <v>43921.629247685</v>
      </c>
      <c r="B27" s="16" t="s">
        <v>774</v>
      </c>
      <c r="C27" s="16" t="s">
        <v>900</v>
      </c>
      <c r="D27" s="16" t="s">
        <v>763</v>
      </c>
      <c r="E27" s="16" t="s">
        <v>18</v>
      </c>
      <c r="F27" s="16" t="s">
        <v>20</v>
      </c>
      <c r="G27" s="7" t="n">
        <v>30</v>
      </c>
      <c r="H27" s="6" t="n">
        <v>72.72</v>
      </c>
      <c r="I27" s="6" t="n">
        <v>-2181.6</v>
      </c>
      <c r="J27" s="6" t="n">
        <v>-0</v>
      </c>
      <c r="K27" s="6" t="n">
        <v>-1.31</v>
      </c>
      <c r="L27" s="6" t="n">
        <v>-0.21</v>
      </c>
      <c r="M27" s="6"/>
      <c r="N27" s="6" t="s">
        <f>=I27+J27+K27+L27</f>
      </c>
      <c r="O27" s="6"/>
      <c r="P27" s="16"/>
      <c r="Q27" s="16" t="s">
        <v>891</v>
      </c>
    </row>
    <row collapsed="false" customFormat="false" customHeight="false" hidden="false" ht="12.1" outlineLevel="0" r="28">
      <c r="A28" s="25" t="n">
        <v>43921.919872685</v>
      </c>
      <c r="B28" s="26" t="s">
        <v>774</v>
      </c>
      <c r="C28" s="26" t="s">
        <v>900</v>
      </c>
      <c r="D28" s="26" t="s">
        <v>764</v>
      </c>
      <c r="E28" s="26" t="s">
        <v>18</v>
      </c>
      <c r="F28" s="26" t="s">
        <v>20</v>
      </c>
      <c r="G28" s="27" t="n">
        <v>-30</v>
      </c>
      <c r="H28" s="28" t="n">
        <v>73.3</v>
      </c>
      <c r="I28" s="28" t="n">
        <v>2199</v>
      </c>
      <c r="J28" s="28" t="n">
        <v>0</v>
      </c>
      <c r="K28" s="28" t="n">
        <v>-1.32</v>
      </c>
      <c r="L28" s="28" t="n">
        <v>-0.21</v>
      </c>
      <c r="M28" s="28"/>
      <c r="N28" s="6" t="s">
        <f>=I28+J28+K28+L28</f>
      </c>
      <c r="O28" s="28"/>
      <c r="P28" s="26"/>
      <c r="Q28" s="26" t="s">
        <v>891</v>
      </c>
    </row>
    <row collapsed="false" customFormat="false" customHeight="false" hidden="false" ht="12.1" outlineLevel="0" r="29">
      <c r="A29" s="21" t="n">
        <v>43922.166666667</v>
      </c>
      <c r="B29" s="22" t="s">
        <v>890</v>
      </c>
      <c r="C29" s="22" t="s">
        <v>192</v>
      </c>
      <c r="D29" s="22" t="s">
        <v>890</v>
      </c>
      <c r="E29" s="22" t="s">
        <v>890</v>
      </c>
      <c r="F29" s="22" t="s">
        <v>20</v>
      </c>
      <c r="G29" s="23" t="n">
        <v>1</v>
      </c>
      <c r="H29" s="24" t="n">
        <v>1218.53</v>
      </c>
      <c r="I29" s="24" t="n">
        <v>1218.53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4"/>
      <c r="P29" s="22"/>
      <c r="Q29" s="22" t="s">
        <v>891</v>
      </c>
    </row>
    <row collapsed="false" customFormat="false" customHeight="false" hidden="false" ht="12.1" outlineLevel="0" r="30">
      <c r="A30" s="20" t="n">
        <v>43922.591643519</v>
      </c>
      <c r="B30" s="16" t="s">
        <v>771</v>
      </c>
      <c r="C30" s="16" t="s">
        <v>897</v>
      </c>
      <c r="D30" s="16" t="s">
        <v>763</v>
      </c>
      <c r="E30" s="16" t="s">
        <v>18</v>
      </c>
      <c r="F30" s="16" t="s">
        <v>20</v>
      </c>
      <c r="G30" s="7" t="n">
        <v>10</v>
      </c>
      <c r="H30" s="6" t="n">
        <v>81.28</v>
      </c>
      <c r="I30" s="6" t="n">
        <v>-812.8</v>
      </c>
      <c r="J30" s="6" t="n">
        <v>-0</v>
      </c>
      <c r="K30" s="6" t="n">
        <v>-0.49</v>
      </c>
      <c r="L30" s="6" t="n">
        <v>-0.07</v>
      </c>
      <c r="M30" s="6"/>
      <c r="N30" s="6" t="s">
        <f>=I30+J30+K30+L30</f>
      </c>
      <c r="O30" s="6"/>
      <c r="P30" s="16"/>
      <c r="Q30" s="16" t="s">
        <v>891</v>
      </c>
    </row>
    <row collapsed="false" customFormat="false" customHeight="false" hidden="false" ht="12.1" outlineLevel="0" r="31">
      <c r="A31" s="20" t="n">
        <v>43923.680208333</v>
      </c>
      <c r="B31" s="16" t="s">
        <v>771</v>
      </c>
      <c r="C31" s="16" t="s">
        <v>897</v>
      </c>
      <c r="D31" s="16" t="s">
        <v>763</v>
      </c>
      <c r="E31" s="16" t="s">
        <v>18</v>
      </c>
      <c r="F31" s="16" t="s">
        <v>20</v>
      </c>
      <c r="G31" s="7" t="n">
        <v>30</v>
      </c>
      <c r="H31" s="6" t="n">
        <v>84.1</v>
      </c>
      <c r="I31" s="6" t="n">
        <v>-2523</v>
      </c>
      <c r="J31" s="6" t="n">
        <v>-0</v>
      </c>
      <c r="K31" s="6" t="n">
        <v>-1.51</v>
      </c>
      <c r="L31" s="6" t="n">
        <v>-0.23</v>
      </c>
      <c r="M31" s="6"/>
      <c r="N31" s="6" t="s">
        <f>=I31+J31+K31+L31</f>
      </c>
      <c r="O31" s="6"/>
      <c r="P31" s="16"/>
      <c r="Q31" s="16" t="s">
        <v>891</v>
      </c>
    </row>
    <row collapsed="false" customFormat="false" customHeight="false" hidden="false" ht="12.1" outlineLevel="0" r="32">
      <c r="A32" s="21" t="n">
        <v>43924.166666667</v>
      </c>
      <c r="B32" s="22" t="s">
        <v>890</v>
      </c>
      <c r="C32" s="22" t="s">
        <v>192</v>
      </c>
      <c r="D32" s="22" t="s">
        <v>890</v>
      </c>
      <c r="E32" s="22" t="s">
        <v>890</v>
      </c>
      <c r="F32" s="22" t="s">
        <v>20</v>
      </c>
      <c r="G32" s="23" t="n">
        <v>1</v>
      </c>
      <c r="H32" s="24" t="n">
        <v>100</v>
      </c>
      <c r="I32" s="24" t="n">
        <v>100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4"/>
      <c r="P32" s="22"/>
      <c r="Q32" s="22" t="s">
        <v>891</v>
      </c>
    </row>
    <row collapsed="false" customFormat="false" customHeight="false" hidden="false" ht="12.1" outlineLevel="0" r="33">
      <c r="A33" s="25" t="n">
        <v>43924.608935185</v>
      </c>
      <c r="B33" s="26" t="s">
        <v>771</v>
      </c>
      <c r="C33" s="26" t="s">
        <v>897</v>
      </c>
      <c r="D33" s="26" t="s">
        <v>764</v>
      </c>
      <c r="E33" s="26" t="s">
        <v>18</v>
      </c>
      <c r="F33" s="26" t="s">
        <v>20</v>
      </c>
      <c r="G33" s="27" t="n">
        <v>-40</v>
      </c>
      <c r="H33" s="28" t="n">
        <v>84.82</v>
      </c>
      <c r="I33" s="28" t="n">
        <v>3392.8</v>
      </c>
      <c r="J33" s="28" t="n">
        <v>0</v>
      </c>
      <c r="K33" s="28" t="n">
        <v>-2.04</v>
      </c>
      <c r="L33" s="28" t="n">
        <v>-0.31</v>
      </c>
      <c r="M33" s="28"/>
      <c r="N33" s="6" t="s">
        <f>=I33+J33+K33+L33</f>
      </c>
      <c r="O33" s="28"/>
      <c r="P33" s="26"/>
      <c r="Q33" s="26" t="s">
        <v>891</v>
      </c>
    </row>
    <row collapsed="false" customFormat="false" customHeight="false" hidden="false" ht="12.1" outlineLevel="0" r="34">
      <c r="A34" s="20" t="n">
        <v>43924.642037037</v>
      </c>
      <c r="B34" s="16" t="s">
        <v>102</v>
      </c>
      <c r="C34" s="16" t="s">
        <v>901</v>
      </c>
      <c r="D34" s="16" t="s">
        <v>763</v>
      </c>
      <c r="E34" s="16" t="s">
        <v>18</v>
      </c>
      <c r="F34" s="16" t="s">
        <v>20</v>
      </c>
      <c r="G34" s="7" t="n">
        <v>10</v>
      </c>
      <c r="H34" s="6" t="n">
        <v>124.04</v>
      </c>
      <c r="I34" s="6" t="n">
        <v>-1240.4</v>
      </c>
      <c r="J34" s="6" t="n">
        <v>-0</v>
      </c>
      <c r="K34" s="6" t="n">
        <v>-0.74</v>
      </c>
      <c r="L34" s="6" t="n">
        <v>-0.12</v>
      </c>
      <c r="M34" s="6"/>
      <c r="N34" s="6" t="s">
        <f>=I34+J34+K34+L34</f>
      </c>
      <c r="O34" s="6"/>
      <c r="P34" s="16"/>
      <c r="Q34" s="16" t="s">
        <v>891</v>
      </c>
    </row>
    <row collapsed="false" customFormat="false" customHeight="false" hidden="false" ht="12.1" outlineLevel="0" r="35">
      <c r="A35" s="20" t="n">
        <v>43924.645914352</v>
      </c>
      <c r="B35" s="16" t="s">
        <v>771</v>
      </c>
      <c r="C35" s="16" t="s">
        <v>897</v>
      </c>
      <c r="D35" s="16" t="s">
        <v>763</v>
      </c>
      <c r="E35" s="16" t="s">
        <v>18</v>
      </c>
      <c r="F35" s="16" t="s">
        <v>20</v>
      </c>
      <c r="G35" s="7" t="n">
        <v>10</v>
      </c>
      <c r="H35" s="6" t="n">
        <v>84.98</v>
      </c>
      <c r="I35" s="6" t="n">
        <v>-849.8</v>
      </c>
      <c r="J35" s="6" t="n">
        <v>-0</v>
      </c>
      <c r="K35" s="6" t="n">
        <v>-0.51</v>
      </c>
      <c r="L35" s="6" t="n">
        <v>-0.08</v>
      </c>
      <c r="M35" s="6"/>
      <c r="N35" s="6" t="s">
        <f>=I35+J35+K35+L35</f>
      </c>
      <c r="O35" s="6"/>
      <c r="P35" s="16"/>
      <c r="Q35" s="16" t="s">
        <v>891</v>
      </c>
    </row>
    <row collapsed="false" customFormat="false" customHeight="false" hidden="false" ht="12.1" outlineLevel="0" r="36">
      <c r="A36" s="20" t="n">
        <v>43924.650381944</v>
      </c>
      <c r="B36" s="16" t="s">
        <v>72</v>
      </c>
      <c r="C36" s="16" t="s">
        <v>902</v>
      </c>
      <c r="D36" s="16" t="s">
        <v>763</v>
      </c>
      <c r="E36" s="16" t="s">
        <v>18</v>
      </c>
      <c r="F36" s="16" t="s">
        <v>20</v>
      </c>
      <c r="G36" s="7" t="n">
        <v>10</v>
      </c>
      <c r="H36" s="6" t="n">
        <v>99.74</v>
      </c>
      <c r="I36" s="6" t="n">
        <v>-997.4</v>
      </c>
      <c r="J36" s="6" t="n">
        <v>-0</v>
      </c>
      <c r="K36" s="6" t="n">
        <v>-0.6</v>
      </c>
      <c r="L36" s="6" t="n">
        <v>-0.09</v>
      </c>
      <c r="M36" s="6"/>
      <c r="N36" s="6" t="s">
        <f>=I36+J36+K36+L36</f>
      </c>
      <c r="O36" s="6"/>
      <c r="P36" s="16"/>
      <c r="Q36" s="16" t="s">
        <v>891</v>
      </c>
    </row>
    <row collapsed="false" customFormat="false" customHeight="false" hidden="false" ht="12.1" outlineLevel="0" r="37">
      <c r="A37" s="20" t="n">
        <v>43924.657002315</v>
      </c>
      <c r="B37" s="16" t="s">
        <v>75</v>
      </c>
      <c r="C37" s="16" t="s">
        <v>895</v>
      </c>
      <c r="D37" s="16" t="s">
        <v>763</v>
      </c>
      <c r="E37" s="16" t="s">
        <v>18</v>
      </c>
      <c r="F37" s="16" t="s">
        <v>20</v>
      </c>
      <c r="G37" s="7" t="n">
        <v>2</v>
      </c>
      <c r="H37" s="6" t="n">
        <v>575.7</v>
      </c>
      <c r="I37" s="6" t="n">
        <v>-1151.4</v>
      </c>
      <c r="J37" s="6" t="n">
        <v>-0</v>
      </c>
      <c r="K37" s="6" t="n">
        <v>-0.69</v>
      </c>
      <c r="L37" s="6" t="n">
        <v>-0.11</v>
      </c>
      <c r="M37" s="6"/>
      <c r="N37" s="6" t="s">
        <f>=I37+J37+K37+L37</f>
      </c>
      <c r="O37" s="6"/>
      <c r="P37" s="16"/>
      <c r="Q37" s="16" t="s">
        <v>891</v>
      </c>
    </row>
    <row collapsed="false" customFormat="false" customHeight="false" hidden="false" ht="12.1" outlineLevel="0" r="38">
      <c r="A38" s="21" t="n">
        <v>43930.166666667</v>
      </c>
      <c r="B38" s="22" t="s">
        <v>903</v>
      </c>
      <c r="C38" s="22" t="s">
        <v>904</v>
      </c>
      <c r="D38" s="22" t="s">
        <v>903</v>
      </c>
      <c r="E38" s="22" t="s">
        <v>903</v>
      </c>
      <c r="F38" s="22" t="s">
        <v>20</v>
      </c>
      <c r="G38" s="23" t="n">
        <v>1</v>
      </c>
      <c r="H38" s="24" t="n">
        <v>5.44</v>
      </c>
      <c r="I38" s="24" t="n">
        <v>5.44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4"/>
      <c r="P38" s="22"/>
      <c r="Q38" s="22" t="s">
        <v>891</v>
      </c>
    </row>
    <row collapsed="false" customFormat="false" customHeight="false" hidden="false" ht="12.1" outlineLevel="0" r="39">
      <c r="A39" s="21" t="n">
        <v>43930.166666667</v>
      </c>
      <c r="B39" s="22" t="s">
        <v>905</v>
      </c>
      <c r="C39" s="22" t="s">
        <v>906</v>
      </c>
      <c r="D39" s="22" t="s">
        <v>905</v>
      </c>
      <c r="E39" s="22" t="s">
        <v>905</v>
      </c>
      <c r="F39" s="22" t="s">
        <v>20</v>
      </c>
      <c r="G39" s="23" t="n">
        <v>1</v>
      </c>
      <c r="H39" s="24" t="n">
        <v>200</v>
      </c>
      <c r="I39" s="24" t="n">
        <v>200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4"/>
      <c r="P39" s="22"/>
      <c r="Q39" s="22" t="s">
        <v>891</v>
      </c>
    </row>
    <row collapsed="false" customFormat="false" customHeight="false" hidden="false" ht="12.1" outlineLevel="0" r="40">
      <c r="A40" s="25" t="n">
        <v>43930.598680556</v>
      </c>
      <c r="B40" s="26" t="s">
        <v>772</v>
      </c>
      <c r="C40" s="26" t="s">
        <v>898</v>
      </c>
      <c r="D40" s="26" t="s">
        <v>764</v>
      </c>
      <c r="E40" s="26" t="s">
        <v>133</v>
      </c>
      <c r="F40" s="26" t="s">
        <v>20</v>
      </c>
      <c r="G40" s="27" t="n">
        <v>-1</v>
      </c>
      <c r="H40" s="28" t="n">
        <v>760.1</v>
      </c>
      <c r="I40" s="28" t="n">
        <v>760.1</v>
      </c>
      <c r="J40" s="28" t="n">
        <v>0</v>
      </c>
      <c r="K40" s="28" t="n">
        <v>-0.46</v>
      </c>
      <c r="L40" s="28" t="n">
        <v>-0.07</v>
      </c>
      <c r="M40" s="28"/>
      <c r="N40" s="6" t="s">
        <f>=I40+J40+K40+L40</f>
      </c>
      <c r="O40" s="28"/>
      <c r="P40" s="26"/>
      <c r="Q40" s="26" t="s">
        <v>891</v>
      </c>
    </row>
    <row collapsed="false" customFormat="false" customHeight="false" hidden="false" ht="12.1" outlineLevel="0" r="41">
      <c r="A41" s="21" t="n">
        <v>43942.166666667</v>
      </c>
      <c r="B41" s="22" t="s">
        <v>890</v>
      </c>
      <c r="C41" s="22" t="s">
        <v>192</v>
      </c>
      <c r="D41" s="22" t="s">
        <v>890</v>
      </c>
      <c r="E41" s="22" t="s">
        <v>890</v>
      </c>
      <c r="F41" s="22" t="s">
        <v>20</v>
      </c>
      <c r="G41" s="23" t="n">
        <v>1</v>
      </c>
      <c r="H41" s="24" t="n">
        <v>500</v>
      </c>
      <c r="I41" s="24" t="n">
        <v>500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4"/>
      <c r="P41" s="22"/>
      <c r="Q41" s="22" t="s">
        <v>891</v>
      </c>
    </row>
    <row collapsed="false" customFormat="false" customHeight="false" hidden="false" ht="12.1" outlineLevel="0" r="42">
      <c r="A42" s="21" t="n">
        <v>43942.166666667</v>
      </c>
      <c r="B42" s="22" t="s">
        <v>890</v>
      </c>
      <c r="C42" s="22" t="s">
        <v>192</v>
      </c>
      <c r="D42" s="22" t="s">
        <v>890</v>
      </c>
      <c r="E42" s="22" t="s">
        <v>890</v>
      </c>
      <c r="F42" s="22" t="s">
        <v>20</v>
      </c>
      <c r="G42" s="23" t="n">
        <v>1</v>
      </c>
      <c r="H42" s="24" t="n">
        <v>970</v>
      </c>
      <c r="I42" s="24" t="n">
        <v>970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4"/>
      <c r="P42" s="22"/>
      <c r="Q42" s="22" t="s">
        <v>891</v>
      </c>
    </row>
    <row collapsed="false" customFormat="false" customHeight="false" hidden="false" ht="12.1" outlineLevel="0" r="43">
      <c r="A43" s="20" t="n">
        <v>43943.701446759</v>
      </c>
      <c r="B43" s="16" t="s">
        <v>31</v>
      </c>
      <c r="C43" s="16" t="s">
        <v>894</v>
      </c>
      <c r="D43" s="16" t="s">
        <v>763</v>
      </c>
      <c r="E43" s="16" t="s">
        <v>18</v>
      </c>
      <c r="F43" s="16" t="s">
        <v>20</v>
      </c>
      <c r="G43" s="7" t="n">
        <v>10</v>
      </c>
      <c r="H43" s="6" t="n">
        <v>170.98</v>
      </c>
      <c r="I43" s="6" t="n">
        <v>-1709.8</v>
      </c>
      <c r="J43" s="6" t="n">
        <v>-0</v>
      </c>
      <c r="K43" s="6" t="n">
        <v>-1.03</v>
      </c>
      <c r="L43" s="6" t="n">
        <v>-0.16</v>
      </c>
      <c r="M43" s="6"/>
      <c r="N43" s="6" t="s">
        <f>=I43+J43+K43+L43</f>
      </c>
      <c r="O43" s="6"/>
      <c r="P43" s="16"/>
      <c r="Q43" s="16" t="s">
        <v>891</v>
      </c>
    </row>
    <row collapsed="false" customFormat="false" customHeight="false" hidden="false" ht="12.1" outlineLevel="0" r="44">
      <c r="A44" s="20" t="n">
        <v>43944.878125</v>
      </c>
      <c r="B44" s="16" t="s">
        <v>775</v>
      </c>
      <c r="C44" s="16" t="s">
        <v>907</v>
      </c>
      <c r="D44" s="16" t="s">
        <v>763</v>
      </c>
      <c r="E44" s="16" t="s">
        <v>18</v>
      </c>
      <c r="F44" s="16" t="s">
        <v>20</v>
      </c>
      <c r="G44" s="7" t="n">
        <v>10</v>
      </c>
      <c r="H44" s="6" t="n">
        <v>68.55</v>
      </c>
      <c r="I44" s="6" t="n">
        <v>-685.5</v>
      </c>
      <c r="J44" s="6" t="n">
        <v>-0</v>
      </c>
      <c r="K44" s="6" t="n">
        <v>-0.41</v>
      </c>
      <c r="L44" s="6" t="n">
        <v>-0.07</v>
      </c>
      <c r="M44" s="6"/>
      <c r="N44" s="6" t="s">
        <f>=I44+J44+K44+L44</f>
      </c>
      <c r="O44" s="6"/>
      <c r="P44" s="16"/>
      <c r="Q44" s="16" t="s">
        <v>891</v>
      </c>
    </row>
    <row collapsed="false" customFormat="false" customHeight="false" hidden="false" ht="12.1" outlineLevel="0" r="45">
      <c r="A45" s="21" t="n">
        <v>43958.166666667</v>
      </c>
      <c r="B45" s="22" t="s">
        <v>890</v>
      </c>
      <c r="C45" s="22" t="s">
        <v>192</v>
      </c>
      <c r="D45" s="22" t="s">
        <v>890</v>
      </c>
      <c r="E45" s="22" t="s">
        <v>890</v>
      </c>
      <c r="F45" s="22" t="s">
        <v>20</v>
      </c>
      <c r="G45" s="23" t="n">
        <v>1</v>
      </c>
      <c r="H45" s="24" t="n">
        <v>1507.12</v>
      </c>
      <c r="I45" s="24" t="n">
        <v>1507.12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4"/>
      <c r="P45" s="22"/>
      <c r="Q45" s="22" t="s">
        <v>891</v>
      </c>
    </row>
    <row collapsed="false" customFormat="false" customHeight="false" hidden="false" ht="12.1" outlineLevel="0" r="46">
      <c r="A46" s="20" t="n">
        <v>43958.690543981</v>
      </c>
      <c r="B46" s="16" t="s">
        <v>78</v>
      </c>
      <c r="C46" s="16" t="s">
        <v>908</v>
      </c>
      <c r="D46" s="16" t="s">
        <v>763</v>
      </c>
      <c r="E46" s="16" t="s">
        <v>18</v>
      </c>
      <c r="F46" s="16" t="s">
        <v>20</v>
      </c>
      <c r="G46" s="7" t="n">
        <v>1</v>
      </c>
      <c r="H46" s="6" t="n">
        <v>876</v>
      </c>
      <c r="I46" s="6" t="n">
        <v>-876</v>
      </c>
      <c r="J46" s="6" t="n">
        <v>-0</v>
      </c>
      <c r="K46" s="6" t="n">
        <v>-0.53</v>
      </c>
      <c r="L46" s="6" t="n">
        <v>-0.08</v>
      </c>
      <c r="M46" s="6"/>
      <c r="N46" s="6" t="s">
        <f>=I46+J46+K46+L46</f>
      </c>
      <c r="O46" s="6"/>
      <c r="P46" s="16"/>
      <c r="Q46" s="16" t="s">
        <v>891</v>
      </c>
    </row>
    <row collapsed="false" customFormat="false" customHeight="false" hidden="false" ht="12.1" outlineLevel="0" r="47">
      <c r="A47" s="21" t="n">
        <v>43972.166666667</v>
      </c>
      <c r="B47" s="22" t="s">
        <v>890</v>
      </c>
      <c r="C47" s="22" t="s">
        <v>192</v>
      </c>
      <c r="D47" s="22" t="s">
        <v>890</v>
      </c>
      <c r="E47" s="22" t="s">
        <v>890</v>
      </c>
      <c r="F47" s="22" t="s">
        <v>20</v>
      </c>
      <c r="G47" s="23" t="n">
        <v>1</v>
      </c>
      <c r="H47" s="24" t="n">
        <v>970</v>
      </c>
      <c r="I47" s="24" t="n">
        <v>970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4"/>
      <c r="P47" s="22"/>
      <c r="Q47" s="22" t="s">
        <v>891</v>
      </c>
    </row>
    <row collapsed="false" customFormat="false" customHeight="false" hidden="false" ht="12.1" outlineLevel="0" r="48">
      <c r="A48" s="20" t="n">
        <v>43972.88681713</v>
      </c>
      <c r="B48" s="16" t="s">
        <v>104</v>
      </c>
      <c r="C48" s="16" t="s">
        <v>909</v>
      </c>
      <c r="D48" s="16" t="s">
        <v>763</v>
      </c>
      <c r="E48" s="16" t="s">
        <v>18</v>
      </c>
      <c r="F48" s="16" t="s">
        <v>20</v>
      </c>
      <c r="G48" s="7" t="n">
        <v>100000</v>
      </c>
      <c r="H48" s="6" t="n">
        <v>0.011932</v>
      </c>
      <c r="I48" s="6" t="n">
        <v>-1193.2</v>
      </c>
      <c r="J48" s="6" t="n">
        <v>-0</v>
      </c>
      <c r="K48" s="6" t="n">
        <v>-0.72</v>
      </c>
      <c r="L48" s="6" t="n">
        <v>-0.11</v>
      </c>
      <c r="M48" s="6"/>
      <c r="N48" s="6" t="s">
        <f>=I48+J48+K48+L48</f>
      </c>
      <c r="O48" s="6"/>
      <c r="P48" s="16"/>
      <c r="Q48" s="16" t="s">
        <v>891</v>
      </c>
    </row>
    <row collapsed="false" customFormat="false" customHeight="false" hidden="false" ht="12.1" outlineLevel="0" r="49">
      <c r="A49" s="20" t="n">
        <v>43972.919201389</v>
      </c>
      <c r="B49" s="16" t="s">
        <v>156</v>
      </c>
      <c r="C49" s="16" t="s">
        <v>910</v>
      </c>
      <c r="D49" s="16" t="s">
        <v>763</v>
      </c>
      <c r="E49" s="16" t="s">
        <v>133</v>
      </c>
      <c r="F49" s="16" t="s">
        <v>20</v>
      </c>
      <c r="G49" s="7" t="n">
        <v>10</v>
      </c>
      <c r="H49" s="6" t="n">
        <v>1.2734</v>
      </c>
      <c r="I49" s="6" t="n">
        <v>-12.73</v>
      </c>
      <c r="J49" s="6" t="n">
        <v>-0</v>
      </c>
      <c r="K49" s="6" t="n">
        <v>-0.01</v>
      </c>
      <c r="L49" s="6" t="n">
        <v>-0.02</v>
      </c>
      <c r="M49" s="6"/>
      <c r="N49" s="6" t="s">
        <f>=I49+J49+K49+L49</f>
      </c>
      <c r="O49" s="6"/>
      <c r="P49" s="16"/>
      <c r="Q49" s="16" t="s">
        <v>891</v>
      </c>
    </row>
    <row collapsed="false" customFormat="false" customHeight="false" hidden="false" ht="12.1" outlineLevel="0" r="50">
      <c r="A50" s="20" t="n">
        <v>43972.937025463</v>
      </c>
      <c r="B50" s="16" t="s">
        <v>156</v>
      </c>
      <c r="C50" s="16" t="s">
        <v>910</v>
      </c>
      <c r="D50" s="16" t="s">
        <v>763</v>
      </c>
      <c r="E50" s="16" t="s">
        <v>133</v>
      </c>
      <c r="F50" s="16" t="s">
        <v>20</v>
      </c>
      <c r="G50" s="7" t="n">
        <v>20</v>
      </c>
      <c r="H50" s="6" t="n">
        <v>1.27</v>
      </c>
      <c r="I50" s="6" t="n">
        <v>-25.4</v>
      </c>
      <c r="J50" s="6" t="n">
        <v>-0</v>
      </c>
      <c r="K50" s="6" t="n">
        <v>-0.01</v>
      </c>
      <c r="L50" s="6" t="n">
        <v>-0.02</v>
      </c>
      <c r="M50" s="6"/>
      <c r="N50" s="6" t="s">
        <f>=I50+J50+K50+L50</f>
      </c>
      <c r="O50" s="6"/>
      <c r="P50" s="16"/>
      <c r="Q50" s="16" t="s">
        <v>891</v>
      </c>
    </row>
    <row collapsed="false" customFormat="false" customHeight="false" hidden="false" ht="12.1" outlineLevel="0" r="51">
      <c r="A51" s="20" t="n">
        <v>43973.905173611</v>
      </c>
      <c r="B51" s="16" t="s">
        <v>156</v>
      </c>
      <c r="C51" s="16" t="s">
        <v>910</v>
      </c>
      <c r="D51" s="16" t="s">
        <v>763</v>
      </c>
      <c r="E51" s="16" t="s">
        <v>133</v>
      </c>
      <c r="F51" s="16" t="s">
        <v>20</v>
      </c>
      <c r="G51" s="7" t="n">
        <v>30</v>
      </c>
      <c r="H51" s="6" t="n">
        <v>1.2634</v>
      </c>
      <c r="I51" s="6" t="n">
        <v>-37.9</v>
      </c>
      <c r="J51" s="6" t="n">
        <v>-0</v>
      </c>
      <c r="K51" s="6" t="n">
        <v>-0.02</v>
      </c>
      <c r="L51" s="6" t="n">
        <v>-0.02</v>
      </c>
      <c r="M51" s="6"/>
      <c r="N51" s="6" t="s">
        <f>=I51+J51+K51+L51</f>
      </c>
      <c r="O51" s="6"/>
      <c r="P51" s="16"/>
      <c r="Q51" s="16" t="s">
        <v>891</v>
      </c>
    </row>
    <row collapsed="false" customFormat="false" customHeight="false" hidden="false" ht="12.1" outlineLevel="0" r="52">
      <c r="A52" s="21" t="n">
        <v>43983.020636574</v>
      </c>
      <c r="B52" s="22" t="s">
        <v>890</v>
      </c>
      <c r="C52" s="22" t="s">
        <v>192</v>
      </c>
      <c r="D52" s="22" t="s">
        <v>890</v>
      </c>
      <c r="E52" s="22" t="s">
        <v>890</v>
      </c>
      <c r="F52" s="22" t="s">
        <v>20</v>
      </c>
      <c r="G52" s="23" t="n">
        <v>1</v>
      </c>
      <c r="H52" s="24" t="n">
        <v>1150</v>
      </c>
      <c r="I52" s="24" t="n">
        <v>1150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4"/>
      <c r="P52" s="22"/>
      <c r="Q52" s="22" t="s">
        <v>911</v>
      </c>
    </row>
    <row collapsed="false" customFormat="false" customHeight="false" hidden="false" ht="12.1" outlineLevel="0" r="53">
      <c r="A53" s="20" t="n">
        <v>43983.743576389</v>
      </c>
      <c r="B53" s="16" t="s">
        <v>912</v>
      </c>
      <c r="C53" s="16" t="s">
        <v>913</v>
      </c>
      <c r="D53" s="16" t="s">
        <v>763</v>
      </c>
      <c r="E53" s="16" t="s">
        <v>914</v>
      </c>
      <c r="F53" s="16" t="s">
        <v>20</v>
      </c>
      <c r="G53" s="7" t="n">
        <v>10</v>
      </c>
      <c r="H53" s="6" t="n">
        <v>69.4677</v>
      </c>
      <c r="I53" s="6" t="n">
        <v>-694.677</v>
      </c>
      <c r="J53" s="6" t="n">
        <v>-0</v>
      </c>
      <c r="K53" s="6" t="n">
        <v>-1.35</v>
      </c>
      <c r="L53" s="6" t="n">
        <v>-0</v>
      </c>
      <c r="M53" s="6"/>
      <c r="N53" s="6" t="s">
        <f>=I53+J53+K53+L53</f>
      </c>
      <c r="O53" s="6"/>
      <c r="P53" s="16"/>
      <c r="Q53" s="16" t="s">
        <v>911</v>
      </c>
    </row>
    <row collapsed="false" customFormat="false" customHeight="false" hidden="false" ht="12.1" outlineLevel="0" r="54">
      <c r="A54" s="20" t="n">
        <v>43983.7578125</v>
      </c>
      <c r="B54" s="16" t="s">
        <v>912</v>
      </c>
      <c r="C54" s="16" t="s">
        <v>913</v>
      </c>
      <c r="D54" s="16" t="s">
        <v>763</v>
      </c>
      <c r="E54" s="16" t="s">
        <v>914</v>
      </c>
      <c r="F54" s="16" t="s">
        <v>20</v>
      </c>
      <c r="G54" s="7" t="n">
        <v>6</v>
      </c>
      <c r="H54" s="6" t="n">
        <v>69.5205</v>
      </c>
      <c r="I54" s="6" t="n">
        <v>-417.123</v>
      </c>
      <c r="J54" s="6" t="n">
        <v>-0</v>
      </c>
      <c r="K54" s="6" t="n">
        <v>-1.21</v>
      </c>
      <c r="L54" s="6" t="n">
        <v>-0</v>
      </c>
      <c r="M54" s="6"/>
      <c r="N54" s="6" t="s">
        <f>=I54+J54+K54+L54</f>
      </c>
      <c r="O54" s="6"/>
      <c r="P54" s="16"/>
      <c r="Q54" s="16" t="s">
        <v>911</v>
      </c>
    </row>
    <row collapsed="false" customFormat="false" customHeight="false" hidden="false" ht="12.1" outlineLevel="0" r="55">
      <c r="A55" s="20" t="n">
        <v>43983.759074074</v>
      </c>
      <c r="B55" s="16" t="s">
        <v>115</v>
      </c>
      <c r="C55" s="16" t="s">
        <v>915</v>
      </c>
      <c r="D55" s="16" t="s">
        <v>763</v>
      </c>
      <c r="E55" s="16" t="s">
        <v>18</v>
      </c>
      <c r="F55" s="16" t="s">
        <v>77</v>
      </c>
      <c r="G55" s="7" t="n">
        <v>1</v>
      </c>
      <c r="H55" s="6" t="n">
        <v>11.77</v>
      </c>
      <c r="I55" s="6" t="n">
        <v>-11.77</v>
      </c>
      <c r="J55" s="6" t="n">
        <v>-0</v>
      </c>
      <c r="K55" s="6" t="n">
        <v>-0.02</v>
      </c>
      <c r="L55" s="6" t="n">
        <v>-0</v>
      </c>
      <c r="M55" s="6" t="s">
        <f>=I55+J55+K55+L55</f>
      </c>
      <c r="N55" s="6"/>
      <c r="O55" s="6"/>
      <c r="P55" s="16"/>
      <c r="Q55" s="16" t="s">
        <v>911</v>
      </c>
    </row>
    <row collapsed="false" customFormat="false" customHeight="false" hidden="false" ht="12.1" outlineLevel="0" r="56">
      <c r="A56" s="21" t="n">
        <v>43984.166666667</v>
      </c>
      <c r="B56" s="22" t="s">
        <v>890</v>
      </c>
      <c r="C56" s="22" t="s">
        <v>192</v>
      </c>
      <c r="D56" s="22" t="s">
        <v>890</v>
      </c>
      <c r="E56" s="22" t="s">
        <v>890</v>
      </c>
      <c r="F56" s="22" t="s">
        <v>20</v>
      </c>
      <c r="G56" s="23" t="n">
        <v>1</v>
      </c>
      <c r="H56" s="24" t="n">
        <v>2005.37</v>
      </c>
      <c r="I56" s="24" t="n">
        <v>2005.37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4"/>
      <c r="P56" s="22"/>
      <c r="Q56" s="22" t="s">
        <v>891</v>
      </c>
    </row>
    <row collapsed="false" customFormat="false" customHeight="false" hidden="false" ht="12.1" outlineLevel="0" r="57">
      <c r="A57" s="20" t="n">
        <v>43984.684826389</v>
      </c>
      <c r="B57" s="16" t="s">
        <v>107</v>
      </c>
      <c r="C57" s="16" t="s">
        <v>916</v>
      </c>
      <c r="D57" s="16" t="s">
        <v>763</v>
      </c>
      <c r="E57" s="16" t="s">
        <v>18</v>
      </c>
      <c r="F57" s="16" t="s">
        <v>20</v>
      </c>
      <c r="G57" s="7" t="n">
        <v>1000</v>
      </c>
      <c r="H57" s="6" t="n">
        <v>0.7251</v>
      </c>
      <c r="I57" s="6" t="n">
        <v>-725.1</v>
      </c>
      <c r="J57" s="6" t="n">
        <v>-0</v>
      </c>
      <c r="K57" s="6" t="n">
        <v>-0.44</v>
      </c>
      <c r="L57" s="6" t="n">
        <v>-0.07</v>
      </c>
      <c r="M57" s="6"/>
      <c r="N57" s="6" t="s">
        <f>=I57+J57+K57+L57</f>
      </c>
      <c r="O57" s="6"/>
      <c r="P57" s="16"/>
      <c r="Q57" s="16" t="s">
        <v>891</v>
      </c>
    </row>
    <row collapsed="false" customFormat="false" customHeight="false" hidden="false" ht="12.1" outlineLevel="0" r="58">
      <c r="A58" s="21" t="n">
        <v>43990.020636574</v>
      </c>
      <c r="B58" s="22" t="s">
        <v>890</v>
      </c>
      <c r="C58" s="22" t="s">
        <v>192</v>
      </c>
      <c r="D58" s="22" t="s">
        <v>890</v>
      </c>
      <c r="E58" s="22" t="s">
        <v>890</v>
      </c>
      <c r="F58" s="22" t="s">
        <v>20</v>
      </c>
      <c r="G58" s="23" t="n">
        <v>1</v>
      </c>
      <c r="H58" s="24" t="n">
        <v>50</v>
      </c>
      <c r="I58" s="24" t="n">
        <v>50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4"/>
      <c r="P58" s="22"/>
      <c r="Q58" s="22" t="s">
        <v>911</v>
      </c>
    </row>
    <row collapsed="false" customFormat="false" customHeight="false" hidden="false" ht="12.1" outlineLevel="0" r="59">
      <c r="A59" s="20" t="n">
        <v>43990.912592593</v>
      </c>
      <c r="B59" s="16" t="s">
        <v>107</v>
      </c>
      <c r="C59" s="16" t="s">
        <v>916</v>
      </c>
      <c r="D59" s="16" t="s">
        <v>763</v>
      </c>
      <c r="E59" s="16" t="s">
        <v>18</v>
      </c>
      <c r="F59" s="16" t="s">
        <v>20</v>
      </c>
      <c r="G59" s="7" t="n">
        <v>1000</v>
      </c>
      <c r="H59" s="6" t="n">
        <v>0.7077</v>
      </c>
      <c r="I59" s="6" t="n">
        <v>-707.7</v>
      </c>
      <c r="J59" s="6" t="n">
        <v>-0</v>
      </c>
      <c r="K59" s="6" t="n">
        <v>-0.42</v>
      </c>
      <c r="L59" s="6" t="n">
        <v>-0.07</v>
      </c>
      <c r="M59" s="6"/>
      <c r="N59" s="6" t="s">
        <f>=I59+J59+K59+L59</f>
      </c>
      <c r="O59" s="6"/>
      <c r="P59" s="16"/>
      <c r="Q59" s="16" t="s">
        <v>891</v>
      </c>
    </row>
    <row collapsed="false" customFormat="false" customHeight="false" hidden="false" ht="12.1" outlineLevel="0" r="60">
      <c r="A60" s="20" t="n">
        <v>43991.64712963</v>
      </c>
      <c r="B60" s="16" t="s">
        <v>912</v>
      </c>
      <c r="C60" s="16" t="s">
        <v>913</v>
      </c>
      <c r="D60" s="16" t="s">
        <v>763</v>
      </c>
      <c r="E60" s="16" t="s">
        <v>914</v>
      </c>
      <c r="F60" s="16" t="s">
        <v>20</v>
      </c>
      <c r="G60" s="7" t="n">
        <v>1</v>
      </c>
      <c r="H60" s="6" t="n">
        <v>68.7895</v>
      </c>
      <c r="I60" s="6" t="n">
        <v>-68.7895</v>
      </c>
      <c r="J60" s="6" t="n">
        <v>-0</v>
      </c>
      <c r="K60" s="6" t="n">
        <v>-1.03</v>
      </c>
      <c r="L60" s="6" t="n">
        <v>-0</v>
      </c>
      <c r="M60" s="6"/>
      <c r="N60" s="6" t="s">
        <f>=I60+J60+K60+L60</f>
      </c>
      <c r="O60" s="6"/>
      <c r="P60" s="16"/>
      <c r="Q60" s="16" t="s">
        <v>911</v>
      </c>
    </row>
    <row collapsed="false" customFormat="false" customHeight="false" hidden="false" ht="12.1" outlineLevel="0" r="61">
      <c r="A61" s="20" t="n">
        <v>43993.789814815</v>
      </c>
      <c r="B61" s="16" t="s">
        <v>107</v>
      </c>
      <c r="C61" s="16" t="s">
        <v>916</v>
      </c>
      <c r="D61" s="16" t="s">
        <v>763</v>
      </c>
      <c r="E61" s="16" t="s">
        <v>18</v>
      </c>
      <c r="F61" s="16" t="s">
        <v>20</v>
      </c>
      <c r="G61" s="7" t="n">
        <v>1000</v>
      </c>
      <c r="H61" s="6" t="n">
        <v>0.6988</v>
      </c>
      <c r="I61" s="6" t="n">
        <v>-698.8</v>
      </c>
      <c r="J61" s="6" t="n">
        <v>-0</v>
      </c>
      <c r="K61" s="6" t="n">
        <v>-0.42</v>
      </c>
      <c r="L61" s="6" t="n">
        <v>-0.07</v>
      </c>
      <c r="M61" s="6"/>
      <c r="N61" s="6" t="s">
        <f>=I61+J61+K61+L61</f>
      </c>
      <c r="O61" s="6"/>
      <c r="P61" s="16"/>
      <c r="Q61" s="16" t="s">
        <v>891</v>
      </c>
    </row>
    <row collapsed="false" customFormat="false" customHeight="false" hidden="false" ht="12.1" outlineLevel="0" r="62">
      <c r="A62" s="20" t="n">
        <v>43993.816134259</v>
      </c>
      <c r="B62" s="16" t="s">
        <v>150</v>
      </c>
      <c r="C62" s="16" t="s">
        <v>917</v>
      </c>
      <c r="D62" s="16" t="s">
        <v>763</v>
      </c>
      <c r="E62" s="16" t="s">
        <v>133</v>
      </c>
      <c r="F62" s="16" t="s">
        <v>20</v>
      </c>
      <c r="G62" s="7" t="n">
        <v>250</v>
      </c>
      <c r="H62" s="6" t="n">
        <v>0.9456</v>
      </c>
      <c r="I62" s="6" t="n">
        <v>-236.4</v>
      </c>
      <c r="J62" s="6" t="n">
        <v>-0</v>
      </c>
      <c r="K62" s="6" t="n">
        <v>-0.14</v>
      </c>
      <c r="L62" s="6" t="n">
        <v>-0.02</v>
      </c>
      <c r="M62" s="6"/>
      <c r="N62" s="6" t="s">
        <f>=I62+J62+K62+L62</f>
      </c>
      <c r="O62" s="6"/>
      <c r="P62" s="16"/>
      <c r="Q62" s="16" t="s">
        <v>891</v>
      </c>
    </row>
    <row collapsed="false" customFormat="false" customHeight="false" hidden="false" ht="12.1" outlineLevel="0" r="63">
      <c r="A63" s="20" t="n">
        <v>43993.895335648</v>
      </c>
      <c r="B63" s="16" t="s">
        <v>776</v>
      </c>
      <c r="C63" s="16" t="s">
        <v>918</v>
      </c>
      <c r="D63" s="16" t="s">
        <v>763</v>
      </c>
      <c r="E63" s="16" t="s">
        <v>18</v>
      </c>
      <c r="F63" s="16" t="s">
        <v>77</v>
      </c>
      <c r="G63" s="7" t="n">
        <v>1</v>
      </c>
      <c r="H63" s="6" t="n">
        <v>3.65</v>
      </c>
      <c r="I63" s="6" t="n">
        <v>-3.65</v>
      </c>
      <c r="J63" s="6" t="n">
        <v>-0</v>
      </c>
      <c r="K63" s="6" t="n">
        <v>-0.01</v>
      </c>
      <c r="L63" s="6" t="n">
        <v>-0</v>
      </c>
      <c r="M63" s="6" t="s">
        <f>=I63+J63+K63+L63</f>
      </c>
      <c r="N63" s="6"/>
      <c r="O63" s="6"/>
      <c r="P63" s="16"/>
      <c r="Q63" s="16" t="s">
        <v>911</v>
      </c>
    </row>
    <row collapsed="false" customFormat="false" customHeight="false" hidden="false" ht="12.1" outlineLevel="0" r="64">
      <c r="A64" s="25" t="n">
        <v>43993.954467593</v>
      </c>
      <c r="B64" s="26" t="s">
        <v>776</v>
      </c>
      <c r="C64" s="26" t="s">
        <v>918</v>
      </c>
      <c r="D64" s="26" t="s">
        <v>764</v>
      </c>
      <c r="E64" s="26" t="s">
        <v>18</v>
      </c>
      <c r="F64" s="26" t="s">
        <v>77</v>
      </c>
      <c r="G64" s="27" t="n">
        <v>-1</v>
      </c>
      <c r="H64" s="28" t="n">
        <v>3.57</v>
      </c>
      <c r="I64" s="28" t="n">
        <v>3.57</v>
      </c>
      <c r="J64" s="28" t="n">
        <v>0</v>
      </c>
      <c r="K64" s="28" t="n">
        <v>-0.01</v>
      </c>
      <c r="L64" s="28" t="n">
        <v>-0</v>
      </c>
      <c r="M64" s="6" t="s">
        <f>=I64+J64+K64+L64</f>
      </c>
      <c r="N64" s="28"/>
      <c r="O64" s="28"/>
      <c r="P64" s="26"/>
      <c r="Q64" s="26" t="s">
        <v>911</v>
      </c>
    </row>
    <row collapsed="false" customFormat="false" customHeight="false" hidden="false" ht="12.1" outlineLevel="0" r="65">
      <c r="A65" s="21" t="n">
        <v>44000.020636574</v>
      </c>
      <c r="B65" s="22" t="s">
        <v>890</v>
      </c>
      <c r="C65" s="22" t="s">
        <v>192</v>
      </c>
      <c r="D65" s="22" t="s">
        <v>890</v>
      </c>
      <c r="E65" s="22" t="s">
        <v>890</v>
      </c>
      <c r="F65" s="22" t="s">
        <v>20</v>
      </c>
      <c r="G65" s="23" t="n">
        <v>1</v>
      </c>
      <c r="H65" s="24" t="n">
        <v>350</v>
      </c>
      <c r="I65" s="24" t="n">
        <v>350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4"/>
      <c r="P65" s="22"/>
      <c r="Q65" s="22" t="s">
        <v>911</v>
      </c>
    </row>
    <row collapsed="false" customFormat="false" customHeight="false" hidden="false" ht="12.1" outlineLevel="0" r="66">
      <c r="A66" s="20" t="n">
        <v>44000.700196759</v>
      </c>
      <c r="B66" s="16" t="s">
        <v>912</v>
      </c>
      <c r="C66" s="16" t="s">
        <v>913</v>
      </c>
      <c r="D66" s="16" t="s">
        <v>763</v>
      </c>
      <c r="E66" s="16" t="s">
        <v>914</v>
      </c>
      <c r="F66" s="16" t="s">
        <v>20</v>
      </c>
      <c r="G66" s="7" t="n">
        <v>5</v>
      </c>
      <c r="H66" s="6" t="n">
        <v>69.655</v>
      </c>
      <c r="I66" s="6" t="n">
        <v>-348.275</v>
      </c>
      <c r="J66" s="6" t="n">
        <v>-0</v>
      </c>
      <c r="K66" s="6" t="n">
        <v>-1.17</v>
      </c>
      <c r="L66" s="6" t="n">
        <v>-0</v>
      </c>
      <c r="M66" s="6"/>
      <c r="N66" s="6" t="s">
        <f>=I66+J66+K66+L66</f>
      </c>
      <c r="O66" s="6"/>
      <c r="P66" s="16"/>
      <c r="Q66" s="16" t="s">
        <v>911</v>
      </c>
    </row>
    <row collapsed="false" customFormat="false" customHeight="false" hidden="false" ht="12.1" outlineLevel="0" r="67">
      <c r="A67" s="20" t="n">
        <v>44000.700856481</v>
      </c>
      <c r="B67" s="16" t="s">
        <v>119</v>
      </c>
      <c r="C67" s="16" t="s">
        <v>919</v>
      </c>
      <c r="D67" s="16" t="s">
        <v>763</v>
      </c>
      <c r="E67" s="16" t="s">
        <v>18</v>
      </c>
      <c r="F67" s="16" t="s">
        <v>77</v>
      </c>
      <c r="G67" s="7" t="n">
        <v>1</v>
      </c>
      <c r="H67" s="6" t="n">
        <v>10.09</v>
      </c>
      <c r="I67" s="6" t="n">
        <v>-10.09</v>
      </c>
      <c r="J67" s="6" t="n">
        <v>-0</v>
      </c>
      <c r="K67" s="6" t="n">
        <v>-0.02</v>
      </c>
      <c r="L67" s="6" t="n">
        <v>-0</v>
      </c>
      <c r="M67" s="6" t="s">
        <f>=I67+J67+K67+L67</f>
      </c>
      <c r="N67" s="6"/>
      <c r="O67" s="6"/>
      <c r="P67" s="16"/>
      <c r="Q67" s="16" t="s">
        <v>911</v>
      </c>
    </row>
    <row collapsed="false" customFormat="false" customHeight="false" hidden="false" ht="12.1" outlineLevel="0" r="68">
      <c r="A68" s="21" t="n">
        <v>44008.020636574</v>
      </c>
      <c r="B68" s="22" t="s">
        <v>890</v>
      </c>
      <c r="C68" s="22" t="s">
        <v>192</v>
      </c>
      <c r="D68" s="22" t="s">
        <v>890</v>
      </c>
      <c r="E68" s="22" t="s">
        <v>890</v>
      </c>
      <c r="F68" s="22" t="s">
        <v>20</v>
      </c>
      <c r="G68" s="23" t="n">
        <v>1</v>
      </c>
      <c r="H68" s="24" t="n">
        <v>700</v>
      </c>
      <c r="I68" s="24" t="n">
        <v>700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4"/>
      <c r="P68" s="22"/>
      <c r="Q68" s="22" t="s">
        <v>911</v>
      </c>
    </row>
    <row collapsed="false" customFormat="false" customHeight="false" hidden="false" ht="12.1" outlineLevel="0" r="69">
      <c r="A69" s="20" t="n">
        <v>44008.621921296</v>
      </c>
      <c r="B69" s="16" t="s">
        <v>912</v>
      </c>
      <c r="C69" s="16" t="s">
        <v>913</v>
      </c>
      <c r="D69" s="16" t="s">
        <v>763</v>
      </c>
      <c r="E69" s="16" t="s">
        <v>914</v>
      </c>
      <c r="F69" s="16" t="s">
        <v>20</v>
      </c>
      <c r="G69" s="7" t="n">
        <v>10</v>
      </c>
      <c r="H69" s="6" t="n">
        <v>69.4074</v>
      </c>
      <c r="I69" s="6" t="n">
        <v>-694.074</v>
      </c>
      <c r="J69" s="6" t="n">
        <v>-0</v>
      </c>
      <c r="K69" s="6" t="n">
        <v>-1.35</v>
      </c>
      <c r="L69" s="6" t="n">
        <v>-0</v>
      </c>
      <c r="M69" s="6"/>
      <c r="N69" s="6" t="s">
        <f>=I69+J69+K69+L69</f>
      </c>
      <c r="O69" s="6"/>
      <c r="P69" s="16"/>
      <c r="Q69" s="16" t="s">
        <v>911</v>
      </c>
    </row>
    <row collapsed="false" customFormat="false" customHeight="false" hidden="false" ht="12.1" outlineLevel="0" r="70">
      <c r="A70" s="25" t="n">
        <v>44020.932523148</v>
      </c>
      <c r="B70" s="26" t="s">
        <v>107</v>
      </c>
      <c r="C70" s="26" t="s">
        <v>916</v>
      </c>
      <c r="D70" s="26" t="s">
        <v>764</v>
      </c>
      <c r="E70" s="26" t="s">
        <v>18</v>
      </c>
      <c r="F70" s="26" t="s">
        <v>20</v>
      </c>
      <c r="G70" s="27" t="n">
        <v>-1000</v>
      </c>
      <c r="H70" s="28" t="n">
        <v>0.8023</v>
      </c>
      <c r="I70" s="28" t="n">
        <v>802.3</v>
      </c>
      <c r="J70" s="28" t="n">
        <v>0</v>
      </c>
      <c r="K70" s="28" t="n">
        <v>-0.48</v>
      </c>
      <c r="L70" s="28" t="n">
        <v>-0.07</v>
      </c>
      <c r="M70" s="28"/>
      <c r="N70" s="6" t="s">
        <f>=I70+J70+K70+L70</f>
      </c>
      <c r="O70" s="28"/>
      <c r="P70" s="26"/>
      <c r="Q70" s="26" t="s">
        <v>891</v>
      </c>
    </row>
    <row collapsed="false" customFormat="false" customHeight="false" hidden="false" ht="12.1" outlineLevel="0" r="71">
      <c r="A71" s="21" t="n">
        <v>44021.166666667</v>
      </c>
      <c r="B71" s="22" t="s">
        <v>890</v>
      </c>
      <c r="C71" s="22" t="s">
        <v>192</v>
      </c>
      <c r="D71" s="22" t="s">
        <v>890</v>
      </c>
      <c r="E71" s="22" t="s">
        <v>890</v>
      </c>
      <c r="F71" s="22" t="s">
        <v>20</v>
      </c>
      <c r="G71" s="23" t="n">
        <v>1</v>
      </c>
      <c r="H71" s="24" t="n">
        <v>250.32</v>
      </c>
      <c r="I71" s="24" t="n">
        <v>250.32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4"/>
      <c r="P71" s="22"/>
      <c r="Q71" s="22" t="s">
        <v>891</v>
      </c>
    </row>
    <row collapsed="false" customFormat="false" customHeight="false" hidden="false" ht="12.1" outlineLevel="0" r="72">
      <c r="A72" s="21" t="n">
        <v>44035.166666667</v>
      </c>
      <c r="B72" s="22" t="s">
        <v>890</v>
      </c>
      <c r="C72" s="22" t="s">
        <v>192</v>
      </c>
      <c r="D72" s="22" t="s">
        <v>890</v>
      </c>
      <c r="E72" s="22" t="s">
        <v>890</v>
      </c>
      <c r="F72" s="22" t="s">
        <v>20</v>
      </c>
      <c r="G72" s="23" t="n">
        <v>1</v>
      </c>
      <c r="H72" s="24" t="n">
        <v>80.7</v>
      </c>
      <c r="I72" s="24" t="n">
        <v>80.7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4"/>
      <c r="P72" s="22"/>
      <c r="Q72" s="22" t="s">
        <v>891</v>
      </c>
    </row>
    <row collapsed="false" customFormat="false" customHeight="false" hidden="false" ht="12.1" outlineLevel="0" r="73">
      <c r="A73" s="21" t="n">
        <v>44036.020636574</v>
      </c>
      <c r="B73" s="22" t="s">
        <v>890</v>
      </c>
      <c r="C73" s="22" t="s">
        <v>192</v>
      </c>
      <c r="D73" s="22" t="s">
        <v>890</v>
      </c>
      <c r="E73" s="22" t="s">
        <v>890</v>
      </c>
      <c r="F73" s="22" t="s">
        <v>20</v>
      </c>
      <c r="G73" s="23" t="n">
        <v>1</v>
      </c>
      <c r="H73" s="24" t="n">
        <v>1050</v>
      </c>
      <c r="I73" s="24" t="n">
        <v>1050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4"/>
      <c r="P73" s="22"/>
      <c r="Q73" s="22" t="s">
        <v>911</v>
      </c>
    </row>
    <row collapsed="false" customFormat="false" customHeight="false" hidden="false" ht="12.1" outlineLevel="0" r="74">
      <c r="A74" s="21" t="n">
        <v>44041.166666667</v>
      </c>
      <c r="B74" s="22" t="s">
        <v>890</v>
      </c>
      <c r="C74" s="22" t="s">
        <v>192</v>
      </c>
      <c r="D74" s="22" t="s">
        <v>890</v>
      </c>
      <c r="E74" s="22" t="s">
        <v>890</v>
      </c>
      <c r="F74" s="22" t="s">
        <v>20</v>
      </c>
      <c r="G74" s="23" t="n">
        <v>1</v>
      </c>
      <c r="H74" s="24" t="n">
        <v>213.63</v>
      </c>
      <c r="I74" s="24" t="n">
        <v>213.63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4"/>
      <c r="P74" s="22"/>
      <c r="Q74" s="22" t="s">
        <v>891</v>
      </c>
    </row>
    <row collapsed="false" customFormat="false" customHeight="false" hidden="false" ht="12.1" outlineLevel="0" r="75">
      <c r="A75" s="21" t="n">
        <v>44042.020636574</v>
      </c>
      <c r="B75" s="22" t="s">
        <v>890</v>
      </c>
      <c r="C75" s="22" t="s">
        <v>192</v>
      </c>
      <c r="D75" s="22" t="s">
        <v>890</v>
      </c>
      <c r="E75" s="22" t="s">
        <v>890</v>
      </c>
      <c r="F75" s="22" t="s">
        <v>20</v>
      </c>
      <c r="G75" s="23" t="n">
        <v>1</v>
      </c>
      <c r="H75" s="24" t="n">
        <v>1000</v>
      </c>
      <c r="I75" s="24" t="n">
        <v>1000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4"/>
      <c r="P75" s="22"/>
      <c r="Q75" s="22" t="s">
        <v>911</v>
      </c>
    </row>
    <row collapsed="false" customFormat="false" customHeight="false" hidden="false" ht="12.1" outlineLevel="0" r="76">
      <c r="A76" s="21" t="n">
        <v>44042.166666667</v>
      </c>
      <c r="B76" s="22" t="s">
        <v>890</v>
      </c>
      <c r="C76" s="22" t="s">
        <v>192</v>
      </c>
      <c r="D76" s="22" t="s">
        <v>890</v>
      </c>
      <c r="E76" s="22" t="s">
        <v>890</v>
      </c>
      <c r="F76" s="22" t="s">
        <v>20</v>
      </c>
      <c r="G76" s="23" t="n">
        <v>1</v>
      </c>
      <c r="H76" s="24" t="n">
        <v>48.46</v>
      </c>
      <c r="I76" s="24" t="n">
        <v>48.46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4"/>
      <c r="P76" s="22"/>
      <c r="Q76" s="22" t="s">
        <v>891</v>
      </c>
    </row>
    <row collapsed="false" customFormat="false" customHeight="false" hidden="false" ht="12.1" outlineLevel="0" r="77">
      <c r="A77" s="20" t="n">
        <v>44047.449571759</v>
      </c>
      <c r="B77" s="16" t="s">
        <v>912</v>
      </c>
      <c r="C77" s="16" t="s">
        <v>913</v>
      </c>
      <c r="D77" s="16" t="s">
        <v>763</v>
      </c>
      <c r="E77" s="16" t="s">
        <v>914</v>
      </c>
      <c r="F77" s="16" t="s">
        <v>20</v>
      </c>
      <c r="G77" s="7" t="n">
        <v>21</v>
      </c>
      <c r="H77" s="6" t="n">
        <v>73.1912</v>
      </c>
      <c r="I77" s="6" t="n">
        <v>-1537.0152</v>
      </c>
      <c r="J77" s="6" t="n">
        <v>-0</v>
      </c>
      <c r="K77" s="6" t="n">
        <v>-1.77</v>
      </c>
      <c r="L77" s="6" t="n">
        <v>-0</v>
      </c>
      <c r="M77" s="6"/>
      <c r="N77" s="6" t="s">
        <f>=I77+J77+K77+L77</f>
      </c>
      <c r="O77" s="6"/>
      <c r="P77" s="16"/>
      <c r="Q77" s="16" t="s">
        <v>911</v>
      </c>
    </row>
    <row collapsed="false" customFormat="false" customHeight="false" hidden="false" ht="12.1" outlineLevel="0" r="78">
      <c r="A78" s="20" t="n">
        <v>44049.717743056</v>
      </c>
      <c r="B78" s="16" t="s">
        <v>117</v>
      </c>
      <c r="C78" s="16" t="s">
        <v>920</v>
      </c>
      <c r="D78" s="16" t="s">
        <v>763</v>
      </c>
      <c r="E78" s="16" t="s">
        <v>18</v>
      </c>
      <c r="F78" s="16" t="s">
        <v>77</v>
      </c>
      <c r="G78" s="7" t="n">
        <v>1</v>
      </c>
      <c r="H78" s="6" t="n">
        <v>29.85</v>
      </c>
      <c r="I78" s="6" t="n">
        <v>-29.85</v>
      </c>
      <c r="J78" s="6" t="n">
        <v>-0</v>
      </c>
      <c r="K78" s="6" t="n">
        <v>-0.02</v>
      </c>
      <c r="L78" s="6" t="n">
        <v>-0</v>
      </c>
      <c r="M78" s="6" t="s">
        <f>=I78+J78+K78+L78</f>
      </c>
      <c r="N78" s="6"/>
      <c r="O78" s="6"/>
      <c r="P78" s="16"/>
      <c r="Q78" s="16" t="s">
        <v>911</v>
      </c>
    </row>
    <row collapsed="false" customFormat="false" customHeight="false" hidden="false" ht="12.1" outlineLevel="0" r="79">
      <c r="A79" s="20" t="n">
        <v>44049.800659722</v>
      </c>
      <c r="B79" s="16" t="s">
        <v>75</v>
      </c>
      <c r="C79" s="16" t="s">
        <v>895</v>
      </c>
      <c r="D79" s="16" t="s">
        <v>763</v>
      </c>
      <c r="E79" s="16" t="s">
        <v>18</v>
      </c>
      <c r="F79" s="16" t="s">
        <v>20</v>
      </c>
      <c r="G79" s="7" t="n">
        <v>1</v>
      </c>
      <c r="H79" s="6" t="n">
        <v>537.9</v>
      </c>
      <c r="I79" s="6" t="n">
        <v>-537.9</v>
      </c>
      <c r="J79" s="6" t="n">
        <v>-0</v>
      </c>
      <c r="K79" s="6" t="n">
        <v>-0.32</v>
      </c>
      <c r="L79" s="6" t="n">
        <v>-0.05</v>
      </c>
      <c r="M79" s="6"/>
      <c r="N79" s="6" t="s">
        <f>=I79+J79+K79+L79</f>
      </c>
      <c r="O79" s="6"/>
      <c r="P79" s="16"/>
      <c r="Q79" s="16" t="s">
        <v>891</v>
      </c>
    </row>
    <row collapsed="false" customFormat="false" customHeight="false" hidden="false" ht="12.1" outlineLevel="0" r="80">
      <c r="A80" s="21" t="n">
        <v>44053.166666667</v>
      </c>
      <c r="B80" s="22" t="s">
        <v>890</v>
      </c>
      <c r="C80" s="22" t="s">
        <v>192</v>
      </c>
      <c r="D80" s="22" t="s">
        <v>890</v>
      </c>
      <c r="E80" s="22" t="s">
        <v>890</v>
      </c>
      <c r="F80" s="22" t="s">
        <v>20</v>
      </c>
      <c r="G80" s="23" t="n">
        <v>1</v>
      </c>
      <c r="H80" s="24" t="n">
        <v>200</v>
      </c>
      <c r="I80" s="24" t="n">
        <v>200</v>
      </c>
      <c r="J80" s="24" t="n">
        <v>0</v>
      </c>
      <c r="K80" s="24" t="n">
        <v>-0</v>
      </c>
      <c r="L80" s="24" t="n">
        <v>-0</v>
      </c>
      <c r="M80" s="24"/>
      <c r="N80" s="6" t="s">
        <f>=I80+J80+K80+L80</f>
      </c>
      <c r="O80" s="24"/>
      <c r="P80" s="22"/>
      <c r="Q80" s="22" t="s">
        <v>891</v>
      </c>
    </row>
    <row collapsed="false" customFormat="false" customHeight="false" hidden="false" ht="12.1" outlineLevel="0" r="81">
      <c r="A81" s="20" t="n">
        <v>44054.625891204</v>
      </c>
      <c r="B81" s="16" t="s">
        <v>777</v>
      </c>
      <c r="C81" s="16" t="s">
        <v>921</v>
      </c>
      <c r="D81" s="16" t="s">
        <v>763</v>
      </c>
      <c r="E81" s="16" t="s">
        <v>172</v>
      </c>
      <c r="F81" s="16" t="s">
        <v>20</v>
      </c>
      <c r="G81" s="7" t="n">
        <v>1</v>
      </c>
      <c r="H81" s="6" t="n">
        <v>99.96</v>
      </c>
      <c r="I81" s="6" t="n">
        <v>-999.6</v>
      </c>
      <c r="J81" s="6" t="n">
        <v>-22.59</v>
      </c>
      <c r="K81" s="6" t="n">
        <v>-0.6</v>
      </c>
      <c r="L81" s="6" t="n">
        <v>-0.12</v>
      </c>
      <c r="M81" s="6"/>
      <c r="N81" s="6" t="s">
        <f>=I81+J81+K81+L81</f>
      </c>
      <c r="O81" s="6"/>
      <c r="P81" s="16"/>
      <c r="Q81" s="16" t="s">
        <v>891</v>
      </c>
    </row>
    <row collapsed="false" customFormat="false" customHeight="false" hidden="false" ht="12.1" outlineLevel="0" r="82">
      <c r="A82" s="21" t="n">
        <v>44063.166666667</v>
      </c>
      <c r="B82" s="22" t="s">
        <v>890</v>
      </c>
      <c r="C82" s="22" t="s">
        <v>192</v>
      </c>
      <c r="D82" s="22" t="s">
        <v>890</v>
      </c>
      <c r="E82" s="22" t="s">
        <v>890</v>
      </c>
      <c r="F82" s="22" t="s">
        <v>20</v>
      </c>
      <c r="G82" s="23" t="n">
        <v>1</v>
      </c>
      <c r="H82" s="24" t="n">
        <v>100</v>
      </c>
      <c r="I82" s="24" t="n">
        <v>100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4"/>
      <c r="P82" s="22"/>
      <c r="Q82" s="22" t="s">
        <v>891</v>
      </c>
    </row>
    <row collapsed="false" customFormat="false" customHeight="false" hidden="false" ht="12.1" outlineLevel="0" r="83">
      <c r="A83" s="25" t="n">
        <v>44063.59193287</v>
      </c>
      <c r="B83" s="26" t="s">
        <v>775</v>
      </c>
      <c r="C83" s="26" t="s">
        <v>907</v>
      </c>
      <c r="D83" s="26" t="s">
        <v>764</v>
      </c>
      <c r="E83" s="26" t="s">
        <v>18</v>
      </c>
      <c r="F83" s="26" t="s">
        <v>20</v>
      </c>
      <c r="G83" s="27" t="n">
        <v>-10</v>
      </c>
      <c r="H83" s="28" t="n">
        <v>91</v>
      </c>
      <c r="I83" s="28" t="n">
        <v>910</v>
      </c>
      <c r="J83" s="28" t="n">
        <v>0</v>
      </c>
      <c r="K83" s="28" t="n">
        <v>-0.55</v>
      </c>
      <c r="L83" s="28" t="n">
        <v>-0.09</v>
      </c>
      <c r="M83" s="28"/>
      <c r="N83" s="6" t="s">
        <f>=I83+J83+K83+L83</f>
      </c>
      <c r="O83" s="28"/>
      <c r="P83" s="26"/>
      <c r="Q83" s="26" t="s">
        <v>891</v>
      </c>
    </row>
    <row collapsed="false" customFormat="false" customHeight="false" hidden="false" ht="12.1" outlineLevel="0" r="84">
      <c r="A84" s="21" t="n">
        <v>44064.020636574</v>
      </c>
      <c r="B84" s="22" t="s">
        <v>903</v>
      </c>
      <c r="C84" s="22" t="s">
        <v>922</v>
      </c>
      <c r="D84" s="22" t="s">
        <v>903</v>
      </c>
      <c r="E84" s="22" t="s">
        <v>903</v>
      </c>
      <c r="F84" s="22" t="s">
        <v>77</v>
      </c>
      <c r="G84" s="23" t="n">
        <v>1</v>
      </c>
      <c r="H84" s="24" t="n">
        <v>0.16</v>
      </c>
      <c r="I84" s="24" t="n">
        <v>0.16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4"/>
      <c r="O84" s="24"/>
      <c r="P84" s="22"/>
      <c r="Q84" s="22" t="s">
        <v>911</v>
      </c>
    </row>
    <row collapsed="false" customFormat="false" customHeight="false" hidden="false" ht="12.1" outlineLevel="0" r="85">
      <c r="A85" s="21" t="n">
        <v>44064.166666667</v>
      </c>
      <c r="B85" s="22" t="s">
        <v>890</v>
      </c>
      <c r="C85" s="22" t="s">
        <v>192</v>
      </c>
      <c r="D85" s="22" t="s">
        <v>890</v>
      </c>
      <c r="E85" s="22" t="s">
        <v>890</v>
      </c>
      <c r="F85" s="22" t="s">
        <v>20</v>
      </c>
      <c r="G85" s="23" t="n">
        <v>1</v>
      </c>
      <c r="H85" s="24" t="n">
        <v>10</v>
      </c>
      <c r="I85" s="24" t="n">
        <v>10</v>
      </c>
      <c r="J85" s="24" t="n">
        <v>0</v>
      </c>
      <c r="K85" s="24" t="n">
        <v>-0</v>
      </c>
      <c r="L85" s="24" t="n">
        <v>-0</v>
      </c>
      <c r="M85" s="24"/>
      <c r="N85" s="6" t="s">
        <f>=I85+J85+K85+L85</f>
      </c>
      <c r="O85" s="24"/>
      <c r="P85" s="22"/>
      <c r="Q85" s="22" t="s">
        <v>891</v>
      </c>
    </row>
    <row collapsed="false" customFormat="false" customHeight="false" hidden="false" ht="12.1" outlineLevel="0" r="86">
      <c r="A86" s="20" t="n">
        <v>44064.64287037</v>
      </c>
      <c r="B86" s="16" t="s">
        <v>778</v>
      </c>
      <c r="C86" s="16" t="s">
        <v>923</v>
      </c>
      <c r="D86" s="16" t="s">
        <v>763</v>
      </c>
      <c r="E86" s="16" t="s">
        <v>172</v>
      </c>
      <c r="F86" s="16" t="s">
        <v>20</v>
      </c>
      <c r="G86" s="7" t="n">
        <v>1</v>
      </c>
      <c r="H86" s="6" t="n">
        <v>103.97</v>
      </c>
      <c r="I86" s="6" t="n">
        <v>-1039.7</v>
      </c>
      <c r="J86" s="6" t="n">
        <v>-32.45</v>
      </c>
      <c r="K86" s="6" t="n">
        <v>-0.63</v>
      </c>
      <c r="L86" s="6" t="n">
        <v>-0.13</v>
      </c>
      <c r="M86" s="6"/>
      <c r="N86" s="6" t="s">
        <f>=I86+J86+K86+L86</f>
      </c>
      <c r="O86" s="6"/>
      <c r="P86" s="16"/>
      <c r="Q86" s="16" t="s">
        <v>891</v>
      </c>
    </row>
    <row collapsed="false" customFormat="false" customHeight="false" hidden="false" ht="12.1" outlineLevel="0" r="87">
      <c r="A87" s="20" t="n">
        <v>44064.648125</v>
      </c>
      <c r="B87" s="16" t="s">
        <v>150</v>
      </c>
      <c r="C87" s="16" t="s">
        <v>917</v>
      </c>
      <c r="D87" s="16" t="s">
        <v>763</v>
      </c>
      <c r="E87" s="16" t="s">
        <v>133</v>
      </c>
      <c r="F87" s="16" t="s">
        <v>20</v>
      </c>
      <c r="G87" s="7" t="n">
        <v>5</v>
      </c>
      <c r="H87" s="6" t="n">
        <v>1.0255</v>
      </c>
      <c r="I87" s="6" t="n">
        <v>-5.13</v>
      </c>
      <c r="J87" s="6" t="n">
        <v>-0</v>
      </c>
      <c r="K87" s="6" t="n">
        <v>-0</v>
      </c>
      <c r="L87" s="6" t="n">
        <v>-0.02</v>
      </c>
      <c r="M87" s="6"/>
      <c r="N87" s="6" t="s">
        <f>=I87+J87+K87+L87</f>
      </c>
      <c r="O87" s="6"/>
      <c r="P87" s="16"/>
      <c r="Q87" s="16" t="s">
        <v>891</v>
      </c>
    </row>
    <row collapsed="false" customFormat="false" customHeight="false" hidden="false" ht="12.1" outlineLevel="0" r="88">
      <c r="A88" s="21" t="n">
        <v>44069.020636574</v>
      </c>
      <c r="B88" s="22" t="s">
        <v>890</v>
      </c>
      <c r="C88" s="22" t="s">
        <v>192</v>
      </c>
      <c r="D88" s="22" t="s">
        <v>890</v>
      </c>
      <c r="E88" s="22" t="s">
        <v>890</v>
      </c>
      <c r="F88" s="22" t="s">
        <v>20</v>
      </c>
      <c r="G88" s="23" t="n">
        <v>1</v>
      </c>
      <c r="H88" s="24" t="n">
        <v>1020</v>
      </c>
      <c r="I88" s="24" t="n">
        <v>1020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4"/>
      <c r="P88" s="22"/>
      <c r="Q88" s="22" t="s">
        <v>911</v>
      </c>
    </row>
    <row collapsed="false" customFormat="false" customHeight="false" hidden="false" ht="12.1" outlineLevel="0" r="89">
      <c r="A89" s="20" t="n">
        <v>44069.765717593</v>
      </c>
      <c r="B89" s="16" t="s">
        <v>912</v>
      </c>
      <c r="C89" s="16" t="s">
        <v>913</v>
      </c>
      <c r="D89" s="16" t="s">
        <v>763</v>
      </c>
      <c r="E89" s="16" t="s">
        <v>914</v>
      </c>
      <c r="F89" s="16" t="s">
        <v>20</v>
      </c>
      <c r="G89" s="7" t="n">
        <v>20</v>
      </c>
      <c r="H89" s="6" t="n">
        <v>75.6281</v>
      </c>
      <c r="I89" s="6" t="n">
        <v>-1512.562</v>
      </c>
      <c r="J89" s="6" t="n">
        <v>-0</v>
      </c>
      <c r="K89" s="6" t="n">
        <v>-1.76</v>
      </c>
      <c r="L89" s="6" t="n">
        <v>-0</v>
      </c>
      <c r="M89" s="6"/>
      <c r="N89" s="6" t="s">
        <f>=I89+J89+K89+L89</f>
      </c>
      <c r="O89" s="6"/>
      <c r="P89" s="16"/>
      <c r="Q89" s="16" t="s">
        <v>911</v>
      </c>
    </row>
    <row collapsed="false" customFormat="false" customHeight="false" hidden="false" ht="12.1" outlineLevel="0" r="90">
      <c r="A90" s="21" t="n">
        <v>44070.020636574</v>
      </c>
      <c r="B90" s="22" t="s">
        <v>890</v>
      </c>
      <c r="C90" s="22" t="s">
        <v>192</v>
      </c>
      <c r="D90" s="22" t="s">
        <v>890</v>
      </c>
      <c r="E90" s="22" t="s">
        <v>890</v>
      </c>
      <c r="F90" s="22" t="s">
        <v>20</v>
      </c>
      <c r="G90" s="23" t="n">
        <v>1</v>
      </c>
      <c r="H90" s="24" t="n">
        <v>400</v>
      </c>
      <c r="I90" s="24" t="n">
        <v>400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4"/>
      <c r="P90" s="22"/>
      <c r="Q90" s="22" t="s">
        <v>911</v>
      </c>
    </row>
    <row collapsed="false" customFormat="false" customHeight="false" hidden="false" ht="12.1" outlineLevel="0" r="91">
      <c r="A91" s="20" t="n">
        <v>44070.728761574</v>
      </c>
      <c r="B91" s="16" t="s">
        <v>912</v>
      </c>
      <c r="C91" s="16" t="s">
        <v>913</v>
      </c>
      <c r="D91" s="16" t="s">
        <v>763</v>
      </c>
      <c r="E91" s="16" t="s">
        <v>914</v>
      </c>
      <c r="F91" s="16" t="s">
        <v>20</v>
      </c>
      <c r="G91" s="7" t="n">
        <v>5</v>
      </c>
      <c r="H91" s="6" t="n">
        <v>74.9393</v>
      </c>
      <c r="I91" s="6" t="n">
        <v>-374.6965</v>
      </c>
      <c r="J91" s="6" t="n">
        <v>-0</v>
      </c>
      <c r="K91" s="6" t="n">
        <v>-1.19</v>
      </c>
      <c r="L91" s="6" t="n">
        <v>-0</v>
      </c>
      <c r="M91" s="6"/>
      <c r="N91" s="6" t="s">
        <f>=I91+J91+K91+L91</f>
      </c>
      <c r="O91" s="6"/>
      <c r="P91" s="16"/>
      <c r="Q91" s="16" t="s">
        <v>911</v>
      </c>
    </row>
    <row collapsed="false" customFormat="false" customHeight="false" hidden="false" ht="12.1" outlineLevel="0" r="92">
      <c r="A92" s="20" t="n">
        <v>44070.729849537</v>
      </c>
      <c r="B92" s="16" t="s">
        <v>99</v>
      </c>
      <c r="C92" s="16" t="s">
        <v>924</v>
      </c>
      <c r="D92" s="16" t="s">
        <v>763</v>
      </c>
      <c r="E92" s="16" t="s">
        <v>18</v>
      </c>
      <c r="F92" s="16" t="s">
        <v>77</v>
      </c>
      <c r="G92" s="7" t="n">
        <v>1</v>
      </c>
      <c r="H92" s="6" t="n">
        <v>26.18</v>
      </c>
      <c r="I92" s="6" t="n">
        <v>-26.18</v>
      </c>
      <c r="J92" s="6" t="n">
        <v>-0</v>
      </c>
      <c r="K92" s="6" t="n">
        <v>-0.02</v>
      </c>
      <c r="L92" s="6" t="n">
        <v>-0</v>
      </c>
      <c r="M92" s="6" t="s">
        <f>=I92+J92+K92+L92</f>
      </c>
      <c r="N92" s="6"/>
      <c r="O92" s="6"/>
      <c r="P92" s="16"/>
      <c r="Q92" s="16" t="s">
        <v>911</v>
      </c>
    </row>
    <row collapsed="false" customFormat="false" customHeight="false" hidden="false" ht="12.1" outlineLevel="0" r="93">
      <c r="A93" s="21" t="n">
        <v>44071.020636574</v>
      </c>
      <c r="B93" s="22" t="s">
        <v>890</v>
      </c>
      <c r="C93" s="22" t="s">
        <v>192</v>
      </c>
      <c r="D93" s="22" t="s">
        <v>890</v>
      </c>
      <c r="E93" s="22" t="s">
        <v>890</v>
      </c>
      <c r="F93" s="22" t="s">
        <v>20</v>
      </c>
      <c r="G93" s="23" t="n">
        <v>1</v>
      </c>
      <c r="H93" s="24" t="n">
        <v>1210</v>
      </c>
      <c r="I93" s="24" t="n">
        <v>1210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4"/>
      <c r="P93" s="22"/>
      <c r="Q93" s="22" t="s">
        <v>911</v>
      </c>
    </row>
    <row collapsed="false" customFormat="false" customHeight="false" hidden="false" ht="12.1" outlineLevel="0" r="94">
      <c r="A94" s="20" t="n">
        <v>44071.794803241</v>
      </c>
      <c r="B94" s="16" t="s">
        <v>912</v>
      </c>
      <c r="C94" s="16" t="s">
        <v>913</v>
      </c>
      <c r="D94" s="16" t="s">
        <v>763</v>
      </c>
      <c r="E94" s="16" t="s">
        <v>914</v>
      </c>
      <c r="F94" s="16" t="s">
        <v>20</v>
      </c>
      <c r="G94" s="7" t="n">
        <v>5</v>
      </c>
      <c r="H94" s="6" t="n">
        <v>74.232</v>
      </c>
      <c r="I94" s="6" t="n">
        <v>-371.16</v>
      </c>
      <c r="J94" s="6" t="n">
        <v>-0</v>
      </c>
      <c r="K94" s="6" t="n">
        <v>-1.19</v>
      </c>
      <c r="L94" s="6" t="n">
        <v>-0</v>
      </c>
      <c r="M94" s="6"/>
      <c r="N94" s="6" t="s">
        <f>=I94+J94+K94+L94</f>
      </c>
      <c r="O94" s="6"/>
      <c r="P94" s="16"/>
      <c r="Q94" s="16" t="s">
        <v>911</v>
      </c>
    </row>
    <row collapsed="false" customFormat="false" customHeight="false" hidden="false" ht="12.1" outlineLevel="0" r="95">
      <c r="A95" s="20" t="n">
        <v>44071.803206019</v>
      </c>
      <c r="B95" s="16" t="s">
        <v>912</v>
      </c>
      <c r="C95" s="16" t="s">
        <v>913</v>
      </c>
      <c r="D95" s="16" t="s">
        <v>763</v>
      </c>
      <c r="E95" s="16" t="s">
        <v>914</v>
      </c>
      <c r="F95" s="16" t="s">
        <v>20</v>
      </c>
      <c r="G95" s="7" t="n">
        <v>12</v>
      </c>
      <c r="H95" s="6" t="n">
        <v>74.2267</v>
      </c>
      <c r="I95" s="6" t="n">
        <v>-890.7204</v>
      </c>
      <c r="J95" s="6" t="n">
        <v>-0</v>
      </c>
      <c r="K95" s="6" t="n">
        <v>-1.45</v>
      </c>
      <c r="L95" s="6" t="n">
        <v>-0</v>
      </c>
      <c r="M95" s="6"/>
      <c r="N95" s="6" t="s">
        <f>=I95+J95+K95+L95</f>
      </c>
      <c r="O95" s="6"/>
      <c r="P95" s="16"/>
      <c r="Q95" s="16" t="s">
        <v>911</v>
      </c>
    </row>
    <row collapsed="false" customFormat="false" customHeight="false" hidden="false" ht="12.1" outlineLevel="0" r="96">
      <c r="A96" s="21" t="n">
        <v>44088.166666667</v>
      </c>
      <c r="B96" s="22" t="s">
        <v>890</v>
      </c>
      <c r="C96" s="22" t="s">
        <v>192</v>
      </c>
      <c r="D96" s="22" t="s">
        <v>890</v>
      </c>
      <c r="E96" s="22" t="s">
        <v>890</v>
      </c>
      <c r="F96" s="22" t="s">
        <v>20</v>
      </c>
      <c r="G96" s="23" t="n">
        <v>1</v>
      </c>
      <c r="H96" s="24" t="n">
        <v>300</v>
      </c>
      <c r="I96" s="24" t="n">
        <v>300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4"/>
      <c r="P96" s="22"/>
      <c r="Q96" s="22" t="s">
        <v>891</v>
      </c>
    </row>
    <row collapsed="false" customFormat="false" customHeight="false" hidden="false" ht="12.1" outlineLevel="0" r="97">
      <c r="A97" s="20" t="n">
        <v>44088.923703704</v>
      </c>
      <c r="B97" s="16" t="s">
        <v>84</v>
      </c>
      <c r="C97" s="16" t="s">
        <v>925</v>
      </c>
      <c r="D97" s="16" t="s">
        <v>763</v>
      </c>
      <c r="E97" s="16" t="s">
        <v>18</v>
      </c>
      <c r="F97" s="16" t="s">
        <v>20</v>
      </c>
      <c r="G97" s="7" t="n">
        <v>1000</v>
      </c>
      <c r="H97" s="6" t="n">
        <v>0.2962</v>
      </c>
      <c r="I97" s="6" t="n">
        <v>-296.2</v>
      </c>
      <c r="J97" s="6" t="n">
        <v>-0</v>
      </c>
      <c r="K97" s="6" t="n">
        <v>-0.18</v>
      </c>
      <c r="L97" s="6" t="n">
        <v>-0.03</v>
      </c>
      <c r="M97" s="6"/>
      <c r="N97" s="6" t="s">
        <f>=I97+J97+K97+L97</f>
      </c>
      <c r="O97" s="6"/>
      <c r="P97" s="16"/>
      <c r="Q97" s="16" t="s">
        <v>891</v>
      </c>
    </row>
    <row collapsed="false" customFormat="false" customHeight="false" hidden="false" ht="12.1" outlineLevel="0" r="98">
      <c r="A98" s="21" t="n">
        <v>44090.166666667</v>
      </c>
      <c r="B98" s="22" t="s">
        <v>890</v>
      </c>
      <c r="C98" s="22" t="s">
        <v>192</v>
      </c>
      <c r="D98" s="22" t="s">
        <v>890</v>
      </c>
      <c r="E98" s="22" t="s">
        <v>890</v>
      </c>
      <c r="F98" s="22" t="s">
        <v>20</v>
      </c>
      <c r="G98" s="23" t="n">
        <v>1</v>
      </c>
      <c r="H98" s="24" t="n">
        <v>510</v>
      </c>
      <c r="I98" s="24" t="n">
        <v>510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4"/>
      <c r="P98" s="22"/>
      <c r="Q98" s="22" t="s">
        <v>891</v>
      </c>
    </row>
    <row collapsed="false" customFormat="false" customHeight="false" hidden="false" ht="12.1" outlineLevel="0" r="99">
      <c r="A99" s="20" t="n">
        <v>44090.89625</v>
      </c>
      <c r="B99" s="16" t="s">
        <v>75</v>
      </c>
      <c r="C99" s="16" t="s">
        <v>895</v>
      </c>
      <c r="D99" s="16" t="s">
        <v>763</v>
      </c>
      <c r="E99" s="16" t="s">
        <v>18</v>
      </c>
      <c r="F99" s="16" t="s">
        <v>20</v>
      </c>
      <c r="G99" s="7" t="n">
        <v>1</v>
      </c>
      <c r="H99" s="6" t="n">
        <v>509</v>
      </c>
      <c r="I99" s="6" t="n">
        <v>-509</v>
      </c>
      <c r="J99" s="6" t="n">
        <v>-0</v>
      </c>
      <c r="K99" s="6" t="n">
        <v>-0.31</v>
      </c>
      <c r="L99" s="6" t="n">
        <v>-0.05</v>
      </c>
      <c r="M99" s="6"/>
      <c r="N99" s="6" t="s">
        <f>=I99+J99+K99+L99</f>
      </c>
      <c r="O99" s="6"/>
      <c r="P99" s="16"/>
      <c r="Q99" s="16" t="s">
        <v>891</v>
      </c>
    </row>
    <row collapsed="false" customFormat="false" customHeight="false" hidden="false" ht="12.1" outlineLevel="0" r="100">
      <c r="A100" s="21" t="n">
        <v>44098.166666667</v>
      </c>
      <c r="B100" s="22" t="s">
        <v>890</v>
      </c>
      <c r="C100" s="22" t="s">
        <v>192</v>
      </c>
      <c r="D100" s="22" t="s">
        <v>890</v>
      </c>
      <c r="E100" s="22" t="s">
        <v>890</v>
      </c>
      <c r="F100" s="22" t="s">
        <v>20</v>
      </c>
      <c r="G100" s="23" t="n">
        <v>1</v>
      </c>
      <c r="H100" s="24" t="n">
        <v>450</v>
      </c>
      <c r="I100" s="24" t="n">
        <v>450</v>
      </c>
      <c r="J100" s="24" t="n">
        <v>0</v>
      </c>
      <c r="K100" s="24" t="n">
        <v>-0</v>
      </c>
      <c r="L100" s="24" t="n">
        <v>-0</v>
      </c>
      <c r="M100" s="24"/>
      <c r="N100" s="6" t="s">
        <f>=I100+J100+K100+L100</f>
      </c>
      <c r="O100" s="24"/>
      <c r="P100" s="22"/>
      <c r="Q100" s="22" t="s">
        <v>891</v>
      </c>
    </row>
    <row collapsed="false" customFormat="false" customHeight="false" hidden="false" ht="12.1" outlineLevel="0" r="101">
      <c r="A101" s="20" t="n">
        <v>44098.716296296</v>
      </c>
      <c r="B101" s="16" t="s">
        <v>75</v>
      </c>
      <c r="C101" s="16" t="s">
        <v>895</v>
      </c>
      <c r="D101" s="16" t="s">
        <v>763</v>
      </c>
      <c r="E101" s="16" t="s">
        <v>18</v>
      </c>
      <c r="F101" s="16" t="s">
        <v>20</v>
      </c>
      <c r="G101" s="7" t="n">
        <v>1</v>
      </c>
      <c r="H101" s="6" t="n">
        <v>447.8</v>
      </c>
      <c r="I101" s="6" t="n">
        <v>-447.8</v>
      </c>
      <c r="J101" s="6" t="n">
        <v>-0</v>
      </c>
      <c r="K101" s="6" t="n">
        <v>-0.27</v>
      </c>
      <c r="L101" s="6" t="n">
        <v>-0.04</v>
      </c>
      <c r="M101" s="6"/>
      <c r="N101" s="6" t="s">
        <f>=I101+J101+K101+L101</f>
      </c>
      <c r="O101" s="6"/>
      <c r="P101" s="16"/>
      <c r="Q101" s="16" t="s">
        <v>891</v>
      </c>
    </row>
    <row collapsed="false" customFormat="false" customHeight="false" hidden="false" ht="12.1" outlineLevel="0" r="102">
      <c r="A102" s="21" t="n">
        <v>44103.166666667</v>
      </c>
      <c r="B102" s="22" t="s">
        <v>890</v>
      </c>
      <c r="C102" s="22" t="s">
        <v>192</v>
      </c>
      <c r="D102" s="22" t="s">
        <v>890</v>
      </c>
      <c r="E102" s="22" t="s">
        <v>890</v>
      </c>
      <c r="F102" s="22" t="s">
        <v>20</v>
      </c>
      <c r="G102" s="23" t="n">
        <v>1</v>
      </c>
      <c r="H102" s="24" t="n">
        <v>300</v>
      </c>
      <c r="I102" s="24" t="n">
        <v>300</v>
      </c>
      <c r="J102" s="24" t="n">
        <v>0</v>
      </c>
      <c r="K102" s="24" t="n">
        <v>-0</v>
      </c>
      <c r="L102" s="24" t="n">
        <v>-0</v>
      </c>
      <c r="M102" s="24"/>
      <c r="N102" s="6" t="s">
        <f>=I102+J102+K102+L102</f>
      </c>
      <c r="O102" s="24"/>
      <c r="P102" s="22"/>
      <c r="Q102" s="22" t="s">
        <v>891</v>
      </c>
    </row>
    <row collapsed="false" customFormat="false" customHeight="false" hidden="false" ht="12.1" outlineLevel="0" r="103">
      <c r="A103" s="20" t="n">
        <v>44103.877337963</v>
      </c>
      <c r="B103" s="16" t="s">
        <v>84</v>
      </c>
      <c r="C103" s="16" t="s">
        <v>925</v>
      </c>
      <c r="D103" s="16" t="s">
        <v>763</v>
      </c>
      <c r="E103" s="16" t="s">
        <v>18</v>
      </c>
      <c r="F103" s="16" t="s">
        <v>20</v>
      </c>
      <c r="G103" s="7" t="n">
        <v>1000</v>
      </c>
      <c r="H103" s="6" t="n">
        <v>0.2952</v>
      </c>
      <c r="I103" s="6" t="n">
        <v>-295.2</v>
      </c>
      <c r="J103" s="6" t="n">
        <v>-0</v>
      </c>
      <c r="K103" s="6" t="n">
        <v>-0.18</v>
      </c>
      <c r="L103" s="6" t="n">
        <v>-0.03</v>
      </c>
      <c r="M103" s="6"/>
      <c r="N103" s="6" t="s">
        <f>=I103+J103+K103+L103</f>
      </c>
      <c r="O103" s="6"/>
      <c r="P103" s="16"/>
      <c r="Q103" s="16" t="s">
        <v>891</v>
      </c>
    </row>
    <row collapsed="false" customFormat="false" customHeight="false" hidden="false" ht="12.1" outlineLevel="0" r="104">
      <c r="A104" s="21" t="n">
        <v>44104.020636574</v>
      </c>
      <c r="B104" s="22" t="s">
        <v>903</v>
      </c>
      <c r="C104" s="22" t="s">
        <v>926</v>
      </c>
      <c r="D104" s="22" t="s">
        <v>903</v>
      </c>
      <c r="E104" s="22" t="s">
        <v>903</v>
      </c>
      <c r="F104" s="22" t="s">
        <v>77</v>
      </c>
      <c r="G104" s="23" t="n">
        <v>1</v>
      </c>
      <c r="H104" s="24" t="n">
        <v>0.16</v>
      </c>
      <c r="I104" s="24" t="n">
        <v>0.16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4"/>
      <c r="O104" s="24"/>
      <c r="P104" s="22"/>
      <c r="Q104" s="22" t="s">
        <v>911</v>
      </c>
    </row>
    <row collapsed="false" customFormat="false" customHeight="false" hidden="false" ht="12.1" outlineLevel="0" r="105">
      <c r="A105" s="21" t="n">
        <v>44104.020636574</v>
      </c>
      <c r="B105" s="22" t="s">
        <v>890</v>
      </c>
      <c r="C105" s="22" t="s">
        <v>192</v>
      </c>
      <c r="D105" s="22" t="s">
        <v>890</v>
      </c>
      <c r="E105" s="22" t="s">
        <v>890</v>
      </c>
      <c r="F105" s="22" t="s">
        <v>20</v>
      </c>
      <c r="G105" s="23" t="n">
        <v>1</v>
      </c>
      <c r="H105" s="24" t="n">
        <v>1574.68</v>
      </c>
      <c r="I105" s="24" t="n">
        <v>1574.68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4"/>
      <c r="P105" s="22"/>
      <c r="Q105" s="22" t="s">
        <v>911</v>
      </c>
    </row>
    <row collapsed="false" customFormat="false" customHeight="false" hidden="false" ht="12.1" outlineLevel="0" r="106">
      <c r="A106" s="20" t="n">
        <v>44104.757974537</v>
      </c>
      <c r="B106" s="16" t="s">
        <v>912</v>
      </c>
      <c r="C106" s="16" t="s">
        <v>913</v>
      </c>
      <c r="D106" s="16" t="s">
        <v>763</v>
      </c>
      <c r="E106" s="16" t="s">
        <v>914</v>
      </c>
      <c r="F106" s="16" t="s">
        <v>20</v>
      </c>
      <c r="G106" s="7" t="n">
        <v>10</v>
      </c>
      <c r="H106" s="6" t="n">
        <v>77.7757</v>
      </c>
      <c r="I106" s="6" t="n">
        <v>-777.757</v>
      </c>
      <c r="J106" s="6" t="n">
        <v>-0</v>
      </c>
      <c r="K106" s="6" t="n">
        <v>-1.39</v>
      </c>
      <c r="L106" s="6" t="n">
        <v>-0</v>
      </c>
      <c r="M106" s="6"/>
      <c r="N106" s="6" t="s">
        <f>=I106+J106+K106+L106</f>
      </c>
      <c r="O106" s="6"/>
      <c r="P106" s="16"/>
      <c r="Q106" s="16" t="s">
        <v>911</v>
      </c>
    </row>
    <row collapsed="false" customFormat="false" customHeight="false" hidden="false" ht="12.1" outlineLevel="0" r="107">
      <c r="A107" s="21" t="n">
        <v>44105.020636574</v>
      </c>
      <c r="B107" s="22" t="s">
        <v>890</v>
      </c>
      <c r="C107" s="22" t="s">
        <v>192</v>
      </c>
      <c r="D107" s="22" t="s">
        <v>890</v>
      </c>
      <c r="E107" s="22" t="s">
        <v>890</v>
      </c>
      <c r="F107" s="22" t="s">
        <v>20</v>
      </c>
      <c r="G107" s="23" t="n">
        <v>1</v>
      </c>
      <c r="H107" s="24" t="n">
        <v>750</v>
      </c>
      <c r="I107" s="24" t="n">
        <v>750</v>
      </c>
      <c r="J107" s="24" t="n">
        <v>0</v>
      </c>
      <c r="K107" s="24" t="n">
        <v>-0</v>
      </c>
      <c r="L107" s="24" t="n">
        <v>-0</v>
      </c>
      <c r="M107" s="24"/>
      <c r="N107" s="6" t="s">
        <f>=I107+J107+K107+L107</f>
      </c>
      <c r="O107" s="24"/>
      <c r="P107" s="22"/>
      <c r="Q107" s="22" t="s">
        <v>911</v>
      </c>
    </row>
    <row collapsed="false" customFormat="false" customHeight="false" hidden="false" ht="12.1" outlineLevel="0" r="108">
      <c r="A108" s="20" t="n">
        <v>44105.573784722</v>
      </c>
      <c r="B108" s="16" t="s">
        <v>912</v>
      </c>
      <c r="C108" s="16" t="s">
        <v>913</v>
      </c>
      <c r="D108" s="16" t="s">
        <v>763</v>
      </c>
      <c r="E108" s="16" t="s">
        <v>914</v>
      </c>
      <c r="F108" s="16" t="s">
        <v>20</v>
      </c>
      <c r="G108" s="7" t="n">
        <v>10</v>
      </c>
      <c r="H108" s="6" t="n">
        <v>77.3164</v>
      </c>
      <c r="I108" s="6" t="n">
        <v>-773.164</v>
      </c>
      <c r="J108" s="6" t="n">
        <v>-0</v>
      </c>
      <c r="K108" s="6" t="n">
        <v>-1.39</v>
      </c>
      <c r="L108" s="6" t="n">
        <v>-0</v>
      </c>
      <c r="M108" s="6"/>
      <c r="N108" s="6" t="s">
        <f>=I108+J108+K108+L108</f>
      </c>
      <c r="O108" s="6"/>
      <c r="P108" s="16"/>
      <c r="Q108" s="16" t="s">
        <v>911</v>
      </c>
    </row>
    <row collapsed="false" customFormat="false" customHeight="false" hidden="false" ht="12.1" outlineLevel="0" r="109">
      <c r="A109" s="20" t="n">
        <v>44105.731006944</v>
      </c>
      <c r="B109" s="16" t="s">
        <v>912</v>
      </c>
      <c r="C109" s="16" t="s">
        <v>913</v>
      </c>
      <c r="D109" s="16" t="s">
        <v>763</v>
      </c>
      <c r="E109" s="16" t="s">
        <v>914</v>
      </c>
      <c r="F109" s="16" t="s">
        <v>20</v>
      </c>
      <c r="G109" s="7" t="n">
        <v>10</v>
      </c>
      <c r="H109" s="6" t="n">
        <v>77.4444</v>
      </c>
      <c r="I109" s="6" t="n">
        <v>-774.444</v>
      </c>
      <c r="J109" s="6" t="n">
        <v>-0</v>
      </c>
      <c r="K109" s="6" t="n">
        <v>-1.39</v>
      </c>
      <c r="L109" s="6" t="n">
        <v>-0</v>
      </c>
      <c r="M109" s="6"/>
      <c r="N109" s="6" t="s">
        <f>=I109+J109+K109+L109</f>
      </c>
      <c r="O109" s="6"/>
      <c r="P109" s="16"/>
      <c r="Q109" s="16" t="s">
        <v>911</v>
      </c>
    </row>
    <row collapsed="false" customFormat="false" customHeight="false" hidden="false" ht="12.1" outlineLevel="0" r="110">
      <c r="A110" s="21" t="n">
        <v>44112.020636574</v>
      </c>
      <c r="B110" s="22" t="s">
        <v>903</v>
      </c>
      <c r="C110" s="22" t="s">
        <v>927</v>
      </c>
      <c r="D110" s="22" t="s">
        <v>903</v>
      </c>
      <c r="E110" s="22" t="s">
        <v>903</v>
      </c>
      <c r="F110" s="22" t="s">
        <v>77</v>
      </c>
      <c r="G110" s="23" t="n">
        <v>1</v>
      </c>
      <c r="H110" s="24" t="n">
        <v>0.13</v>
      </c>
      <c r="I110" s="24" t="n">
        <v>0.13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4"/>
      <c r="O110" s="24"/>
      <c r="P110" s="22"/>
      <c r="Q110" s="22" t="s">
        <v>911</v>
      </c>
    </row>
    <row collapsed="false" customFormat="false" customHeight="false" hidden="false" ht="12.1" outlineLevel="0" r="111">
      <c r="A111" s="20" t="n">
        <v>44112.78806713</v>
      </c>
      <c r="B111" s="16" t="s">
        <v>121</v>
      </c>
      <c r="C111" s="16" t="s">
        <v>122</v>
      </c>
      <c r="D111" s="16" t="s">
        <v>763</v>
      </c>
      <c r="E111" s="16" t="s">
        <v>18</v>
      </c>
      <c r="F111" s="16" t="s">
        <v>77</v>
      </c>
      <c r="G111" s="7" t="n">
        <v>1</v>
      </c>
      <c r="H111" s="6" t="n">
        <v>15.01</v>
      </c>
      <c r="I111" s="6" t="n">
        <v>-15.01</v>
      </c>
      <c r="J111" s="6" t="n">
        <v>-0</v>
      </c>
      <c r="K111" s="6" t="n">
        <v>-0.02</v>
      </c>
      <c r="L111" s="6" t="n">
        <v>-0</v>
      </c>
      <c r="M111" s="6" t="s">
        <f>=I111+J111+K111+L111</f>
      </c>
      <c r="N111" s="6"/>
      <c r="O111" s="6"/>
      <c r="P111" s="16"/>
      <c r="Q111" s="16" t="s">
        <v>911</v>
      </c>
    </row>
    <row collapsed="false" customFormat="false" customHeight="false" hidden="false" ht="12.1" outlineLevel="0" r="112">
      <c r="A112" s="20" t="n">
        <v>44112.793032407</v>
      </c>
      <c r="B112" s="16" t="s">
        <v>113</v>
      </c>
      <c r="C112" s="16" t="s">
        <v>114</v>
      </c>
      <c r="D112" s="16" t="s">
        <v>763</v>
      </c>
      <c r="E112" s="16" t="s">
        <v>18</v>
      </c>
      <c r="F112" s="16" t="s">
        <v>77</v>
      </c>
      <c r="G112" s="7" t="n">
        <v>2</v>
      </c>
      <c r="H112" s="6" t="n">
        <v>7.66</v>
      </c>
      <c r="I112" s="6" t="n">
        <v>-15.32</v>
      </c>
      <c r="J112" s="6" t="n">
        <v>-0</v>
      </c>
      <c r="K112" s="6" t="n">
        <v>-0.02</v>
      </c>
      <c r="L112" s="6" t="n">
        <v>-0</v>
      </c>
      <c r="M112" s="6" t="s">
        <f>=I112+J112+K112+L112</f>
      </c>
      <c r="N112" s="6"/>
      <c r="O112" s="6"/>
      <c r="P112" s="16"/>
      <c r="Q112" s="16" t="s">
        <v>911</v>
      </c>
    </row>
    <row collapsed="false" customFormat="false" customHeight="false" hidden="false" ht="12.1" outlineLevel="0" r="113">
      <c r="A113" s="21" t="n">
        <v>44125.166666667</v>
      </c>
      <c r="B113" s="22" t="s">
        <v>890</v>
      </c>
      <c r="C113" s="22" t="s">
        <v>192</v>
      </c>
      <c r="D113" s="22" t="s">
        <v>890</v>
      </c>
      <c r="E113" s="22" t="s">
        <v>890</v>
      </c>
      <c r="F113" s="22" t="s">
        <v>20</v>
      </c>
      <c r="G113" s="23" t="n">
        <v>1</v>
      </c>
      <c r="H113" s="24" t="n">
        <v>1012.18</v>
      </c>
      <c r="I113" s="24" t="n">
        <v>1012.18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4"/>
      <c r="P113" s="22"/>
      <c r="Q113" s="22" t="s">
        <v>891</v>
      </c>
    </row>
    <row collapsed="false" customFormat="false" customHeight="false" hidden="false" ht="12.1" outlineLevel="0" r="114">
      <c r="A114" s="20" t="n">
        <v>44125.619085648</v>
      </c>
      <c r="B114" s="16" t="s">
        <v>75</v>
      </c>
      <c r="C114" s="16" t="s">
        <v>895</v>
      </c>
      <c r="D114" s="16" t="s">
        <v>763</v>
      </c>
      <c r="E114" s="16" t="s">
        <v>18</v>
      </c>
      <c r="F114" s="16" t="s">
        <v>20</v>
      </c>
      <c r="G114" s="7" t="n">
        <v>2</v>
      </c>
      <c r="H114" s="6" t="n">
        <v>405</v>
      </c>
      <c r="I114" s="6" t="n">
        <v>-810</v>
      </c>
      <c r="J114" s="6" t="n">
        <v>-0</v>
      </c>
      <c r="K114" s="6" t="n">
        <v>-0.49</v>
      </c>
      <c r="L114" s="6" t="n">
        <v>-0.07</v>
      </c>
      <c r="M114" s="6"/>
      <c r="N114" s="6" t="s">
        <f>=I114+J114+K114+L114</f>
      </c>
      <c r="O114" s="6"/>
      <c r="P114" s="16"/>
      <c r="Q114" s="16" t="s">
        <v>891</v>
      </c>
    </row>
    <row collapsed="false" customFormat="false" customHeight="false" hidden="false" ht="12.1" outlineLevel="0" r="115">
      <c r="A115" s="21" t="n">
        <v>44127.166666667</v>
      </c>
      <c r="B115" s="22" t="s">
        <v>890</v>
      </c>
      <c r="C115" s="22" t="s">
        <v>192</v>
      </c>
      <c r="D115" s="22" t="s">
        <v>890</v>
      </c>
      <c r="E115" s="22" t="s">
        <v>890</v>
      </c>
      <c r="F115" s="22" t="s">
        <v>20</v>
      </c>
      <c r="G115" s="23" t="n">
        <v>1</v>
      </c>
      <c r="H115" s="24" t="n">
        <v>163</v>
      </c>
      <c r="I115" s="24" t="n">
        <v>163</v>
      </c>
      <c r="J115" s="24" t="n">
        <v>0</v>
      </c>
      <c r="K115" s="24" t="n">
        <v>-0</v>
      </c>
      <c r="L115" s="24" t="n">
        <v>-0</v>
      </c>
      <c r="M115" s="24"/>
      <c r="N115" s="6" t="s">
        <f>=I115+J115+K115+L115</f>
      </c>
      <c r="O115" s="24"/>
      <c r="P115" s="22"/>
      <c r="Q115" s="22" t="s">
        <v>891</v>
      </c>
    </row>
    <row collapsed="false" customFormat="false" customHeight="false" hidden="false" ht="12.1" outlineLevel="0" r="116">
      <c r="A116" s="21" t="n">
        <v>44141.166666667</v>
      </c>
      <c r="B116" s="22" t="s">
        <v>903</v>
      </c>
      <c r="C116" s="22" t="s">
        <v>928</v>
      </c>
      <c r="D116" s="22" t="s">
        <v>903</v>
      </c>
      <c r="E116" s="22" t="s">
        <v>903</v>
      </c>
      <c r="F116" s="22" t="s">
        <v>20</v>
      </c>
      <c r="G116" s="23" t="n">
        <v>1</v>
      </c>
      <c r="H116" s="24" t="n">
        <v>42.38</v>
      </c>
      <c r="I116" s="24" t="n">
        <v>42.38</v>
      </c>
      <c r="J116" s="24" t="n">
        <v>0</v>
      </c>
      <c r="K116" s="24" t="n">
        <v>-0</v>
      </c>
      <c r="L116" s="24" t="n">
        <v>-0</v>
      </c>
      <c r="M116" s="24"/>
      <c r="N116" s="6" t="s">
        <f>=I116+J116+K116+L116</f>
      </c>
      <c r="O116" s="24"/>
      <c r="P116" s="22"/>
      <c r="Q116" s="22" t="s">
        <v>891</v>
      </c>
    </row>
    <row collapsed="false" customFormat="false" customHeight="false" hidden="false" ht="12.1" outlineLevel="0" r="117">
      <c r="A117" s="21" t="n">
        <v>44144.020636574</v>
      </c>
      <c r="B117" s="22" t="s">
        <v>903</v>
      </c>
      <c r="C117" s="22" t="s">
        <v>929</v>
      </c>
      <c r="D117" s="22" t="s">
        <v>903</v>
      </c>
      <c r="E117" s="22" t="s">
        <v>903</v>
      </c>
      <c r="F117" s="22" t="s">
        <v>77</v>
      </c>
      <c r="G117" s="23" t="n">
        <v>1</v>
      </c>
      <c r="H117" s="24" t="n">
        <v>0.47</v>
      </c>
      <c r="I117" s="24" t="n">
        <v>0.47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4"/>
      <c r="O117" s="24"/>
      <c r="P117" s="22"/>
      <c r="Q117" s="22" t="s">
        <v>911</v>
      </c>
    </row>
    <row collapsed="false" customFormat="false" customHeight="false" hidden="false" ht="12.1" outlineLevel="0" r="118">
      <c r="A118" s="21" t="n">
        <v>44147.020636574</v>
      </c>
      <c r="B118" s="22" t="s">
        <v>890</v>
      </c>
      <c r="C118" s="22" t="s">
        <v>192</v>
      </c>
      <c r="D118" s="22" t="s">
        <v>890</v>
      </c>
      <c r="E118" s="22" t="s">
        <v>890</v>
      </c>
      <c r="F118" s="22" t="s">
        <v>20</v>
      </c>
      <c r="G118" s="23" t="n">
        <v>1</v>
      </c>
      <c r="H118" s="24" t="n">
        <v>1575.62</v>
      </c>
      <c r="I118" s="24" t="n">
        <v>1575.62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4"/>
      <c r="P118" s="22"/>
      <c r="Q118" s="22" t="s">
        <v>911</v>
      </c>
    </row>
    <row collapsed="false" customFormat="false" customHeight="false" hidden="false" ht="12.1" outlineLevel="0" r="119">
      <c r="A119" s="20" t="n">
        <v>44147.751053241</v>
      </c>
      <c r="B119" s="16" t="s">
        <v>912</v>
      </c>
      <c r="C119" s="16" t="s">
        <v>913</v>
      </c>
      <c r="D119" s="16" t="s">
        <v>763</v>
      </c>
      <c r="E119" s="16" t="s">
        <v>914</v>
      </c>
      <c r="F119" s="16" t="s">
        <v>20</v>
      </c>
      <c r="G119" s="7" t="n">
        <v>20</v>
      </c>
      <c r="H119" s="6" t="n">
        <v>77.2054</v>
      </c>
      <c r="I119" s="6" t="n">
        <v>-1544.108</v>
      </c>
      <c r="J119" s="6" t="n">
        <v>-0</v>
      </c>
      <c r="K119" s="6" t="n">
        <v>-1.77</v>
      </c>
      <c r="L119" s="6" t="n">
        <v>-0</v>
      </c>
      <c r="M119" s="6"/>
      <c r="N119" s="6" t="s">
        <f>=I119+J119+K119+L119</f>
      </c>
      <c r="O119" s="6"/>
      <c r="P119" s="16"/>
      <c r="Q119" s="16" t="s">
        <v>911</v>
      </c>
    </row>
    <row collapsed="false" customFormat="false" customHeight="false" hidden="false" ht="12.1" outlineLevel="0" r="120">
      <c r="A120" s="20" t="n">
        <v>44147.754618056</v>
      </c>
      <c r="B120" s="16" t="s">
        <v>132</v>
      </c>
      <c r="C120" s="16" t="s">
        <v>930</v>
      </c>
      <c r="D120" s="16" t="s">
        <v>763</v>
      </c>
      <c r="E120" s="16" t="s">
        <v>133</v>
      </c>
      <c r="F120" s="16" t="s">
        <v>20</v>
      </c>
      <c r="G120" s="7" t="n">
        <v>27</v>
      </c>
      <c r="H120" s="6" t="n">
        <v>1.2309</v>
      </c>
      <c r="I120" s="6" t="n">
        <v>-33.2343</v>
      </c>
      <c r="J120" s="6" t="n">
        <v>-0</v>
      </c>
      <c r="K120" s="6" t="n">
        <v>-0.02</v>
      </c>
      <c r="L120" s="6" t="n">
        <v>-0</v>
      </c>
      <c r="M120" s="6"/>
      <c r="N120" s="6" t="s">
        <f>=I120+J120+K120+L120</f>
      </c>
      <c r="O120" s="6"/>
      <c r="P120" s="16"/>
      <c r="Q120" s="16" t="s">
        <v>911</v>
      </c>
    </row>
    <row collapsed="false" customFormat="false" customHeight="false" hidden="false" ht="12.1" outlineLevel="0" r="121">
      <c r="A121" s="21" t="n">
        <v>44148.020636574</v>
      </c>
      <c r="B121" s="22" t="s">
        <v>890</v>
      </c>
      <c r="C121" s="22" t="s">
        <v>192</v>
      </c>
      <c r="D121" s="22" t="s">
        <v>890</v>
      </c>
      <c r="E121" s="22" t="s">
        <v>890</v>
      </c>
      <c r="F121" s="22" t="s">
        <v>20</v>
      </c>
      <c r="G121" s="23" t="n">
        <v>1</v>
      </c>
      <c r="H121" s="24" t="n">
        <v>10</v>
      </c>
      <c r="I121" s="24" t="n">
        <v>10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4"/>
      <c r="P121" s="22"/>
      <c r="Q121" s="22" t="s">
        <v>911</v>
      </c>
    </row>
    <row collapsed="false" customFormat="false" customHeight="false" hidden="false" ht="12.1" outlineLevel="0" r="122">
      <c r="A122" s="20" t="n">
        <v>44153.770833333</v>
      </c>
      <c r="B122" s="16" t="s">
        <v>779</v>
      </c>
      <c r="C122" s="16" t="s">
        <v>931</v>
      </c>
      <c r="D122" s="16" t="s">
        <v>763</v>
      </c>
      <c r="E122" s="16" t="s">
        <v>18</v>
      </c>
      <c r="F122" s="16" t="s">
        <v>77</v>
      </c>
      <c r="G122" s="7" t="n">
        <v>1</v>
      </c>
      <c r="H122" s="6" t="n">
        <v>37.18</v>
      </c>
      <c r="I122" s="6" t="n">
        <v>-37.18</v>
      </c>
      <c r="J122" s="6" t="n">
        <v>-0</v>
      </c>
      <c r="K122" s="6" t="n">
        <v>-0.03</v>
      </c>
      <c r="L122" s="6" t="n">
        <v>-0</v>
      </c>
      <c r="M122" s="6" t="s">
        <f>=I122+J122+K122+L122</f>
      </c>
      <c r="N122" s="6"/>
      <c r="O122" s="6"/>
      <c r="P122" s="16"/>
      <c r="Q122" s="16" t="s">
        <v>911</v>
      </c>
    </row>
    <row collapsed="false" customFormat="false" customHeight="false" hidden="false" ht="12.1" outlineLevel="0" r="123">
      <c r="A123" s="21" t="n">
        <v>44160.020636574</v>
      </c>
      <c r="B123" s="22" t="s">
        <v>903</v>
      </c>
      <c r="C123" s="22" t="s">
        <v>922</v>
      </c>
      <c r="D123" s="22" t="s">
        <v>903</v>
      </c>
      <c r="E123" s="22" t="s">
        <v>903</v>
      </c>
      <c r="F123" s="22" t="s">
        <v>77</v>
      </c>
      <c r="G123" s="23" t="n">
        <v>1</v>
      </c>
      <c r="H123" s="24" t="n">
        <v>0.16</v>
      </c>
      <c r="I123" s="24" t="n">
        <v>0.16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4"/>
      <c r="O123" s="24"/>
      <c r="P123" s="22"/>
      <c r="Q123" s="22" t="s">
        <v>911</v>
      </c>
    </row>
    <row collapsed="false" customFormat="false" customHeight="false" hidden="false" ht="12.1" outlineLevel="0" r="124">
      <c r="A124" s="21" t="n">
        <v>44168.020636574</v>
      </c>
      <c r="B124" s="22" t="s">
        <v>890</v>
      </c>
      <c r="C124" s="22" t="s">
        <v>192</v>
      </c>
      <c r="D124" s="22" t="s">
        <v>890</v>
      </c>
      <c r="E124" s="22" t="s">
        <v>890</v>
      </c>
      <c r="F124" s="22" t="s">
        <v>20</v>
      </c>
      <c r="G124" s="23" t="n">
        <v>1</v>
      </c>
      <c r="H124" s="24" t="n">
        <v>2309.43</v>
      </c>
      <c r="I124" s="24" t="n">
        <v>2309.43</v>
      </c>
      <c r="J124" s="24" t="n">
        <v>0</v>
      </c>
      <c r="K124" s="24" t="n">
        <v>-0</v>
      </c>
      <c r="L124" s="24" t="n">
        <v>-0</v>
      </c>
      <c r="M124" s="24"/>
      <c r="N124" s="6" t="s">
        <f>=I124+J124+K124+L124</f>
      </c>
      <c r="O124" s="24"/>
      <c r="P124" s="22"/>
      <c r="Q124" s="22" t="s">
        <v>911</v>
      </c>
    </row>
    <row collapsed="false" customFormat="false" customHeight="false" hidden="false" ht="12.1" outlineLevel="0" r="125">
      <c r="A125" s="20" t="n">
        <v>44169.551157407</v>
      </c>
      <c r="B125" s="16" t="s">
        <v>110</v>
      </c>
      <c r="C125" s="16" t="s">
        <v>932</v>
      </c>
      <c r="D125" s="16" t="s">
        <v>763</v>
      </c>
      <c r="E125" s="16" t="s">
        <v>18</v>
      </c>
      <c r="F125" s="16" t="s">
        <v>20</v>
      </c>
      <c r="G125" s="7" t="n">
        <v>10</v>
      </c>
      <c r="H125" s="6" t="n">
        <v>44.475</v>
      </c>
      <c r="I125" s="6" t="n">
        <v>-444.75</v>
      </c>
      <c r="J125" s="6" t="n">
        <v>-0</v>
      </c>
      <c r="K125" s="6" t="n">
        <v>-0.27</v>
      </c>
      <c r="L125" s="6" t="n">
        <v>-0</v>
      </c>
      <c r="M125" s="6"/>
      <c r="N125" s="6" t="s">
        <f>=I125+J125+K125+L125</f>
      </c>
      <c r="O125" s="6"/>
      <c r="P125" s="16"/>
      <c r="Q125" s="16" t="s">
        <v>911</v>
      </c>
    </row>
    <row collapsed="false" customFormat="false" customHeight="false" hidden="false" ht="12.1" outlineLevel="0" r="126">
      <c r="A126" s="21" t="n">
        <v>44173.020636574</v>
      </c>
      <c r="B126" s="22" t="s">
        <v>903</v>
      </c>
      <c r="C126" s="22" t="s">
        <v>933</v>
      </c>
      <c r="D126" s="22" t="s">
        <v>903</v>
      </c>
      <c r="E126" s="22" t="s">
        <v>903</v>
      </c>
      <c r="F126" s="22" t="s">
        <v>77</v>
      </c>
      <c r="G126" s="23" t="n">
        <v>1</v>
      </c>
      <c r="H126" s="24" t="n">
        <v>0.21</v>
      </c>
      <c r="I126" s="24" t="n">
        <v>0.21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4"/>
      <c r="O126" s="24"/>
      <c r="P126" s="22"/>
      <c r="Q126" s="22" t="s">
        <v>911</v>
      </c>
    </row>
    <row collapsed="false" customFormat="false" customHeight="false" hidden="false" ht="12.1" outlineLevel="0" r="127">
      <c r="A127" s="21" t="n">
        <v>44175.166666667</v>
      </c>
      <c r="B127" s="22" t="s">
        <v>890</v>
      </c>
      <c r="C127" s="22" t="s">
        <v>192</v>
      </c>
      <c r="D127" s="22" t="s">
        <v>890</v>
      </c>
      <c r="E127" s="22" t="s">
        <v>890</v>
      </c>
      <c r="F127" s="22" t="s">
        <v>20</v>
      </c>
      <c r="G127" s="23" t="n">
        <v>1</v>
      </c>
      <c r="H127" s="24" t="n">
        <v>100</v>
      </c>
      <c r="I127" s="24" t="n">
        <v>100</v>
      </c>
      <c r="J127" s="24" t="n">
        <v>0</v>
      </c>
      <c r="K127" s="24" t="n">
        <v>-0</v>
      </c>
      <c r="L127" s="24" t="n">
        <v>-0</v>
      </c>
      <c r="M127" s="24"/>
      <c r="N127" s="6" t="s">
        <f>=I127+J127+K127+L127</f>
      </c>
      <c r="O127" s="24"/>
      <c r="P127" s="22"/>
      <c r="Q127" s="22" t="s">
        <v>891</v>
      </c>
    </row>
    <row collapsed="false" customFormat="false" customHeight="false" hidden="false" ht="12.1" outlineLevel="0" r="128">
      <c r="A128" s="20" t="n">
        <v>44175.734965278</v>
      </c>
      <c r="B128" s="16" t="s">
        <v>912</v>
      </c>
      <c r="C128" s="16" t="s">
        <v>913</v>
      </c>
      <c r="D128" s="16" t="s">
        <v>763</v>
      </c>
      <c r="E128" s="16" t="s">
        <v>914</v>
      </c>
      <c r="F128" s="16" t="s">
        <v>20</v>
      </c>
      <c r="G128" s="7" t="n">
        <v>3</v>
      </c>
      <c r="H128" s="6" t="n">
        <v>73.31</v>
      </c>
      <c r="I128" s="6" t="n">
        <v>-219.93</v>
      </c>
      <c r="J128" s="6" t="n">
        <v>-0</v>
      </c>
      <c r="K128" s="6" t="n">
        <v>-1.11</v>
      </c>
      <c r="L128" s="6" t="n">
        <v>-0</v>
      </c>
      <c r="M128" s="6"/>
      <c r="N128" s="6" t="s">
        <f>=I128+J128+K128+L128</f>
      </c>
      <c r="O128" s="6"/>
      <c r="P128" s="16"/>
      <c r="Q128" s="16" t="s">
        <v>911</v>
      </c>
    </row>
    <row collapsed="false" customFormat="false" customHeight="false" hidden="false" ht="12.1" outlineLevel="0" r="129">
      <c r="A129" s="20" t="n">
        <v>44175.736134259</v>
      </c>
      <c r="B129" s="16" t="s">
        <v>780</v>
      </c>
      <c r="C129" s="16" t="s">
        <v>934</v>
      </c>
      <c r="D129" s="16" t="s">
        <v>763</v>
      </c>
      <c r="E129" s="16" t="s">
        <v>133</v>
      </c>
      <c r="F129" s="16" t="s">
        <v>77</v>
      </c>
      <c r="G129" s="7" t="n">
        <v>1</v>
      </c>
      <c r="H129" s="6" t="n">
        <v>1.0335</v>
      </c>
      <c r="I129" s="6" t="n">
        <v>-1.0335</v>
      </c>
      <c r="J129" s="6" t="n">
        <v>-0</v>
      </c>
      <c r="K129" s="6" t="n">
        <v>-0.02</v>
      </c>
      <c r="L129" s="6" t="n">
        <v>-0</v>
      </c>
      <c r="M129" s="6" t="s">
        <f>=I129+J129+K129+L129</f>
      </c>
      <c r="N129" s="6"/>
      <c r="O129" s="6"/>
      <c r="P129" s="16"/>
      <c r="Q129" s="16" t="s">
        <v>911</v>
      </c>
    </row>
    <row collapsed="false" customFormat="false" customHeight="false" hidden="false" ht="12.1" outlineLevel="0" r="130">
      <c r="A130" s="20" t="n">
        <v>44175.7453125</v>
      </c>
      <c r="B130" s="16" t="s">
        <v>132</v>
      </c>
      <c r="C130" s="16" t="s">
        <v>930</v>
      </c>
      <c r="D130" s="16" t="s">
        <v>763</v>
      </c>
      <c r="E130" s="16" t="s">
        <v>133</v>
      </c>
      <c r="F130" s="16" t="s">
        <v>20</v>
      </c>
      <c r="G130" s="7" t="n">
        <v>23</v>
      </c>
      <c r="H130" s="6" t="n">
        <v>1.1435</v>
      </c>
      <c r="I130" s="6" t="n">
        <v>-26.3005</v>
      </c>
      <c r="J130" s="6" t="n">
        <v>-0</v>
      </c>
      <c r="K130" s="6" t="n">
        <v>-0.02</v>
      </c>
      <c r="L130" s="6" t="n">
        <v>-0</v>
      </c>
      <c r="M130" s="6"/>
      <c r="N130" s="6" t="s">
        <f>=I130+J130+K130+L130</f>
      </c>
      <c r="O130" s="6"/>
      <c r="P130" s="16"/>
      <c r="Q130" s="16" t="s">
        <v>911</v>
      </c>
    </row>
    <row collapsed="false" customFormat="false" customHeight="false" hidden="false" ht="12.1" outlineLevel="0" r="131">
      <c r="A131" s="20" t="n">
        <v>44175.74625</v>
      </c>
      <c r="B131" s="16" t="s">
        <v>132</v>
      </c>
      <c r="C131" s="16" t="s">
        <v>930</v>
      </c>
      <c r="D131" s="16" t="s">
        <v>763</v>
      </c>
      <c r="E131" s="16" t="s">
        <v>133</v>
      </c>
      <c r="F131" s="16" t="s">
        <v>77</v>
      </c>
      <c r="G131" s="7" t="n">
        <v>100</v>
      </c>
      <c r="H131" s="6" t="n">
        <v>0.015575</v>
      </c>
      <c r="I131" s="6" t="n">
        <v>-1.5575</v>
      </c>
      <c r="J131" s="6" t="n">
        <v>-0</v>
      </c>
      <c r="K131" s="6" t="n">
        <v>-0.02</v>
      </c>
      <c r="L131" s="6" t="n">
        <v>-0</v>
      </c>
      <c r="M131" s="6" t="s">
        <f>=I131+J131+K131+L131</f>
      </c>
      <c r="N131" s="6"/>
      <c r="O131" s="6"/>
      <c r="P131" s="16"/>
      <c r="Q131" s="16" t="s">
        <v>911</v>
      </c>
    </row>
    <row collapsed="false" customFormat="false" customHeight="false" hidden="false" ht="12.1" outlineLevel="0" r="132">
      <c r="A132" s="20" t="n">
        <v>44175.870844907</v>
      </c>
      <c r="B132" s="16" t="s">
        <v>75</v>
      </c>
      <c r="C132" s="16" t="s">
        <v>895</v>
      </c>
      <c r="D132" s="16" t="s">
        <v>763</v>
      </c>
      <c r="E132" s="16" t="s">
        <v>18</v>
      </c>
      <c r="F132" s="16" t="s">
        <v>20</v>
      </c>
      <c r="G132" s="7" t="n">
        <v>1</v>
      </c>
      <c r="H132" s="6" t="n">
        <v>471.5</v>
      </c>
      <c r="I132" s="6" t="n">
        <v>-471.5</v>
      </c>
      <c r="J132" s="6" t="n">
        <v>-0</v>
      </c>
      <c r="K132" s="6" t="n">
        <v>-0.28</v>
      </c>
      <c r="L132" s="6" t="n">
        <v>-0.05</v>
      </c>
      <c r="M132" s="6"/>
      <c r="N132" s="6" t="s">
        <f>=I132+J132+K132+L132</f>
      </c>
      <c r="O132" s="6"/>
      <c r="P132" s="16"/>
      <c r="Q132" s="16" t="s">
        <v>891</v>
      </c>
    </row>
    <row collapsed="false" customFormat="false" customHeight="false" hidden="false" ht="12.1" outlineLevel="0" r="133">
      <c r="A133" s="20" t="n">
        <v>44175.885856481</v>
      </c>
      <c r="B133" s="16" t="s">
        <v>156</v>
      </c>
      <c r="C133" s="16" t="s">
        <v>910</v>
      </c>
      <c r="D133" s="16" t="s">
        <v>763</v>
      </c>
      <c r="E133" s="16" t="s">
        <v>133</v>
      </c>
      <c r="F133" s="16" t="s">
        <v>20</v>
      </c>
      <c r="G133" s="7" t="n">
        <v>27</v>
      </c>
      <c r="H133" s="6" t="n">
        <v>1.6469</v>
      </c>
      <c r="I133" s="6" t="n">
        <v>-44.47</v>
      </c>
      <c r="J133" s="6" t="n">
        <v>-0</v>
      </c>
      <c r="K133" s="6" t="n">
        <v>-0.03</v>
      </c>
      <c r="L133" s="6" t="n">
        <v>-0.02</v>
      </c>
      <c r="M133" s="6"/>
      <c r="N133" s="6" t="s">
        <f>=I133+J133+K133+L133</f>
      </c>
      <c r="O133" s="6"/>
      <c r="P133" s="16"/>
      <c r="Q133" s="16" t="s">
        <v>891</v>
      </c>
    </row>
    <row collapsed="false" customFormat="false" customHeight="false" hidden="false" ht="12.1" outlineLevel="0" r="134">
      <c r="A134" s="21" t="n">
        <v>44188.020636574</v>
      </c>
      <c r="B134" s="22" t="s">
        <v>890</v>
      </c>
      <c r="C134" s="22" t="s">
        <v>192</v>
      </c>
      <c r="D134" s="22" t="s">
        <v>890</v>
      </c>
      <c r="E134" s="22" t="s">
        <v>890</v>
      </c>
      <c r="F134" s="22" t="s">
        <v>20</v>
      </c>
      <c r="G134" s="23" t="n">
        <v>1</v>
      </c>
      <c r="H134" s="24" t="n">
        <v>708</v>
      </c>
      <c r="I134" s="24" t="n">
        <v>708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4"/>
      <c r="P134" s="22"/>
      <c r="Q134" s="22" t="s">
        <v>911</v>
      </c>
    </row>
    <row collapsed="false" customFormat="false" customHeight="false" hidden="false" ht="12.1" outlineLevel="0" r="135">
      <c r="A135" s="20" t="n">
        <v>44188.778333333</v>
      </c>
      <c r="B135" s="16" t="s">
        <v>912</v>
      </c>
      <c r="C135" s="16" t="s">
        <v>913</v>
      </c>
      <c r="D135" s="16" t="s">
        <v>763</v>
      </c>
      <c r="E135" s="16" t="s">
        <v>914</v>
      </c>
      <c r="F135" s="16" t="s">
        <v>20</v>
      </c>
      <c r="G135" s="7" t="n">
        <v>29</v>
      </c>
      <c r="H135" s="6" t="n">
        <v>74.9834</v>
      </c>
      <c r="I135" s="6" t="n">
        <v>-2174.5186</v>
      </c>
      <c r="J135" s="6" t="n">
        <v>-0</v>
      </c>
      <c r="K135" s="6" t="n">
        <v>-2.09</v>
      </c>
      <c r="L135" s="6" t="n">
        <v>-0</v>
      </c>
      <c r="M135" s="6"/>
      <c r="N135" s="6" t="s">
        <f>=I135+J135+K135+L135</f>
      </c>
      <c r="O135" s="6"/>
      <c r="P135" s="16"/>
      <c r="Q135" s="16" t="s">
        <v>911</v>
      </c>
    </row>
    <row collapsed="false" customFormat="false" customHeight="false" hidden="false" ht="12.1" outlineLevel="0" r="136">
      <c r="A136" s="20" t="n">
        <v>44188.77875</v>
      </c>
      <c r="B136" s="16" t="s">
        <v>117</v>
      </c>
      <c r="C136" s="16" t="s">
        <v>920</v>
      </c>
      <c r="D136" s="16" t="s">
        <v>763</v>
      </c>
      <c r="E136" s="16" t="s">
        <v>18</v>
      </c>
      <c r="F136" s="16" t="s">
        <v>77</v>
      </c>
      <c r="G136" s="7" t="n">
        <v>1</v>
      </c>
      <c r="H136" s="6" t="n">
        <v>28.72</v>
      </c>
      <c r="I136" s="6" t="n">
        <v>-28.72</v>
      </c>
      <c r="J136" s="6" t="n">
        <v>-0</v>
      </c>
      <c r="K136" s="6" t="n">
        <v>-0.02</v>
      </c>
      <c r="L136" s="6" t="n">
        <v>-0</v>
      </c>
      <c r="M136" s="6" t="s">
        <f>=I136+J136+K136+L136</f>
      </c>
      <c r="N136" s="6"/>
      <c r="O136" s="6"/>
      <c r="P136" s="16"/>
      <c r="Q136" s="16" t="s">
        <v>911</v>
      </c>
    </row>
    <row collapsed="false" customFormat="false" customHeight="false" hidden="false" ht="12.1" outlineLevel="0" r="137">
      <c r="A137" s="21" t="n">
        <v>44194.020636574</v>
      </c>
      <c r="B137" s="22" t="s">
        <v>903</v>
      </c>
      <c r="C137" s="22" t="s">
        <v>926</v>
      </c>
      <c r="D137" s="22" t="s">
        <v>903</v>
      </c>
      <c r="E137" s="22" t="s">
        <v>903</v>
      </c>
      <c r="F137" s="22" t="s">
        <v>77</v>
      </c>
      <c r="G137" s="23" t="n">
        <v>1</v>
      </c>
      <c r="H137" s="24" t="n">
        <v>0.16</v>
      </c>
      <c r="I137" s="24" t="n">
        <v>0.16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4"/>
      <c r="O137" s="24"/>
      <c r="P137" s="22"/>
      <c r="Q137" s="22" t="s">
        <v>911</v>
      </c>
    </row>
    <row collapsed="false" customFormat="false" customHeight="false" hidden="false" ht="12.1" outlineLevel="0" r="138">
      <c r="A138" s="21" t="n">
        <v>44200.020636574</v>
      </c>
      <c r="B138" s="22" t="s">
        <v>890</v>
      </c>
      <c r="C138" s="22" t="s">
        <v>192</v>
      </c>
      <c r="D138" s="22" t="s">
        <v>890</v>
      </c>
      <c r="E138" s="22" t="s">
        <v>890</v>
      </c>
      <c r="F138" s="22" t="s">
        <v>20</v>
      </c>
      <c r="G138" s="23" t="n">
        <v>1</v>
      </c>
      <c r="H138" s="24" t="n">
        <v>600</v>
      </c>
      <c r="I138" s="24" t="n">
        <v>600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4"/>
      <c r="P138" s="22"/>
      <c r="Q138" s="22" t="s">
        <v>911</v>
      </c>
    </row>
    <row collapsed="false" customFormat="false" customHeight="false" hidden="false" ht="12.1" outlineLevel="0" r="139">
      <c r="A139" s="20" t="n">
        <v>44200.764282407</v>
      </c>
      <c r="B139" s="16" t="s">
        <v>110</v>
      </c>
      <c r="C139" s="16" t="s">
        <v>932</v>
      </c>
      <c r="D139" s="16" t="s">
        <v>763</v>
      </c>
      <c r="E139" s="16" t="s">
        <v>18</v>
      </c>
      <c r="F139" s="16" t="s">
        <v>20</v>
      </c>
      <c r="G139" s="7" t="n">
        <v>10</v>
      </c>
      <c r="H139" s="6" t="n">
        <v>57.02</v>
      </c>
      <c r="I139" s="6" t="n">
        <v>-570.2</v>
      </c>
      <c r="J139" s="6" t="n">
        <v>-0</v>
      </c>
      <c r="K139" s="6" t="n">
        <v>-0.34</v>
      </c>
      <c r="L139" s="6" t="n">
        <v>-0</v>
      </c>
      <c r="M139" s="6"/>
      <c r="N139" s="6" t="s">
        <f>=I139+J139+K139+L139</f>
      </c>
      <c r="O139" s="6"/>
      <c r="P139" s="16"/>
      <c r="Q139" s="16" t="s">
        <v>911</v>
      </c>
    </row>
    <row collapsed="false" customFormat="false" customHeight="false" hidden="false" ht="12.1" outlineLevel="0" r="140">
      <c r="A140" s="21" t="n">
        <v>44208.166666667</v>
      </c>
      <c r="B140" s="22" t="s">
        <v>890</v>
      </c>
      <c r="C140" s="22" t="s">
        <v>192</v>
      </c>
      <c r="D140" s="22" t="s">
        <v>890</v>
      </c>
      <c r="E140" s="22" t="s">
        <v>890</v>
      </c>
      <c r="F140" s="22" t="s">
        <v>20</v>
      </c>
      <c r="G140" s="23" t="n">
        <v>1</v>
      </c>
      <c r="H140" s="24" t="n">
        <v>400</v>
      </c>
      <c r="I140" s="24" t="n">
        <v>400</v>
      </c>
      <c r="J140" s="24" t="n">
        <v>0</v>
      </c>
      <c r="K140" s="24" t="n">
        <v>-0</v>
      </c>
      <c r="L140" s="24" t="n">
        <v>-0</v>
      </c>
      <c r="M140" s="24"/>
      <c r="N140" s="6" t="s">
        <f>=I140+J140+K140+L140</f>
      </c>
      <c r="O140" s="24"/>
      <c r="P140" s="22"/>
      <c r="Q140" s="22" t="s">
        <v>891</v>
      </c>
    </row>
    <row collapsed="false" customFormat="false" customHeight="false" hidden="false" ht="12.1" outlineLevel="0" r="141">
      <c r="A141" s="20" t="n">
        <v>44208.882303241</v>
      </c>
      <c r="B141" s="16" t="s">
        <v>84</v>
      </c>
      <c r="C141" s="16" t="s">
        <v>925</v>
      </c>
      <c r="D141" s="16" t="s">
        <v>763</v>
      </c>
      <c r="E141" s="16" t="s">
        <v>18</v>
      </c>
      <c r="F141" s="16" t="s">
        <v>20</v>
      </c>
      <c r="G141" s="7" t="n">
        <v>1000</v>
      </c>
      <c r="H141" s="6" t="n">
        <v>0.3902</v>
      </c>
      <c r="I141" s="6" t="n">
        <v>-390.2</v>
      </c>
      <c r="J141" s="6" t="n">
        <v>-0</v>
      </c>
      <c r="K141" s="6" t="n">
        <v>-0.23</v>
      </c>
      <c r="L141" s="6" t="n">
        <v>-0.04</v>
      </c>
      <c r="M141" s="6"/>
      <c r="N141" s="6" t="s">
        <f>=I141+J141+K141+L141</f>
      </c>
      <c r="O141" s="6"/>
      <c r="P141" s="16"/>
      <c r="Q141" s="16" t="s">
        <v>891</v>
      </c>
    </row>
    <row collapsed="false" customFormat="false" customHeight="false" hidden="false" ht="12.1" outlineLevel="0" r="142">
      <c r="A142" s="21" t="n">
        <v>44211.020636574</v>
      </c>
      <c r="B142" s="22" t="s">
        <v>903</v>
      </c>
      <c r="C142" s="22" t="s">
        <v>927</v>
      </c>
      <c r="D142" s="22" t="s">
        <v>903</v>
      </c>
      <c r="E142" s="22" t="s">
        <v>903</v>
      </c>
      <c r="F142" s="22" t="s">
        <v>77</v>
      </c>
      <c r="G142" s="23" t="n">
        <v>1</v>
      </c>
      <c r="H142" s="24" t="n">
        <v>0.13</v>
      </c>
      <c r="I142" s="24" t="n">
        <v>0.13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4"/>
      <c r="O142" s="24"/>
      <c r="P142" s="22"/>
      <c r="Q142" s="22" t="s">
        <v>911</v>
      </c>
    </row>
    <row collapsed="false" customFormat="false" customHeight="false" hidden="false" ht="12.1" outlineLevel="0" r="143">
      <c r="A143" s="21" t="n">
        <v>44223.020636574</v>
      </c>
      <c r="B143" s="22" t="s">
        <v>903</v>
      </c>
      <c r="C143" s="22" t="s">
        <v>935</v>
      </c>
      <c r="D143" s="22" t="s">
        <v>903</v>
      </c>
      <c r="E143" s="22" t="s">
        <v>903</v>
      </c>
      <c r="F143" s="22" t="s">
        <v>20</v>
      </c>
      <c r="G143" s="23" t="n">
        <v>1</v>
      </c>
      <c r="H143" s="24" t="n">
        <v>41.82</v>
      </c>
      <c r="I143" s="24" t="n">
        <v>41.82</v>
      </c>
      <c r="J143" s="24" t="n">
        <v>0</v>
      </c>
      <c r="K143" s="24" t="n">
        <v>-0</v>
      </c>
      <c r="L143" s="24" t="n">
        <v>-0</v>
      </c>
      <c r="M143" s="24"/>
      <c r="N143" s="6" t="s">
        <f>=I143+J143+K143+L143</f>
      </c>
      <c r="O143" s="24"/>
      <c r="P143" s="22"/>
      <c r="Q143" s="22" t="s">
        <v>911</v>
      </c>
    </row>
    <row collapsed="false" customFormat="false" customHeight="false" hidden="false" ht="12.1" outlineLevel="0" r="144">
      <c r="A144" s="21" t="n">
        <v>44224.020636574</v>
      </c>
      <c r="B144" s="22" t="s">
        <v>890</v>
      </c>
      <c r="C144" s="22" t="s">
        <v>192</v>
      </c>
      <c r="D144" s="22" t="s">
        <v>890</v>
      </c>
      <c r="E144" s="22" t="s">
        <v>890</v>
      </c>
      <c r="F144" s="22" t="s">
        <v>20</v>
      </c>
      <c r="G144" s="23" t="n">
        <v>1</v>
      </c>
      <c r="H144" s="24" t="n">
        <v>600</v>
      </c>
      <c r="I144" s="24" t="n">
        <v>600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4"/>
      <c r="P144" s="22"/>
      <c r="Q144" s="22" t="s">
        <v>911</v>
      </c>
    </row>
    <row collapsed="false" customFormat="false" customHeight="false" hidden="false" ht="12.1" outlineLevel="0" r="145">
      <c r="A145" s="20" t="n">
        <v>44224.786909722</v>
      </c>
      <c r="B145" s="16" t="s">
        <v>110</v>
      </c>
      <c r="C145" s="16" t="s">
        <v>932</v>
      </c>
      <c r="D145" s="16" t="s">
        <v>763</v>
      </c>
      <c r="E145" s="16" t="s">
        <v>18</v>
      </c>
      <c r="F145" s="16" t="s">
        <v>20</v>
      </c>
      <c r="G145" s="7" t="n">
        <v>10</v>
      </c>
      <c r="H145" s="6" t="n">
        <v>51.845</v>
      </c>
      <c r="I145" s="6" t="n">
        <v>-518.45</v>
      </c>
      <c r="J145" s="6" t="n">
        <v>-0</v>
      </c>
      <c r="K145" s="6" t="n">
        <v>-0.31</v>
      </c>
      <c r="L145" s="6" t="n">
        <v>-0</v>
      </c>
      <c r="M145" s="6"/>
      <c r="N145" s="6" t="s">
        <f>=I145+J145+K145+L145</f>
      </c>
      <c r="O145" s="6"/>
      <c r="P145" s="16"/>
      <c r="Q145" s="16" t="s">
        <v>911</v>
      </c>
    </row>
    <row collapsed="false" customFormat="false" customHeight="false" hidden="false" ht="12.1" outlineLevel="0" r="146">
      <c r="A146" s="21" t="n">
        <v>44231.020636574</v>
      </c>
      <c r="B146" s="22" t="s">
        <v>903</v>
      </c>
      <c r="C146" s="22" t="s">
        <v>936</v>
      </c>
      <c r="D146" s="22" t="s">
        <v>903</v>
      </c>
      <c r="E146" s="22" t="s">
        <v>903</v>
      </c>
      <c r="F146" s="22" t="s">
        <v>77</v>
      </c>
      <c r="G146" s="23" t="n">
        <v>1</v>
      </c>
      <c r="H146" s="24" t="n">
        <v>0.94</v>
      </c>
      <c r="I146" s="24" t="n">
        <v>0.94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4"/>
      <c r="O146" s="24"/>
      <c r="P146" s="22"/>
      <c r="Q146" s="22" t="s">
        <v>911</v>
      </c>
    </row>
    <row collapsed="false" customFormat="false" customHeight="false" hidden="false" ht="12.1" outlineLevel="0" r="147">
      <c r="A147" s="21" t="n">
        <v>44232.166666667</v>
      </c>
      <c r="B147" s="22" t="s">
        <v>890</v>
      </c>
      <c r="C147" s="22" t="s">
        <v>192</v>
      </c>
      <c r="D147" s="22" t="s">
        <v>890</v>
      </c>
      <c r="E147" s="22" t="s">
        <v>890</v>
      </c>
      <c r="F147" s="22" t="s">
        <v>20</v>
      </c>
      <c r="G147" s="23" t="n">
        <v>1</v>
      </c>
      <c r="H147" s="24" t="n">
        <v>3350</v>
      </c>
      <c r="I147" s="24" t="n">
        <v>3350</v>
      </c>
      <c r="J147" s="24" t="n">
        <v>0</v>
      </c>
      <c r="K147" s="24" t="n">
        <v>-0</v>
      </c>
      <c r="L147" s="24" t="n">
        <v>-0</v>
      </c>
      <c r="M147" s="24"/>
      <c r="N147" s="6" t="s">
        <f>=I147+J147+K147+L147</f>
      </c>
      <c r="O147" s="24"/>
      <c r="P147" s="22"/>
      <c r="Q147" s="22" t="s">
        <v>891</v>
      </c>
    </row>
    <row collapsed="false" customFormat="false" customHeight="false" hidden="false" ht="12.1" outlineLevel="0" r="148">
      <c r="A148" s="20" t="n">
        <v>44232.858518519</v>
      </c>
      <c r="B148" s="16" t="s">
        <v>64</v>
      </c>
      <c r="C148" s="16" t="s">
        <v>937</v>
      </c>
      <c r="D148" s="16" t="s">
        <v>763</v>
      </c>
      <c r="E148" s="16" t="s">
        <v>18</v>
      </c>
      <c r="F148" s="16" t="s">
        <v>20</v>
      </c>
      <c r="G148" s="7" t="n">
        <v>10</v>
      </c>
      <c r="H148" s="6" t="n">
        <v>333.05</v>
      </c>
      <c r="I148" s="6" t="n">
        <v>-3330.5</v>
      </c>
      <c r="J148" s="6" t="n">
        <v>-0</v>
      </c>
      <c r="K148" s="6" t="n">
        <v>-2</v>
      </c>
      <c r="L148" s="6" t="n">
        <v>-0.31</v>
      </c>
      <c r="M148" s="6"/>
      <c r="N148" s="6" t="s">
        <f>=I148+J148+K148+L148</f>
      </c>
      <c r="O148" s="6"/>
      <c r="P148" s="16"/>
      <c r="Q148" s="16" t="s">
        <v>891</v>
      </c>
    </row>
    <row collapsed="false" customFormat="false" customHeight="false" hidden="false" ht="12.1" outlineLevel="0" r="149">
      <c r="A149" s="21" t="n">
        <v>44242.020636574</v>
      </c>
      <c r="B149" s="22" t="s">
        <v>890</v>
      </c>
      <c r="C149" s="22" t="s">
        <v>192</v>
      </c>
      <c r="D149" s="22" t="s">
        <v>890</v>
      </c>
      <c r="E149" s="22" t="s">
        <v>890</v>
      </c>
      <c r="F149" s="22" t="s">
        <v>20</v>
      </c>
      <c r="G149" s="23" t="n">
        <v>1</v>
      </c>
      <c r="H149" s="24" t="n">
        <v>509.01</v>
      </c>
      <c r="I149" s="24" t="n">
        <v>509.01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4"/>
      <c r="P149" s="22"/>
      <c r="Q149" s="22" t="s">
        <v>911</v>
      </c>
    </row>
    <row collapsed="false" customFormat="false" customHeight="false" hidden="false" ht="12.1" outlineLevel="0" r="150">
      <c r="A150" s="20" t="n">
        <v>44242.736574074</v>
      </c>
      <c r="B150" s="16" t="s">
        <v>912</v>
      </c>
      <c r="C150" s="16" t="s">
        <v>913</v>
      </c>
      <c r="D150" s="16" t="s">
        <v>763</v>
      </c>
      <c r="E150" s="16" t="s">
        <v>914</v>
      </c>
      <c r="F150" s="16" t="s">
        <v>20</v>
      </c>
      <c r="G150" s="7" t="n">
        <v>10</v>
      </c>
      <c r="H150" s="6" t="n">
        <v>73.3604</v>
      </c>
      <c r="I150" s="6" t="n">
        <v>-733.604</v>
      </c>
      <c r="J150" s="6" t="n">
        <v>-0</v>
      </c>
      <c r="K150" s="6" t="n">
        <v>-1.37</v>
      </c>
      <c r="L150" s="6" t="n">
        <v>-0</v>
      </c>
      <c r="M150" s="6"/>
      <c r="N150" s="6" t="s">
        <f>=I150+J150+K150+L150</f>
      </c>
      <c r="O150" s="6"/>
      <c r="P150" s="16"/>
      <c r="Q150" s="16" t="s">
        <v>911</v>
      </c>
    </row>
    <row collapsed="false" customFormat="false" customHeight="false" hidden="false" ht="12.1" outlineLevel="0" r="151">
      <c r="A151" s="21" t="n">
        <v>44246.020636574</v>
      </c>
      <c r="B151" s="22" t="s">
        <v>903</v>
      </c>
      <c r="C151" s="22" t="s">
        <v>922</v>
      </c>
      <c r="D151" s="22" t="s">
        <v>903</v>
      </c>
      <c r="E151" s="22" t="s">
        <v>903</v>
      </c>
      <c r="F151" s="22" t="s">
        <v>77</v>
      </c>
      <c r="G151" s="23" t="n">
        <v>1</v>
      </c>
      <c r="H151" s="24" t="n">
        <v>0.16</v>
      </c>
      <c r="I151" s="24" t="n">
        <v>0.16</v>
      </c>
      <c r="J151" s="24" t="n">
        <v>0</v>
      </c>
      <c r="K151" s="24" t="n">
        <v>-0</v>
      </c>
      <c r="L151" s="24" t="n">
        <v>-0</v>
      </c>
      <c r="M151" s="6" t="s">
        <f>=I151+J151+K151+L151</f>
      </c>
      <c r="N151" s="24"/>
      <c r="O151" s="24"/>
      <c r="P151" s="22"/>
      <c r="Q151" s="22" t="s">
        <v>911</v>
      </c>
    </row>
    <row collapsed="false" customFormat="false" customHeight="false" hidden="false" ht="12.1" outlineLevel="0" r="152">
      <c r="A152" s="21" t="n">
        <v>44260.020636574</v>
      </c>
      <c r="B152" s="22" t="s">
        <v>890</v>
      </c>
      <c r="C152" s="22" t="s">
        <v>192</v>
      </c>
      <c r="D152" s="22" t="s">
        <v>890</v>
      </c>
      <c r="E152" s="22" t="s">
        <v>890</v>
      </c>
      <c r="F152" s="22" t="s">
        <v>20</v>
      </c>
      <c r="G152" s="23" t="n">
        <v>1</v>
      </c>
      <c r="H152" s="24" t="n">
        <v>225.28</v>
      </c>
      <c r="I152" s="24" t="n">
        <v>225.28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4"/>
      <c r="P152" s="22"/>
      <c r="Q152" s="22" t="s">
        <v>911</v>
      </c>
    </row>
    <row collapsed="false" customFormat="false" customHeight="false" hidden="false" ht="12.1" outlineLevel="0" r="153">
      <c r="A153" s="20" t="n">
        <v>44260.767893519</v>
      </c>
      <c r="B153" s="16" t="s">
        <v>780</v>
      </c>
      <c r="C153" s="16" t="s">
        <v>934</v>
      </c>
      <c r="D153" s="16" t="s">
        <v>763</v>
      </c>
      <c r="E153" s="16" t="s">
        <v>133</v>
      </c>
      <c r="F153" s="16" t="s">
        <v>20</v>
      </c>
      <c r="G153" s="7" t="n">
        <v>1</v>
      </c>
      <c r="H153" s="6" t="n">
        <v>78.7</v>
      </c>
      <c r="I153" s="6" t="n">
        <v>-78.7</v>
      </c>
      <c r="J153" s="6" t="n">
        <v>-0</v>
      </c>
      <c r="K153" s="6" t="n">
        <v>-0.06</v>
      </c>
      <c r="L153" s="6" t="n">
        <v>-0</v>
      </c>
      <c r="M153" s="6"/>
      <c r="N153" s="6" t="s">
        <f>=I153+J153+K153+L153</f>
      </c>
      <c r="O153" s="6"/>
      <c r="P153" s="16"/>
      <c r="Q153" s="16" t="s">
        <v>911</v>
      </c>
    </row>
    <row collapsed="false" customFormat="false" customHeight="false" hidden="false" ht="12.1" outlineLevel="0" r="154">
      <c r="A154" s="20" t="n">
        <v>44260.769212963</v>
      </c>
      <c r="B154" s="16" t="s">
        <v>132</v>
      </c>
      <c r="C154" s="16" t="s">
        <v>930</v>
      </c>
      <c r="D154" s="16" t="s">
        <v>763</v>
      </c>
      <c r="E154" s="16" t="s">
        <v>133</v>
      </c>
      <c r="F154" s="16" t="s">
        <v>20</v>
      </c>
      <c r="G154" s="7" t="n">
        <v>4</v>
      </c>
      <c r="H154" s="6" t="n">
        <v>1.0577</v>
      </c>
      <c r="I154" s="6" t="n">
        <v>-4.2308</v>
      </c>
      <c r="J154" s="6" t="n">
        <v>-0</v>
      </c>
      <c r="K154" s="6" t="n">
        <v>-0.02</v>
      </c>
      <c r="L154" s="6" t="n">
        <v>-0</v>
      </c>
      <c r="M154" s="6"/>
      <c r="N154" s="6" t="s">
        <f>=I154+J154+K154+L154</f>
      </c>
      <c r="O154" s="6"/>
      <c r="P154" s="16"/>
      <c r="Q154" s="16" t="s">
        <v>911</v>
      </c>
    </row>
    <row collapsed="false" customFormat="false" customHeight="false" hidden="false" ht="12.1" outlineLevel="0" r="155">
      <c r="A155" s="20" t="n">
        <v>44260.770115741</v>
      </c>
      <c r="B155" s="16" t="s">
        <v>780</v>
      </c>
      <c r="C155" s="16" t="s">
        <v>934</v>
      </c>
      <c r="D155" s="16" t="s">
        <v>763</v>
      </c>
      <c r="E155" s="16" t="s">
        <v>133</v>
      </c>
      <c r="F155" s="16" t="s">
        <v>77</v>
      </c>
      <c r="G155" s="7" t="n">
        <v>3</v>
      </c>
      <c r="H155" s="6" t="n">
        <v>1.0575</v>
      </c>
      <c r="I155" s="6" t="n">
        <v>-3.1725</v>
      </c>
      <c r="J155" s="6" t="n">
        <v>-0</v>
      </c>
      <c r="K155" s="6" t="n">
        <v>-0.02</v>
      </c>
      <c r="L155" s="6" t="n">
        <v>-0</v>
      </c>
      <c r="M155" s="6" t="s">
        <f>=I155+J155+K155+L155</f>
      </c>
      <c r="N155" s="6"/>
      <c r="O155" s="6"/>
      <c r="P155" s="16"/>
      <c r="Q155" s="16" t="s">
        <v>911</v>
      </c>
    </row>
    <row collapsed="false" customFormat="false" customHeight="false" hidden="false" ht="12.1" outlineLevel="0" r="156">
      <c r="A156" s="20" t="n">
        <v>44260.783541667</v>
      </c>
      <c r="B156" s="16" t="s">
        <v>912</v>
      </c>
      <c r="C156" s="16" t="s">
        <v>913</v>
      </c>
      <c r="D156" s="16" t="s">
        <v>763</v>
      </c>
      <c r="E156" s="16" t="s">
        <v>914</v>
      </c>
      <c r="F156" s="16" t="s">
        <v>20</v>
      </c>
      <c r="G156" s="7" t="n">
        <v>3</v>
      </c>
      <c r="H156" s="6" t="n">
        <v>74.2473</v>
      </c>
      <c r="I156" s="6" t="n">
        <v>-222.7419</v>
      </c>
      <c r="J156" s="6" t="n">
        <v>-0</v>
      </c>
      <c r="K156" s="6" t="n">
        <v>-1.11</v>
      </c>
      <c r="L156" s="6" t="n">
        <v>-0</v>
      </c>
      <c r="M156" s="6"/>
      <c r="N156" s="6" t="s">
        <f>=I156+J156+K156+L156</f>
      </c>
      <c r="O156" s="6"/>
      <c r="P156" s="16"/>
      <c r="Q156" s="16" t="s">
        <v>911</v>
      </c>
    </row>
    <row collapsed="false" customFormat="false" customHeight="false" hidden="false" ht="12.1" outlineLevel="0" r="157">
      <c r="A157" s="20" t="n">
        <v>44260.784166667</v>
      </c>
      <c r="B157" s="16" t="s">
        <v>780</v>
      </c>
      <c r="C157" s="16" t="s">
        <v>934</v>
      </c>
      <c r="D157" s="16" t="s">
        <v>763</v>
      </c>
      <c r="E157" s="16" t="s">
        <v>133</v>
      </c>
      <c r="F157" s="16" t="s">
        <v>77</v>
      </c>
      <c r="G157" s="7" t="n">
        <v>3</v>
      </c>
      <c r="H157" s="6" t="n">
        <v>1.0599</v>
      </c>
      <c r="I157" s="6" t="n">
        <v>-3.1797</v>
      </c>
      <c r="J157" s="6" t="n">
        <v>-0</v>
      </c>
      <c r="K157" s="6" t="n">
        <v>-0.02</v>
      </c>
      <c r="L157" s="6" t="n">
        <v>-0</v>
      </c>
      <c r="M157" s="6" t="s">
        <f>=I157+J157+K157+L157</f>
      </c>
      <c r="N157" s="6"/>
      <c r="O157" s="6"/>
      <c r="P157" s="16"/>
      <c r="Q157" s="16" t="s">
        <v>911</v>
      </c>
    </row>
    <row collapsed="false" customFormat="false" customHeight="false" hidden="false" ht="12.1" outlineLevel="0" r="158">
      <c r="A158" s="20" t="n">
        <v>44260.784606481</v>
      </c>
      <c r="B158" s="16" t="s">
        <v>132</v>
      </c>
      <c r="C158" s="16" t="s">
        <v>930</v>
      </c>
      <c r="D158" s="16" t="s">
        <v>763</v>
      </c>
      <c r="E158" s="16" t="s">
        <v>133</v>
      </c>
      <c r="F158" s="16" t="s">
        <v>20</v>
      </c>
      <c r="G158" s="7" t="n">
        <v>3</v>
      </c>
      <c r="H158" s="6" t="n">
        <v>1.0601</v>
      </c>
      <c r="I158" s="6" t="n">
        <v>-3.1803</v>
      </c>
      <c r="J158" s="6" t="n">
        <v>-0</v>
      </c>
      <c r="K158" s="6" t="n">
        <v>-0.02</v>
      </c>
      <c r="L158" s="6" t="n">
        <v>-0</v>
      </c>
      <c r="M158" s="6"/>
      <c r="N158" s="6" t="s">
        <f>=I158+J158+K158+L158</f>
      </c>
      <c r="O158" s="6"/>
      <c r="P158" s="16"/>
      <c r="Q158" s="16" t="s">
        <v>911</v>
      </c>
    </row>
    <row collapsed="false" customFormat="false" customHeight="false" hidden="false" ht="12.1" outlineLevel="0" r="159">
      <c r="A159" s="21" t="n">
        <v>44264.020636574</v>
      </c>
      <c r="B159" s="22" t="s">
        <v>903</v>
      </c>
      <c r="C159" s="22" t="s">
        <v>933</v>
      </c>
      <c r="D159" s="22" t="s">
        <v>903</v>
      </c>
      <c r="E159" s="22" t="s">
        <v>903</v>
      </c>
      <c r="F159" s="22" t="s">
        <v>77</v>
      </c>
      <c r="G159" s="23" t="n">
        <v>1</v>
      </c>
      <c r="H159" s="24" t="n">
        <v>0.21</v>
      </c>
      <c r="I159" s="24" t="n">
        <v>0.21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4"/>
      <c r="O159" s="24"/>
      <c r="P159" s="22"/>
      <c r="Q159" s="22" t="s">
        <v>911</v>
      </c>
    </row>
    <row collapsed="false" customFormat="false" customHeight="false" hidden="false" ht="12.1" outlineLevel="0" r="160">
      <c r="A160" s="29" t="n">
        <v>44265.020636574</v>
      </c>
      <c r="B160" s="30" t="s">
        <v>938</v>
      </c>
      <c r="C160" s="30" t="s">
        <v>939</v>
      </c>
      <c r="D160" s="30" t="s">
        <v>938</v>
      </c>
      <c r="E160" s="30" t="s">
        <v>938</v>
      </c>
      <c r="F160" s="30" t="s">
        <v>20</v>
      </c>
      <c r="G160" s="31" t="n">
        <v>1</v>
      </c>
      <c r="H160" s="32" t="n">
        <v>-0.02</v>
      </c>
      <c r="I160" s="32" t="n">
        <v>-0.02</v>
      </c>
      <c r="J160" s="32" t="n">
        <v>0</v>
      </c>
      <c r="K160" s="32" t="n">
        <v>-0</v>
      </c>
      <c r="L160" s="32" t="n">
        <v>-0</v>
      </c>
      <c r="M160" s="32"/>
      <c r="N160" s="6" t="s">
        <f>=I160+J160+K160+L160</f>
      </c>
      <c r="O160" s="32"/>
      <c r="P160" s="30"/>
      <c r="Q160" s="30" t="s">
        <v>911</v>
      </c>
    </row>
    <row collapsed="false" customFormat="false" customHeight="false" hidden="false" ht="12.1" outlineLevel="0" r="161">
      <c r="A161" s="29" t="n">
        <v>44265.020636574</v>
      </c>
      <c r="B161" s="30" t="s">
        <v>938</v>
      </c>
      <c r="C161" s="30" t="s">
        <v>940</v>
      </c>
      <c r="D161" s="30" t="s">
        <v>938</v>
      </c>
      <c r="E161" s="30" t="s">
        <v>938</v>
      </c>
      <c r="F161" s="30" t="s">
        <v>20</v>
      </c>
      <c r="G161" s="31" t="n">
        <v>1</v>
      </c>
      <c r="H161" s="32" t="n">
        <v>-0.01</v>
      </c>
      <c r="I161" s="32" t="n">
        <v>-0.01</v>
      </c>
      <c r="J161" s="32" t="n">
        <v>0</v>
      </c>
      <c r="K161" s="32" t="n">
        <v>-0</v>
      </c>
      <c r="L161" s="32" t="n">
        <v>-0</v>
      </c>
      <c r="M161" s="32"/>
      <c r="N161" s="6" t="s">
        <f>=I161+J161+K161+L161</f>
      </c>
      <c r="O161" s="32"/>
      <c r="P161" s="30"/>
      <c r="Q161" s="30" t="s">
        <v>911</v>
      </c>
    </row>
    <row collapsed="false" customFormat="false" customHeight="false" hidden="false" ht="12.1" outlineLevel="0" r="162">
      <c r="A162" s="29" t="n">
        <v>44266.020636574</v>
      </c>
      <c r="B162" s="30" t="s">
        <v>938</v>
      </c>
      <c r="C162" s="30" t="s">
        <v>940</v>
      </c>
      <c r="D162" s="30" t="s">
        <v>938</v>
      </c>
      <c r="E162" s="30" t="s">
        <v>938</v>
      </c>
      <c r="F162" s="30" t="s">
        <v>20</v>
      </c>
      <c r="G162" s="31" t="n">
        <v>1</v>
      </c>
      <c r="H162" s="32" t="n">
        <v>-0.01</v>
      </c>
      <c r="I162" s="32" t="n">
        <v>-0.01</v>
      </c>
      <c r="J162" s="32" t="n">
        <v>0</v>
      </c>
      <c r="K162" s="32" t="n">
        <v>-0</v>
      </c>
      <c r="L162" s="32" t="n">
        <v>-0</v>
      </c>
      <c r="M162" s="32"/>
      <c r="N162" s="6" t="s">
        <f>=I162+J162+K162+L162</f>
      </c>
      <c r="O162" s="32"/>
      <c r="P162" s="30"/>
      <c r="Q162" s="30" t="s">
        <v>911</v>
      </c>
    </row>
    <row collapsed="false" customFormat="false" customHeight="false" hidden="false" ht="12.1" outlineLevel="0" r="163">
      <c r="A163" s="29" t="n">
        <v>44266.020636574</v>
      </c>
      <c r="B163" s="30" t="s">
        <v>938</v>
      </c>
      <c r="C163" s="30" t="s">
        <v>939</v>
      </c>
      <c r="D163" s="30" t="s">
        <v>938</v>
      </c>
      <c r="E163" s="30" t="s">
        <v>938</v>
      </c>
      <c r="F163" s="30" t="s">
        <v>20</v>
      </c>
      <c r="G163" s="31" t="n">
        <v>1</v>
      </c>
      <c r="H163" s="32" t="n">
        <v>-0.02</v>
      </c>
      <c r="I163" s="32" t="n">
        <v>-0.02</v>
      </c>
      <c r="J163" s="32" t="n">
        <v>0</v>
      </c>
      <c r="K163" s="32" t="n">
        <v>-0</v>
      </c>
      <c r="L163" s="32" t="n">
        <v>-0</v>
      </c>
      <c r="M163" s="32"/>
      <c r="N163" s="6" t="s">
        <f>=I163+J163+K163+L163</f>
      </c>
      <c r="O163" s="32"/>
      <c r="P163" s="30"/>
      <c r="Q163" s="30" t="s">
        <v>911</v>
      </c>
    </row>
    <row collapsed="false" customFormat="false" customHeight="false" hidden="false" ht="12.1" outlineLevel="0" r="164">
      <c r="A164" s="29" t="n">
        <v>44267.020636574</v>
      </c>
      <c r="B164" s="30" t="s">
        <v>938</v>
      </c>
      <c r="C164" s="30" t="s">
        <v>939</v>
      </c>
      <c r="D164" s="30" t="s">
        <v>938</v>
      </c>
      <c r="E164" s="30" t="s">
        <v>938</v>
      </c>
      <c r="F164" s="30" t="s">
        <v>20</v>
      </c>
      <c r="G164" s="31" t="n">
        <v>1</v>
      </c>
      <c r="H164" s="32" t="n">
        <v>-0.08</v>
      </c>
      <c r="I164" s="32" t="n">
        <v>-0.08</v>
      </c>
      <c r="J164" s="32" t="n">
        <v>0</v>
      </c>
      <c r="K164" s="32" t="n">
        <v>-0</v>
      </c>
      <c r="L164" s="32" t="n">
        <v>-0</v>
      </c>
      <c r="M164" s="32"/>
      <c r="N164" s="6" t="s">
        <f>=I164+J164+K164+L164</f>
      </c>
      <c r="O164" s="32"/>
      <c r="P164" s="30"/>
      <c r="Q164" s="30" t="s">
        <v>911</v>
      </c>
    </row>
    <row collapsed="false" customFormat="false" customHeight="false" hidden="false" ht="12.1" outlineLevel="0" r="165">
      <c r="A165" s="29" t="n">
        <v>44267.020636574</v>
      </c>
      <c r="B165" s="30" t="s">
        <v>938</v>
      </c>
      <c r="C165" s="30" t="s">
        <v>940</v>
      </c>
      <c r="D165" s="30" t="s">
        <v>938</v>
      </c>
      <c r="E165" s="30" t="s">
        <v>938</v>
      </c>
      <c r="F165" s="30" t="s">
        <v>20</v>
      </c>
      <c r="G165" s="31" t="n">
        <v>1</v>
      </c>
      <c r="H165" s="32" t="n">
        <v>-0.03</v>
      </c>
      <c r="I165" s="32" t="n">
        <v>-0.03</v>
      </c>
      <c r="J165" s="32" t="n">
        <v>0</v>
      </c>
      <c r="K165" s="32" t="n">
        <v>-0</v>
      </c>
      <c r="L165" s="32" t="n">
        <v>-0</v>
      </c>
      <c r="M165" s="32"/>
      <c r="N165" s="6" t="s">
        <f>=I165+J165+K165+L165</f>
      </c>
      <c r="O165" s="32"/>
      <c r="P165" s="30"/>
      <c r="Q165" s="30" t="s">
        <v>911</v>
      </c>
    </row>
    <row collapsed="false" customFormat="false" customHeight="false" hidden="false" ht="12.1" outlineLevel="0" r="166">
      <c r="A166" s="29" t="n">
        <v>44270.020636574</v>
      </c>
      <c r="B166" s="30" t="s">
        <v>938</v>
      </c>
      <c r="C166" s="30" t="s">
        <v>940</v>
      </c>
      <c r="D166" s="30" t="s">
        <v>938</v>
      </c>
      <c r="E166" s="30" t="s">
        <v>938</v>
      </c>
      <c r="F166" s="30" t="s">
        <v>20</v>
      </c>
      <c r="G166" s="31" t="n">
        <v>1</v>
      </c>
      <c r="H166" s="32" t="n">
        <v>-0.01</v>
      </c>
      <c r="I166" s="32" t="n">
        <v>-0.01</v>
      </c>
      <c r="J166" s="32" t="n">
        <v>0</v>
      </c>
      <c r="K166" s="32" t="n">
        <v>-0</v>
      </c>
      <c r="L166" s="32" t="n">
        <v>-0</v>
      </c>
      <c r="M166" s="32"/>
      <c r="N166" s="6" t="s">
        <f>=I166+J166+K166+L166</f>
      </c>
      <c r="O166" s="32"/>
      <c r="P166" s="30"/>
      <c r="Q166" s="30" t="s">
        <v>911</v>
      </c>
    </row>
    <row collapsed="false" customFormat="false" customHeight="false" hidden="false" ht="12.1" outlineLevel="0" r="167">
      <c r="A167" s="21" t="n">
        <v>44270.020636574</v>
      </c>
      <c r="B167" s="22" t="s">
        <v>903</v>
      </c>
      <c r="C167" s="22" t="s">
        <v>941</v>
      </c>
      <c r="D167" s="22" t="s">
        <v>903</v>
      </c>
      <c r="E167" s="22" t="s">
        <v>903</v>
      </c>
      <c r="F167" s="22" t="s">
        <v>77</v>
      </c>
      <c r="G167" s="23" t="n">
        <v>1</v>
      </c>
      <c r="H167" s="24" t="n">
        <v>0.35</v>
      </c>
      <c r="I167" s="24" t="n">
        <v>0.35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4"/>
      <c r="O167" s="24"/>
      <c r="P167" s="22"/>
      <c r="Q167" s="22" t="s">
        <v>911</v>
      </c>
    </row>
    <row collapsed="false" customFormat="false" customHeight="false" hidden="false" ht="12.1" outlineLevel="0" r="168">
      <c r="A168" s="29" t="n">
        <v>44270.020636574</v>
      </c>
      <c r="B168" s="30" t="s">
        <v>938</v>
      </c>
      <c r="C168" s="30" t="s">
        <v>939</v>
      </c>
      <c r="D168" s="30" t="s">
        <v>938</v>
      </c>
      <c r="E168" s="30" t="s">
        <v>938</v>
      </c>
      <c r="F168" s="30" t="s">
        <v>20</v>
      </c>
      <c r="G168" s="31" t="n">
        <v>1</v>
      </c>
      <c r="H168" s="32" t="n">
        <v>-0.02</v>
      </c>
      <c r="I168" s="32" t="n">
        <v>-0.02</v>
      </c>
      <c r="J168" s="32" t="n">
        <v>0</v>
      </c>
      <c r="K168" s="32" t="n">
        <v>-0</v>
      </c>
      <c r="L168" s="32" t="n">
        <v>-0</v>
      </c>
      <c r="M168" s="32"/>
      <c r="N168" s="6" t="s">
        <f>=I168+J168+K168+L168</f>
      </c>
      <c r="O168" s="32"/>
      <c r="P168" s="30"/>
      <c r="Q168" s="30" t="s">
        <v>911</v>
      </c>
    </row>
    <row collapsed="false" customFormat="false" customHeight="false" hidden="false" ht="12.1" outlineLevel="0" r="169">
      <c r="A169" s="21" t="n">
        <v>44270.166666667</v>
      </c>
      <c r="B169" s="22" t="s">
        <v>890</v>
      </c>
      <c r="C169" s="22" t="s">
        <v>192</v>
      </c>
      <c r="D169" s="22" t="s">
        <v>890</v>
      </c>
      <c r="E169" s="22" t="s">
        <v>890</v>
      </c>
      <c r="F169" s="22" t="s">
        <v>20</v>
      </c>
      <c r="G169" s="23" t="n">
        <v>1</v>
      </c>
      <c r="H169" s="24" t="n">
        <v>800</v>
      </c>
      <c r="I169" s="24" t="n">
        <v>800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4"/>
      <c r="P169" s="22"/>
      <c r="Q169" s="22" t="s">
        <v>891</v>
      </c>
    </row>
    <row collapsed="false" customFormat="false" customHeight="false" hidden="false" ht="12.1" outlineLevel="0" r="170">
      <c r="A170" s="29" t="n">
        <v>44271.020636574</v>
      </c>
      <c r="B170" s="30" t="s">
        <v>938</v>
      </c>
      <c r="C170" s="30" t="s">
        <v>939</v>
      </c>
      <c r="D170" s="30" t="s">
        <v>938</v>
      </c>
      <c r="E170" s="30" t="s">
        <v>938</v>
      </c>
      <c r="F170" s="30" t="s">
        <v>20</v>
      </c>
      <c r="G170" s="31" t="n">
        <v>1</v>
      </c>
      <c r="H170" s="32" t="n">
        <v>-0.02</v>
      </c>
      <c r="I170" s="32" t="n">
        <v>-0.02</v>
      </c>
      <c r="J170" s="32" t="n">
        <v>0</v>
      </c>
      <c r="K170" s="32" t="n">
        <v>-0</v>
      </c>
      <c r="L170" s="32" t="n">
        <v>-0</v>
      </c>
      <c r="M170" s="32"/>
      <c r="N170" s="6" t="s">
        <f>=I170+J170+K170+L170</f>
      </c>
      <c r="O170" s="32"/>
      <c r="P170" s="30"/>
      <c r="Q170" s="30" t="s">
        <v>911</v>
      </c>
    </row>
    <row collapsed="false" customFormat="false" customHeight="false" hidden="false" ht="12.1" outlineLevel="0" r="171">
      <c r="A171" s="21" t="n">
        <v>44271.020636574</v>
      </c>
      <c r="B171" s="22" t="s">
        <v>890</v>
      </c>
      <c r="C171" s="22" t="s">
        <v>192</v>
      </c>
      <c r="D171" s="22" t="s">
        <v>890</v>
      </c>
      <c r="E171" s="22" t="s">
        <v>890</v>
      </c>
      <c r="F171" s="22" t="s">
        <v>20</v>
      </c>
      <c r="G171" s="23" t="n">
        <v>1</v>
      </c>
      <c r="H171" s="24" t="n">
        <v>10</v>
      </c>
      <c r="I171" s="24" t="n">
        <v>10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4"/>
      <c r="P171" s="22"/>
      <c r="Q171" s="22" t="s">
        <v>911</v>
      </c>
    </row>
    <row collapsed="false" customFormat="false" customHeight="false" hidden="false" ht="12.1" outlineLevel="0" r="172">
      <c r="A172" s="29" t="n">
        <v>44271.020636574</v>
      </c>
      <c r="B172" s="30" t="s">
        <v>938</v>
      </c>
      <c r="C172" s="30" t="s">
        <v>940</v>
      </c>
      <c r="D172" s="30" t="s">
        <v>938</v>
      </c>
      <c r="E172" s="30" t="s">
        <v>938</v>
      </c>
      <c r="F172" s="30" t="s">
        <v>20</v>
      </c>
      <c r="G172" s="31" t="n">
        <v>1</v>
      </c>
      <c r="H172" s="32" t="n">
        <v>-0.01</v>
      </c>
      <c r="I172" s="32" t="n">
        <v>-0.01</v>
      </c>
      <c r="J172" s="32" t="n">
        <v>0</v>
      </c>
      <c r="K172" s="32" t="n">
        <v>-0</v>
      </c>
      <c r="L172" s="32" t="n">
        <v>-0</v>
      </c>
      <c r="M172" s="32"/>
      <c r="N172" s="6" t="s">
        <f>=I172+J172+K172+L172</f>
      </c>
      <c r="O172" s="32"/>
      <c r="P172" s="30"/>
      <c r="Q172" s="30" t="s">
        <v>911</v>
      </c>
    </row>
    <row collapsed="false" customFormat="false" customHeight="false" hidden="false" ht="12.1" outlineLevel="0" r="173">
      <c r="A173" s="20" t="n">
        <v>44278.88056713</v>
      </c>
      <c r="B173" s="16" t="s">
        <v>771</v>
      </c>
      <c r="C173" s="16" t="s">
        <v>897</v>
      </c>
      <c r="D173" s="16" t="s">
        <v>763</v>
      </c>
      <c r="E173" s="16" t="s">
        <v>18</v>
      </c>
      <c r="F173" s="16" t="s">
        <v>20</v>
      </c>
      <c r="G173" s="7" t="n">
        <v>10</v>
      </c>
      <c r="H173" s="6" t="n">
        <v>74.82</v>
      </c>
      <c r="I173" s="6" t="n">
        <v>-748.2</v>
      </c>
      <c r="J173" s="6" t="n">
        <v>-0</v>
      </c>
      <c r="K173" s="6" t="n">
        <v>-0.45</v>
      </c>
      <c r="L173" s="6" t="n">
        <v>-0.07</v>
      </c>
      <c r="M173" s="6"/>
      <c r="N173" s="6" t="s">
        <f>=I173+J173+K173+L173</f>
      </c>
      <c r="O173" s="6"/>
      <c r="P173" s="16"/>
      <c r="Q173" s="16" t="s">
        <v>891</v>
      </c>
    </row>
    <row collapsed="false" customFormat="false" customHeight="false" hidden="false" ht="12.1" outlineLevel="0" r="174">
      <c r="A174" s="21" t="n">
        <v>44286.020636574</v>
      </c>
      <c r="B174" s="22" t="s">
        <v>903</v>
      </c>
      <c r="C174" s="22" t="s">
        <v>926</v>
      </c>
      <c r="D174" s="22" t="s">
        <v>903</v>
      </c>
      <c r="E174" s="22" t="s">
        <v>903</v>
      </c>
      <c r="F174" s="22" t="s">
        <v>77</v>
      </c>
      <c r="G174" s="23" t="n">
        <v>1</v>
      </c>
      <c r="H174" s="24" t="n">
        <v>0.16</v>
      </c>
      <c r="I174" s="24" t="n">
        <v>0.16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4"/>
      <c r="O174" s="24"/>
      <c r="P174" s="22"/>
      <c r="Q174" s="22" t="s">
        <v>911</v>
      </c>
    </row>
    <row collapsed="false" customFormat="false" customHeight="false" hidden="false" ht="12.1" outlineLevel="0" r="175">
      <c r="A175" s="21" t="n">
        <v>44291.166666667</v>
      </c>
      <c r="B175" s="22" t="s">
        <v>890</v>
      </c>
      <c r="C175" s="22" t="s">
        <v>192</v>
      </c>
      <c r="D175" s="22" t="s">
        <v>890</v>
      </c>
      <c r="E175" s="22" t="s">
        <v>890</v>
      </c>
      <c r="F175" s="22" t="s">
        <v>20</v>
      </c>
      <c r="G175" s="23" t="n">
        <v>1</v>
      </c>
      <c r="H175" s="24" t="n">
        <v>700</v>
      </c>
      <c r="I175" s="24" t="n">
        <v>700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4"/>
      <c r="P175" s="22"/>
      <c r="Q175" s="22" t="s">
        <v>891</v>
      </c>
    </row>
    <row collapsed="false" customFormat="false" customHeight="false" hidden="false" ht="12.1" outlineLevel="0" r="176">
      <c r="A176" s="20" t="n">
        <v>44291.592546296</v>
      </c>
      <c r="B176" s="16" t="s">
        <v>781</v>
      </c>
      <c r="C176" s="16" t="s">
        <v>942</v>
      </c>
      <c r="D176" s="16" t="s">
        <v>763</v>
      </c>
      <c r="E176" s="16" t="s">
        <v>18</v>
      </c>
      <c r="F176" s="16" t="s">
        <v>20</v>
      </c>
      <c r="G176" s="7" t="n">
        <v>1</v>
      </c>
      <c r="H176" s="6" t="n">
        <v>731</v>
      </c>
      <c r="I176" s="6" t="n">
        <v>-731</v>
      </c>
      <c r="J176" s="6" t="n">
        <v>-0</v>
      </c>
      <c r="K176" s="6" t="n">
        <v>-0.44</v>
      </c>
      <c r="L176" s="6" t="n">
        <v>-0.07</v>
      </c>
      <c r="M176" s="6"/>
      <c r="N176" s="6" t="s">
        <f>=I176+J176+K176+L176</f>
      </c>
      <c r="O176" s="6"/>
      <c r="P176" s="16"/>
      <c r="Q176" s="16" t="s">
        <v>891</v>
      </c>
    </row>
    <row collapsed="false" customFormat="false" customHeight="false" hidden="false" ht="12.1" outlineLevel="0" r="177">
      <c r="A177" s="21" t="n">
        <v>44294.020636574</v>
      </c>
      <c r="B177" s="22" t="s">
        <v>903</v>
      </c>
      <c r="C177" s="22" t="s">
        <v>927</v>
      </c>
      <c r="D177" s="22" t="s">
        <v>903</v>
      </c>
      <c r="E177" s="22" t="s">
        <v>903</v>
      </c>
      <c r="F177" s="22" t="s">
        <v>77</v>
      </c>
      <c r="G177" s="23" t="n">
        <v>1</v>
      </c>
      <c r="H177" s="24" t="n">
        <v>0.13</v>
      </c>
      <c r="I177" s="24" t="n">
        <v>0.13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4"/>
      <c r="O177" s="24"/>
      <c r="P177" s="22"/>
      <c r="Q177" s="22" t="s">
        <v>911</v>
      </c>
    </row>
    <row collapsed="false" customFormat="false" customHeight="false" hidden="false" ht="12.1" outlineLevel="0" r="178">
      <c r="A178" s="21" t="n">
        <v>44295.020636574</v>
      </c>
      <c r="B178" s="22" t="s">
        <v>890</v>
      </c>
      <c r="C178" s="22" t="s">
        <v>192</v>
      </c>
      <c r="D178" s="22" t="s">
        <v>890</v>
      </c>
      <c r="E178" s="22" t="s">
        <v>890</v>
      </c>
      <c r="F178" s="22" t="s">
        <v>20</v>
      </c>
      <c r="G178" s="23" t="n">
        <v>1</v>
      </c>
      <c r="H178" s="24" t="n">
        <v>800</v>
      </c>
      <c r="I178" s="24" t="n">
        <v>800</v>
      </c>
      <c r="J178" s="24" t="n">
        <v>0</v>
      </c>
      <c r="K178" s="24" t="n">
        <v>-0</v>
      </c>
      <c r="L178" s="24" t="n">
        <v>-0</v>
      </c>
      <c r="M178" s="24"/>
      <c r="N178" s="6" t="s">
        <f>=I178+J178+K178+L178</f>
      </c>
      <c r="O178" s="24"/>
      <c r="P178" s="22"/>
      <c r="Q178" s="22" t="s">
        <v>911</v>
      </c>
    </row>
    <row collapsed="false" customFormat="false" customHeight="false" hidden="false" ht="12.1" outlineLevel="0" r="179">
      <c r="A179" s="20" t="n">
        <v>44295.767928241</v>
      </c>
      <c r="B179" s="16" t="s">
        <v>782</v>
      </c>
      <c r="C179" s="16" t="s">
        <v>943</v>
      </c>
      <c r="D179" s="16" t="s">
        <v>763</v>
      </c>
      <c r="E179" s="16" t="s">
        <v>18</v>
      </c>
      <c r="F179" s="16" t="s">
        <v>20</v>
      </c>
      <c r="G179" s="7" t="n">
        <v>1</v>
      </c>
      <c r="H179" s="6" t="n">
        <v>717.4</v>
      </c>
      <c r="I179" s="6" t="n">
        <v>-717.4</v>
      </c>
      <c r="J179" s="6" t="n">
        <v>-0</v>
      </c>
      <c r="K179" s="6" t="n">
        <v>-0.43</v>
      </c>
      <c r="L179" s="6" t="n">
        <v>-0</v>
      </c>
      <c r="M179" s="6"/>
      <c r="N179" s="6" t="s">
        <f>=I179+J179+K179+L179</f>
      </c>
      <c r="O179" s="6"/>
      <c r="P179" s="16"/>
      <c r="Q179" s="16" t="s">
        <v>911</v>
      </c>
    </row>
    <row collapsed="false" customFormat="false" customHeight="false" hidden="false" ht="12.1" outlineLevel="0" r="180">
      <c r="A180" s="21" t="n">
        <v>44298.166666667</v>
      </c>
      <c r="B180" s="22" t="s">
        <v>890</v>
      </c>
      <c r="C180" s="22" t="s">
        <v>192</v>
      </c>
      <c r="D180" s="22" t="s">
        <v>890</v>
      </c>
      <c r="E180" s="22" t="s">
        <v>890</v>
      </c>
      <c r="F180" s="22" t="s">
        <v>20</v>
      </c>
      <c r="G180" s="23" t="n">
        <v>1</v>
      </c>
      <c r="H180" s="24" t="n">
        <v>1000</v>
      </c>
      <c r="I180" s="24" t="n">
        <v>1000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4"/>
      <c r="P180" s="22"/>
      <c r="Q180" s="22" t="s">
        <v>891</v>
      </c>
    </row>
    <row collapsed="false" customFormat="false" customHeight="false" hidden="false" ht="12.1" outlineLevel="0" r="181">
      <c r="A181" s="20" t="n">
        <v>44298.597314815</v>
      </c>
      <c r="B181" s="16" t="s">
        <v>783</v>
      </c>
      <c r="C181" s="16" t="s">
        <v>944</v>
      </c>
      <c r="D181" s="16" t="s">
        <v>763</v>
      </c>
      <c r="E181" s="16" t="s">
        <v>18</v>
      </c>
      <c r="F181" s="16" t="s">
        <v>20</v>
      </c>
      <c r="G181" s="7" t="n">
        <v>10</v>
      </c>
      <c r="H181" s="6" t="n">
        <v>101.93</v>
      </c>
      <c r="I181" s="6" t="n">
        <v>-1019.3</v>
      </c>
      <c r="J181" s="6" t="n">
        <v>-0</v>
      </c>
      <c r="K181" s="6" t="n">
        <v>-0.61</v>
      </c>
      <c r="L181" s="6" t="n">
        <v>-0.09</v>
      </c>
      <c r="M181" s="6"/>
      <c r="N181" s="6" t="s">
        <f>=I181+J181+K181+L181</f>
      </c>
      <c r="O181" s="6"/>
      <c r="P181" s="16"/>
      <c r="Q181" s="16" t="s">
        <v>891</v>
      </c>
    </row>
    <row collapsed="false" customFormat="false" customHeight="false" hidden="false" ht="12.1" outlineLevel="0" r="182">
      <c r="A182" s="21" t="n">
        <v>44301.020636574</v>
      </c>
      <c r="B182" s="22" t="s">
        <v>890</v>
      </c>
      <c r="C182" s="22" t="s">
        <v>192</v>
      </c>
      <c r="D182" s="22" t="s">
        <v>890</v>
      </c>
      <c r="E182" s="22" t="s">
        <v>890</v>
      </c>
      <c r="F182" s="22" t="s">
        <v>20</v>
      </c>
      <c r="G182" s="23" t="n">
        <v>1</v>
      </c>
      <c r="H182" s="24" t="n">
        <v>487.63</v>
      </c>
      <c r="I182" s="24" t="n">
        <v>487.63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4"/>
      <c r="P182" s="22"/>
      <c r="Q182" s="22" t="s">
        <v>911</v>
      </c>
    </row>
    <row collapsed="false" customFormat="false" customHeight="false" hidden="false" ht="12.1" outlineLevel="0" r="183">
      <c r="A183" s="20" t="n">
        <v>44301.764826389</v>
      </c>
      <c r="B183" s="16" t="s">
        <v>168</v>
      </c>
      <c r="C183" s="16" t="s">
        <v>945</v>
      </c>
      <c r="D183" s="16" t="s">
        <v>763</v>
      </c>
      <c r="E183" s="16" t="s">
        <v>133</v>
      </c>
      <c r="F183" s="16" t="s">
        <v>20</v>
      </c>
      <c r="G183" s="7" t="n">
        <v>5</v>
      </c>
      <c r="H183" s="6" t="n">
        <v>77.39</v>
      </c>
      <c r="I183" s="6" t="n">
        <v>-386.95</v>
      </c>
      <c r="J183" s="6" t="n">
        <v>-0</v>
      </c>
      <c r="K183" s="6" t="n">
        <v>-0.23</v>
      </c>
      <c r="L183" s="6" t="n">
        <v>-0</v>
      </c>
      <c r="M183" s="6"/>
      <c r="N183" s="6" t="s">
        <f>=I183+J183+K183+L183</f>
      </c>
      <c r="O183" s="6"/>
      <c r="P183" s="16"/>
      <c r="Q183" s="16" t="s">
        <v>911</v>
      </c>
    </row>
    <row collapsed="false" customFormat="false" customHeight="false" hidden="false" ht="12.1" outlineLevel="0" r="184">
      <c r="A184" s="21" t="n">
        <v>44320.166666667</v>
      </c>
      <c r="B184" s="22" t="s">
        <v>890</v>
      </c>
      <c r="C184" s="22" t="s">
        <v>192</v>
      </c>
      <c r="D184" s="22" t="s">
        <v>890</v>
      </c>
      <c r="E184" s="22" t="s">
        <v>890</v>
      </c>
      <c r="F184" s="22" t="s">
        <v>20</v>
      </c>
      <c r="G184" s="23" t="n">
        <v>1</v>
      </c>
      <c r="H184" s="24" t="n">
        <v>950</v>
      </c>
      <c r="I184" s="24" t="n">
        <v>950</v>
      </c>
      <c r="J184" s="24" t="n">
        <v>0</v>
      </c>
      <c r="K184" s="24" t="n">
        <v>-0</v>
      </c>
      <c r="L184" s="24" t="n">
        <v>-0</v>
      </c>
      <c r="M184" s="24"/>
      <c r="N184" s="6" t="s">
        <f>=I184+J184+K184+L184</f>
      </c>
      <c r="O184" s="24"/>
      <c r="P184" s="22"/>
      <c r="Q184" s="22" t="s">
        <v>891</v>
      </c>
    </row>
    <row collapsed="false" customFormat="false" customHeight="false" hidden="false" ht="12.1" outlineLevel="0" r="185">
      <c r="A185" s="20" t="n">
        <v>44320.518148148</v>
      </c>
      <c r="B185" s="16" t="s">
        <v>123</v>
      </c>
      <c r="C185" s="16" t="s">
        <v>124</v>
      </c>
      <c r="D185" s="16" t="s">
        <v>763</v>
      </c>
      <c r="E185" s="16" t="s">
        <v>18</v>
      </c>
      <c r="F185" s="16" t="s">
        <v>77</v>
      </c>
      <c r="G185" s="7" t="n">
        <v>1</v>
      </c>
      <c r="H185" s="6" t="n">
        <v>6.17</v>
      </c>
      <c r="I185" s="6" t="n">
        <v>-6.17</v>
      </c>
      <c r="J185" s="6" t="n">
        <v>-0</v>
      </c>
      <c r="K185" s="6" t="n">
        <v>-0.01</v>
      </c>
      <c r="L185" s="6" t="n">
        <v>-0</v>
      </c>
      <c r="M185" s="6" t="s">
        <f>=I185+J185+K185+L185</f>
      </c>
      <c r="N185" s="6"/>
      <c r="O185" s="6"/>
      <c r="P185" s="16"/>
      <c r="Q185" s="16" t="s">
        <v>911</v>
      </c>
    </row>
    <row collapsed="false" customFormat="false" customHeight="false" hidden="false" ht="12.1" outlineLevel="0" r="186">
      <c r="A186" s="20" t="n">
        <v>44320.686342593</v>
      </c>
      <c r="B186" s="16" t="s">
        <v>75</v>
      </c>
      <c r="C186" s="16" t="s">
        <v>895</v>
      </c>
      <c r="D186" s="16" t="s">
        <v>763</v>
      </c>
      <c r="E186" s="16" t="s">
        <v>18</v>
      </c>
      <c r="F186" s="16" t="s">
        <v>20</v>
      </c>
      <c r="G186" s="7" t="n">
        <v>2</v>
      </c>
      <c r="H186" s="6" t="n">
        <v>473.6</v>
      </c>
      <c r="I186" s="6" t="n">
        <v>-947.2</v>
      </c>
      <c r="J186" s="6" t="n">
        <v>-0</v>
      </c>
      <c r="K186" s="6" t="n">
        <v>-0.57</v>
      </c>
      <c r="L186" s="6" t="n">
        <v>-0.09</v>
      </c>
      <c r="M186" s="6"/>
      <c r="N186" s="6" t="s">
        <f>=I186+J186+K186+L186</f>
      </c>
      <c r="O186" s="6"/>
      <c r="P186" s="16"/>
      <c r="Q186" s="16" t="s">
        <v>891</v>
      </c>
    </row>
    <row collapsed="false" customFormat="false" customHeight="false" hidden="false" ht="12.1" outlineLevel="0" r="187">
      <c r="A187" s="21" t="n">
        <v>44323.020636574</v>
      </c>
      <c r="B187" s="22" t="s">
        <v>903</v>
      </c>
      <c r="C187" s="22" t="s">
        <v>946</v>
      </c>
      <c r="D187" s="22" t="s">
        <v>903</v>
      </c>
      <c r="E187" s="22" t="s">
        <v>903</v>
      </c>
      <c r="F187" s="22" t="s">
        <v>77</v>
      </c>
      <c r="G187" s="23" t="n">
        <v>1</v>
      </c>
      <c r="H187" s="24" t="n">
        <v>0.62</v>
      </c>
      <c r="I187" s="24" t="n">
        <v>0.62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4"/>
      <c r="O187" s="24"/>
      <c r="P187" s="22"/>
      <c r="Q187" s="22" t="s">
        <v>911</v>
      </c>
    </row>
    <row collapsed="false" customFormat="false" customHeight="false" hidden="false" ht="12.1" outlineLevel="0" r="188">
      <c r="A188" s="21" t="n">
        <v>44323.166666667</v>
      </c>
      <c r="B188" s="22" t="s">
        <v>903</v>
      </c>
      <c r="C188" s="22" t="s">
        <v>947</v>
      </c>
      <c r="D188" s="22" t="s">
        <v>903</v>
      </c>
      <c r="E188" s="22" t="s">
        <v>903</v>
      </c>
      <c r="F188" s="22" t="s">
        <v>20</v>
      </c>
      <c r="G188" s="23" t="n">
        <v>1</v>
      </c>
      <c r="H188" s="24" t="n">
        <v>42.38</v>
      </c>
      <c r="I188" s="24" t="n">
        <v>42.38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4"/>
      <c r="P188" s="22"/>
      <c r="Q188" s="22" t="s">
        <v>891</v>
      </c>
    </row>
    <row collapsed="false" customFormat="false" customHeight="false" hidden="false" ht="12.1" outlineLevel="0" r="189">
      <c r="A189" s="21" t="n">
        <v>44330.020636574</v>
      </c>
      <c r="B189" s="22" t="s">
        <v>903</v>
      </c>
      <c r="C189" s="22" t="s">
        <v>936</v>
      </c>
      <c r="D189" s="22" t="s">
        <v>903</v>
      </c>
      <c r="E189" s="22" t="s">
        <v>903</v>
      </c>
      <c r="F189" s="22" t="s">
        <v>77</v>
      </c>
      <c r="G189" s="23" t="n">
        <v>1</v>
      </c>
      <c r="H189" s="24" t="n">
        <v>0.94</v>
      </c>
      <c r="I189" s="24" t="n">
        <v>0.94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4"/>
      <c r="O189" s="24"/>
      <c r="P189" s="22"/>
      <c r="Q189" s="22" t="s">
        <v>911</v>
      </c>
    </row>
    <row collapsed="false" customFormat="false" customHeight="false" hidden="false" ht="12.1" outlineLevel="0" r="190">
      <c r="A190" s="21" t="n">
        <v>44334.020636574</v>
      </c>
      <c r="B190" s="22" t="s">
        <v>890</v>
      </c>
      <c r="C190" s="22" t="s">
        <v>192</v>
      </c>
      <c r="D190" s="22" t="s">
        <v>890</v>
      </c>
      <c r="E190" s="22" t="s">
        <v>890</v>
      </c>
      <c r="F190" s="22" t="s">
        <v>20</v>
      </c>
      <c r="G190" s="23" t="n">
        <v>1</v>
      </c>
      <c r="H190" s="24" t="n">
        <v>500</v>
      </c>
      <c r="I190" s="24" t="n">
        <v>500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4"/>
      <c r="P190" s="22"/>
      <c r="Q190" s="22" t="s">
        <v>911</v>
      </c>
    </row>
    <row collapsed="false" customFormat="false" customHeight="false" hidden="false" ht="12.1" outlineLevel="0" r="191">
      <c r="A191" s="20" t="n">
        <v>44334.486064815</v>
      </c>
      <c r="B191" s="16" t="s">
        <v>81</v>
      </c>
      <c r="C191" s="16" t="s">
        <v>948</v>
      </c>
      <c r="D191" s="16" t="s">
        <v>763</v>
      </c>
      <c r="E191" s="16" t="s">
        <v>18</v>
      </c>
      <c r="F191" s="16" t="s">
        <v>20</v>
      </c>
      <c r="G191" s="7" t="n">
        <v>10000</v>
      </c>
      <c r="H191" s="6" t="n">
        <v>0.04765</v>
      </c>
      <c r="I191" s="6" t="n">
        <v>-476.5</v>
      </c>
      <c r="J191" s="6" t="n">
        <v>-0</v>
      </c>
      <c r="K191" s="6" t="n">
        <v>-0.29</v>
      </c>
      <c r="L191" s="6" t="n">
        <v>-0</v>
      </c>
      <c r="M191" s="6"/>
      <c r="N191" s="6" t="s">
        <f>=I191+J191+K191+L191</f>
      </c>
      <c r="O191" s="6"/>
      <c r="P191" s="16"/>
      <c r="Q191" s="16" t="s">
        <v>911</v>
      </c>
    </row>
    <row collapsed="false" customFormat="false" customHeight="false" hidden="false" ht="12.1" outlineLevel="0" r="192">
      <c r="A192" s="21" t="n">
        <v>44336.020636574</v>
      </c>
      <c r="B192" s="22" t="s">
        <v>903</v>
      </c>
      <c r="C192" s="22" t="s">
        <v>922</v>
      </c>
      <c r="D192" s="22" t="s">
        <v>903</v>
      </c>
      <c r="E192" s="22" t="s">
        <v>903</v>
      </c>
      <c r="F192" s="22" t="s">
        <v>77</v>
      </c>
      <c r="G192" s="23" t="n">
        <v>1</v>
      </c>
      <c r="H192" s="24" t="n">
        <v>0.16</v>
      </c>
      <c r="I192" s="24" t="n">
        <v>0.16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4"/>
      <c r="O192" s="24"/>
      <c r="P192" s="22"/>
      <c r="Q192" s="22" t="s">
        <v>911</v>
      </c>
    </row>
    <row collapsed="false" customFormat="false" customHeight="false" hidden="false" ht="12.1" outlineLevel="0" r="193">
      <c r="A193" s="21" t="n">
        <v>44336.166666667</v>
      </c>
      <c r="B193" s="22" t="s">
        <v>890</v>
      </c>
      <c r="C193" s="22" t="s">
        <v>192</v>
      </c>
      <c r="D193" s="22" t="s">
        <v>890</v>
      </c>
      <c r="E193" s="22" t="s">
        <v>890</v>
      </c>
      <c r="F193" s="22" t="s">
        <v>20</v>
      </c>
      <c r="G193" s="23" t="n">
        <v>1</v>
      </c>
      <c r="H193" s="24" t="n">
        <v>700</v>
      </c>
      <c r="I193" s="24" t="n">
        <v>700</v>
      </c>
      <c r="J193" s="24" t="n">
        <v>0</v>
      </c>
      <c r="K193" s="24" t="n">
        <v>-0</v>
      </c>
      <c r="L193" s="24" t="n">
        <v>-0</v>
      </c>
      <c r="M193" s="24"/>
      <c r="N193" s="6" t="s">
        <f>=I193+J193+K193+L193</f>
      </c>
      <c r="O193" s="24"/>
      <c r="P193" s="22"/>
      <c r="Q193" s="22" t="s">
        <v>891</v>
      </c>
    </row>
    <row collapsed="false" customFormat="false" customHeight="false" hidden="false" ht="12.1" outlineLevel="0" r="194">
      <c r="A194" s="20" t="n">
        <v>44336.980474537</v>
      </c>
      <c r="B194" s="16" t="s">
        <v>784</v>
      </c>
      <c r="C194" s="16" t="s">
        <v>949</v>
      </c>
      <c r="D194" s="16" t="s">
        <v>763</v>
      </c>
      <c r="E194" s="16" t="s">
        <v>18</v>
      </c>
      <c r="F194" s="16" t="s">
        <v>20</v>
      </c>
      <c r="G194" s="7" t="n">
        <v>1</v>
      </c>
      <c r="H194" s="6" t="n">
        <v>750.8</v>
      </c>
      <c r="I194" s="6" t="n">
        <v>-750.8</v>
      </c>
      <c r="J194" s="6" t="n">
        <v>-0</v>
      </c>
      <c r="K194" s="6" t="n">
        <v>-0.45</v>
      </c>
      <c r="L194" s="6" t="n">
        <v>-0.07</v>
      </c>
      <c r="M194" s="6"/>
      <c r="N194" s="6" t="s">
        <f>=I194+J194+K194+L194</f>
      </c>
      <c r="O194" s="6"/>
      <c r="P194" s="16"/>
      <c r="Q194" s="16" t="s">
        <v>891</v>
      </c>
    </row>
    <row collapsed="false" customFormat="false" customHeight="false" hidden="false" ht="12.1" outlineLevel="0" r="195">
      <c r="A195" s="21" t="n">
        <v>44355.020636574</v>
      </c>
      <c r="B195" s="22" t="s">
        <v>903</v>
      </c>
      <c r="C195" s="22" t="s">
        <v>933</v>
      </c>
      <c r="D195" s="22" t="s">
        <v>903</v>
      </c>
      <c r="E195" s="22" t="s">
        <v>903</v>
      </c>
      <c r="F195" s="22" t="s">
        <v>77</v>
      </c>
      <c r="G195" s="23" t="n">
        <v>1</v>
      </c>
      <c r="H195" s="24" t="n">
        <v>0.21</v>
      </c>
      <c r="I195" s="24" t="n">
        <v>0.21</v>
      </c>
      <c r="J195" s="24" t="n">
        <v>0</v>
      </c>
      <c r="K195" s="24" t="n">
        <v>-0</v>
      </c>
      <c r="L195" s="24" t="n">
        <v>-0</v>
      </c>
      <c r="M195" s="6" t="s">
        <f>=I195+J195+K195+L195</f>
      </c>
      <c r="N195" s="24"/>
      <c r="O195" s="24"/>
      <c r="P195" s="22"/>
      <c r="Q195" s="22" t="s">
        <v>911</v>
      </c>
    </row>
    <row collapsed="false" customFormat="false" customHeight="false" hidden="false" ht="12.1" outlineLevel="0" r="196">
      <c r="A196" s="21" t="n">
        <v>44356.020636574</v>
      </c>
      <c r="B196" s="22" t="s">
        <v>903</v>
      </c>
      <c r="C196" s="22" t="s">
        <v>941</v>
      </c>
      <c r="D196" s="22" t="s">
        <v>903</v>
      </c>
      <c r="E196" s="22" t="s">
        <v>903</v>
      </c>
      <c r="F196" s="22" t="s">
        <v>77</v>
      </c>
      <c r="G196" s="23" t="n">
        <v>1</v>
      </c>
      <c r="H196" s="24" t="n">
        <v>0.35</v>
      </c>
      <c r="I196" s="24" t="n">
        <v>0.35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4"/>
      <c r="O196" s="24"/>
      <c r="P196" s="22"/>
      <c r="Q196" s="22" t="s">
        <v>911</v>
      </c>
    </row>
    <row collapsed="false" customFormat="false" customHeight="false" hidden="false" ht="12.1" outlineLevel="0" r="197">
      <c r="A197" s="20" t="n">
        <v>44357.617222222</v>
      </c>
      <c r="B197" s="16" t="s">
        <v>912</v>
      </c>
      <c r="C197" s="16" t="s">
        <v>913</v>
      </c>
      <c r="D197" s="16" t="s">
        <v>763</v>
      </c>
      <c r="E197" s="16" t="s">
        <v>914</v>
      </c>
      <c r="F197" s="16" t="s">
        <v>20</v>
      </c>
      <c r="G197" s="7" t="n">
        <v>2</v>
      </c>
      <c r="H197" s="6" t="n">
        <v>72.1882</v>
      </c>
      <c r="I197" s="6" t="n">
        <v>-144.3764</v>
      </c>
      <c r="J197" s="6" t="n">
        <v>-0</v>
      </c>
      <c r="K197" s="6" t="n">
        <v>-1.07</v>
      </c>
      <c r="L197" s="6" t="n">
        <v>-0</v>
      </c>
      <c r="M197" s="6"/>
      <c r="N197" s="6" t="s">
        <f>=I197+J197+K197+L197</f>
      </c>
      <c r="O197" s="6"/>
      <c r="P197" s="16"/>
      <c r="Q197" s="16" t="s">
        <v>911</v>
      </c>
    </row>
    <row collapsed="false" customFormat="false" customHeight="false" hidden="false" ht="12.1" outlineLevel="0" r="198">
      <c r="A198" s="21" t="n">
        <v>44358.020636574</v>
      </c>
      <c r="B198" s="22" t="s">
        <v>890</v>
      </c>
      <c r="C198" s="22" t="s">
        <v>192</v>
      </c>
      <c r="D198" s="22" t="s">
        <v>890</v>
      </c>
      <c r="E198" s="22" t="s">
        <v>890</v>
      </c>
      <c r="F198" s="22" t="s">
        <v>20</v>
      </c>
      <c r="G198" s="23" t="n">
        <v>1</v>
      </c>
      <c r="H198" s="24" t="n">
        <v>486.01</v>
      </c>
      <c r="I198" s="24" t="n">
        <v>486.01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4"/>
      <c r="P198" s="22"/>
      <c r="Q198" s="22" t="s">
        <v>911</v>
      </c>
    </row>
    <row collapsed="false" customFormat="false" customHeight="false" hidden="false" ht="12.1" outlineLevel="0" r="199">
      <c r="A199" s="20" t="n">
        <v>44358.344201389</v>
      </c>
      <c r="B199" s="16" t="s">
        <v>912</v>
      </c>
      <c r="C199" s="16" t="s">
        <v>913</v>
      </c>
      <c r="D199" s="16" t="s">
        <v>763</v>
      </c>
      <c r="E199" s="16" t="s">
        <v>914</v>
      </c>
      <c r="F199" s="16" t="s">
        <v>20</v>
      </c>
      <c r="G199" s="7" t="n">
        <v>3</v>
      </c>
      <c r="H199" s="6" t="n">
        <v>71.8225</v>
      </c>
      <c r="I199" s="6" t="n">
        <v>-215.4675</v>
      </c>
      <c r="J199" s="6" t="n">
        <v>-0</v>
      </c>
      <c r="K199" s="6" t="n">
        <v>-1.11</v>
      </c>
      <c r="L199" s="6" t="n">
        <v>-0</v>
      </c>
      <c r="M199" s="6"/>
      <c r="N199" s="6" t="s">
        <f>=I199+J199+K199+L199</f>
      </c>
      <c r="O199" s="6"/>
      <c r="P199" s="16"/>
      <c r="Q199" s="16" t="s">
        <v>911</v>
      </c>
    </row>
    <row collapsed="false" customFormat="false" customHeight="false" hidden="false" ht="12.1" outlineLevel="0" r="200">
      <c r="A200" s="21" t="n">
        <v>44361.166666667</v>
      </c>
      <c r="B200" s="22" t="s">
        <v>890</v>
      </c>
      <c r="C200" s="22" t="s">
        <v>192</v>
      </c>
      <c r="D200" s="22" t="s">
        <v>890</v>
      </c>
      <c r="E200" s="22" t="s">
        <v>890</v>
      </c>
      <c r="F200" s="22" t="s">
        <v>20</v>
      </c>
      <c r="G200" s="23" t="n">
        <v>1</v>
      </c>
      <c r="H200" s="24" t="n">
        <v>2700</v>
      </c>
      <c r="I200" s="24" t="n">
        <v>2700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4"/>
      <c r="P200" s="22"/>
      <c r="Q200" s="22" t="s">
        <v>891</v>
      </c>
    </row>
    <row collapsed="false" customFormat="false" customHeight="false" hidden="false" ht="12.1" outlineLevel="0" r="201">
      <c r="A201" s="20" t="n">
        <v>44361.77525463</v>
      </c>
      <c r="B201" s="16" t="s">
        <v>95</v>
      </c>
      <c r="C201" s="16" t="s">
        <v>950</v>
      </c>
      <c r="D201" s="16" t="s">
        <v>763</v>
      </c>
      <c r="E201" s="16" t="s">
        <v>18</v>
      </c>
      <c r="F201" s="16" t="s">
        <v>20</v>
      </c>
      <c r="G201" s="7" t="n">
        <v>10000</v>
      </c>
      <c r="H201" s="6" t="n">
        <v>0.2665</v>
      </c>
      <c r="I201" s="6" t="n">
        <v>-2665</v>
      </c>
      <c r="J201" s="6" t="n">
        <v>-0</v>
      </c>
      <c r="K201" s="6" t="n">
        <v>-1.6</v>
      </c>
      <c r="L201" s="6" t="n">
        <v>-0.25</v>
      </c>
      <c r="M201" s="6"/>
      <c r="N201" s="6" t="s">
        <f>=I201+J201+K201+L201</f>
      </c>
      <c r="O201" s="6"/>
      <c r="P201" s="16"/>
      <c r="Q201" s="16" t="s">
        <v>891</v>
      </c>
    </row>
    <row collapsed="false" customFormat="false" customHeight="false" hidden="false" ht="12.1" outlineLevel="0" r="202">
      <c r="A202" s="21" t="n">
        <v>44375.166666667</v>
      </c>
      <c r="B202" s="22" t="s">
        <v>890</v>
      </c>
      <c r="C202" s="22" t="s">
        <v>192</v>
      </c>
      <c r="D202" s="22" t="s">
        <v>890</v>
      </c>
      <c r="E202" s="22" t="s">
        <v>890</v>
      </c>
      <c r="F202" s="22" t="s">
        <v>20</v>
      </c>
      <c r="G202" s="23" t="n">
        <v>1</v>
      </c>
      <c r="H202" s="24" t="n">
        <v>1825.64</v>
      </c>
      <c r="I202" s="24" t="n">
        <v>1825.64</v>
      </c>
      <c r="J202" s="24" t="n">
        <v>0</v>
      </c>
      <c r="K202" s="24" t="n">
        <v>-0</v>
      </c>
      <c r="L202" s="24" t="n">
        <v>-0</v>
      </c>
      <c r="M202" s="24"/>
      <c r="N202" s="6" t="s">
        <f>=I202+J202+K202+L202</f>
      </c>
      <c r="O202" s="24"/>
      <c r="P202" s="22"/>
      <c r="Q202" s="22" t="s">
        <v>891</v>
      </c>
    </row>
    <row collapsed="false" customFormat="false" customHeight="false" hidden="false" ht="12.1" outlineLevel="0" r="203">
      <c r="A203" s="20" t="n">
        <v>44375.637048611</v>
      </c>
      <c r="B203" s="16" t="s">
        <v>781</v>
      </c>
      <c r="C203" s="16" t="s">
        <v>942</v>
      </c>
      <c r="D203" s="16" t="s">
        <v>763</v>
      </c>
      <c r="E203" s="16" t="s">
        <v>18</v>
      </c>
      <c r="F203" s="16" t="s">
        <v>20</v>
      </c>
      <c r="G203" s="7" t="n">
        <v>3</v>
      </c>
      <c r="H203" s="6" t="n">
        <v>621.9</v>
      </c>
      <c r="I203" s="6" t="n">
        <v>-1865.7</v>
      </c>
      <c r="J203" s="6" t="n">
        <v>-0</v>
      </c>
      <c r="K203" s="6" t="n">
        <v>-1.12</v>
      </c>
      <c r="L203" s="6" t="n">
        <v>-0.17</v>
      </c>
      <c r="M203" s="6"/>
      <c r="N203" s="6" t="s">
        <f>=I203+J203+K203+L203</f>
      </c>
      <c r="O203" s="6"/>
      <c r="P203" s="16"/>
      <c r="Q203" s="16" t="s">
        <v>891</v>
      </c>
    </row>
    <row collapsed="false" customFormat="false" customHeight="false" hidden="false" ht="12.1" outlineLevel="0" r="204">
      <c r="A204" s="21" t="n">
        <v>44376.020636574</v>
      </c>
      <c r="B204" s="22" t="s">
        <v>903</v>
      </c>
      <c r="C204" s="22" t="s">
        <v>951</v>
      </c>
      <c r="D204" s="22" t="s">
        <v>903</v>
      </c>
      <c r="E204" s="22" t="s">
        <v>903</v>
      </c>
      <c r="F204" s="22" t="s">
        <v>20</v>
      </c>
      <c r="G204" s="23" t="n">
        <v>1</v>
      </c>
      <c r="H204" s="24" t="n">
        <v>24.35</v>
      </c>
      <c r="I204" s="24" t="n">
        <v>24.35</v>
      </c>
      <c r="J204" s="24" t="n">
        <v>0</v>
      </c>
      <c r="K204" s="24" t="n">
        <v>-0</v>
      </c>
      <c r="L204" s="24" t="n">
        <v>-0</v>
      </c>
      <c r="M204" s="24"/>
      <c r="N204" s="6" t="s">
        <f>=I204+J204+K204+L204</f>
      </c>
      <c r="O204" s="24"/>
      <c r="P204" s="22"/>
      <c r="Q204" s="22" t="s">
        <v>911</v>
      </c>
    </row>
    <row collapsed="false" customFormat="false" customHeight="false" hidden="false" ht="12.1" outlineLevel="0" r="205">
      <c r="A205" s="21" t="n">
        <v>44377.020636574</v>
      </c>
      <c r="B205" s="22" t="s">
        <v>903</v>
      </c>
      <c r="C205" s="22" t="s">
        <v>926</v>
      </c>
      <c r="D205" s="22" t="s">
        <v>903</v>
      </c>
      <c r="E205" s="22" t="s">
        <v>903</v>
      </c>
      <c r="F205" s="22" t="s">
        <v>77</v>
      </c>
      <c r="G205" s="23" t="n">
        <v>1</v>
      </c>
      <c r="H205" s="24" t="n">
        <v>0.16</v>
      </c>
      <c r="I205" s="24" t="n">
        <v>0.16</v>
      </c>
      <c r="J205" s="24" t="n">
        <v>0</v>
      </c>
      <c r="K205" s="24" t="n">
        <v>-0</v>
      </c>
      <c r="L205" s="24" t="n">
        <v>-0</v>
      </c>
      <c r="M205" s="6" t="s">
        <f>=I205+J205+K205+L205</f>
      </c>
      <c r="N205" s="24"/>
      <c r="O205" s="24"/>
      <c r="P205" s="22"/>
      <c r="Q205" s="22" t="s">
        <v>911</v>
      </c>
    </row>
    <row collapsed="false" customFormat="false" customHeight="false" hidden="false" ht="12.1" outlineLevel="0" r="206">
      <c r="A206" s="21" t="n">
        <v>44378.020636574</v>
      </c>
      <c r="B206" s="22" t="s">
        <v>903</v>
      </c>
      <c r="C206" s="22" t="s">
        <v>952</v>
      </c>
      <c r="D206" s="22" t="s">
        <v>903</v>
      </c>
      <c r="E206" s="22" t="s">
        <v>903</v>
      </c>
      <c r="F206" s="22" t="s">
        <v>20</v>
      </c>
      <c r="G206" s="23" t="n">
        <v>1</v>
      </c>
      <c r="H206" s="24" t="n">
        <v>46.85</v>
      </c>
      <c r="I206" s="24" t="n">
        <v>46.85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4"/>
      <c r="P206" s="22"/>
      <c r="Q206" s="22" t="s">
        <v>911</v>
      </c>
    </row>
    <row collapsed="false" customFormat="false" customHeight="false" hidden="false" ht="12.1" outlineLevel="0" r="207">
      <c r="A207" s="21" t="n">
        <v>44379.020636574</v>
      </c>
      <c r="B207" s="22" t="s">
        <v>890</v>
      </c>
      <c r="C207" s="22" t="s">
        <v>192</v>
      </c>
      <c r="D207" s="22" t="s">
        <v>890</v>
      </c>
      <c r="E207" s="22" t="s">
        <v>890</v>
      </c>
      <c r="F207" s="22" t="s">
        <v>20</v>
      </c>
      <c r="G207" s="23" t="n">
        <v>1</v>
      </c>
      <c r="H207" s="24" t="n">
        <v>406.95</v>
      </c>
      <c r="I207" s="24" t="n">
        <v>406.95</v>
      </c>
      <c r="J207" s="24" t="n">
        <v>0</v>
      </c>
      <c r="K207" s="24" t="n">
        <v>-0</v>
      </c>
      <c r="L207" s="24" t="n">
        <v>-0</v>
      </c>
      <c r="M207" s="24"/>
      <c r="N207" s="6" t="s">
        <f>=I207+J207+K207+L207</f>
      </c>
      <c r="O207" s="24"/>
      <c r="P207" s="22"/>
      <c r="Q207" s="22" t="s">
        <v>911</v>
      </c>
    </row>
    <row collapsed="false" customFormat="false" customHeight="false" hidden="false" ht="12.1" outlineLevel="0" r="208">
      <c r="A208" s="20" t="n">
        <v>44379.739131944</v>
      </c>
      <c r="B208" s="16" t="s">
        <v>110</v>
      </c>
      <c r="C208" s="16" t="s">
        <v>932</v>
      </c>
      <c r="D208" s="16" t="s">
        <v>763</v>
      </c>
      <c r="E208" s="16" t="s">
        <v>18</v>
      </c>
      <c r="F208" s="16" t="s">
        <v>20</v>
      </c>
      <c r="G208" s="7" t="n">
        <v>10</v>
      </c>
      <c r="H208" s="6" t="n">
        <v>59.515</v>
      </c>
      <c r="I208" s="6" t="n">
        <v>-595.15</v>
      </c>
      <c r="J208" s="6" t="n">
        <v>-0</v>
      </c>
      <c r="K208" s="6" t="n">
        <v>-0.36</v>
      </c>
      <c r="L208" s="6" t="n">
        <v>-0</v>
      </c>
      <c r="M208" s="6"/>
      <c r="N208" s="6" t="s">
        <f>=I208+J208+K208+L208</f>
      </c>
      <c r="O208" s="6"/>
      <c r="P208" s="16"/>
      <c r="Q208" s="16" t="s">
        <v>911</v>
      </c>
    </row>
    <row collapsed="false" customFormat="false" customHeight="false" hidden="false" ht="12.1" outlineLevel="0" r="209">
      <c r="A209" s="21" t="n">
        <v>44386.020636574</v>
      </c>
      <c r="B209" s="22" t="s">
        <v>903</v>
      </c>
      <c r="C209" s="22" t="s">
        <v>927</v>
      </c>
      <c r="D209" s="22" t="s">
        <v>903</v>
      </c>
      <c r="E209" s="22" t="s">
        <v>903</v>
      </c>
      <c r="F209" s="22" t="s">
        <v>77</v>
      </c>
      <c r="G209" s="23" t="n">
        <v>1</v>
      </c>
      <c r="H209" s="24" t="n">
        <v>0.13</v>
      </c>
      <c r="I209" s="24" t="n">
        <v>0.13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4"/>
      <c r="O209" s="24"/>
      <c r="P209" s="22"/>
      <c r="Q209" s="22" t="s">
        <v>911</v>
      </c>
    </row>
    <row collapsed="false" customFormat="false" customHeight="false" hidden="false" ht="12.1" outlineLevel="0" r="210">
      <c r="A210" s="21" t="n">
        <v>44405.020636574</v>
      </c>
      <c r="B210" s="22" t="s">
        <v>903</v>
      </c>
      <c r="C210" s="22" t="s">
        <v>953</v>
      </c>
      <c r="D210" s="22" t="s">
        <v>903</v>
      </c>
      <c r="E210" s="22" t="s">
        <v>903</v>
      </c>
      <c r="F210" s="22" t="s">
        <v>20</v>
      </c>
      <c r="G210" s="23" t="n">
        <v>1</v>
      </c>
      <c r="H210" s="24" t="n">
        <v>12.83</v>
      </c>
      <c r="I210" s="24" t="n">
        <v>12.83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4"/>
      <c r="P210" s="22"/>
      <c r="Q210" s="22" t="s">
        <v>911</v>
      </c>
    </row>
    <row collapsed="false" customFormat="false" customHeight="false" hidden="false" ht="12.1" outlineLevel="0" r="211">
      <c r="A211" s="21" t="n">
        <v>44405.020636574</v>
      </c>
      <c r="B211" s="22" t="s">
        <v>903</v>
      </c>
      <c r="C211" s="22" t="s">
        <v>954</v>
      </c>
      <c r="D211" s="22" t="s">
        <v>903</v>
      </c>
      <c r="E211" s="22" t="s">
        <v>903</v>
      </c>
      <c r="F211" s="22" t="s">
        <v>20</v>
      </c>
      <c r="G211" s="23" t="n">
        <v>1</v>
      </c>
      <c r="H211" s="24" t="n">
        <v>0.17</v>
      </c>
      <c r="I211" s="24" t="n">
        <v>0.17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4"/>
      <c r="P211" s="22"/>
      <c r="Q211" s="22" t="s">
        <v>911</v>
      </c>
    </row>
    <row collapsed="false" customFormat="false" customHeight="false" hidden="false" ht="12.1" outlineLevel="0" r="212">
      <c r="A212" s="21" t="n">
        <v>44411.166666667</v>
      </c>
      <c r="B212" s="22" t="s">
        <v>890</v>
      </c>
      <c r="C212" s="22" t="s">
        <v>192</v>
      </c>
      <c r="D212" s="22" t="s">
        <v>890</v>
      </c>
      <c r="E212" s="22" t="s">
        <v>890</v>
      </c>
      <c r="F212" s="22" t="s">
        <v>20</v>
      </c>
      <c r="G212" s="23" t="n">
        <v>1</v>
      </c>
      <c r="H212" s="24" t="n">
        <v>1400</v>
      </c>
      <c r="I212" s="24" t="n">
        <v>1400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4"/>
      <c r="P212" s="22"/>
      <c r="Q212" s="22" t="s">
        <v>891</v>
      </c>
    </row>
    <row collapsed="false" customFormat="false" customHeight="false" hidden="false" ht="12.1" outlineLevel="0" r="213">
      <c r="A213" s="20" t="n">
        <v>44411.962858796</v>
      </c>
      <c r="B213" s="16" t="s">
        <v>785</v>
      </c>
      <c r="C213" s="16" t="s">
        <v>955</v>
      </c>
      <c r="D213" s="16" t="s">
        <v>763</v>
      </c>
      <c r="E213" s="16" t="s">
        <v>18</v>
      </c>
      <c r="F213" s="16" t="s">
        <v>20</v>
      </c>
      <c r="G213" s="7" t="n">
        <v>10</v>
      </c>
      <c r="H213" s="6" t="n">
        <v>135.9</v>
      </c>
      <c r="I213" s="6" t="n">
        <v>-1359</v>
      </c>
      <c r="J213" s="6" t="n">
        <v>-0</v>
      </c>
      <c r="K213" s="6" t="n">
        <v>-0.82</v>
      </c>
      <c r="L213" s="6" t="n">
        <v>-0.12</v>
      </c>
      <c r="M213" s="6"/>
      <c r="N213" s="6" t="s">
        <f>=I213+J213+K213+L213</f>
      </c>
      <c r="O213" s="6"/>
      <c r="P213" s="16"/>
      <c r="Q213" s="16" t="s">
        <v>891</v>
      </c>
    </row>
    <row collapsed="false" customFormat="false" customHeight="false" hidden="false" ht="12.1" outlineLevel="0" r="214">
      <c r="A214" s="21" t="n">
        <v>44414.020636574</v>
      </c>
      <c r="B214" s="22" t="s">
        <v>903</v>
      </c>
      <c r="C214" s="22" t="s">
        <v>936</v>
      </c>
      <c r="D214" s="22" t="s">
        <v>903</v>
      </c>
      <c r="E214" s="22" t="s">
        <v>903</v>
      </c>
      <c r="F214" s="22" t="s">
        <v>77</v>
      </c>
      <c r="G214" s="23" t="n">
        <v>1</v>
      </c>
      <c r="H214" s="24" t="n">
        <v>0.94</v>
      </c>
      <c r="I214" s="24" t="n">
        <v>0.94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4"/>
      <c r="O214" s="24"/>
      <c r="P214" s="22"/>
      <c r="Q214" s="22" t="s">
        <v>911</v>
      </c>
    </row>
    <row collapsed="false" customFormat="false" customHeight="false" hidden="false" ht="12.1" outlineLevel="0" r="215">
      <c r="A215" s="21" t="n">
        <v>44428.020636574</v>
      </c>
      <c r="B215" s="22" t="s">
        <v>903</v>
      </c>
      <c r="C215" s="22" t="s">
        <v>922</v>
      </c>
      <c r="D215" s="22" t="s">
        <v>903</v>
      </c>
      <c r="E215" s="22" t="s">
        <v>903</v>
      </c>
      <c r="F215" s="22" t="s">
        <v>77</v>
      </c>
      <c r="G215" s="23" t="n">
        <v>1</v>
      </c>
      <c r="H215" s="24" t="n">
        <v>0.16</v>
      </c>
      <c r="I215" s="24" t="n">
        <v>0.16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4"/>
      <c r="O215" s="24"/>
      <c r="P215" s="22"/>
      <c r="Q215" s="22" t="s">
        <v>911</v>
      </c>
    </row>
    <row collapsed="false" customFormat="false" customHeight="false" hidden="false" ht="12.1" outlineLevel="0" r="216">
      <c r="A216" s="21" t="n">
        <v>44428.166666667</v>
      </c>
      <c r="B216" s="22" t="s">
        <v>890</v>
      </c>
      <c r="C216" s="22" t="s">
        <v>192</v>
      </c>
      <c r="D216" s="22" t="s">
        <v>890</v>
      </c>
      <c r="E216" s="22" t="s">
        <v>890</v>
      </c>
      <c r="F216" s="22" t="s">
        <v>20</v>
      </c>
      <c r="G216" s="23" t="n">
        <v>1</v>
      </c>
      <c r="H216" s="24" t="n">
        <v>1700</v>
      </c>
      <c r="I216" s="24" t="n">
        <v>1700</v>
      </c>
      <c r="J216" s="24" t="n">
        <v>0</v>
      </c>
      <c r="K216" s="24" t="n">
        <v>-0</v>
      </c>
      <c r="L216" s="24" t="n">
        <v>-0</v>
      </c>
      <c r="M216" s="24"/>
      <c r="N216" s="6" t="s">
        <f>=I216+J216+K216+L216</f>
      </c>
      <c r="O216" s="24"/>
      <c r="P216" s="22"/>
      <c r="Q216" s="22" t="s">
        <v>891</v>
      </c>
    </row>
    <row collapsed="false" customFormat="false" customHeight="false" hidden="false" ht="12.1" outlineLevel="0" r="217">
      <c r="A217" s="20" t="n">
        <v>44431.906018519</v>
      </c>
      <c r="B217" s="16" t="s">
        <v>78</v>
      </c>
      <c r="C217" s="16" t="s">
        <v>908</v>
      </c>
      <c r="D217" s="16" t="s">
        <v>763</v>
      </c>
      <c r="E217" s="16" t="s">
        <v>18</v>
      </c>
      <c r="F217" s="16" t="s">
        <v>20</v>
      </c>
      <c r="G217" s="7" t="n">
        <v>1</v>
      </c>
      <c r="H217" s="6" t="n">
        <v>1681.2</v>
      </c>
      <c r="I217" s="6" t="n">
        <v>-1681.2</v>
      </c>
      <c r="J217" s="6" t="n">
        <v>-0</v>
      </c>
      <c r="K217" s="6" t="n">
        <v>-1.01</v>
      </c>
      <c r="L217" s="6" t="n">
        <v>-0.16</v>
      </c>
      <c r="M217" s="6"/>
      <c r="N217" s="6" t="s">
        <f>=I217+J217+K217+L217</f>
      </c>
      <c r="O217" s="6"/>
      <c r="P217" s="16"/>
      <c r="Q217" s="16" t="s">
        <v>891</v>
      </c>
    </row>
    <row collapsed="false" customFormat="false" customHeight="false" hidden="false" ht="12.1" outlineLevel="0" r="218">
      <c r="A218" s="21" t="n">
        <v>44441.020636574</v>
      </c>
      <c r="B218" s="22" t="s">
        <v>903</v>
      </c>
      <c r="C218" s="22" t="s">
        <v>956</v>
      </c>
      <c r="D218" s="22" t="s">
        <v>903</v>
      </c>
      <c r="E218" s="22" t="s">
        <v>903</v>
      </c>
      <c r="F218" s="22" t="s">
        <v>77</v>
      </c>
      <c r="G218" s="23" t="n">
        <v>1</v>
      </c>
      <c r="H218" s="24" t="n">
        <v>0.27</v>
      </c>
      <c r="I218" s="24" t="n">
        <v>0.27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4"/>
      <c r="O218" s="24"/>
      <c r="P218" s="22"/>
      <c r="Q218" s="22" t="s">
        <v>911</v>
      </c>
    </row>
    <row collapsed="false" customFormat="false" customHeight="false" hidden="false" ht="12.1" outlineLevel="0" r="219">
      <c r="A219" s="21" t="n">
        <v>44448.020636574</v>
      </c>
      <c r="B219" s="22" t="s">
        <v>890</v>
      </c>
      <c r="C219" s="22" t="s">
        <v>192</v>
      </c>
      <c r="D219" s="22" t="s">
        <v>890</v>
      </c>
      <c r="E219" s="22" t="s">
        <v>890</v>
      </c>
      <c r="F219" s="22" t="s">
        <v>20</v>
      </c>
      <c r="G219" s="23" t="n">
        <v>1</v>
      </c>
      <c r="H219" s="24" t="n">
        <v>689.8</v>
      </c>
      <c r="I219" s="24" t="n">
        <v>689.8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4"/>
      <c r="P219" s="22"/>
      <c r="Q219" s="22" t="s">
        <v>911</v>
      </c>
    </row>
    <row collapsed="false" customFormat="false" customHeight="false" hidden="false" ht="12.1" outlineLevel="0" r="220">
      <c r="A220" s="20" t="n">
        <v>44448.720208333</v>
      </c>
      <c r="B220" s="16" t="s">
        <v>162</v>
      </c>
      <c r="C220" s="16" t="s">
        <v>957</v>
      </c>
      <c r="D220" s="16" t="s">
        <v>763</v>
      </c>
      <c r="E220" s="16" t="s">
        <v>133</v>
      </c>
      <c r="F220" s="16" t="s">
        <v>20</v>
      </c>
      <c r="G220" s="7" t="n">
        <v>20</v>
      </c>
      <c r="H220" s="6" t="n">
        <v>30.815</v>
      </c>
      <c r="I220" s="6" t="n">
        <v>-616.3</v>
      </c>
      <c r="J220" s="6" t="n">
        <v>-0</v>
      </c>
      <c r="K220" s="6" t="n">
        <v>-0.38</v>
      </c>
      <c r="L220" s="6" t="n">
        <v>-0</v>
      </c>
      <c r="M220" s="6"/>
      <c r="N220" s="6" t="s">
        <f>=I220+J220+K220+L220</f>
      </c>
      <c r="O220" s="6"/>
      <c r="P220" s="16"/>
      <c r="Q220" s="16" t="s">
        <v>911</v>
      </c>
    </row>
    <row collapsed="false" customFormat="false" customHeight="false" hidden="false" ht="12.1" outlineLevel="0" r="221">
      <c r="A221" s="21" t="n">
        <v>44449.020636574</v>
      </c>
      <c r="B221" s="22" t="s">
        <v>903</v>
      </c>
      <c r="C221" s="22" t="s">
        <v>941</v>
      </c>
      <c r="D221" s="22" t="s">
        <v>903</v>
      </c>
      <c r="E221" s="22" t="s">
        <v>903</v>
      </c>
      <c r="F221" s="22" t="s">
        <v>77</v>
      </c>
      <c r="G221" s="23" t="n">
        <v>1</v>
      </c>
      <c r="H221" s="24" t="n">
        <v>0.35</v>
      </c>
      <c r="I221" s="24" t="n">
        <v>0.35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4"/>
      <c r="O221" s="24"/>
      <c r="P221" s="22"/>
      <c r="Q221" s="22" t="s">
        <v>911</v>
      </c>
    </row>
    <row collapsed="false" customFormat="false" customHeight="false" hidden="false" ht="12.1" outlineLevel="0" r="222">
      <c r="A222" s="21" t="n">
        <v>44452.020636574</v>
      </c>
      <c r="B222" s="22" t="s">
        <v>903</v>
      </c>
      <c r="C222" s="22" t="s">
        <v>933</v>
      </c>
      <c r="D222" s="22" t="s">
        <v>903</v>
      </c>
      <c r="E222" s="22" t="s">
        <v>903</v>
      </c>
      <c r="F222" s="22" t="s">
        <v>77</v>
      </c>
      <c r="G222" s="23" t="n">
        <v>1</v>
      </c>
      <c r="H222" s="24" t="n">
        <v>0.21</v>
      </c>
      <c r="I222" s="24" t="n">
        <v>0.21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4"/>
      <c r="O222" s="24"/>
      <c r="P222" s="22"/>
      <c r="Q222" s="22" t="s">
        <v>911</v>
      </c>
    </row>
    <row collapsed="false" customFormat="false" customHeight="false" hidden="false" ht="12.1" outlineLevel="0" r="223">
      <c r="A223" s="21" t="n">
        <v>44460.166666667</v>
      </c>
      <c r="B223" s="22" t="s">
        <v>890</v>
      </c>
      <c r="C223" s="22" t="s">
        <v>192</v>
      </c>
      <c r="D223" s="22" t="s">
        <v>890</v>
      </c>
      <c r="E223" s="22" t="s">
        <v>890</v>
      </c>
      <c r="F223" s="22" t="s">
        <v>20</v>
      </c>
      <c r="G223" s="23" t="n">
        <v>1</v>
      </c>
      <c r="H223" s="24" t="n">
        <v>2000</v>
      </c>
      <c r="I223" s="24" t="n">
        <v>2000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4"/>
      <c r="P223" s="22"/>
      <c r="Q223" s="22" t="s">
        <v>891</v>
      </c>
    </row>
    <row collapsed="false" customFormat="false" customHeight="false" hidden="false" ht="12.1" outlineLevel="0" r="224">
      <c r="A224" s="20" t="n">
        <v>44460.600625</v>
      </c>
      <c r="B224" s="16" t="s">
        <v>39</v>
      </c>
      <c r="C224" s="16" t="s">
        <v>958</v>
      </c>
      <c r="D224" s="16" t="s">
        <v>763</v>
      </c>
      <c r="E224" s="16" t="s">
        <v>18</v>
      </c>
      <c r="F224" s="16" t="s">
        <v>20</v>
      </c>
      <c r="G224" s="7" t="n">
        <v>1</v>
      </c>
      <c r="H224" s="6" t="n">
        <v>1849.4</v>
      </c>
      <c r="I224" s="6" t="n">
        <v>-1849.4</v>
      </c>
      <c r="J224" s="6" t="n">
        <v>-0</v>
      </c>
      <c r="K224" s="6" t="n">
        <v>-1.11</v>
      </c>
      <c r="L224" s="6" t="n">
        <v>-0.17</v>
      </c>
      <c r="M224" s="6"/>
      <c r="N224" s="6" t="s">
        <f>=I224+J224+K224+L224</f>
      </c>
      <c r="O224" s="6"/>
      <c r="P224" s="16"/>
      <c r="Q224" s="16" t="s">
        <v>891</v>
      </c>
    </row>
    <row collapsed="false" customFormat="false" customHeight="false" hidden="false" ht="12.1" outlineLevel="0" r="225">
      <c r="A225" s="21" t="n">
        <v>44468.020636574</v>
      </c>
      <c r="B225" s="22" t="s">
        <v>903</v>
      </c>
      <c r="C225" s="22" t="s">
        <v>926</v>
      </c>
      <c r="D225" s="22" t="s">
        <v>903</v>
      </c>
      <c r="E225" s="22" t="s">
        <v>903</v>
      </c>
      <c r="F225" s="22" t="s">
        <v>77</v>
      </c>
      <c r="G225" s="23" t="n">
        <v>1</v>
      </c>
      <c r="H225" s="24" t="n">
        <v>0.19</v>
      </c>
      <c r="I225" s="24" t="n">
        <v>0.19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4"/>
      <c r="O225" s="24"/>
      <c r="P225" s="22"/>
      <c r="Q225" s="22" t="s">
        <v>911</v>
      </c>
    </row>
    <row collapsed="false" customFormat="false" customHeight="false" hidden="false" ht="12.1" outlineLevel="0" r="226">
      <c r="A226" s="21" t="n">
        <v>44469.020636574</v>
      </c>
      <c r="B226" s="22" t="s">
        <v>903</v>
      </c>
      <c r="C226" s="22" t="s">
        <v>959</v>
      </c>
      <c r="D226" s="22" t="s">
        <v>903</v>
      </c>
      <c r="E226" s="22" t="s">
        <v>903</v>
      </c>
      <c r="F226" s="22" t="s">
        <v>20</v>
      </c>
      <c r="G226" s="23" t="n">
        <v>1</v>
      </c>
      <c r="H226" s="24" t="n">
        <v>123.2</v>
      </c>
      <c r="I226" s="24" t="n">
        <v>123.2</v>
      </c>
      <c r="J226" s="24" t="n">
        <v>0</v>
      </c>
      <c r="K226" s="24" t="n">
        <v>-0</v>
      </c>
      <c r="L226" s="24" t="n">
        <v>-0</v>
      </c>
      <c r="M226" s="24"/>
      <c r="N226" s="6" t="s">
        <f>=I226+J226+K226+L226</f>
      </c>
      <c r="O226" s="24"/>
      <c r="P226" s="22"/>
      <c r="Q226" s="22" t="s">
        <v>911</v>
      </c>
    </row>
    <row collapsed="false" customFormat="false" customHeight="false" hidden="false" ht="12.1" outlineLevel="0" r="227">
      <c r="A227" s="33" t="n">
        <v>44470.020636574</v>
      </c>
      <c r="B227" s="34" t="s">
        <v>960</v>
      </c>
      <c r="C227" s="34" t="s">
        <v>285</v>
      </c>
      <c r="D227" s="34" t="s">
        <v>960</v>
      </c>
      <c r="E227" s="34" t="s">
        <v>960</v>
      </c>
      <c r="F227" s="34" t="s">
        <v>20</v>
      </c>
      <c r="G227" s="35" t="n">
        <v>1</v>
      </c>
      <c r="H227" s="36" t="n">
        <v>-300</v>
      </c>
      <c r="I227" s="36" t="n">
        <v>-300</v>
      </c>
      <c r="J227" s="36" t="n">
        <v>0</v>
      </c>
      <c r="K227" s="36" t="n">
        <v>-0</v>
      </c>
      <c r="L227" s="36" t="n">
        <v>-0</v>
      </c>
      <c r="M227" s="36"/>
      <c r="N227" s="6" t="s">
        <f>=I227+J227+K227+L227</f>
      </c>
      <c r="O227" s="36"/>
      <c r="P227" s="34"/>
      <c r="Q227" s="34" t="s">
        <v>911</v>
      </c>
    </row>
    <row collapsed="false" customFormat="false" customHeight="false" hidden="false" ht="12.1" outlineLevel="0" r="228">
      <c r="A228" s="21" t="n">
        <v>44470.020636574</v>
      </c>
      <c r="B228" s="22" t="s">
        <v>890</v>
      </c>
      <c r="C228" s="22" t="s">
        <v>192</v>
      </c>
      <c r="D228" s="22" t="s">
        <v>890</v>
      </c>
      <c r="E228" s="22" t="s">
        <v>890</v>
      </c>
      <c r="F228" s="22" t="s">
        <v>20</v>
      </c>
      <c r="G228" s="23" t="n">
        <v>1</v>
      </c>
      <c r="H228" s="24" t="n">
        <v>1000</v>
      </c>
      <c r="I228" s="24" t="n">
        <v>1000</v>
      </c>
      <c r="J228" s="24" t="n">
        <v>0</v>
      </c>
      <c r="K228" s="24" t="n">
        <v>-0</v>
      </c>
      <c r="L228" s="24" t="n">
        <v>-0</v>
      </c>
      <c r="M228" s="24"/>
      <c r="N228" s="6" t="s">
        <f>=I228+J228+K228+L228</f>
      </c>
      <c r="O228" s="24"/>
      <c r="P228" s="22"/>
      <c r="Q228" s="22" t="s">
        <v>911</v>
      </c>
    </row>
    <row collapsed="false" customFormat="false" customHeight="false" hidden="false" ht="12.1" outlineLevel="0" r="229">
      <c r="A229" s="20" t="n">
        <v>44470.760949074</v>
      </c>
      <c r="B229" s="16" t="s">
        <v>786</v>
      </c>
      <c r="C229" s="16" t="s">
        <v>961</v>
      </c>
      <c r="D229" s="16" t="s">
        <v>763</v>
      </c>
      <c r="E229" s="16" t="s">
        <v>18</v>
      </c>
      <c r="F229" s="16" t="s">
        <v>20</v>
      </c>
      <c r="G229" s="7" t="n">
        <v>1</v>
      </c>
      <c r="H229" s="6" t="n">
        <v>824</v>
      </c>
      <c r="I229" s="6" t="n">
        <v>-824</v>
      </c>
      <c r="J229" s="6" t="n">
        <v>-0</v>
      </c>
      <c r="K229" s="6" t="n">
        <v>-0.5</v>
      </c>
      <c r="L229" s="6" t="n">
        <v>-0</v>
      </c>
      <c r="M229" s="6"/>
      <c r="N229" s="6" t="s">
        <f>=I229+J229+K229+L229</f>
      </c>
      <c r="O229" s="6"/>
      <c r="P229" s="16"/>
      <c r="Q229" s="16" t="s">
        <v>911</v>
      </c>
    </row>
    <row collapsed="false" customFormat="false" customHeight="false" hidden="false" ht="12.1" outlineLevel="0" r="230">
      <c r="A230" s="20" t="n">
        <v>44470.769594907</v>
      </c>
      <c r="B230" s="16" t="s">
        <v>132</v>
      </c>
      <c r="C230" s="16" t="s">
        <v>930</v>
      </c>
      <c r="D230" s="16" t="s">
        <v>763</v>
      </c>
      <c r="E230" s="16" t="s">
        <v>133</v>
      </c>
      <c r="F230" s="16" t="s">
        <v>20</v>
      </c>
      <c r="G230" s="7" t="n">
        <v>13</v>
      </c>
      <c r="H230" s="6" t="n">
        <v>1.0666</v>
      </c>
      <c r="I230" s="6" t="n">
        <v>-13.8658</v>
      </c>
      <c r="J230" s="6" t="n">
        <v>-0</v>
      </c>
      <c r="K230" s="6" t="n">
        <v>-0.02</v>
      </c>
      <c r="L230" s="6" t="n">
        <v>-0</v>
      </c>
      <c r="M230" s="6"/>
      <c r="N230" s="6" t="s">
        <f>=I230+J230+K230+L230</f>
      </c>
      <c r="O230" s="6"/>
      <c r="P230" s="16"/>
      <c r="Q230" s="16" t="s">
        <v>911</v>
      </c>
    </row>
    <row collapsed="false" customFormat="false" customHeight="false" hidden="false" ht="12.1" outlineLevel="0" r="231">
      <c r="A231" s="20" t="n">
        <v>44470.769930556</v>
      </c>
      <c r="B231" s="16" t="s">
        <v>132</v>
      </c>
      <c r="C231" s="16" t="s">
        <v>930</v>
      </c>
      <c r="D231" s="16" t="s">
        <v>763</v>
      </c>
      <c r="E231" s="16" t="s">
        <v>133</v>
      </c>
      <c r="F231" s="16" t="s">
        <v>20</v>
      </c>
      <c r="G231" s="7" t="n">
        <v>56</v>
      </c>
      <c r="H231" s="6" t="n">
        <v>1.0666</v>
      </c>
      <c r="I231" s="6" t="n">
        <v>-59.7296</v>
      </c>
      <c r="J231" s="6" t="n">
        <v>-0</v>
      </c>
      <c r="K231" s="6" t="n">
        <v>-0.02</v>
      </c>
      <c r="L231" s="6" t="n">
        <v>-0</v>
      </c>
      <c r="M231" s="6"/>
      <c r="N231" s="6" t="s">
        <f>=I231+J231+K231+L231</f>
      </c>
      <c r="O231" s="6"/>
      <c r="P231" s="16"/>
      <c r="Q231" s="16" t="s">
        <v>911</v>
      </c>
    </row>
    <row collapsed="false" customFormat="false" customHeight="false" hidden="false" ht="12.1" outlineLevel="0" r="232">
      <c r="A232" s="20" t="n">
        <v>44470.769953704</v>
      </c>
      <c r="B232" s="16" t="s">
        <v>132</v>
      </c>
      <c r="C232" s="16" t="s">
        <v>930</v>
      </c>
      <c r="D232" s="16" t="s">
        <v>763</v>
      </c>
      <c r="E232" s="16" t="s">
        <v>133</v>
      </c>
      <c r="F232" s="16" t="s">
        <v>20</v>
      </c>
      <c r="G232" s="7" t="n">
        <v>16</v>
      </c>
      <c r="H232" s="6" t="n">
        <v>1.0666</v>
      </c>
      <c r="I232" s="6" t="n">
        <v>-17.0656</v>
      </c>
      <c r="J232" s="6" t="n">
        <v>-0</v>
      </c>
      <c r="K232" s="6" t="n">
        <v>-0.02</v>
      </c>
      <c r="L232" s="6" t="n">
        <v>-0</v>
      </c>
      <c r="M232" s="6"/>
      <c r="N232" s="6" t="s">
        <f>=I232+J232+K232+L232</f>
      </c>
      <c r="O232" s="6"/>
      <c r="P232" s="16"/>
      <c r="Q232" s="16" t="s">
        <v>911</v>
      </c>
    </row>
    <row collapsed="false" customFormat="false" customHeight="false" hidden="false" ht="12.1" outlineLevel="0" r="233">
      <c r="A233" s="20" t="n">
        <v>44470.769988426</v>
      </c>
      <c r="B233" s="16" t="s">
        <v>132</v>
      </c>
      <c r="C233" s="16" t="s">
        <v>930</v>
      </c>
      <c r="D233" s="16" t="s">
        <v>763</v>
      </c>
      <c r="E233" s="16" t="s">
        <v>133</v>
      </c>
      <c r="F233" s="16" t="s">
        <v>20</v>
      </c>
      <c r="G233" s="7" t="n">
        <v>58</v>
      </c>
      <c r="H233" s="6" t="n">
        <v>1.0666</v>
      </c>
      <c r="I233" s="6" t="n">
        <v>-61.8628</v>
      </c>
      <c r="J233" s="6" t="n">
        <v>-0</v>
      </c>
      <c r="K233" s="6" t="n">
        <v>-0.02</v>
      </c>
      <c r="L233" s="6" t="n">
        <v>-0</v>
      </c>
      <c r="M233" s="6"/>
      <c r="N233" s="6" t="s">
        <f>=I233+J233+K233+L233</f>
      </c>
      <c r="O233" s="6"/>
      <c r="P233" s="16"/>
      <c r="Q233" s="16" t="s">
        <v>911</v>
      </c>
    </row>
    <row collapsed="false" customFormat="false" customHeight="false" hidden="false" ht="12.1" outlineLevel="0" r="234">
      <c r="A234" s="20" t="n">
        <v>44470.786319444</v>
      </c>
      <c r="B234" s="16" t="s">
        <v>168</v>
      </c>
      <c r="C234" s="16" t="s">
        <v>945</v>
      </c>
      <c r="D234" s="16" t="s">
        <v>763</v>
      </c>
      <c r="E234" s="16" t="s">
        <v>133</v>
      </c>
      <c r="F234" s="16" t="s">
        <v>20</v>
      </c>
      <c r="G234" s="7" t="n">
        <v>1</v>
      </c>
      <c r="H234" s="6" t="n">
        <v>74.84</v>
      </c>
      <c r="I234" s="6" t="n">
        <v>-74.84</v>
      </c>
      <c r="J234" s="6" t="n">
        <v>-0</v>
      </c>
      <c r="K234" s="6" t="n">
        <v>-0.06</v>
      </c>
      <c r="L234" s="6" t="n">
        <v>-0</v>
      </c>
      <c r="M234" s="6"/>
      <c r="N234" s="6" t="s">
        <f>=I234+J234+K234+L234</f>
      </c>
      <c r="O234" s="6"/>
      <c r="P234" s="16"/>
      <c r="Q234" s="16" t="s">
        <v>911</v>
      </c>
    </row>
    <row collapsed="false" customFormat="false" customHeight="false" hidden="false" ht="12.1" outlineLevel="0" r="235">
      <c r="A235" s="20" t="n">
        <v>44470.824791667</v>
      </c>
      <c r="B235" s="16" t="s">
        <v>150</v>
      </c>
      <c r="C235" s="16" t="s">
        <v>917</v>
      </c>
      <c r="D235" s="16" t="s">
        <v>763</v>
      </c>
      <c r="E235" s="16" t="s">
        <v>133</v>
      </c>
      <c r="F235" s="16" t="s">
        <v>20</v>
      </c>
      <c r="G235" s="7" t="n">
        <v>6</v>
      </c>
      <c r="H235" s="6" t="n">
        <v>1.2798</v>
      </c>
      <c r="I235" s="6" t="n">
        <v>-7.6788</v>
      </c>
      <c r="J235" s="6" t="n">
        <v>-0</v>
      </c>
      <c r="K235" s="6" t="n">
        <v>-0.02</v>
      </c>
      <c r="L235" s="6" t="n">
        <v>-0</v>
      </c>
      <c r="M235" s="6"/>
      <c r="N235" s="6" t="s">
        <f>=I235+J235+K235+L235</f>
      </c>
      <c r="O235" s="6"/>
      <c r="P235" s="16"/>
      <c r="Q235" s="16" t="s">
        <v>911</v>
      </c>
    </row>
    <row collapsed="false" customFormat="false" customHeight="false" hidden="false" ht="12.1" outlineLevel="0" r="236">
      <c r="A236" s="21" t="n">
        <v>44475.020636574</v>
      </c>
      <c r="B236" s="22" t="s">
        <v>890</v>
      </c>
      <c r="C236" s="22" t="s">
        <v>192</v>
      </c>
      <c r="D236" s="22" t="s">
        <v>890</v>
      </c>
      <c r="E236" s="22" t="s">
        <v>890</v>
      </c>
      <c r="F236" s="22" t="s">
        <v>20</v>
      </c>
      <c r="G236" s="23" t="n">
        <v>1</v>
      </c>
      <c r="H236" s="24" t="n">
        <v>300</v>
      </c>
      <c r="I236" s="24" t="n">
        <v>300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4"/>
      <c r="P236" s="22"/>
      <c r="Q236" s="22" t="s">
        <v>911</v>
      </c>
    </row>
    <row collapsed="false" customFormat="false" customHeight="false" hidden="false" ht="12.1" outlineLevel="0" r="237">
      <c r="A237" s="21" t="n">
        <v>44475.020636574</v>
      </c>
      <c r="B237" s="22" t="s">
        <v>903</v>
      </c>
      <c r="C237" s="22" t="s">
        <v>927</v>
      </c>
      <c r="D237" s="22" t="s">
        <v>903</v>
      </c>
      <c r="E237" s="22" t="s">
        <v>903</v>
      </c>
      <c r="F237" s="22" t="s">
        <v>77</v>
      </c>
      <c r="G237" s="23" t="n">
        <v>1</v>
      </c>
      <c r="H237" s="24" t="n">
        <v>0.13</v>
      </c>
      <c r="I237" s="24" t="n">
        <v>0.13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4"/>
      <c r="O237" s="24"/>
      <c r="P237" s="22"/>
      <c r="Q237" s="22" t="s">
        <v>911</v>
      </c>
    </row>
    <row collapsed="false" customFormat="false" customHeight="false" hidden="false" ht="12.1" outlineLevel="0" r="238">
      <c r="A238" s="21" t="n">
        <v>44477.166666667</v>
      </c>
      <c r="B238" s="22" t="s">
        <v>890</v>
      </c>
      <c r="C238" s="22" t="s">
        <v>192</v>
      </c>
      <c r="D238" s="22" t="s">
        <v>890</v>
      </c>
      <c r="E238" s="22" t="s">
        <v>890</v>
      </c>
      <c r="F238" s="22" t="s">
        <v>20</v>
      </c>
      <c r="G238" s="23" t="n">
        <v>1</v>
      </c>
      <c r="H238" s="24" t="n">
        <v>1000</v>
      </c>
      <c r="I238" s="24" t="n">
        <v>1000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4"/>
      <c r="P238" s="22"/>
      <c r="Q238" s="22" t="s">
        <v>891</v>
      </c>
    </row>
    <row collapsed="false" customFormat="false" customHeight="false" hidden="false" ht="12.1" outlineLevel="0" r="239">
      <c r="A239" s="20" t="n">
        <v>44477.800243056</v>
      </c>
      <c r="B239" s="16" t="s">
        <v>128</v>
      </c>
      <c r="C239" s="16" t="s">
        <v>122</v>
      </c>
      <c r="D239" s="16" t="s">
        <v>763</v>
      </c>
      <c r="E239" s="16" t="s">
        <v>18</v>
      </c>
      <c r="F239" s="16" t="s">
        <v>77</v>
      </c>
      <c r="G239" s="7" t="n">
        <v>1</v>
      </c>
      <c r="H239" s="6" t="n">
        <v>11.34</v>
      </c>
      <c r="I239" s="6" t="n">
        <v>-11.34</v>
      </c>
      <c r="J239" s="6" t="n">
        <v>-0</v>
      </c>
      <c r="K239" s="6" t="n">
        <v>-0.02</v>
      </c>
      <c r="L239" s="6" t="n">
        <v>-0</v>
      </c>
      <c r="M239" s="6" t="s">
        <f>=I239+J239+K239+L239</f>
      </c>
      <c r="N239" s="6"/>
      <c r="O239" s="6"/>
      <c r="P239" s="16"/>
      <c r="Q239" s="16" t="s">
        <v>911</v>
      </c>
    </row>
    <row collapsed="false" customFormat="false" customHeight="false" hidden="false" ht="12.1" outlineLevel="0" r="240">
      <c r="A240" s="20" t="n">
        <v>44477.936898148</v>
      </c>
      <c r="B240" s="16" t="s">
        <v>104</v>
      </c>
      <c r="C240" s="16" t="s">
        <v>909</v>
      </c>
      <c r="D240" s="16" t="s">
        <v>763</v>
      </c>
      <c r="E240" s="16" t="s">
        <v>18</v>
      </c>
      <c r="F240" s="16" t="s">
        <v>20</v>
      </c>
      <c r="G240" s="7" t="n">
        <v>100000</v>
      </c>
      <c r="H240" s="6" t="n">
        <v>0.011208</v>
      </c>
      <c r="I240" s="6" t="n">
        <v>-1120.8</v>
      </c>
      <c r="J240" s="6" t="n">
        <v>-0</v>
      </c>
      <c r="K240" s="6" t="n">
        <v>-0.67</v>
      </c>
      <c r="L240" s="6" t="n">
        <v>-0.1</v>
      </c>
      <c r="M240" s="6"/>
      <c r="N240" s="6" t="s">
        <f>=I240+J240+K240+L240</f>
      </c>
      <c r="O240" s="6"/>
      <c r="P240" s="16"/>
      <c r="Q240" s="16" t="s">
        <v>891</v>
      </c>
    </row>
    <row collapsed="false" customFormat="false" customHeight="false" hidden="false" ht="12.1" outlineLevel="0" r="241">
      <c r="A241" s="21" t="n">
        <v>44481.020636574</v>
      </c>
      <c r="B241" s="22" t="s">
        <v>903</v>
      </c>
      <c r="C241" s="22" t="s">
        <v>962</v>
      </c>
      <c r="D241" s="22" t="s">
        <v>903</v>
      </c>
      <c r="E241" s="22" t="s">
        <v>903</v>
      </c>
      <c r="F241" s="22" t="s">
        <v>77</v>
      </c>
      <c r="G241" s="23" t="n">
        <v>1</v>
      </c>
      <c r="H241" s="24" t="n">
        <v>0.16</v>
      </c>
      <c r="I241" s="24" t="n">
        <v>0.16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4"/>
      <c r="O241" s="24"/>
      <c r="P241" s="22"/>
      <c r="Q241" s="22" t="s">
        <v>911</v>
      </c>
    </row>
    <row collapsed="false" customFormat="false" customHeight="false" hidden="false" ht="12.1" outlineLevel="0" r="242">
      <c r="A242" s="21" t="n">
        <v>44483.020636574</v>
      </c>
      <c r="B242" s="22" t="s">
        <v>890</v>
      </c>
      <c r="C242" s="22" t="s">
        <v>192</v>
      </c>
      <c r="D242" s="22" t="s">
        <v>890</v>
      </c>
      <c r="E242" s="22" t="s">
        <v>890</v>
      </c>
      <c r="F242" s="22" t="s">
        <v>20</v>
      </c>
      <c r="G242" s="23" t="n">
        <v>1</v>
      </c>
      <c r="H242" s="24" t="n">
        <v>1000</v>
      </c>
      <c r="I242" s="24" t="n">
        <v>1000</v>
      </c>
      <c r="J242" s="24" t="n">
        <v>0</v>
      </c>
      <c r="K242" s="24" t="n">
        <v>-0</v>
      </c>
      <c r="L242" s="24" t="n">
        <v>-0</v>
      </c>
      <c r="M242" s="24"/>
      <c r="N242" s="6" t="s">
        <f>=I242+J242+K242+L242</f>
      </c>
      <c r="O242" s="24"/>
      <c r="P242" s="22"/>
      <c r="Q242" s="22" t="s">
        <v>911</v>
      </c>
    </row>
    <row collapsed="false" customFormat="false" customHeight="false" hidden="false" ht="12.1" outlineLevel="0" r="243">
      <c r="A243" s="20" t="n">
        <v>44483.763368056</v>
      </c>
      <c r="B243" s="16" t="s">
        <v>912</v>
      </c>
      <c r="C243" s="16" t="s">
        <v>913</v>
      </c>
      <c r="D243" s="16" t="s">
        <v>763</v>
      </c>
      <c r="E243" s="16" t="s">
        <v>914</v>
      </c>
      <c r="F243" s="16" t="s">
        <v>20</v>
      </c>
      <c r="G243" s="7" t="n">
        <v>15</v>
      </c>
      <c r="H243" s="6" t="n">
        <v>71.4654</v>
      </c>
      <c r="I243" s="6" t="n">
        <v>-1071.981</v>
      </c>
      <c r="J243" s="6" t="n">
        <v>-0</v>
      </c>
      <c r="K243" s="6" t="n">
        <v>-1.54</v>
      </c>
      <c r="L243" s="6" t="n">
        <v>-0</v>
      </c>
      <c r="M243" s="6"/>
      <c r="N243" s="6" t="s">
        <f>=I243+J243+K243+L243</f>
      </c>
      <c r="O243" s="6"/>
      <c r="P243" s="16"/>
      <c r="Q243" s="16" t="s">
        <v>911</v>
      </c>
    </row>
    <row collapsed="false" customFormat="false" customHeight="false" hidden="false" ht="12.1" outlineLevel="0" r="244">
      <c r="A244" s="20" t="n">
        <v>44483.76412037</v>
      </c>
      <c r="B244" s="16" t="s">
        <v>787</v>
      </c>
      <c r="C244" s="16" t="s">
        <v>963</v>
      </c>
      <c r="D244" s="16" t="s">
        <v>763</v>
      </c>
      <c r="E244" s="16" t="s">
        <v>18</v>
      </c>
      <c r="F244" s="16" t="s">
        <v>77</v>
      </c>
      <c r="G244" s="7" t="n">
        <v>1</v>
      </c>
      <c r="H244" s="6" t="n">
        <v>15.1</v>
      </c>
      <c r="I244" s="6" t="n">
        <v>-15.1</v>
      </c>
      <c r="J244" s="6" t="n">
        <v>-0</v>
      </c>
      <c r="K244" s="6" t="n">
        <v>-0.02</v>
      </c>
      <c r="L244" s="6" t="n">
        <v>-0</v>
      </c>
      <c r="M244" s="6" t="s">
        <f>=I244+J244+K244+L244</f>
      </c>
      <c r="N244" s="6"/>
      <c r="O244" s="6"/>
      <c r="P244" s="16"/>
      <c r="Q244" s="16" t="s">
        <v>911</v>
      </c>
    </row>
    <row collapsed="false" customFormat="false" customHeight="false" hidden="false" ht="12.1" outlineLevel="0" r="245">
      <c r="A245" s="20" t="n">
        <v>44483.776388889</v>
      </c>
      <c r="B245" s="16" t="s">
        <v>168</v>
      </c>
      <c r="C245" s="16" t="s">
        <v>945</v>
      </c>
      <c r="D245" s="16" t="s">
        <v>763</v>
      </c>
      <c r="E245" s="16" t="s">
        <v>133</v>
      </c>
      <c r="F245" s="16" t="s">
        <v>20</v>
      </c>
      <c r="G245" s="7" t="n">
        <v>1</v>
      </c>
      <c r="H245" s="6" t="n">
        <v>74.73</v>
      </c>
      <c r="I245" s="6" t="n">
        <v>-74.73</v>
      </c>
      <c r="J245" s="6" t="n">
        <v>-0</v>
      </c>
      <c r="K245" s="6" t="n">
        <v>-0.06</v>
      </c>
      <c r="L245" s="6" t="n">
        <v>-0</v>
      </c>
      <c r="M245" s="6"/>
      <c r="N245" s="6" t="s">
        <f>=I245+J245+K245+L245</f>
      </c>
      <c r="O245" s="6"/>
      <c r="P245" s="16"/>
      <c r="Q245" s="16" t="s">
        <v>911</v>
      </c>
    </row>
    <row collapsed="false" customFormat="false" customHeight="false" hidden="false" ht="12.1" outlineLevel="0" r="246">
      <c r="A246" s="20" t="n">
        <v>44483.777280093</v>
      </c>
      <c r="B246" s="16" t="s">
        <v>164</v>
      </c>
      <c r="C246" s="16" t="s">
        <v>964</v>
      </c>
      <c r="D246" s="16" t="s">
        <v>763</v>
      </c>
      <c r="E246" s="16" t="s">
        <v>133</v>
      </c>
      <c r="F246" s="16" t="s">
        <v>20</v>
      </c>
      <c r="G246" s="7" t="n">
        <v>1</v>
      </c>
      <c r="H246" s="6" t="n">
        <v>58.29</v>
      </c>
      <c r="I246" s="6" t="n">
        <v>-58.29</v>
      </c>
      <c r="J246" s="6" t="n">
        <v>-0</v>
      </c>
      <c r="K246" s="6" t="n">
        <v>-0.05</v>
      </c>
      <c r="L246" s="6" t="n">
        <v>-0</v>
      </c>
      <c r="M246" s="6"/>
      <c r="N246" s="6" t="s">
        <f>=I246+J246+K246+L246</f>
      </c>
      <c r="O246" s="6"/>
      <c r="P246" s="16"/>
      <c r="Q246" s="16" t="s">
        <v>911</v>
      </c>
    </row>
    <row collapsed="false" customFormat="false" customHeight="false" hidden="false" ht="12.1" outlineLevel="0" r="247">
      <c r="A247" s="20" t="n">
        <v>44483.778321759</v>
      </c>
      <c r="B247" s="16" t="s">
        <v>162</v>
      </c>
      <c r="C247" s="16" t="s">
        <v>957</v>
      </c>
      <c r="D247" s="16" t="s">
        <v>763</v>
      </c>
      <c r="E247" s="16" t="s">
        <v>133</v>
      </c>
      <c r="F247" s="16" t="s">
        <v>20</v>
      </c>
      <c r="G247" s="7" t="n">
        <v>5</v>
      </c>
      <c r="H247" s="6" t="n">
        <v>28.99</v>
      </c>
      <c r="I247" s="6" t="n">
        <v>-144.95</v>
      </c>
      <c r="J247" s="6" t="n">
        <v>-0</v>
      </c>
      <c r="K247" s="6" t="n">
        <v>-0.09</v>
      </c>
      <c r="L247" s="6" t="n">
        <v>-0</v>
      </c>
      <c r="M247" s="6"/>
      <c r="N247" s="6" t="s">
        <f>=I247+J247+K247+L247</f>
      </c>
      <c r="O247" s="6"/>
      <c r="P247" s="16"/>
      <c r="Q247" s="16" t="s">
        <v>911</v>
      </c>
    </row>
    <row collapsed="false" customFormat="false" customHeight="false" hidden="false" ht="12.1" outlineLevel="0" r="248">
      <c r="A248" s="20" t="n">
        <v>44483.779212963</v>
      </c>
      <c r="B248" s="16" t="s">
        <v>132</v>
      </c>
      <c r="C248" s="16" t="s">
        <v>930</v>
      </c>
      <c r="D248" s="16" t="s">
        <v>763</v>
      </c>
      <c r="E248" s="16" t="s">
        <v>133</v>
      </c>
      <c r="F248" s="16" t="s">
        <v>20</v>
      </c>
      <c r="G248" s="7" t="n">
        <v>18</v>
      </c>
      <c r="H248" s="6" t="n">
        <v>1.0709</v>
      </c>
      <c r="I248" s="6" t="n">
        <v>-19.2762</v>
      </c>
      <c r="J248" s="6" t="n">
        <v>-0</v>
      </c>
      <c r="K248" s="6" t="n">
        <v>-0.02</v>
      </c>
      <c r="L248" s="6" t="n">
        <v>-0</v>
      </c>
      <c r="M248" s="6"/>
      <c r="N248" s="6" t="s">
        <f>=I248+J248+K248+L248</f>
      </c>
      <c r="O248" s="6"/>
      <c r="P248" s="16"/>
      <c r="Q248" s="16" t="s">
        <v>911</v>
      </c>
    </row>
    <row collapsed="false" customFormat="false" customHeight="false" hidden="false" ht="12.1" outlineLevel="0" r="249">
      <c r="A249" s="21" t="n">
        <v>44488.020636574</v>
      </c>
      <c r="B249" s="22" t="s">
        <v>890</v>
      </c>
      <c r="C249" s="22" t="s">
        <v>192</v>
      </c>
      <c r="D249" s="22" t="s">
        <v>890</v>
      </c>
      <c r="E249" s="22" t="s">
        <v>890</v>
      </c>
      <c r="F249" s="22" t="s">
        <v>20</v>
      </c>
      <c r="G249" s="23" t="n">
        <v>1</v>
      </c>
      <c r="H249" s="24" t="n">
        <v>100</v>
      </c>
      <c r="I249" s="24" t="n">
        <v>100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4"/>
      <c r="P249" s="22"/>
      <c r="Q249" s="22" t="s">
        <v>911</v>
      </c>
    </row>
    <row collapsed="false" customFormat="false" customHeight="false" hidden="false" ht="12.1" outlineLevel="0" r="250">
      <c r="A250" s="20" t="n">
        <v>44488.752685185</v>
      </c>
      <c r="B250" s="16" t="s">
        <v>164</v>
      </c>
      <c r="C250" s="16" t="s">
        <v>964</v>
      </c>
      <c r="D250" s="16" t="s">
        <v>763</v>
      </c>
      <c r="E250" s="16" t="s">
        <v>133</v>
      </c>
      <c r="F250" s="16" t="s">
        <v>20</v>
      </c>
      <c r="G250" s="7" t="n">
        <v>1</v>
      </c>
      <c r="H250" s="6" t="n">
        <v>59</v>
      </c>
      <c r="I250" s="6" t="n">
        <v>-59</v>
      </c>
      <c r="J250" s="6" t="n">
        <v>-0</v>
      </c>
      <c r="K250" s="6" t="n">
        <v>-0.05</v>
      </c>
      <c r="L250" s="6" t="n">
        <v>-0</v>
      </c>
      <c r="M250" s="6"/>
      <c r="N250" s="6" t="s">
        <f>=I250+J250+K250+L250</f>
      </c>
      <c r="O250" s="6"/>
      <c r="P250" s="16"/>
      <c r="Q250" s="16" t="s">
        <v>911</v>
      </c>
    </row>
    <row collapsed="false" customFormat="false" customHeight="false" hidden="false" ht="12.1" outlineLevel="0" r="251">
      <c r="A251" s="21" t="n">
        <v>44508.020636574</v>
      </c>
      <c r="B251" s="22" t="s">
        <v>903</v>
      </c>
      <c r="C251" s="22" t="s">
        <v>965</v>
      </c>
      <c r="D251" s="22" t="s">
        <v>903</v>
      </c>
      <c r="E251" s="22" t="s">
        <v>903</v>
      </c>
      <c r="F251" s="22" t="s">
        <v>77</v>
      </c>
      <c r="G251" s="23" t="n">
        <v>1</v>
      </c>
      <c r="H251" s="24" t="n">
        <v>0.94</v>
      </c>
      <c r="I251" s="24" t="n">
        <v>0.94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4"/>
      <c r="O251" s="24"/>
      <c r="P251" s="22"/>
      <c r="Q251" s="22" t="s">
        <v>911</v>
      </c>
    </row>
    <row collapsed="false" customFormat="false" customHeight="false" hidden="false" ht="12.1" outlineLevel="0" r="252">
      <c r="A252" s="21" t="n">
        <v>44508.166666667</v>
      </c>
      <c r="B252" s="22" t="s">
        <v>903</v>
      </c>
      <c r="C252" s="22" t="s">
        <v>966</v>
      </c>
      <c r="D252" s="22" t="s">
        <v>903</v>
      </c>
      <c r="E252" s="22" t="s">
        <v>903</v>
      </c>
      <c r="F252" s="22" t="s">
        <v>20</v>
      </c>
      <c r="G252" s="23" t="n">
        <v>1</v>
      </c>
      <c r="H252" s="24" t="n">
        <v>42.38</v>
      </c>
      <c r="I252" s="24" t="n">
        <v>42.38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4"/>
      <c r="P252" s="22"/>
      <c r="Q252" s="22" t="s">
        <v>891</v>
      </c>
    </row>
    <row collapsed="false" customFormat="false" customHeight="false" hidden="false" ht="12.1" outlineLevel="0" r="253">
      <c r="A253" s="21" t="n">
        <v>44509.020636574</v>
      </c>
      <c r="B253" s="22" t="s">
        <v>890</v>
      </c>
      <c r="C253" s="22" t="s">
        <v>192</v>
      </c>
      <c r="D253" s="22" t="s">
        <v>890</v>
      </c>
      <c r="E253" s="22" t="s">
        <v>890</v>
      </c>
      <c r="F253" s="22" t="s">
        <v>20</v>
      </c>
      <c r="G253" s="23" t="n">
        <v>1</v>
      </c>
      <c r="H253" s="24" t="n">
        <v>3300</v>
      </c>
      <c r="I253" s="24" t="n">
        <v>3300</v>
      </c>
      <c r="J253" s="24" t="n">
        <v>0</v>
      </c>
      <c r="K253" s="24" t="n">
        <v>-0</v>
      </c>
      <c r="L253" s="24" t="n">
        <v>-0</v>
      </c>
      <c r="M253" s="24"/>
      <c r="N253" s="6" t="s">
        <f>=I253+J253+K253+L253</f>
      </c>
      <c r="O253" s="24"/>
      <c r="P253" s="22"/>
      <c r="Q253" s="22" t="s">
        <v>911</v>
      </c>
    </row>
    <row collapsed="false" customFormat="false" customHeight="false" hidden="false" ht="12.1" outlineLevel="0" r="254">
      <c r="A254" s="20" t="n">
        <v>44509.459456019</v>
      </c>
      <c r="B254" s="16" t="s">
        <v>31</v>
      </c>
      <c r="C254" s="16" t="s">
        <v>894</v>
      </c>
      <c r="D254" s="16" t="s">
        <v>763</v>
      </c>
      <c r="E254" s="16" t="s">
        <v>18</v>
      </c>
      <c r="F254" s="16" t="s">
        <v>20</v>
      </c>
      <c r="G254" s="7" t="n">
        <v>10</v>
      </c>
      <c r="H254" s="6" t="n">
        <v>326.69</v>
      </c>
      <c r="I254" s="6" t="n">
        <v>-3266.9</v>
      </c>
      <c r="J254" s="6" t="n">
        <v>-0</v>
      </c>
      <c r="K254" s="6" t="n">
        <v>-1.96</v>
      </c>
      <c r="L254" s="6" t="n">
        <v>-0</v>
      </c>
      <c r="M254" s="6"/>
      <c r="N254" s="6" t="s">
        <f>=I254+J254+K254+L254</f>
      </c>
      <c r="O254" s="6"/>
      <c r="P254" s="16"/>
      <c r="Q254" s="16" t="s">
        <v>911</v>
      </c>
    </row>
    <row collapsed="false" customFormat="false" customHeight="false" hidden="false" ht="12.1" outlineLevel="0" r="255">
      <c r="A255" s="21" t="n">
        <v>44516.020636574</v>
      </c>
      <c r="B255" s="22" t="s">
        <v>890</v>
      </c>
      <c r="C255" s="22" t="s">
        <v>192</v>
      </c>
      <c r="D255" s="22" t="s">
        <v>890</v>
      </c>
      <c r="E255" s="22" t="s">
        <v>890</v>
      </c>
      <c r="F255" s="22" t="s">
        <v>20</v>
      </c>
      <c r="G255" s="23" t="n">
        <v>1</v>
      </c>
      <c r="H255" s="24" t="n">
        <v>500</v>
      </c>
      <c r="I255" s="24" t="n">
        <v>500</v>
      </c>
      <c r="J255" s="24" t="n">
        <v>0</v>
      </c>
      <c r="K255" s="24" t="n">
        <v>-0</v>
      </c>
      <c r="L255" s="24" t="n">
        <v>-0</v>
      </c>
      <c r="M255" s="24"/>
      <c r="N255" s="6" t="s">
        <f>=I255+J255+K255+L255</f>
      </c>
      <c r="O255" s="24"/>
      <c r="P255" s="22"/>
      <c r="Q255" s="22" t="s">
        <v>911</v>
      </c>
    </row>
    <row collapsed="false" customFormat="false" customHeight="false" hidden="false" ht="12.1" outlineLevel="0" r="256">
      <c r="A256" s="20" t="n">
        <v>44516.796574074</v>
      </c>
      <c r="B256" s="16" t="s">
        <v>81</v>
      </c>
      <c r="C256" s="16" t="s">
        <v>948</v>
      </c>
      <c r="D256" s="16" t="s">
        <v>763</v>
      </c>
      <c r="E256" s="16" t="s">
        <v>18</v>
      </c>
      <c r="F256" s="16" t="s">
        <v>20</v>
      </c>
      <c r="G256" s="7" t="n">
        <v>10000</v>
      </c>
      <c r="H256" s="6" t="n">
        <v>0.050955</v>
      </c>
      <c r="I256" s="6" t="n">
        <v>-509.55</v>
      </c>
      <c r="J256" s="6" t="n">
        <v>-0</v>
      </c>
      <c r="K256" s="6" t="n">
        <v>-0.3</v>
      </c>
      <c r="L256" s="6" t="n">
        <v>-0</v>
      </c>
      <c r="M256" s="6"/>
      <c r="N256" s="6" t="s">
        <f>=I256+J256+K256+L256</f>
      </c>
      <c r="O256" s="6"/>
      <c r="P256" s="16"/>
      <c r="Q256" s="16" t="s">
        <v>911</v>
      </c>
    </row>
    <row collapsed="false" customFormat="false" customHeight="false" hidden="false" ht="12.1" outlineLevel="0" r="257">
      <c r="A257" s="21" t="n">
        <v>44519.020636574</v>
      </c>
      <c r="B257" s="22" t="s">
        <v>890</v>
      </c>
      <c r="C257" s="22" t="s">
        <v>192</v>
      </c>
      <c r="D257" s="22" t="s">
        <v>890</v>
      </c>
      <c r="E257" s="22" t="s">
        <v>890</v>
      </c>
      <c r="F257" s="22" t="s">
        <v>20</v>
      </c>
      <c r="G257" s="23" t="n">
        <v>1</v>
      </c>
      <c r="H257" s="24" t="n">
        <v>1000</v>
      </c>
      <c r="I257" s="24" t="n">
        <v>1000</v>
      </c>
      <c r="J257" s="24" t="n">
        <v>0</v>
      </c>
      <c r="K257" s="24" t="n">
        <v>-0</v>
      </c>
      <c r="L257" s="24" t="n">
        <v>-0</v>
      </c>
      <c r="M257" s="24"/>
      <c r="N257" s="6" t="s">
        <f>=I257+J257+K257+L257</f>
      </c>
      <c r="O257" s="24"/>
      <c r="P257" s="22"/>
      <c r="Q257" s="22" t="s">
        <v>911</v>
      </c>
    </row>
    <row collapsed="false" customFormat="false" customHeight="false" hidden="false" ht="12.1" outlineLevel="0" r="258">
      <c r="A258" s="21" t="n">
        <v>44519.020636574</v>
      </c>
      <c r="B258" s="22" t="s">
        <v>903</v>
      </c>
      <c r="C258" s="22" t="s">
        <v>967</v>
      </c>
      <c r="D258" s="22" t="s">
        <v>903</v>
      </c>
      <c r="E258" s="22" t="s">
        <v>903</v>
      </c>
      <c r="F258" s="22" t="s">
        <v>77</v>
      </c>
      <c r="G258" s="23" t="n">
        <v>1</v>
      </c>
      <c r="H258" s="24" t="n">
        <v>0.16</v>
      </c>
      <c r="I258" s="24" t="n">
        <v>0.16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4"/>
      <c r="O258" s="24"/>
      <c r="P258" s="22"/>
      <c r="Q258" s="22" t="s">
        <v>911</v>
      </c>
    </row>
    <row collapsed="false" customFormat="false" customHeight="false" hidden="false" ht="12.1" outlineLevel="0" r="259">
      <c r="A259" s="20" t="n">
        <v>44519.489189815</v>
      </c>
      <c r="B259" s="16" t="s">
        <v>788</v>
      </c>
      <c r="C259" s="16" t="s">
        <v>968</v>
      </c>
      <c r="D259" s="16" t="s">
        <v>763</v>
      </c>
      <c r="E259" s="16" t="s">
        <v>18</v>
      </c>
      <c r="F259" s="16" t="s">
        <v>20</v>
      </c>
      <c r="G259" s="7" t="n">
        <v>1</v>
      </c>
      <c r="H259" s="6" t="n">
        <v>892.3</v>
      </c>
      <c r="I259" s="6" t="n">
        <v>-892.3</v>
      </c>
      <c r="J259" s="6" t="n">
        <v>-0</v>
      </c>
      <c r="K259" s="6" t="n">
        <v>-0.54</v>
      </c>
      <c r="L259" s="6" t="n">
        <v>-0</v>
      </c>
      <c r="M259" s="6"/>
      <c r="N259" s="6" t="s">
        <f>=I259+J259+K259+L259</f>
      </c>
      <c r="O259" s="6"/>
      <c r="P259" s="16"/>
      <c r="Q259" s="16" t="s">
        <v>911</v>
      </c>
    </row>
    <row collapsed="false" customFormat="false" customHeight="false" hidden="false" ht="12.1" outlineLevel="0" r="260">
      <c r="A260" s="21" t="n">
        <v>44533.020636574</v>
      </c>
      <c r="B260" s="22" t="s">
        <v>890</v>
      </c>
      <c r="C260" s="22" t="s">
        <v>192</v>
      </c>
      <c r="D260" s="22" t="s">
        <v>890</v>
      </c>
      <c r="E260" s="22" t="s">
        <v>890</v>
      </c>
      <c r="F260" s="22" t="s">
        <v>20</v>
      </c>
      <c r="G260" s="23" t="n">
        <v>1</v>
      </c>
      <c r="H260" s="24" t="n">
        <v>600</v>
      </c>
      <c r="I260" s="24" t="n">
        <v>600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4"/>
      <c r="P260" s="22"/>
      <c r="Q260" s="22" t="s">
        <v>911</v>
      </c>
    </row>
    <row collapsed="false" customFormat="false" customHeight="false" hidden="false" ht="12.1" outlineLevel="0" r="261">
      <c r="A261" s="20" t="n">
        <v>44533.458252315</v>
      </c>
      <c r="B261" s="16" t="s">
        <v>61</v>
      </c>
      <c r="C261" s="16" t="s">
        <v>969</v>
      </c>
      <c r="D261" s="16" t="s">
        <v>763</v>
      </c>
      <c r="E261" s="16" t="s">
        <v>18</v>
      </c>
      <c r="F261" s="16" t="s">
        <v>20</v>
      </c>
      <c r="G261" s="7" t="n">
        <v>1000</v>
      </c>
      <c r="H261" s="6" t="n">
        <v>0.583</v>
      </c>
      <c r="I261" s="6" t="n">
        <v>-583</v>
      </c>
      <c r="J261" s="6" t="n">
        <v>-0</v>
      </c>
      <c r="K261" s="6" t="n">
        <v>-0.34</v>
      </c>
      <c r="L261" s="6" t="n">
        <v>-0</v>
      </c>
      <c r="M261" s="6"/>
      <c r="N261" s="6" t="s">
        <f>=I261+J261+K261+L261</f>
      </c>
      <c r="O261" s="6"/>
      <c r="P261" s="16"/>
      <c r="Q261" s="16" t="s">
        <v>911</v>
      </c>
    </row>
    <row collapsed="false" customFormat="false" customHeight="false" hidden="false" ht="12.1" outlineLevel="0" r="262">
      <c r="A262" s="20" t="n">
        <v>44533.470543981</v>
      </c>
      <c r="B262" s="16" t="s">
        <v>789</v>
      </c>
      <c r="C262" s="16" t="s">
        <v>970</v>
      </c>
      <c r="D262" s="16" t="s">
        <v>763</v>
      </c>
      <c r="E262" s="16" t="s">
        <v>133</v>
      </c>
      <c r="F262" s="16" t="s">
        <v>20</v>
      </c>
      <c r="G262" s="7" t="n">
        <v>1</v>
      </c>
      <c r="H262" s="6" t="n">
        <v>73.18</v>
      </c>
      <c r="I262" s="6" t="n">
        <v>-73.18</v>
      </c>
      <c r="J262" s="6" t="n">
        <v>-0</v>
      </c>
      <c r="K262" s="6" t="n">
        <v>-0.06</v>
      </c>
      <c r="L262" s="6" t="n">
        <v>-0</v>
      </c>
      <c r="M262" s="6"/>
      <c r="N262" s="6" t="s">
        <f>=I262+J262+K262+L262</f>
      </c>
      <c r="O262" s="6"/>
      <c r="P262" s="16"/>
      <c r="Q262" s="16" t="s">
        <v>911</v>
      </c>
    </row>
    <row collapsed="false" customFormat="false" customHeight="false" hidden="false" ht="12.1" outlineLevel="0" r="263">
      <c r="A263" s="20" t="n">
        <v>44533.471458333</v>
      </c>
      <c r="B263" s="16" t="s">
        <v>148</v>
      </c>
      <c r="C263" s="16" t="s">
        <v>971</v>
      </c>
      <c r="D263" s="16" t="s">
        <v>763</v>
      </c>
      <c r="E263" s="16" t="s">
        <v>133</v>
      </c>
      <c r="F263" s="16" t="s">
        <v>20</v>
      </c>
      <c r="G263" s="7" t="n">
        <v>1</v>
      </c>
      <c r="H263" s="6" t="n">
        <v>90.61</v>
      </c>
      <c r="I263" s="6" t="n">
        <v>-90.61</v>
      </c>
      <c r="J263" s="6" t="n">
        <v>-0</v>
      </c>
      <c r="K263" s="6" t="n">
        <v>-0.02</v>
      </c>
      <c r="L263" s="6" t="n">
        <v>-0</v>
      </c>
      <c r="M263" s="6"/>
      <c r="N263" s="6" t="s">
        <f>=I263+J263+K263+L263</f>
      </c>
      <c r="O263" s="6"/>
      <c r="P263" s="16"/>
      <c r="Q263" s="16" t="s">
        <v>911</v>
      </c>
    </row>
    <row collapsed="false" customFormat="false" customHeight="false" hidden="false" ht="12.1" outlineLevel="0" r="264">
      <c r="A264" s="20" t="n">
        <v>44533.474166667</v>
      </c>
      <c r="B264" s="16" t="s">
        <v>153</v>
      </c>
      <c r="C264" s="16" t="s">
        <v>972</v>
      </c>
      <c r="D264" s="16" t="s">
        <v>763</v>
      </c>
      <c r="E264" s="16" t="s">
        <v>133</v>
      </c>
      <c r="F264" s="16" t="s">
        <v>20</v>
      </c>
      <c r="G264" s="7" t="n">
        <v>3</v>
      </c>
      <c r="H264" s="6" t="n">
        <v>7.059</v>
      </c>
      <c r="I264" s="6" t="n">
        <v>-21.177</v>
      </c>
      <c r="J264" s="6" t="n">
        <v>-0</v>
      </c>
      <c r="K264" s="6" t="n">
        <v>-0.03</v>
      </c>
      <c r="L264" s="6" t="n">
        <v>-0</v>
      </c>
      <c r="M264" s="6"/>
      <c r="N264" s="6" t="s">
        <f>=I264+J264+K264+L264</f>
      </c>
      <c r="O264" s="6"/>
      <c r="P264" s="16"/>
      <c r="Q264" s="16" t="s">
        <v>911</v>
      </c>
    </row>
    <row collapsed="false" customFormat="false" customHeight="false" hidden="false" ht="12.1" outlineLevel="0" r="265">
      <c r="A265" s="21" t="n">
        <v>44536.020636574</v>
      </c>
      <c r="B265" s="22" t="s">
        <v>903</v>
      </c>
      <c r="C265" s="22" t="s">
        <v>973</v>
      </c>
      <c r="D265" s="22" t="s">
        <v>903</v>
      </c>
      <c r="E265" s="22" t="s">
        <v>903</v>
      </c>
      <c r="F265" s="22" t="s">
        <v>77</v>
      </c>
      <c r="G265" s="23" t="n">
        <v>1</v>
      </c>
      <c r="H265" s="24" t="n">
        <v>0.21</v>
      </c>
      <c r="I265" s="24" t="n">
        <v>0.21</v>
      </c>
      <c r="J265" s="24" t="n">
        <v>0</v>
      </c>
      <c r="K265" s="24" t="n">
        <v>-0</v>
      </c>
      <c r="L265" s="24" t="n">
        <v>-0</v>
      </c>
      <c r="M265" s="6" t="s">
        <f>=I265+J265+K265+L265</f>
      </c>
      <c r="N265" s="24"/>
      <c r="O265" s="24"/>
      <c r="P265" s="22"/>
      <c r="Q265" s="22" t="s">
        <v>911</v>
      </c>
    </row>
    <row collapsed="false" customFormat="false" customHeight="false" hidden="false" ht="12.1" outlineLevel="0" r="266">
      <c r="A266" s="29" t="n">
        <v>44536.020636574</v>
      </c>
      <c r="B266" s="30" t="s">
        <v>938</v>
      </c>
      <c r="C266" s="30" t="s">
        <v>974</v>
      </c>
      <c r="D266" s="30" t="s">
        <v>938</v>
      </c>
      <c r="E266" s="30" t="s">
        <v>938</v>
      </c>
      <c r="F266" s="30" t="s">
        <v>77</v>
      </c>
      <c r="G266" s="31" t="n">
        <v>1</v>
      </c>
      <c r="H266" s="32" t="n">
        <v>-0.04</v>
      </c>
      <c r="I266" s="32" t="n">
        <v>-0.04</v>
      </c>
      <c r="J266" s="32" t="n">
        <v>0</v>
      </c>
      <c r="K266" s="32" t="n">
        <v>-0</v>
      </c>
      <c r="L266" s="32" t="n">
        <v>-0</v>
      </c>
      <c r="M266" s="6" t="s">
        <f>=I266+J266+K266+L266</f>
      </c>
      <c r="N266" s="32"/>
      <c r="O266" s="32"/>
      <c r="P266" s="30"/>
      <c r="Q266" s="30" t="s">
        <v>911</v>
      </c>
    </row>
    <row collapsed="false" customFormat="false" customHeight="false" hidden="false" ht="12.1" outlineLevel="0" r="267">
      <c r="A267" s="21" t="n">
        <v>44537.020636574</v>
      </c>
      <c r="B267" s="22" t="s">
        <v>890</v>
      </c>
      <c r="C267" s="22" t="s">
        <v>192</v>
      </c>
      <c r="D267" s="22" t="s">
        <v>890</v>
      </c>
      <c r="E267" s="22" t="s">
        <v>890</v>
      </c>
      <c r="F267" s="22" t="s">
        <v>20</v>
      </c>
      <c r="G267" s="23" t="n">
        <v>1</v>
      </c>
      <c r="H267" s="24" t="n">
        <v>900</v>
      </c>
      <c r="I267" s="24" t="n">
        <v>900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4"/>
      <c r="P267" s="22"/>
      <c r="Q267" s="22" t="s">
        <v>911</v>
      </c>
    </row>
    <row collapsed="false" customFormat="false" customHeight="false" hidden="false" ht="12.1" outlineLevel="0" r="268">
      <c r="A268" s="20" t="n">
        <v>44537.761030093</v>
      </c>
      <c r="B268" s="16" t="s">
        <v>912</v>
      </c>
      <c r="C268" s="16" t="s">
        <v>913</v>
      </c>
      <c r="D268" s="16" t="s">
        <v>763</v>
      </c>
      <c r="E268" s="16" t="s">
        <v>914</v>
      </c>
      <c r="F268" s="16" t="s">
        <v>20</v>
      </c>
      <c r="G268" s="7" t="n">
        <v>12</v>
      </c>
      <c r="H268" s="6" t="n">
        <v>74.4692</v>
      </c>
      <c r="I268" s="6" t="n">
        <v>-893.6304</v>
      </c>
      <c r="J268" s="6" t="n">
        <v>-0</v>
      </c>
      <c r="K268" s="6" t="n">
        <v>-1.45</v>
      </c>
      <c r="L268" s="6" t="n">
        <v>-0</v>
      </c>
      <c r="M268" s="6"/>
      <c r="N268" s="6" t="s">
        <f>=I268+J268+K268+L268</f>
      </c>
      <c r="O268" s="6"/>
      <c r="P268" s="16"/>
      <c r="Q268" s="16" t="s">
        <v>911</v>
      </c>
    </row>
    <row collapsed="false" customFormat="false" customHeight="false" hidden="false" ht="12.1" outlineLevel="0" r="269">
      <c r="A269" s="20" t="n">
        <v>44537.763344907</v>
      </c>
      <c r="B269" s="16" t="s">
        <v>142</v>
      </c>
      <c r="C269" s="16" t="s">
        <v>143</v>
      </c>
      <c r="D269" s="16" t="s">
        <v>763</v>
      </c>
      <c r="E269" s="16" t="s">
        <v>133</v>
      </c>
      <c r="F269" s="16" t="s">
        <v>77</v>
      </c>
      <c r="G269" s="7" t="n">
        <v>2</v>
      </c>
      <c r="H269" s="6" t="n">
        <v>5.29</v>
      </c>
      <c r="I269" s="6" t="n">
        <v>-10.58</v>
      </c>
      <c r="J269" s="6" t="n">
        <v>-0</v>
      </c>
      <c r="K269" s="6" t="n">
        <v>-0.02</v>
      </c>
      <c r="L269" s="6" t="n">
        <v>-0</v>
      </c>
      <c r="M269" s="6" t="s">
        <f>=I269+J269+K269+L269</f>
      </c>
      <c r="N269" s="6"/>
      <c r="O269" s="6"/>
      <c r="P269" s="16"/>
      <c r="Q269" s="16" t="s">
        <v>911</v>
      </c>
    </row>
    <row collapsed="false" customFormat="false" customHeight="false" hidden="false" ht="12.1" outlineLevel="0" r="270">
      <c r="A270" s="21" t="n">
        <v>44540.020636574</v>
      </c>
      <c r="B270" s="22" t="s">
        <v>903</v>
      </c>
      <c r="C270" s="22" t="s">
        <v>975</v>
      </c>
      <c r="D270" s="22" t="s">
        <v>903</v>
      </c>
      <c r="E270" s="22" t="s">
        <v>903</v>
      </c>
      <c r="F270" s="22" t="s">
        <v>77</v>
      </c>
      <c r="G270" s="23" t="n">
        <v>1</v>
      </c>
      <c r="H270" s="24" t="n">
        <v>0.35</v>
      </c>
      <c r="I270" s="24" t="n">
        <v>0.35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4"/>
      <c r="O270" s="24"/>
      <c r="P270" s="22"/>
      <c r="Q270" s="22" t="s">
        <v>911</v>
      </c>
    </row>
    <row collapsed="false" customFormat="false" customHeight="false" hidden="false" ht="12.1" outlineLevel="0" r="271">
      <c r="A271" s="21" t="n">
        <v>44540.020636574</v>
      </c>
      <c r="B271" s="22" t="s">
        <v>903</v>
      </c>
      <c r="C271" s="22" t="s">
        <v>976</v>
      </c>
      <c r="D271" s="22" t="s">
        <v>903</v>
      </c>
      <c r="E271" s="22" t="s">
        <v>903</v>
      </c>
      <c r="F271" s="22" t="s">
        <v>77</v>
      </c>
      <c r="G271" s="23" t="n">
        <v>1</v>
      </c>
      <c r="H271" s="24" t="n">
        <v>0.21</v>
      </c>
      <c r="I271" s="24" t="n">
        <v>0.21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4"/>
      <c r="O271" s="24"/>
      <c r="P271" s="22"/>
      <c r="Q271" s="22" t="s">
        <v>911</v>
      </c>
    </row>
    <row collapsed="false" customFormat="false" customHeight="false" hidden="false" ht="12.1" outlineLevel="0" r="272">
      <c r="A272" s="21" t="n">
        <v>44545.020636574</v>
      </c>
      <c r="B272" s="22" t="s">
        <v>903</v>
      </c>
      <c r="C272" s="22" t="s">
        <v>308</v>
      </c>
      <c r="D272" s="22" t="s">
        <v>903</v>
      </c>
      <c r="E272" s="22" t="s">
        <v>903</v>
      </c>
      <c r="F272" s="22" t="s">
        <v>20</v>
      </c>
      <c r="G272" s="23" t="n">
        <v>1</v>
      </c>
      <c r="H272" s="24" t="n">
        <v>546.2</v>
      </c>
      <c r="I272" s="24" t="n">
        <v>546.2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4"/>
      <c r="P272" s="22"/>
      <c r="Q272" s="22" t="s">
        <v>911</v>
      </c>
    </row>
    <row collapsed="false" customFormat="false" customHeight="false" hidden="false" ht="12.1" outlineLevel="0" r="273">
      <c r="A273" s="33" t="n">
        <v>44545.020636574</v>
      </c>
      <c r="B273" s="34" t="s">
        <v>960</v>
      </c>
      <c r="C273" s="34" t="s">
        <v>307</v>
      </c>
      <c r="D273" s="34" t="s">
        <v>960</v>
      </c>
      <c r="E273" s="34" t="s">
        <v>960</v>
      </c>
      <c r="F273" s="34" t="s">
        <v>20</v>
      </c>
      <c r="G273" s="35" t="n">
        <v>1</v>
      </c>
      <c r="H273" s="36" t="n">
        <v>-18000</v>
      </c>
      <c r="I273" s="36" t="n">
        <v>-18000</v>
      </c>
      <c r="J273" s="36" t="n">
        <v>0</v>
      </c>
      <c r="K273" s="36" t="n">
        <v>-0</v>
      </c>
      <c r="L273" s="36" t="n">
        <v>-0</v>
      </c>
      <c r="M273" s="36"/>
      <c r="N273" s="6" t="s">
        <f>=I273+J273+K273+L273</f>
      </c>
      <c r="O273" s="36"/>
      <c r="P273" s="34"/>
      <c r="Q273" s="34" t="s">
        <v>911</v>
      </c>
    </row>
    <row collapsed="false" customFormat="false" customHeight="false" hidden="false" ht="12.1" outlineLevel="0" r="274">
      <c r="A274" s="33" t="n">
        <v>44545.020636574</v>
      </c>
      <c r="B274" s="34" t="s">
        <v>960</v>
      </c>
      <c r="C274" s="34" t="s">
        <v>308</v>
      </c>
      <c r="D274" s="34" t="s">
        <v>960</v>
      </c>
      <c r="E274" s="34" t="s">
        <v>960</v>
      </c>
      <c r="F274" s="34" t="s">
        <v>20</v>
      </c>
      <c r="G274" s="35" t="n">
        <v>1</v>
      </c>
      <c r="H274" s="36" t="n">
        <v>-546.2</v>
      </c>
      <c r="I274" s="36" t="n">
        <v>-546.2</v>
      </c>
      <c r="J274" s="36" t="n">
        <v>0</v>
      </c>
      <c r="K274" s="36" t="n">
        <v>-0</v>
      </c>
      <c r="L274" s="36" t="n">
        <v>-0</v>
      </c>
      <c r="M274" s="36"/>
      <c r="N274" s="6" t="s">
        <f>=I274+J274+K274+L274</f>
      </c>
      <c r="O274" s="36"/>
      <c r="P274" s="34"/>
      <c r="Q274" s="34" t="s">
        <v>911</v>
      </c>
    </row>
    <row collapsed="false" customFormat="false" customHeight="false" hidden="false" ht="12.1" outlineLevel="0" r="275">
      <c r="A275" s="21" t="n">
        <v>44545.020636574</v>
      </c>
      <c r="B275" s="22" t="s">
        <v>905</v>
      </c>
      <c r="C275" s="22" t="s">
        <v>307</v>
      </c>
      <c r="D275" s="22" t="s">
        <v>905</v>
      </c>
      <c r="E275" s="22" t="s">
        <v>905</v>
      </c>
      <c r="F275" s="22" t="s">
        <v>20</v>
      </c>
      <c r="G275" s="23" t="n">
        <v>1</v>
      </c>
      <c r="H275" s="24" t="n">
        <v>18000</v>
      </c>
      <c r="I275" s="24" t="n">
        <v>18000</v>
      </c>
      <c r="J275" s="24" t="n">
        <v>0</v>
      </c>
      <c r="K275" s="24" t="n">
        <v>-0</v>
      </c>
      <c r="L275" s="24" t="n">
        <v>-0</v>
      </c>
      <c r="M275" s="24"/>
      <c r="N275" s="6" t="s">
        <f>=I275+J275+K275+L275</f>
      </c>
      <c r="O275" s="24"/>
      <c r="P275" s="22"/>
      <c r="Q275" s="22" t="s">
        <v>911</v>
      </c>
    </row>
    <row collapsed="false" customFormat="false" customHeight="false" hidden="false" ht="12.1" outlineLevel="0" r="276">
      <c r="A276" s="21" t="n">
        <v>44547.020636574</v>
      </c>
      <c r="B276" s="22" t="s">
        <v>890</v>
      </c>
      <c r="C276" s="22" t="s">
        <v>312</v>
      </c>
      <c r="D276" s="22" t="s">
        <v>890</v>
      </c>
      <c r="E276" s="22" t="s">
        <v>890</v>
      </c>
      <c r="F276" s="22" t="s">
        <v>20</v>
      </c>
      <c r="G276" s="23" t="n">
        <v>1</v>
      </c>
      <c r="H276" s="24" t="n">
        <v>750</v>
      </c>
      <c r="I276" s="24" t="n">
        <v>750</v>
      </c>
      <c r="J276" s="24" t="n">
        <v>0</v>
      </c>
      <c r="K276" s="24" t="n">
        <v>-0</v>
      </c>
      <c r="L276" s="24" t="n">
        <v>-0</v>
      </c>
      <c r="M276" s="24"/>
      <c r="N276" s="6" t="s">
        <f>=I276+J276+K276+L276</f>
      </c>
      <c r="O276" s="24"/>
      <c r="P276" s="22"/>
      <c r="Q276" s="22" t="s">
        <v>911</v>
      </c>
    </row>
    <row collapsed="false" customFormat="false" customHeight="false" hidden="false" ht="12.1" outlineLevel="0" r="277">
      <c r="A277" s="20" t="n">
        <v>44547.821296296</v>
      </c>
      <c r="B277" s="16" t="s">
        <v>81</v>
      </c>
      <c r="C277" s="16" t="s">
        <v>948</v>
      </c>
      <c r="D277" s="16" t="s">
        <v>763</v>
      </c>
      <c r="E277" s="16" t="s">
        <v>18</v>
      </c>
      <c r="F277" s="16" t="s">
        <v>20</v>
      </c>
      <c r="G277" s="7" t="n">
        <v>10000</v>
      </c>
      <c r="H277" s="6" t="n">
        <v>0.04692</v>
      </c>
      <c r="I277" s="6" t="n">
        <v>-469.2</v>
      </c>
      <c r="J277" s="6" t="n">
        <v>-0</v>
      </c>
      <c r="K277" s="6" t="n">
        <v>-0.28</v>
      </c>
      <c r="L277" s="6" t="n">
        <v>-0</v>
      </c>
      <c r="M277" s="6"/>
      <c r="N277" s="6" t="s">
        <f>=I277+J277+K277+L277</f>
      </c>
      <c r="O277" s="6"/>
      <c r="P277" s="16"/>
      <c r="Q277" s="16" t="s">
        <v>911</v>
      </c>
    </row>
    <row collapsed="false" customFormat="false" customHeight="false" hidden="false" ht="12.1" outlineLevel="0" r="278">
      <c r="A278" s="21" t="n">
        <v>44553.020636574</v>
      </c>
      <c r="B278" s="22" t="s">
        <v>890</v>
      </c>
      <c r="C278" s="22" t="s">
        <v>312</v>
      </c>
      <c r="D278" s="22" t="s">
        <v>890</v>
      </c>
      <c r="E278" s="22" t="s">
        <v>890</v>
      </c>
      <c r="F278" s="22" t="s">
        <v>20</v>
      </c>
      <c r="G278" s="23" t="n">
        <v>1</v>
      </c>
      <c r="H278" s="24" t="n">
        <v>750</v>
      </c>
      <c r="I278" s="24" t="n">
        <v>750</v>
      </c>
      <c r="J278" s="24" t="n">
        <v>0</v>
      </c>
      <c r="K278" s="24" t="n">
        <v>-0</v>
      </c>
      <c r="L278" s="24" t="n">
        <v>-0</v>
      </c>
      <c r="M278" s="24"/>
      <c r="N278" s="6" t="s">
        <f>=I278+J278+K278+L278</f>
      </c>
      <c r="O278" s="24"/>
      <c r="P278" s="22"/>
      <c r="Q278" s="22" t="s">
        <v>911</v>
      </c>
    </row>
    <row collapsed="false" customFormat="false" customHeight="false" hidden="false" ht="12.1" outlineLevel="0" r="279">
      <c r="A279" s="21" t="n">
        <v>44571.020636574</v>
      </c>
      <c r="B279" s="22" t="s">
        <v>903</v>
      </c>
      <c r="C279" s="22" t="s">
        <v>977</v>
      </c>
      <c r="D279" s="22" t="s">
        <v>903</v>
      </c>
      <c r="E279" s="22" t="s">
        <v>903</v>
      </c>
      <c r="F279" s="22" t="s">
        <v>77</v>
      </c>
      <c r="G279" s="23" t="n">
        <v>1</v>
      </c>
      <c r="H279" s="24" t="n">
        <v>0.14</v>
      </c>
      <c r="I279" s="24" t="n">
        <v>0.14</v>
      </c>
      <c r="J279" s="24" t="n">
        <v>0</v>
      </c>
      <c r="K279" s="24" t="n">
        <v>-0</v>
      </c>
      <c r="L279" s="24" t="n">
        <v>-0</v>
      </c>
      <c r="M279" s="6" t="s">
        <f>=I279+J279+K279+L279</f>
      </c>
      <c r="N279" s="24"/>
      <c r="O279" s="24"/>
      <c r="P279" s="22"/>
      <c r="Q279" s="22" t="s">
        <v>911</v>
      </c>
    </row>
    <row collapsed="false" customFormat="false" customHeight="false" hidden="false" ht="12.1" outlineLevel="0" r="280">
      <c r="A280" s="21" t="n">
        <v>44572.020636574</v>
      </c>
      <c r="B280" s="22" t="s">
        <v>903</v>
      </c>
      <c r="C280" s="22" t="s">
        <v>978</v>
      </c>
      <c r="D280" s="22" t="s">
        <v>903</v>
      </c>
      <c r="E280" s="22" t="s">
        <v>903</v>
      </c>
      <c r="F280" s="22" t="s">
        <v>77</v>
      </c>
      <c r="G280" s="23" t="n">
        <v>1</v>
      </c>
      <c r="H280" s="24" t="n">
        <v>0.19</v>
      </c>
      <c r="I280" s="24" t="n">
        <v>0.19</v>
      </c>
      <c r="J280" s="24" t="n">
        <v>0</v>
      </c>
      <c r="K280" s="24" t="n">
        <v>-0</v>
      </c>
      <c r="L280" s="24" t="n">
        <v>-0</v>
      </c>
      <c r="M280" s="6" t="s">
        <f>=I280+J280+K280+L280</f>
      </c>
      <c r="N280" s="24"/>
      <c r="O280" s="24"/>
      <c r="P280" s="22"/>
      <c r="Q280" s="22" t="s">
        <v>911</v>
      </c>
    </row>
    <row collapsed="false" customFormat="false" customHeight="false" hidden="false" ht="12.1" outlineLevel="0" r="281">
      <c r="A281" s="21" t="n">
        <v>44573.020636574</v>
      </c>
      <c r="B281" s="22" t="s">
        <v>890</v>
      </c>
      <c r="C281" s="22" t="s">
        <v>192</v>
      </c>
      <c r="D281" s="22" t="s">
        <v>890</v>
      </c>
      <c r="E281" s="22" t="s">
        <v>890</v>
      </c>
      <c r="F281" s="22" t="s">
        <v>20</v>
      </c>
      <c r="G281" s="23" t="n">
        <v>1</v>
      </c>
      <c r="H281" s="24" t="n">
        <v>47</v>
      </c>
      <c r="I281" s="24" t="n">
        <v>47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4"/>
      <c r="P281" s="22"/>
      <c r="Q281" s="22" t="s">
        <v>911</v>
      </c>
    </row>
    <row collapsed="false" customFormat="false" customHeight="false" hidden="false" ht="12.1" outlineLevel="0" r="282">
      <c r="A282" s="21" t="n">
        <v>44573.020636574</v>
      </c>
      <c r="B282" s="22" t="s">
        <v>890</v>
      </c>
      <c r="C282" s="22" t="s">
        <v>192</v>
      </c>
      <c r="D282" s="22" t="s">
        <v>890</v>
      </c>
      <c r="E282" s="22" t="s">
        <v>890</v>
      </c>
      <c r="F282" s="22" t="s">
        <v>20</v>
      </c>
      <c r="G282" s="23" t="n">
        <v>1</v>
      </c>
      <c r="H282" s="24" t="n">
        <v>750</v>
      </c>
      <c r="I282" s="24" t="n">
        <v>750</v>
      </c>
      <c r="J282" s="24" t="n">
        <v>0</v>
      </c>
      <c r="K282" s="24" t="n">
        <v>-0</v>
      </c>
      <c r="L282" s="24" t="n">
        <v>-0</v>
      </c>
      <c r="M282" s="24"/>
      <c r="N282" s="6" t="s">
        <f>=I282+J282+K282+L282</f>
      </c>
      <c r="O282" s="24"/>
      <c r="P282" s="22"/>
      <c r="Q282" s="22" t="s">
        <v>911</v>
      </c>
    </row>
    <row collapsed="false" customFormat="false" customHeight="false" hidden="false" ht="12.1" outlineLevel="0" r="283">
      <c r="A283" s="25" t="n">
        <v>44573.740069444</v>
      </c>
      <c r="B283" s="26" t="s">
        <v>786</v>
      </c>
      <c r="C283" s="26" t="s">
        <v>961</v>
      </c>
      <c r="D283" s="26" t="s">
        <v>764</v>
      </c>
      <c r="E283" s="26" t="s">
        <v>18</v>
      </c>
      <c r="F283" s="26" t="s">
        <v>20</v>
      </c>
      <c r="G283" s="27" t="n">
        <v>-1</v>
      </c>
      <c r="H283" s="28" t="n">
        <v>967</v>
      </c>
      <c r="I283" s="28" t="n">
        <v>967</v>
      </c>
      <c r="J283" s="28" t="n">
        <v>0</v>
      </c>
      <c r="K283" s="28" t="n">
        <v>-0.58</v>
      </c>
      <c r="L283" s="28" t="n">
        <v>-0</v>
      </c>
      <c r="M283" s="28"/>
      <c r="N283" s="6" t="s">
        <f>=I283+J283+K283+L283</f>
      </c>
      <c r="O283" s="28"/>
      <c r="P283" s="26"/>
      <c r="Q283" s="26" t="s">
        <v>911</v>
      </c>
    </row>
    <row collapsed="false" customFormat="false" customHeight="false" hidden="false" ht="12.1" outlineLevel="0" r="284">
      <c r="A284" s="20" t="n">
        <v>44573.741678241</v>
      </c>
      <c r="B284" s="16" t="s">
        <v>31</v>
      </c>
      <c r="C284" s="16" t="s">
        <v>894</v>
      </c>
      <c r="D284" s="16" t="s">
        <v>763</v>
      </c>
      <c r="E284" s="16" t="s">
        <v>18</v>
      </c>
      <c r="F284" s="16" t="s">
        <v>20</v>
      </c>
      <c r="G284" s="7" t="n">
        <v>10</v>
      </c>
      <c r="H284" s="6" t="n">
        <v>276.25</v>
      </c>
      <c r="I284" s="6" t="n">
        <v>-2762.5</v>
      </c>
      <c r="J284" s="6" t="n">
        <v>-0</v>
      </c>
      <c r="K284" s="6" t="n">
        <v>-1.66</v>
      </c>
      <c r="L284" s="6" t="n">
        <v>-0</v>
      </c>
      <c r="M284" s="6"/>
      <c r="N284" s="6" t="s">
        <f>=I284+J284+K284+L284</f>
      </c>
      <c r="O284" s="6"/>
      <c r="P284" s="16"/>
      <c r="Q284" s="16" t="s">
        <v>911</v>
      </c>
    </row>
    <row collapsed="false" customFormat="false" customHeight="false" hidden="false" ht="12.1" outlineLevel="0" r="285">
      <c r="A285" s="21" t="n">
        <v>44574.020636574</v>
      </c>
      <c r="B285" s="22" t="s">
        <v>903</v>
      </c>
      <c r="C285" s="22" t="s">
        <v>979</v>
      </c>
      <c r="D285" s="22" t="s">
        <v>903</v>
      </c>
      <c r="E285" s="22" t="s">
        <v>903</v>
      </c>
      <c r="F285" s="22" t="s">
        <v>20</v>
      </c>
      <c r="G285" s="23" t="n">
        <v>1</v>
      </c>
      <c r="H285" s="24" t="n">
        <v>64</v>
      </c>
      <c r="I285" s="24" t="n">
        <v>64</v>
      </c>
      <c r="J285" s="24" t="n">
        <v>0</v>
      </c>
      <c r="K285" s="24" t="n">
        <v>-0</v>
      </c>
      <c r="L285" s="24" t="n">
        <v>-0</v>
      </c>
      <c r="M285" s="24"/>
      <c r="N285" s="6" t="s">
        <f>=I285+J285+K285+L285</f>
      </c>
      <c r="O285" s="24"/>
      <c r="P285" s="22"/>
      <c r="Q285" s="22" t="s">
        <v>911</v>
      </c>
    </row>
    <row collapsed="false" customFormat="false" customHeight="false" hidden="false" ht="12.1" outlineLevel="0" r="286">
      <c r="A286" s="21" t="n">
        <v>44578.020636574</v>
      </c>
      <c r="B286" s="22" t="s">
        <v>890</v>
      </c>
      <c r="C286" s="22" t="s">
        <v>192</v>
      </c>
      <c r="D286" s="22" t="s">
        <v>890</v>
      </c>
      <c r="E286" s="22" t="s">
        <v>890</v>
      </c>
      <c r="F286" s="22" t="s">
        <v>20</v>
      </c>
      <c r="G286" s="23" t="n">
        <v>1</v>
      </c>
      <c r="H286" s="24" t="n">
        <v>3400</v>
      </c>
      <c r="I286" s="24" t="n">
        <v>3400</v>
      </c>
      <c r="J286" s="24" t="n">
        <v>0</v>
      </c>
      <c r="K286" s="24" t="n">
        <v>-0</v>
      </c>
      <c r="L286" s="24" t="n">
        <v>-0</v>
      </c>
      <c r="M286" s="24"/>
      <c r="N286" s="6" t="s">
        <f>=I286+J286+K286+L286</f>
      </c>
      <c r="O286" s="24"/>
      <c r="P286" s="22"/>
      <c r="Q286" s="22" t="s">
        <v>911</v>
      </c>
    </row>
    <row collapsed="false" customFormat="false" customHeight="false" hidden="false" ht="12.1" outlineLevel="0" r="287">
      <c r="A287" s="20" t="n">
        <v>44578.446863426</v>
      </c>
      <c r="B287" s="16" t="s">
        <v>769</v>
      </c>
      <c r="C287" s="16" t="s">
        <v>893</v>
      </c>
      <c r="D287" s="16" t="s">
        <v>763</v>
      </c>
      <c r="E287" s="16" t="s">
        <v>18</v>
      </c>
      <c r="F287" s="16" t="s">
        <v>20</v>
      </c>
      <c r="G287" s="7" t="n">
        <v>10</v>
      </c>
      <c r="H287" s="6" t="n">
        <v>337.63</v>
      </c>
      <c r="I287" s="6" t="n">
        <v>-3376.3</v>
      </c>
      <c r="J287" s="6" t="n">
        <v>-0</v>
      </c>
      <c r="K287" s="6" t="n">
        <v>-2.02</v>
      </c>
      <c r="L287" s="6" t="n">
        <v>-0</v>
      </c>
      <c r="M287" s="6"/>
      <c r="N287" s="6" t="s">
        <f>=I287+J287+K287+L287</f>
      </c>
      <c r="O287" s="6"/>
      <c r="P287" s="16"/>
      <c r="Q287" s="16" t="s">
        <v>911</v>
      </c>
    </row>
    <row collapsed="false" customFormat="false" customHeight="false" hidden="false" ht="12.1" outlineLevel="0" r="288">
      <c r="A288" s="21" t="n">
        <v>44580.020636574</v>
      </c>
      <c r="B288" s="22" t="s">
        <v>890</v>
      </c>
      <c r="C288" s="22" t="s">
        <v>192</v>
      </c>
      <c r="D288" s="22" t="s">
        <v>890</v>
      </c>
      <c r="E288" s="22" t="s">
        <v>890</v>
      </c>
      <c r="F288" s="22" t="s">
        <v>20</v>
      </c>
      <c r="G288" s="23" t="n">
        <v>1</v>
      </c>
      <c r="H288" s="24" t="n">
        <v>1000</v>
      </c>
      <c r="I288" s="24" t="n">
        <v>1000</v>
      </c>
      <c r="J288" s="24" t="n">
        <v>0</v>
      </c>
      <c r="K288" s="24" t="n">
        <v>-0</v>
      </c>
      <c r="L288" s="24" t="n">
        <v>-0</v>
      </c>
      <c r="M288" s="24"/>
      <c r="N288" s="6" t="s">
        <f>=I288+J288+K288+L288</f>
      </c>
      <c r="O288" s="24"/>
      <c r="P288" s="22"/>
      <c r="Q288" s="22" t="s">
        <v>911</v>
      </c>
    </row>
    <row collapsed="false" customFormat="false" customHeight="false" hidden="false" ht="12.1" outlineLevel="0" r="289">
      <c r="A289" s="21" t="n">
        <v>44580.020636574</v>
      </c>
      <c r="B289" s="22" t="s">
        <v>890</v>
      </c>
      <c r="C289" s="22" t="s">
        <v>192</v>
      </c>
      <c r="D289" s="22" t="s">
        <v>890</v>
      </c>
      <c r="E289" s="22" t="s">
        <v>890</v>
      </c>
      <c r="F289" s="22" t="s">
        <v>20</v>
      </c>
      <c r="G289" s="23" t="n">
        <v>1</v>
      </c>
      <c r="H289" s="24" t="n">
        <v>5600</v>
      </c>
      <c r="I289" s="24" t="n">
        <v>5600</v>
      </c>
      <c r="J289" s="24" t="n">
        <v>0</v>
      </c>
      <c r="K289" s="24" t="n">
        <v>-0</v>
      </c>
      <c r="L289" s="24" t="n">
        <v>-0</v>
      </c>
      <c r="M289" s="24"/>
      <c r="N289" s="6" t="s">
        <f>=I289+J289+K289+L289</f>
      </c>
      <c r="O289" s="24"/>
      <c r="P289" s="22"/>
      <c r="Q289" s="22" t="s">
        <v>911</v>
      </c>
    </row>
    <row collapsed="false" customFormat="false" customHeight="false" hidden="false" ht="12.1" outlineLevel="0" r="290">
      <c r="A290" s="20" t="n">
        <v>44580.706469907</v>
      </c>
      <c r="B290" s="16" t="s">
        <v>31</v>
      </c>
      <c r="C290" s="16" t="s">
        <v>894</v>
      </c>
      <c r="D290" s="16" t="s">
        <v>763</v>
      </c>
      <c r="E290" s="16" t="s">
        <v>18</v>
      </c>
      <c r="F290" s="16" t="s">
        <v>20</v>
      </c>
      <c r="G290" s="7" t="n">
        <v>10</v>
      </c>
      <c r="H290" s="6" t="n">
        <v>240.43</v>
      </c>
      <c r="I290" s="6" t="n">
        <v>-2404.3</v>
      </c>
      <c r="J290" s="6" t="n">
        <v>-0</v>
      </c>
      <c r="K290" s="6" t="n">
        <v>-1.44</v>
      </c>
      <c r="L290" s="6" t="n">
        <v>-0</v>
      </c>
      <c r="M290" s="6"/>
      <c r="N290" s="6" t="s">
        <f>=I290+J290+K290+L290</f>
      </c>
      <c r="O290" s="6"/>
      <c r="P290" s="16"/>
      <c r="Q290" s="16" t="s">
        <v>911</v>
      </c>
    </row>
    <row collapsed="false" customFormat="false" customHeight="false" hidden="false" ht="12.1" outlineLevel="0" r="291">
      <c r="A291" s="20" t="n">
        <v>44580.710196759</v>
      </c>
      <c r="B291" s="16" t="s">
        <v>769</v>
      </c>
      <c r="C291" s="16" t="s">
        <v>893</v>
      </c>
      <c r="D291" s="16" t="s">
        <v>763</v>
      </c>
      <c r="E291" s="16" t="s">
        <v>18</v>
      </c>
      <c r="F291" s="16" t="s">
        <v>20</v>
      </c>
      <c r="G291" s="7" t="n">
        <v>10</v>
      </c>
      <c r="H291" s="6" t="n">
        <v>317.83</v>
      </c>
      <c r="I291" s="6" t="n">
        <v>-3178.3</v>
      </c>
      <c r="J291" s="6" t="n">
        <v>-0</v>
      </c>
      <c r="K291" s="6" t="n">
        <v>-1.91</v>
      </c>
      <c r="L291" s="6" t="n">
        <v>-0</v>
      </c>
      <c r="M291" s="6"/>
      <c r="N291" s="6" t="s">
        <f>=I291+J291+K291+L291</f>
      </c>
      <c r="O291" s="6"/>
      <c r="P291" s="16"/>
      <c r="Q291" s="16" t="s">
        <v>911</v>
      </c>
    </row>
    <row collapsed="false" customFormat="false" customHeight="false" hidden="false" ht="12.1" outlineLevel="0" r="292">
      <c r="A292" s="20" t="n">
        <v>44580.711585648</v>
      </c>
      <c r="B292" s="16" t="s">
        <v>81</v>
      </c>
      <c r="C292" s="16" t="s">
        <v>948</v>
      </c>
      <c r="D292" s="16" t="s">
        <v>763</v>
      </c>
      <c r="E292" s="16" t="s">
        <v>18</v>
      </c>
      <c r="F292" s="16" t="s">
        <v>20</v>
      </c>
      <c r="G292" s="7" t="n">
        <v>20000</v>
      </c>
      <c r="H292" s="6" t="n">
        <v>0.045885</v>
      </c>
      <c r="I292" s="6" t="n">
        <v>-917.7</v>
      </c>
      <c r="J292" s="6" t="n">
        <v>-0</v>
      </c>
      <c r="K292" s="6" t="n">
        <v>-0.55</v>
      </c>
      <c r="L292" s="6" t="n">
        <v>-0</v>
      </c>
      <c r="M292" s="6"/>
      <c r="N292" s="6" t="s">
        <f>=I292+J292+K292+L292</f>
      </c>
      <c r="O292" s="6"/>
      <c r="P292" s="16"/>
      <c r="Q292" s="16" t="s">
        <v>911</v>
      </c>
    </row>
    <row collapsed="false" customFormat="false" customHeight="false" hidden="false" ht="12.1" outlineLevel="0" r="293">
      <c r="A293" s="21" t="n">
        <v>44587.020636574</v>
      </c>
      <c r="B293" s="22" t="s">
        <v>890</v>
      </c>
      <c r="C293" s="22" t="s">
        <v>192</v>
      </c>
      <c r="D293" s="22" t="s">
        <v>890</v>
      </c>
      <c r="E293" s="22" t="s">
        <v>890</v>
      </c>
      <c r="F293" s="22" t="s">
        <v>20</v>
      </c>
      <c r="G293" s="23" t="n">
        <v>1</v>
      </c>
      <c r="H293" s="24" t="n">
        <v>3000</v>
      </c>
      <c r="I293" s="24" t="n">
        <v>3000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4"/>
      <c r="P293" s="22"/>
      <c r="Q293" s="22" t="s">
        <v>911</v>
      </c>
    </row>
    <row collapsed="false" customFormat="false" customHeight="false" hidden="false" ht="12.1" outlineLevel="0" r="294">
      <c r="A294" s="21" t="n">
        <v>44588.166666667</v>
      </c>
      <c r="B294" s="22" t="s">
        <v>890</v>
      </c>
      <c r="C294" s="22" t="s">
        <v>192</v>
      </c>
      <c r="D294" s="22" t="s">
        <v>890</v>
      </c>
      <c r="E294" s="22" t="s">
        <v>890</v>
      </c>
      <c r="F294" s="22" t="s">
        <v>20</v>
      </c>
      <c r="G294" s="23" t="n">
        <v>1</v>
      </c>
      <c r="H294" s="24" t="n">
        <v>1920.93</v>
      </c>
      <c r="I294" s="24" t="n">
        <v>1920.93</v>
      </c>
      <c r="J294" s="24" t="n">
        <v>0</v>
      </c>
      <c r="K294" s="24" t="n">
        <v>-0</v>
      </c>
      <c r="L294" s="24" t="n">
        <v>-0</v>
      </c>
      <c r="M294" s="24"/>
      <c r="N294" s="6" t="s">
        <f>=I294+J294+K294+L294</f>
      </c>
      <c r="O294" s="24"/>
      <c r="P294" s="22"/>
      <c r="Q294" s="22" t="s">
        <v>891</v>
      </c>
    </row>
    <row collapsed="false" customFormat="false" customHeight="false" hidden="false" ht="12.1" outlineLevel="0" r="295">
      <c r="A295" s="20" t="n">
        <v>44588.885381944</v>
      </c>
      <c r="B295" s="16" t="s">
        <v>104</v>
      </c>
      <c r="C295" s="16" t="s">
        <v>909</v>
      </c>
      <c r="D295" s="16" t="s">
        <v>763</v>
      </c>
      <c r="E295" s="16" t="s">
        <v>18</v>
      </c>
      <c r="F295" s="16" t="s">
        <v>20</v>
      </c>
      <c r="G295" s="7" t="n">
        <v>100000</v>
      </c>
      <c r="H295" s="6" t="n">
        <v>0.00954</v>
      </c>
      <c r="I295" s="6" t="n">
        <v>-954</v>
      </c>
      <c r="J295" s="6" t="n">
        <v>-0</v>
      </c>
      <c r="K295" s="6" t="n">
        <v>-0.57</v>
      </c>
      <c r="L295" s="6" t="n">
        <v>-0.09</v>
      </c>
      <c r="M295" s="6"/>
      <c r="N295" s="6" t="s">
        <f>=I295+J295+K295+L295</f>
      </c>
      <c r="O295" s="6"/>
      <c r="P295" s="16"/>
      <c r="Q295" s="16" t="s">
        <v>891</v>
      </c>
    </row>
    <row collapsed="false" customFormat="false" customHeight="false" hidden="false" ht="12.1" outlineLevel="0" r="296">
      <c r="A296" s="20" t="n">
        <v>44588.895497685</v>
      </c>
      <c r="B296" s="16" t="s">
        <v>104</v>
      </c>
      <c r="C296" s="16" t="s">
        <v>909</v>
      </c>
      <c r="D296" s="16" t="s">
        <v>763</v>
      </c>
      <c r="E296" s="16" t="s">
        <v>18</v>
      </c>
      <c r="F296" s="16" t="s">
        <v>20</v>
      </c>
      <c r="G296" s="7" t="n">
        <v>100000</v>
      </c>
      <c r="H296" s="6" t="n">
        <v>0.009554</v>
      </c>
      <c r="I296" s="6" t="n">
        <v>-955.4</v>
      </c>
      <c r="J296" s="6" t="n">
        <v>-0</v>
      </c>
      <c r="K296" s="6" t="n">
        <v>-0.58</v>
      </c>
      <c r="L296" s="6" t="n">
        <v>-0.09</v>
      </c>
      <c r="M296" s="6"/>
      <c r="N296" s="6" t="s">
        <f>=I296+J296+K296+L296</f>
      </c>
      <c r="O296" s="6"/>
      <c r="P296" s="16"/>
      <c r="Q296" s="16" t="s">
        <v>891</v>
      </c>
    </row>
    <row collapsed="false" customFormat="false" customHeight="false" hidden="false" ht="12.1" outlineLevel="0" r="297">
      <c r="A297" s="20" t="n">
        <v>44588.900856481</v>
      </c>
      <c r="B297" s="16" t="s">
        <v>790</v>
      </c>
      <c r="C297" s="16" t="s">
        <v>980</v>
      </c>
      <c r="D297" s="16" t="s">
        <v>763</v>
      </c>
      <c r="E297" s="16" t="s">
        <v>133</v>
      </c>
      <c r="F297" s="16" t="s">
        <v>20</v>
      </c>
      <c r="G297" s="7" t="n">
        <v>1</v>
      </c>
      <c r="H297" s="6" t="n">
        <v>10.239</v>
      </c>
      <c r="I297" s="6" t="n">
        <v>-10.24</v>
      </c>
      <c r="J297" s="6" t="n">
        <v>-0</v>
      </c>
      <c r="K297" s="6" t="n">
        <v>-0</v>
      </c>
      <c r="L297" s="6" t="n">
        <v>-0.02</v>
      </c>
      <c r="M297" s="6"/>
      <c r="N297" s="6" t="s">
        <f>=I297+J297+K297+L297</f>
      </c>
      <c r="O297" s="6"/>
      <c r="P297" s="16"/>
      <c r="Q297" s="16" t="s">
        <v>891</v>
      </c>
    </row>
    <row collapsed="false" customFormat="false" customHeight="false" hidden="false" ht="12.1" outlineLevel="0" r="298">
      <c r="A298" s="21" t="n">
        <v>44600.020636574</v>
      </c>
      <c r="B298" s="22" t="s">
        <v>903</v>
      </c>
      <c r="C298" s="22" t="s">
        <v>965</v>
      </c>
      <c r="D298" s="22" t="s">
        <v>903</v>
      </c>
      <c r="E298" s="22" t="s">
        <v>903</v>
      </c>
      <c r="F298" s="22" t="s">
        <v>77</v>
      </c>
      <c r="G298" s="23" t="n">
        <v>1</v>
      </c>
      <c r="H298" s="24" t="n">
        <v>0.94</v>
      </c>
      <c r="I298" s="24" t="n">
        <v>0.94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4"/>
      <c r="O298" s="24"/>
      <c r="P298" s="22"/>
      <c r="Q298" s="22" t="s">
        <v>911</v>
      </c>
    </row>
    <row collapsed="false" customFormat="false" customHeight="false" hidden="false" ht="12.1" outlineLevel="0" r="299">
      <c r="A299" s="21" t="n">
        <v>44602.166666667</v>
      </c>
      <c r="B299" s="22" t="s">
        <v>890</v>
      </c>
      <c r="C299" s="22" t="s">
        <v>192</v>
      </c>
      <c r="D299" s="22" t="s">
        <v>890</v>
      </c>
      <c r="E299" s="22" t="s">
        <v>890</v>
      </c>
      <c r="F299" s="22" t="s">
        <v>20</v>
      </c>
      <c r="G299" s="23" t="n">
        <v>1</v>
      </c>
      <c r="H299" s="24" t="n">
        <v>1000</v>
      </c>
      <c r="I299" s="24" t="n">
        <v>1000</v>
      </c>
      <c r="J299" s="24" t="n">
        <v>0</v>
      </c>
      <c r="K299" s="24" t="n">
        <v>-0</v>
      </c>
      <c r="L299" s="24" t="n">
        <v>-0</v>
      </c>
      <c r="M299" s="24"/>
      <c r="N299" s="6" t="s">
        <f>=I299+J299+K299+L299</f>
      </c>
      <c r="O299" s="24"/>
      <c r="P299" s="22"/>
      <c r="Q299" s="22" t="s">
        <v>891</v>
      </c>
    </row>
    <row collapsed="false" customFormat="false" customHeight="false" hidden="false" ht="12.1" outlineLevel="0" r="300">
      <c r="A300" s="21" t="n">
        <v>44603.166666667</v>
      </c>
      <c r="B300" s="22" t="s">
        <v>890</v>
      </c>
      <c r="C300" s="22" t="s">
        <v>192</v>
      </c>
      <c r="D300" s="22" t="s">
        <v>890</v>
      </c>
      <c r="E300" s="22" t="s">
        <v>890</v>
      </c>
      <c r="F300" s="22" t="s">
        <v>20</v>
      </c>
      <c r="G300" s="23" t="n">
        <v>1</v>
      </c>
      <c r="H300" s="24" t="n">
        <v>100</v>
      </c>
      <c r="I300" s="24" t="n">
        <v>100</v>
      </c>
      <c r="J300" s="24" t="n">
        <v>0</v>
      </c>
      <c r="K300" s="24" t="n">
        <v>-0</v>
      </c>
      <c r="L300" s="24" t="n">
        <v>-0</v>
      </c>
      <c r="M300" s="24"/>
      <c r="N300" s="6" t="s">
        <f>=I300+J300+K300+L300</f>
      </c>
      <c r="O300" s="24"/>
      <c r="P300" s="22"/>
      <c r="Q300" s="22" t="s">
        <v>891</v>
      </c>
    </row>
    <row collapsed="false" customFormat="false" customHeight="false" hidden="false" ht="12.1" outlineLevel="0" r="301">
      <c r="A301" s="20" t="n">
        <v>44603.795092593</v>
      </c>
      <c r="B301" s="16" t="s">
        <v>81</v>
      </c>
      <c r="C301" s="16" t="s">
        <v>948</v>
      </c>
      <c r="D301" s="16" t="s">
        <v>763</v>
      </c>
      <c r="E301" s="16" t="s">
        <v>18</v>
      </c>
      <c r="F301" s="16" t="s">
        <v>20</v>
      </c>
      <c r="G301" s="7" t="n">
        <v>30000</v>
      </c>
      <c r="H301" s="6" t="n">
        <v>0.040955</v>
      </c>
      <c r="I301" s="6" t="n">
        <v>-1228.65</v>
      </c>
      <c r="J301" s="6" t="n">
        <v>-0</v>
      </c>
      <c r="K301" s="6" t="n">
        <v>-0.73</v>
      </c>
      <c r="L301" s="6" t="n">
        <v>-0</v>
      </c>
      <c r="M301" s="6"/>
      <c r="N301" s="6" t="s">
        <f>=I301+J301+K301+L301</f>
      </c>
      <c r="O301" s="6"/>
      <c r="P301" s="16"/>
      <c r="Q301" s="16" t="s">
        <v>911</v>
      </c>
    </row>
    <row collapsed="false" customFormat="false" customHeight="false" hidden="false" ht="12.1" outlineLevel="0" r="302">
      <c r="A302" s="20" t="n">
        <v>44603.926863426</v>
      </c>
      <c r="B302" s="16" t="s">
        <v>107</v>
      </c>
      <c r="C302" s="16" t="s">
        <v>916</v>
      </c>
      <c r="D302" s="16" t="s">
        <v>763</v>
      </c>
      <c r="E302" s="16" t="s">
        <v>18</v>
      </c>
      <c r="F302" s="16" t="s">
        <v>20</v>
      </c>
      <c r="G302" s="7" t="n">
        <v>2000</v>
      </c>
      <c r="H302" s="6" t="n">
        <v>0.5771</v>
      </c>
      <c r="I302" s="6" t="n">
        <v>-1154.2</v>
      </c>
      <c r="J302" s="6" t="n">
        <v>-0</v>
      </c>
      <c r="K302" s="6" t="n">
        <v>-0.69</v>
      </c>
      <c r="L302" s="6" t="n">
        <v>-0.11</v>
      </c>
      <c r="M302" s="6"/>
      <c r="N302" s="6" t="s">
        <f>=I302+J302+K302+L302</f>
      </c>
      <c r="O302" s="6"/>
      <c r="P302" s="16"/>
      <c r="Q302" s="16" t="s">
        <v>891</v>
      </c>
    </row>
    <row collapsed="false" customFormat="false" customHeight="false" hidden="false" ht="12.1" outlineLevel="0" r="303">
      <c r="A303" s="21" t="n">
        <v>44609.020636574</v>
      </c>
      <c r="B303" s="22" t="s">
        <v>890</v>
      </c>
      <c r="C303" s="22" t="s">
        <v>192</v>
      </c>
      <c r="D303" s="22" t="s">
        <v>890</v>
      </c>
      <c r="E303" s="22" t="s">
        <v>890</v>
      </c>
      <c r="F303" s="22" t="s">
        <v>20</v>
      </c>
      <c r="G303" s="23" t="n">
        <v>1</v>
      </c>
      <c r="H303" s="24" t="n">
        <v>92.52</v>
      </c>
      <c r="I303" s="24" t="n">
        <v>92.52</v>
      </c>
      <c r="J303" s="24" t="n">
        <v>0</v>
      </c>
      <c r="K303" s="24" t="n">
        <v>-0</v>
      </c>
      <c r="L303" s="24" t="n">
        <v>-0</v>
      </c>
      <c r="M303" s="24"/>
      <c r="N303" s="6" t="s">
        <f>=I303+J303+K303+L303</f>
      </c>
      <c r="O303" s="24"/>
      <c r="P303" s="22"/>
      <c r="Q303" s="22" t="s">
        <v>911</v>
      </c>
    </row>
    <row collapsed="false" customFormat="false" customHeight="false" hidden="false" ht="12.1" outlineLevel="0" r="304">
      <c r="A304" s="21" t="n">
        <v>44609.020636574</v>
      </c>
      <c r="B304" s="22" t="s">
        <v>890</v>
      </c>
      <c r="C304" s="22" t="s">
        <v>192</v>
      </c>
      <c r="D304" s="22" t="s">
        <v>890</v>
      </c>
      <c r="E304" s="22" t="s">
        <v>890</v>
      </c>
      <c r="F304" s="22" t="s">
        <v>20</v>
      </c>
      <c r="G304" s="23" t="n">
        <v>1</v>
      </c>
      <c r="H304" s="24" t="n">
        <v>1500</v>
      </c>
      <c r="I304" s="24" t="n">
        <v>1500</v>
      </c>
      <c r="J304" s="24" t="n">
        <v>0</v>
      </c>
      <c r="K304" s="24" t="n">
        <v>-0</v>
      </c>
      <c r="L304" s="24" t="n">
        <v>-0</v>
      </c>
      <c r="M304" s="24"/>
      <c r="N304" s="6" t="s">
        <f>=I304+J304+K304+L304</f>
      </c>
      <c r="O304" s="24"/>
      <c r="P304" s="22"/>
      <c r="Q304" s="22" t="s">
        <v>911</v>
      </c>
    </row>
    <row collapsed="false" customFormat="false" customHeight="false" hidden="false" ht="12.1" outlineLevel="0" r="305">
      <c r="A305" s="21" t="n">
        <v>44609.166666667</v>
      </c>
      <c r="B305" s="22" t="s">
        <v>890</v>
      </c>
      <c r="C305" s="22" t="s">
        <v>192</v>
      </c>
      <c r="D305" s="22" t="s">
        <v>890</v>
      </c>
      <c r="E305" s="22" t="s">
        <v>890</v>
      </c>
      <c r="F305" s="22" t="s">
        <v>20</v>
      </c>
      <c r="G305" s="23" t="n">
        <v>1</v>
      </c>
      <c r="H305" s="24" t="n">
        <v>1175.06</v>
      </c>
      <c r="I305" s="24" t="n">
        <v>1175.06</v>
      </c>
      <c r="J305" s="24" t="n">
        <v>0</v>
      </c>
      <c r="K305" s="24" t="n">
        <v>-0</v>
      </c>
      <c r="L305" s="24" t="n">
        <v>-0</v>
      </c>
      <c r="M305" s="24"/>
      <c r="N305" s="6" t="s">
        <f>=I305+J305+K305+L305</f>
      </c>
      <c r="O305" s="24"/>
      <c r="P305" s="22"/>
      <c r="Q305" s="22" t="s">
        <v>891</v>
      </c>
    </row>
    <row collapsed="false" customFormat="false" customHeight="false" hidden="false" ht="12.1" outlineLevel="0" r="306">
      <c r="A306" s="20" t="n">
        <v>44609.739525463</v>
      </c>
      <c r="B306" s="16" t="s">
        <v>81</v>
      </c>
      <c r="C306" s="16" t="s">
        <v>948</v>
      </c>
      <c r="D306" s="16" t="s">
        <v>763</v>
      </c>
      <c r="E306" s="16" t="s">
        <v>18</v>
      </c>
      <c r="F306" s="16" t="s">
        <v>20</v>
      </c>
      <c r="G306" s="7" t="n">
        <v>10000</v>
      </c>
      <c r="H306" s="6" t="n">
        <v>0.04117</v>
      </c>
      <c r="I306" s="6" t="n">
        <v>-411.7</v>
      </c>
      <c r="J306" s="6" t="n">
        <v>-0</v>
      </c>
      <c r="K306" s="6" t="n">
        <v>-0.25</v>
      </c>
      <c r="L306" s="6" t="n">
        <v>-0</v>
      </c>
      <c r="M306" s="6"/>
      <c r="N306" s="6" t="s">
        <f>=I306+J306+K306+L306</f>
      </c>
      <c r="O306" s="6"/>
      <c r="P306" s="16"/>
      <c r="Q306" s="16" t="s">
        <v>911</v>
      </c>
    </row>
    <row collapsed="false" customFormat="false" customHeight="false" hidden="false" ht="12.1" outlineLevel="0" r="307">
      <c r="A307" s="20" t="n">
        <v>44609.891979167</v>
      </c>
      <c r="B307" s="16" t="s">
        <v>775</v>
      </c>
      <c r="C307" s="16" t="s">
        <v>907</v>
      </c>
      <c r="D307" s="16" t="s">
        <v>763</v>
      </c>
      <c r="E307" s="16" t="s">
        <v>18</v>
      </c>
      <c r="F307" s="16" t="s">
        <v>20</v>
      </c>
      <c r="G307" s="7" t="n">
        <v>10</v>
      </c>
      <c r="H307" s="6" t="n">
        <v>67.8</v>
      </c>
      <c r="I307" s="6" t="n">
        <v>-678</v>
      </c>
      <c r="J307" s="6" t="n">
        <v>-0</v>
      </c>
      <c r="K307" s="6" t="n">
        <v>-0.41</v>
      </c>
      <c r="L307" s="6" t="n">
        <v>-0.07</v>
      </c>
      <c r="M307" s="6"/>
      <c r="N307" s="6" t="s">
        <f>=I307+J307+K307+L307</f>
      </c>
      <c r="O307" s="6"/>
      <c r="P307" s="16"/>
      <c r="Q307" s="16" t="s">
        <v>891</v>
      </c>
    </row>
    <row collapsed="false" customFormat="false" customHeight="false" hidden="false" ht="12.1" outlineLevel="0" r="308">
      <c r="A308" s="20" t="n">
        <v>44609.894594907</v>
      </c>
      <c r="B308" s="16" t="s">
        <v>107</v>
      </c>
      <c r="C308" s="16" t="s">
        <v>916</v>
      </c>
      <c r="D308" s="16" t="s">
        <v>763</v>
      </c>
      <c r="E308" s="16" t="s">
        <v>18</v>
      </c>
      <c r="F308" s="16" t="s">
        <v>20</v>
      </c>
      <c r="G308" s="7" t="n">
        <v>1000</v>
      </c>
      <c r="H308" s="6" t="n">
        <v>0.5673</v>
      </c>
      <c r="I308" s="6" t="n">
        <v>-567.3</v>
      </c>
      <c r="J308" s="6" t="n">
        <v>-0</v>
      </c>
      <c r="K308" s="6" t="n">
        <v>-0.34</v>
      </c>
      <c r="L308" s="6" t="n">
        <v>-0.05</v>
      </c>
      <c r="M308" s="6"/>
      <c r="N308" s="6" t="s">
        <f>=I308+J308+K308+L308</f>
      </c>
      <c r="O308" s="6"/>
      <c r="P308" s="16"/>
      <c r="Q308" s="16" t="s">
        <v>891</v>
      </c>
    </row>
    <row collapsed="false" customFormat="false" customHeight="false" hidden="false" ht="12.1" outlineLevel="0" r="309">
      <c r="A309" s="21" t="n">
        <v>44614.166666667</v>
      </c>
      <c r="B309" s="22" t="s">
        <v>890</v>
      </c>
      <c r="C309" s="22" t="s">
        <v>192</v>
      </c>
      <c r="D309" s="22" t="s">
        <v>890</v>
      </c>
      <c r="E309" s="22" t="s">
        <v>890</v>
      </c>
      <c r="F309" s="22" t="s">
        <v>20</v>
      </c>
      <c r="G309" s="23" t="n">
        <v>1</v>
      </c>
      <c r="H309" s="24" t="n">
        <v>1600</v>
      </c>
      <c r="I309" s="24" t="n">
        <v>1600</v>
      </c>
      <c r="J309" s="24" t="n">
        <v>0</v>
      </c>
      <c r="K309" s="24" t="n">
        <v>-0</v>
      </c>
      <c r="L309" s="24" t="n">
        <v>-0</v>
      </c>
      <c r="M309" s="24"/>
      <c r="N309" s="6" t="s">
        <f>=I309+J309+K309+L309</f>
      </c>
      <c r="O309" s="24"/>
      <c r="P309" s="22"/>
      <c r="Q309" s="22" t="s">
        <v>891</v>
      </c>
    </row>
    <row collapsed="false" customFormat="false" customHeight="false" hidden="false" ht="12.1" outlineLevel="0" r="310">
      <c r="A310" s="20" t="n">
        <v>44614.755474537</v>
      </c>
      <c r="B310" s="16" t="s">
        <v>81</v>
      </c>
      <c r="C310" s="16" t="s">
        <v>948</v>
      </c>
      <c r="D310" s="16" t="s">
        <v>763</v>
      </c>
      <c r="E310" s="16" t="s">
        <v>18</v>
      </c>
      <c r="F310" s="16" t="s">
        <v>20</v>
      </c>
      <c r="G310" s="7" t="n">
        <v>20000</v>
      </c>
      <c r="H310" s="6" t="n">
        <v>0.03316</v>
      </c>
      <c r="I310" s="6" t="n">
        <v>-663.2</v>
      </c>
      <c r="J310" s="6" t="n">
        <v>-0</v>
      </c>
      <c r="K310" s="6" t="n">
        <v>-0.4</v>
      </c>
      <c r="L310" s="6" t="n">
        <v>-0</v>
      </c>
      <c r="M310" s="6"/>
      <c r="N310" s="6" t="s">
        <f>=I310+J310+K310+L310</f>
      </c>
      <c r="O310" s="6"/>
      <c r="P310" s="16"/>
      <c r="Q310" s="16" t="s">
        <v>911</v>
      </c>
    </row>
    <row collapsed="false" customFormat="false" customHeight="false" hidden="false" ht="12.1" outlineLevel="0" r="311">
      <c r="A311" s="20" t="n">
        <v>44614.755798611</v>
      </c>
      <c r="B311" s="16" t="s">
        <v>57</v>
      </c>
      <c r="C311" s="16" t="s">
        <v>981</v>
      </c>
      <c r="D311" s="16" t="s">
        <v>763</v>
      </c>
      <c r="E311" s="16" t="s">
        <v>18</v>
      </c>
      <c r="F311" s="16" t="s">
        <v>20</v>
      </c>
      <c r="G311" s="7" t="n">
        <v>2</v>
      </c>
      <c r="H311" s="6" t="n">
        <v>409.85</v>
      </c>
      <c r="I311" s="6" t="n">
        <v>-819.7</v>
      </c>
      <c r="J311" s="6" t="n">
        <v>-0</v>
      </c>
      <c r="K311" s="6" t="n">
        <v>-0.49</v>
      </c>
      <c r="L311" s="6" t="n">
        <v>-0</v>
      </c>
      <c r="M311" s="6"/>
      <c r="N311" s="6" t="s">
        <f>=I311+J311+K311+L311</f>
      </c>
      <c r="O311" s="6"/>
      <c r="P311" s="16"/>
      <c r="Q311" s="16" t="s">
        <v>911</v>
      </c>
    </row>
    <row collapsed="false" customFormat="false" customHeight="false" hidden="false" ht="12.1" outlineLevel="0" r="312">
      <c r="A312" s="20" t="n">
        <v>44614.913668981</v>
      </c>
      <c r="B312" s="16" t="s">
        <v>107</v>
      </c>
      <c r="C312" s="16" t="s">
        <v>916</v>
      </c>
      <c r="D312" s="16" t="s">
        <v>763</v>
      </c>
      <c r="E312" s="16" t="s">
        <v>18</v>
      </c>
      <c r="F312" s="16" t="s">
        <v>20</v>
      </c>
      <c r="G312" s="7" t="n">
        <v>3000</v>
      </c>
      <c r="H312" s="6" t="n">
        <v>0.5285</v>
      </c>
      <c r="I312" s="6" t="n">
        <v>-1585.5</v>
      </c>
      <c r="J312" s="6" t="n">
        <v>-0</v>
      </c>
      <c r="K312" s="6" t="n">
        <v>-0.95</v>
      </c>
      <c r="L312" s="6" t="n">
        <v>-0.14</v>
      </c>
      <c r="M312" s="6"/>
      <c r="N312" s="6" t="s">
        <f>=I312+J312+K312+L312</f>
      </c>
      <c r="O312" s="6"/>
      <c r="P312" s="16"/>
      <c r="Q312" s="16" t="s">
        <v>891</v>
      </c>
    </row>
    <row collapsed="false" customFormat="false" customHeight="false" hidden="false" ht="12.1" outlineLevel="0" r="313">
      <c r="A313" s="21" t="n">
        <v>44616.020636574</v>
      </c>
      <c r="B313" s="22" t="s">
        <v>890</v>
      </c>
      <c r="C313" s="22" t="s">
        <v>192</v>
      </c>
      <c r="D313" s="22" t="s">
        <v>890</v>
      </c>
      <c r="E313" s="22" t="s">
        <v>890</v>
      </c>
      <c r="F313" s="22" t="s">
        <v>20</v>
      </c>
      <c r="G313" s="23" t="n">
        <v>1</v>
      </c>
      <c r="H313" s="24" t="n">
        <v>1312.25</v>
      </c>
      <c r="I313" s="24" t="n">
        <v>1312.25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4"/>
      <c r="P313" s="22"/>
      <c r="Q313" s="22" t="s">
        <v>911</v>
      </c>
    </row>
    <row collapsed="false" customFormat="false" customHeight="false" hidden="false" ht="12.1" outlineLevel="0" r="314">
      <c r="A314" s="21" t="n">
        <v>44616.020636574</v>
      </c>
      <c r="B314" s="22" t="s">
        <v>903</v>
      </c>
      <c r="C314" s="22" t="s">
        <v>967</v>
      </c>
      <c r="D314" s="22" t="s">
        <v>903</v>
      </c>
      <c r="E314" s="22" t="s">
        <v>903</v>
      </c>
      <c r="F314" s="22" t="s">
        <v>77</v>
      </c>
      <c r="G314" s="23" t="n">
        <v>1</v>
      </c>
      <c r="H314" s="24" t="n">
        <v>0.16</v>
      </c>
      <c r="I314" s="24" t="n">
        <v>0.16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4"/>
      <c r="O314" s="24"/>
      <c r="P314" s="22"/>
      <c r="Q314" s="22" t="s">
        <v>911</v>
      </c>
    </row>
    <row collapsed="false" customFormat="false" customHeight="false" hidden="false" ht="12.1" outlineLevel="0" r="315">
      <c r="A315" s="21" t="n">
        <v>44616.166666667</v>
      </c>
      <c r="B315" s="22" t="s">
        <v>890</v>
      </c>
      <c r="C315" s="22" t="s">
        <v>192</v>
      </c>
      <c r="D315" s="22" t="s">
        <v>890</v>
      </c>
      <c r="E315" s="22" t="s">
        <v>890</v>
      </c>
      <c r="F315" s="22" t="s">
        <v>20</v>
      </c>
      <c r="G315" s="23" t="n">
        <v>1</v>
      </c>
      <c r="H315" s="24" t="n">
        <v>2137.8</v>
      </c>
      <c r="I315" s="24" t="n">
        <v>2137.8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4"/>
      <c r="P315" s="22"/>
      <c r="Q315" s="22" t="s">
        <v>891</v>
      </c>
    </row>
    <row collapsed="false" customFormat="false" customHeight="false" hidden="false" ht="12.1" outlineLevel="0" r="316">
      <c r="A316" s="20" t="n">
        <v>44616.873298611</v>
      </c>
      <c r="B316" s="16" t="s">
        <v>78</v>
      </c>
      <c r="C316" s="16" t="s">
        <v>908</v>
      </c>
      <c r="D316" s="16" t="s">
        <v>763</v>
      </c>
      <c r="E316" s="16" t="s">
        <v>18</v>
      </c>
      <c r="F316" s="16" t="s">
        <v>20</v>
      </c>
      <c r="G316" s="7" t="n">
        <v>1</v>
      </c>
      <c r="H316" s="6" t="n">
        <v>1122.2</v>
      </c>
      <c r="I316" s="6" t="n">
        <v>-1122.2</v>
      </c>
      <c r="J316" s="6" t="n">
        <v>-0</v>
      </c>
      <c r="K316" s="6" t="n">
        <v>-0.67</v>
      </c>
      <c r="L316" s="6" t="n">
        <v>-0.1</v>
      </c>
      <c r="M316" s="6"/>
      <c r="N316" s="6" t="s">
        <f>=I316+J316+K316+L316</f>
      </c>
      <c r="O316" s="6"/>
      <c r="P316" s="16"/>
      <c r="Q316" s="16" t="s">
        <v>891</v>
      </c>
    </row>
    <row collapsed="false" customFormat="false" customHeight="false" hidden="false" ht="12.1" outlineLevel="0" r="317">
      <c r="A317" s="20" t="n">
        <v>44616.875081019</v>
      </c>
      <c r="B317" s="16" t="s">
        <v>107</v>
      </c>
      <c r="C317" s="16" t="s">
        <v>916</v>
      </c>
      <c r="D317" s="16" t="s">
        <v>763</v>
      </c>
      <c r="E317" s="16" t="s">
        <v>18</v>
      </c>
      <c r="F317" s="16" t="s">
        <v>20</v>
      </c>
      <c r="G317" s="7" t="n">
        <v>1000</v>
      </c>
      <c r="H317" s="6" t="n">
        <v>0.3171</v>
      </c>
      <c r="I317" s="6" t="n">
        <v>-317.1</v>
      </c>
      <c r="J317" s="6" t="n">
        <v>-0</v>
      </c>
      <c r="K317" s="6" t="n">
        <v>-0.19</v>
      </c>
      <c r="L317" s="6" t="n">
        <v>-0.03</v>
      </c>
      <c r="M317" s="6"/>
      <c r="N317" s="6" t="s">
        <f>=I317+J317+K317+L317</f>
      </c>
      <c r="O317" s="6"/>
      <c r="P317" s="16"/>
      <c r="Q317" s="16" t="s">
        <v>891</v>
      </c>
    </row>
    <row collapsed="false" customFormat="false" customHeight="false" hidden="false" ht="12.1" outlineLevel="0" r="318">
      <c r="A318" s="20" t="n">
        <v>44616.877256944</v>
      </c>
      <c r="B318" s="16" t="s">
        <v>104</v>
      </c>
      <c r="C318" s="16" t="s">
        <v>909</v>
      </c>
      <c r="D318" s="16" t="s">
        <v>763</v>
      </c>
      <c r="E318" s="16" t="s">
        <v>18</v>
      </c>
      <c r="F318" s="16" t="s">
        <v>20</v>
      </c>
      <c r="G318" s="7" t="n">
        <v>100000</v>
      </c>
      <c r="H318" s="6" t="n">
        <v>0.006796</v>
      </c>
      <c r="I318" s="6" t="n">
        <v>-679.6</v>
      </c>
      <c r="J318" s="6" t="n">
        <v>-0</v>
      </c>
      <c r="K318" s="6" t="n">
        <v>-0.41</v>
      </c>
      <c r="L318" s="6" t="n">
        <v>-0.07</v>
      </c>
      <c r="M318" s="6"/>
      <c r="N318" s="6" t="s">
        <f>=I318+J318+K318+L318</f>
      </c>
      <c r="O318" s="6"/>
      <c r="P318" s="16"/>
      <c r="Q318" s="16" t="s">
        <v>891</v>
      </c>
    </row>
    <row collapsed="false" customFormat="false" customHeight="false" hidden="false" ht="12.1" outlineLevel="0" r="319">
      <c r="A319" s="20" t="n">
        <v>44617.443958333</v>
      </c>
      <c r="B319" s="16" t="s">
        <v>57</v>
      </c>
      <c r="C319" s="16" t="s">
        <v>981</v>
      </c>
      <c r="D319" s="16" t="s">
        <v>763</v>
      </c>
      <c r="E319" s="16" t="s">
        <v>18</v>
      </c>
      <c r="F319" s="16" t="s">
        <v>20</v>
      </c>
      <c r="G319" s="7" t="n">
        <v>3</v>
      </c>
      <c r="H319" s="6" t="n">
        <v>306.25</v>
      </c>
      <c r="I319" s="6" t="n">
        <v>-918.75</v>
      </c>
      <c r="J319" s="6" t="n">
        <v>-0</v>
      </c>
      <c r="K319" s="6" t="n">
        <v>-0.55</v>
      </c>
      <c r="L319" s="6" t="n">
        <v>-0</v>
      </c>
      <c r="M319" s="6"/>
      <c r="N319" s="6" t="s">
        <f>=I319+J319+K319+L319</f>
      </c>
      <c r="O319" s="6"/>
      <c r="P319" s="16"/>
      <c r="Q319" s="16" t="s">
        <v>911</v>
      </c>
    </row>
    <row collapsed="false" customFormat="false" customHeight="false" hidden="false" ht="12.1" outlineLevel="0" r="320">
      <c r="A320" s="33" t="n">
        <v>44638.020636574</v>
      </c>
      <c r="B320" s="34" t="s">
        <v>960</v>
      </c>
      <c r="C320" s="34" t="s">
        <v>325</v>
      </c>
      <c r="D320" s="34" t="s">
        <v>960</v>
      </c>
      <c r="E320" s="34" t="s">
        <v>960</v>
      </c>
      <c r="F320" s="34" t="s">
        <v>20</v>
      </c>
      <c r="G320" s="35" t="n">
        <v>1</v>
      </c>
      <c r="H320" s="36" t="n">
        <v>-2059.64</v>
      </c>
      <c r="I320" s="36" t="n">
        <v>-2059.64</v>
      </c>
      <c r="J320" s="36" t="n">
        <v>0</v>
      </c>
      <c r="K320" s="36" t="n">
        <v>-0</v>
      </c>
      <c r="L320" s="36" t="n">
        <v>-0</v>
      </c>
      <c r="M320" s="36"/>
      <c r="N320" s="6" t="s">
        <f>=I320+J320+K320+L320</f>
      </c>
      <c r="O320" s="36"/>
      <c r="P320" s="34"/>
      <c r="Q320" s="34" t="s">
        <v>911</v>
      </c>
    </row>
    <row collapsed="false" customFormat="false" customHeight="false" hidden="false" ht="12.1" outlineLevel="0" r="321">
      <c r="A321" s="29" t="n">
        <v>44638.020636574</v>
      </c>
      <c r="B321" s="30" t="s">
        <v>982</v>
      </c>
      <c r="C321" s="30" t="s">
        <v>983</v>
      </c>
      <c r="D321" s="30" t="s">
        <v>982</v>
      </c>
      <c r="E321" s="30" t="s">
        <v>982</v>
      </c>
      <c r="F321" s="30" t="s">
        <v>20</v>
      </c>
      <c r="G321" s="31" t="n">
        <v>1</v>
      </c>
      <c r="H321" s="32" t="n">
        <v>-18</v>
      </c>
      <c r="I321" s="32" t="n">
        <v>-18</v>
      </c>
      <c r="J321" s="32" t="n">
        <v>0</v>
      </c>
      <c r="K321" s="32" t="n">
        <v>-0</v>
      </c>
      <c r="L321" s="32" t="n">
        <v>-0</v>
      </c>
      <c r="M321" s="32"/>
      <c r="N321" s="6" t="s">
        <f>=I321+J321+K321+L321</f>
      </c>
      <c r="O321" s="32"/>
      <c r="P321" s="30"/>
      <c r="Q321" s="30" t="s">
        <v>911</v>
      </c>
    </row>
    <row collapsed="false" customFormat="false" customHeight="false" hidden="false" ht="12.1" outlineLevel="0" r="322">
      <c r="A322" s="33" t="n">
        <v>44641.020636574</v>
      </c>
      <c r="B322" s="34" t="s">
        <v>960</v>
      </c>
      <c r="C322" s="34" t="s">
        <v>326</v>
      </c>
      <c r="D322" s="34" t="s">
        <v>960</v>
      </c>
      <c r="E322" s="34" t="s">
        <v>960</v>
      </c>
      <c r="F322" s="34" t="s">
        <v>77</v>
      </c>
      <c r="G322" s="35" t="n">
        <v>1</v>
      </c>
      <c r="H322" s="36" t="n">
        <v>-7.1</v>
      </c>
      <c r="I322" s="36" t="n">
        <v>-7.1</v>
      </c>
      <c r="J322" s="36" t="n">
        <v>0</v>
      </c>
      <c r="K322" s="36" t="n">
        <v>-0</v>
      </c>
      <c r="L322" s="36" t="n">
        <v>-0</v>
      </c>
      <c r="M322" s="6" t="s">
        <f>=I322+J322+K322+L322</f>
      </c>
      <c r="N322" s="36"/>
      <c r="O322" s="36"/>
      <c r="P322" s="34"/>
      <c r="Q322" s="34" t="s">
        <v>911</v>
      </c>
    </row>
    <row collapsed="false" customFormat="false" customHeight="false" hidden="false" ht="12.1" outlineLevel="0" r="323">
      <c r="A323" s="21" t="n">
        <v>44641.020833333</v>
      </c>
      <c r="B323" s="22" t="s">
        <v>890</v>
      </c>
      <c r="C323" s="22" t="s">
        <v>327</v>
      </c>
      <c r="D323" s="22" t="s">
        <v>890</v>
      </c>
      <c r="E323" s="22" t="s">
        <v>890</v>
      </c>
      <c r="F323" s="22" t="s">
        <v>77</v>
      </c>
      <c r="G323" s="23" t="n">
        <v>7.1</v>
      </c>
      <c r="H323" s="24" t="n">
        <v>1</v>
      </c>
      <c r="I323" s="24" t="n">
        <v>7.1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4"/>
      <c r="O323" s="24"/>
      <c r="P323" s="22" t="s">
        <v>984</v>
      </c>
      <c r="Q323" s="22" t="s">
        <v>911</v>
      </c>
    </row>
    <row collapsed="false" customFormat="false" customHeight="false" hidden="false" ht="12.1" outlineLevel="0" r="324">
      <c r="A324" s="21" t="n">
        <v>44644.166666667</v>
      </c>
      <c r="B324" s="22" t="s">
        <v>890</v>
      </c>
      <c r="C324" s="22" t="s">
        <v>192</v>
      </c>
      <c r="D324" s="22" t="s">
        <v>890</v>
      </c>
      <c r="E324" s="22" t="s">
        <v>890</v>
      </c>
      <c r="F324" s="22" t="s">
        <v>20</v>
      </c>
      <c r="G324" s="23" t="n">
        <v>1</v>
      </c>
      <c r="H324" s="24" t="n">
        <v>2000</v>
      </c>
      <c r="I324" s="24" t="n">
        <v>2000</v>
      </c>
      <c r="J324" s="24" t="n">
        <v>0</v>
      </c>
      <c r="K324" s="24" t="n">
        <v>-0</v>
      </c>
      <c r="L324" s="24" t="n">
        <v>-0</v>
      </c>
      <c r="M324" s="24"/>
      <c r="N324" s="6" t="s">
        <f>=I324+J324+K324+L324</f>
      </c>
      <c r="O324" s="24"/>
      <c r="P324" s="22"/>
      <c r="Q324" s="22" t="s">
        <v>891</v>
      </c>
    </row>
    <row collapsed="false" customFormat="false" customHeight="false" hidden="false" ht="12.1" outlineLevel="0" r="325">
      <c r="A325" s="21" t="n">
        <v>44648</v>
      </c>
      <c r="B325" s="22" t="s">
        <v>890</v>
      </c>
      <c r="C325" s="22" t="s">
        <v>192</v>
      </c>
      <c r="D325" s="22" t="s">
        <v>890</v>
      </c>
      <c r="E325" s="22" t="s">
        <v>890</v>
      </c>
      <c r="F325" s="22" t="s">
        <v>20</v>
      </c>
      <c r="G325" s="23" t="n">
        <v>1</v>
      </c>
      <c r="H325" s="24" t="n">
        <v>100</v>
      </c>
      <c r="I325" s="24" t="n">
        <v>100</v>
      </c>
      <c r="J325" s="24" t="n">
        <v>0</v>
      </c>
      <c r="K325" s="24" t="n">
        <v>-0</v>
      </c>
      <c r="L325" s="24" t="n">
        <v>-0</v>
      </c>
      <c r="M325" s="24"/>
      <c r="N325" s="6" t="s">
        <f>=I325+J325+K325+L325</f>
      </c>
      <c r="O325" s="24"/>
      <c r="P325" s="22"/>
      <c r="Q325" s="22" t="s">
        <v>985</v>
      </c>
    </row>
    <row collapsed="false" customFormat="false" customHeight="false" hidden="false" ht="12.1" outlineLevel="0" r="326">
      <c r="A326" s="20" t="n">
        <v>44649.669212963</v>
      </c>
      <c r="B326" s="16" t="s">
        <v>35</v>
      </c>
      <c r="C326" s="16" t="s">
        <v>986</v>
      </c>
      <c r="D326" s="16" t="s">
        <v>763</v>
      </c>
      <c r="E326" s="16" t="s">
        <v>18</v>
      </c>
      <c r="F326" s="16" t="s">
        <v>20</v>
      </c>
      <c r="G326" s="7" t="n">
        <v>10</v>
      </c>
      <c r="H326" s="6" t="n">
        <v>111.85</v>
      </c>
      <c r="I326" s="6" t="n">
        <v>-1118.5</v>
      </c>
      <c r="J326" s="6" t="n">
        <v>-0</v>
      </c>
      <c r="K326" s="6" t="n">
        <v>-0.67</v>
      </c>
      <c r="L326" s="6" t="n">
        <v>-0.1</v>
      </c>
      <c r="M326" s="6"/>
      <c r="N326" s="6" t="s">
        <f>=I326+J326+K326+L326</f>
      </c>
      <c r="O326" s="6"/>
      <c r="P326" s="16"/>
      <c r="Q326" s="16" t="s">
        <v>891</v>
      </c>
    </row>
    <row collapsed="false" customFormat="false" customHeight="false" hidden="false" ht="12.1" outlineLevel="0" r="327">
      <c r="A327" s="20" t="n">
        <v>44649.677627315</v>
      </c>
      <c r="B327" s="16" t="s">
        <v>783</v>
      </c>
      <c r="C327" s="16" t="s">
        <v>944</v>
      </c>
      <c r="D327" s="16" t="s">
        <v>763</v>
      </c>
      <c r="E327" s="16" t="s">
        <v>18</v>
      </c>
      <c r="F327" s="16" t="s">
        <v>20</v>
      </c>
      <c r="G327" s="7" t="n">
        <v>10</v>
      </c>
      <c r="H327" s="6" t="n">
        <v>87.13</v>
      </c>
      <c r="I327" s="6" t="n">
        <v>-871.3</v>
      </c>
      <c r="J327" s="6" t="n">
        <v>-0</v>
      </c>
      <c r="K327" s="6" t="n">
        <v>-0.52</v>
      </c>
      <c r="L327" s="6" t="n">
        <v>-0.08</v>
      </c>
      <c r="M327" s="6"/>
      <c r="N327" s="6" t="s">
        <f>=I327+J327+K327+L327</f>
      </c>
      <c r="O327" s="6"/>
      <c r="P327" s="16"/>
      <c r="Q327" s="16" t="s">
        <v>891</v>
      </c>
    </row>
    <row collapsed="false" customFormat="false" customHeight="false" hidden="false" ht="12.1" outlineLevel="0" r="328">
      <c r="A328" s="21" t="n">
        <v>44659.166666667</v>
      </c>
      <c r="B328" s="22" t="s">
        <v>890</v>
      </c>
      <c r="C328" s="22" t="s">
        <v>192</v>
      </c>
      <c r="D328" s="22" t="s">
        <v>890</v>
      </c>
      <c r="E328" s="22" t="s">
        <v>890</v>
      </c>
      <c r="F328" s="22" t="s">
        <v>20</v>
      </c>
      <c r="G328" s="23" t="n">
        <v>1</v>
      </c>
      <c r="H328" s="24" t="n">
        <v>2000</v>
      </c>
      <c r="I328" s="24" t="n">
        <v>2000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4"/>
      <c r="P328" s="22"/>
      <c r="Q328" s="22" t="s">
        <v>891</v>
      </c>
    </row>
    <row collapsed="false" customFormat="false" customHeight="false" hidden="false" ht="12.1" outlineLevel="0" r="329">
      <c r="A329" s="20" t="n">
        <v>44659.928194444</v>
      </c>
      <c r="B329" s="16" t="s">
        <v>104</v>
      </c>
      <c r="C329" s="16" t="s">
        <v>909</v>
      </c>
      <c r="D329" s="16" t="s">
        <v>763</v>
      </c>
      <c r="E329" s="16" t="s">
        <v>18</v>
      </c>
      <c r="F329" s="16" t="s">
        <v>20</v>
      </c>
      <c r="G329" s="7" t="n">
        <v>100000</v>
      </c>
      <c r="H329" s="6" t="n">
        <v>0.00739</v>
      </c>
      <c r="I329" s="6" t="n">
        <v>-739</v>
      </c>
      <c r="J329" s="6" t="n">
        <v>-0</v>
      </c>
      <c r="K329" s="6" t="n">
        <v>-0.44</v>
      </c>
      <c r="L329" s="6" t="n">
        <v>-0.07</v>
      </c>
      <c r="M329" s="6"/>
      <c r="N329" s="6" t="s">
        <f>=I329+J329+K329+L329</f>
      </c>
      <c r="O329" s="6"/>
      <c r="P329" s="16"/>
      <c r="Q329" s="16" t="s">
        <v>891</v>
      </c>
    </row>
    <row collapsed="false" customFormat="false" customHeight="false" hidden="false" ht="12.1" outlineLevel="0" r="330">
      <c r="A330" s="20" t="n">
        <v>44659.9284375</v>
      </c>
      <c r="B330" s="16" t="s">
        <v>783</v>
      </c>
      <c r="C330" s="16" t="s">
        <v>944</v>
      </c>
      <c r="D330" s="16" t="s">
        <v>763</v>
      </c>
      <c r="E330" s="16" t="s">
        <v>18</v>
      </c>
      <c r="F330" s="16" t="s">
        <v>20</v>
      </c>
      <c r="G330" s="7" t="n">
        <v>10</v>
      </c>
      <c r="H330" s="6" t="n">
        <v>82.77</v>
      </c>
      <c r="I330" s="6" t="n">
        <v>-827.7</v>
      </c>
      <c r="J330" s="6" t="n">
        <v>-0</v>
      </c>
      <c r="K330" s="6" t="n">
        <v>-0.5</v>
      </c>
      <c r="L330" s="6" t="n">
        <v>-0.07</v>
      </c>
      <c r="M330" s="6"/>
      <c r="N330" s="6" t="s">
        <f>=I330+J330+K330+L330</f>
      </c>
      <c r="O330" s="6"/>
      <c r="P330" s="16"/>
      <c r="Q330" s="16" t="s">
        <v>891</v>
      </c>
    </row>
    <row collapsed="false" customFormat="false" customHeight="false" hidden="false" ht="12.1" outlineLevel="0" r="331">
      <c r="A331" s="20" t="n">
        <v>44659.929108796</v>
      </c>
      <c r="B331" s="16" t="s">
        <v>107</v>
      </c>
      <c r="C331" s="16" t="s">
        <v>916</v>
      </c>
      <c r="D331" s="16" t="s">
        <v>763</v>
      </c>
      <c r="E331" s="16" t="s">
        <v>18</v>
      </c>
      <c r="F331" s="16" t="s">
        <v>20</v>
      </c>
      <c r="G331" s="7" t="n">
        <v>1000</v>
      </c>
      <c r="H331" s="6" t="n">
        <v>0.4068</v>
      </c>
      <c r="I331" s="6" t="n">
        <v>-406.8</v>
      </c>
      <c r="J331" s="6" t="n">
        <v>-0</v>
      </c>
      <c r="K331" s="6" t="n">
        <v>-0.24</v>
      </c>
      <c r="L331" s="6" t="n">
        <v>-0.04</v>
      </c>
      <c r="M331" s="6"/>
      <c r="N331" s="6" t="s">
        <f>=I331+J331+K331+L331</f>
      </c>
      <c r="O331" s="6"/>
      <c r="P331" s="16"/>
      <c r="Q331" s="16" t="s">
        <v>891</v>
      </c>
    </row>
    <row collapsed="false" customFormat="false" customHeight="false" hidden="false" ht="12.1" outlineLevel="0" r="332">
      <c r="A332" s="21" t="n">
        <v>44664.166666667</v>
      </c>
      <c r="B332" s="22" t="s">
        <v>890</v>
      </c>
      <c r="C332" s="22" t="s">
        <v>192</v>
      </c>
      <c r="D332" s="22" t="s">
        <v>890</v>
      </c>
      <c r="E332" s="22" t="s">
        <v>890</v>
      </c>
      <c r="F332" s="22" t="s">
        <v>20</v>
      </c>
      <c r="G332" s="23" t="n">
        <v>1</v>
      </c>
      <c r="H332" s="24" t="n">
        <v>1960.3</v>
      </c>
      <c r="I332" s="24" t="n">
        <v>1960.3</v>
      </c>
      <c r="J332" s="24" t="n">
        <v>0</v>
      </c>
      <c r="K332" s="24" t="n">
        <v>-0</v>
      </c>
      <c r="L332" s="24" t="n">
        <v>-0</v>
      </c>
      <c r="M332" s="24"/>
      <c r="N332" s="6" t="s">
        <f>=I332+J332+K332+L332</f>
      </c>
      <c r="O332" s="24"/>
      <c r="P332" s="22"/>
      <c r="Q332" s="22" t="s">
        <v>891</v>
      </c>
    </row>
    <row collapsed="false" customFormat="false" customHeight="false" hidden="false" ht="12.1" outlineLevel="0" r="333">
      <c r="A333" s="37" t="n">
        <v>44676</v>
      </c>
      <c r="B333" s="38" t="s">
        <v>768</v>
      </c>
      <c r="C333" s="38" t="s">
        <v>332</v>
      </c>
      <c r="D333" s="38" t="s">
        <v>987</v>
      </c>
      <c r="E333" s="38" t="s">
        <v>133</v>
      </c>
      <c r="F333" s="38" t="s">
        <v>20</v>
      </c>
      <c r="G333" s="39" t="n">
        <v>-10</v>
      </c>
      <c r="H333" s="40" t="n">
        <v>1</v>
      </c>
      <c r="I333" s="40" t="n">
        <v>0</v>
      </c>
      <c r="J333" s="40" t="n">
        <v>0</v>
      </c>
      <c r="K333" s="40" t="n">
        <v>-0</v>
      </c>
      <c r="L333" s="40" t="n">
        <v>-0</v>
      </c>
      <c r="M333" s="40"/>
      <c r="N333" s="6" t="s">
        <f>=I333+J333+K333+L333</f>
      </c>
      <c r="O333" s="40"/>
      <c r="P333" s="38"/>
      <c r="Q333" s="38" t="s">
        <v>891</v>
      </c>
    </row>
    <row collapsed="false" customFormat="false" customHeight="false" hidden="false" ht="12.1" outlineLevel="0" r="334">
      <c r="A334" s="37" t="n">
        <v>44676</v>
      </c>
      <c r="B334" s="38" t="s">
        <v>773</v>
      </c>
      <c r="C334" s="38" t="s">
        <v>333</v>
      </c>
      <c r="D334" s="38" t="s">
        <v>987</v>
      </c>
      <c r="E334" s="38" t="s">
        <v>133</v>
      </c>
      <c r="F334" s="38" t="s">
        <v>20</v>
      </c>
      <c r="G334" s="39" t="n">
        <v>-10</v>
      </c>
      <c r="H334" s="40" t="n">
        <v>1</v>
      </c>
      <c r="I334" s="40" t="n">
        <v>0</v>
      </c>
      <c r="J334" s="40" t="n">
        <v>0</v>
      </c>
      <c r="K334" s="40" t="n">
        <v>-0</v>
      </c>
      <c r="L334" s="40" t="n">
        <v>-0</v>
      </c>
      <c r="M334" s="40"/>
      <c r="N334" s="6" t="s">
        <f>=I334+J334+K334+L334</f>
      </c>
      <c r="O334" s="40"/>
      <c r="P334" s="38"/>
      <c r="Q334" s="38" t="s">
        <v>891</v>
      </c>
    </row>
    <row collapsed="false" customFormat="false" customHeight="false" hidden="false" ht="12.1" outlineLevel="0" r="335">
      <c r="A335" s="37" t="n">
        <v>44676</v>
      </c>
      <c r="B335" s="38" t="s">
        <v>150</v>
      </c>
      <c r="C335" s="38" t="s">
        <v>334</v>
      </c>
      <c r="D335" s="38" t="s">
        <v>987</v>
      </c>
      <c r="E335" s="38" t="s">
        <v>133</v>
      </c>
      <c r="F335" s="38" t="s">
        <v>20</v>
      </c>
      <c r="G335" s="39" t="n">
        <v>-255</v>
      </c>
      <c r="H335" s="40" t="n">
        <v>1</v>
      </c>
      <c r="I335" s="40" t="n">
        <v>0</v>
      </c>
      <c r="J335" s="40" t="n">
        <v>0</v>
      </c>
      <c r="K335" s="40" t="n">
        <v>-0</v>
      </c>
      <c r="L335" s="40" t="n">
        <v>-0</v>
      </c>
      <c r="M335" s="40"/>
      <c r="N335" s="6" t="s">
        <f>=I335+J335+K335+L335</f>
      </c>
      <c r="O335" s="40"/>
      <c r="P335" s="38"/>
      <c r="Q335" s="38" t="s">
        <v>891</v>
      </c>
    </row>
    <row collapsed="false" customFormat="false" customHeight="false" hidden="false" ht="12.1" outlineLevel="0" r="336">
      <c r="A336" s="37" t="n">
        <v>44676</v>
      </c>
      <c r="B336" s="38" t="s">
        <v>156</v>
      </c>
      <c r="C336" s="38" t="s">
        <v>335</v>
      </c>
      <c r="D336" s="38" t="s">
        <v>987</v>
      </c>
      <c r="E336" s="38" t="s">
        <v>133</v>
      </c>
      <c r="F336" s="38" t="s">
        <v>20</v>
      </c>
      <c r="G336" s="39" t="n">
        <v>-87</v>
      </c>
      <c r="H336" s="40" t="n">
        <v>1</v>
      </c>
      <c r="I336" s="40" t="n">
        <v>0</v>
      </c>
      <c r="J336" s="40" t="n">
        <v>0</v>
      </c>
      <c r="K336" s="40" t="n">
        <v>-0</v>
      </c>
      <c r="L336" s="40" t="n">
        <v>-0</v>
      </c>
      <c r="M336" s="40"/>
      <c r="N336" s="6" t="s">
        <f>=I336+J336+K336+L336</f>
      </c>
      <c r="O336" s="40"/>
      <c r="P336" s="38"/>
      <c r="Q336" s="38" t="s">
        <v>891</v>
      </c>
    </row>
    <row collapsed="false" customFormat="false" customHeight="false" hidden="false" ht="12.1" outlineLevel="0" r="337">
      <c r="A337" s="21" t="n">
        <v>44686.166666667</v>
      </c>
      <c r="B337" s="22" t="s">
        <v>903</v>
      </c>
      <c r="C337" s="22" t="s">
        <v>988</v>
      </c>
      <c r="D337" s="22" t="s">
        <v>903</v>
      </c>
      <c r="E337" s="22" t="s">
        <v>903</v>
      </c>
      <c r="F337" s="22" t="s">
        <v>20</v>
      </c>
      <c r="G337" s="23" t="n">
        <v>1</v>
      </c>
      <c r="H337" s="24" t="n">
        <v>42.38</v>
      </c>
      <c r="I337" s="24" t="n">
        <v>42.38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4"/>
      <c r="P337" s="22"/>
      <c r="Q337" s="22" t="s">
        <v>891</v>
      </c>
    </row>
    <row collapsed="false" customFormat="false" customHeight="false" hidden="false" ht="12.1" outlineLevel="0" r="338">
      <c r="A338" s="21" t="n">
        <v>44699.166666667</v>
      </c>
      <c r="B338" s="22" t="s">
        <v>890</v>
      </c>
      <c r="C338" s="22" t="s">
        <v>192</v>
      </c>
      <c r="D338" s="22" t="s">
        <v>890</v>
      </c>
      <c r="E338" s="22" t="s">
        <v>890</v>
      </c>
      <c r="F338" s="22" t="s">
        <v>20</v>
      </c>
      <c r="G338" s="23" t="n">
        <v>1</v>
      </c>
      <c r="H338" s="24" t="n">
        <v>5549.19</v>
      </c>
      <c r="I338" s="24" t="n">
        <v>5549.19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4"/>
      <c r="P338" s="22"/>
      <c r="Q338" s="22" t="s">
        <v>891</v>
      </c>
    </row>
    <row collapsed="false" customFormat="false" customHeight="false" hidden="false" ht="12.1" outlineLevel="0" r="339">
      <c r="A339" s="20" t="n">
        <v>44701.948136574</v>
      </c>
      <c r="B339" s="16" t="s">
        <v>39</v>
      </c>
      <c r="C339" s="16" t="s">
        <v>958</v>
      </c>
      <c r="D339" s="16" t="s">
        <v>763</v>
      </c>
      <c r="E339" s="16" t="s">
        <v>18</v>
      </c>
      <c r="F339" s="16" t="s">
        <v>20</v>
      </c>
      <c r="G339" s="7" t="n">
        <v>1</v>
      </c>
      <c r="H339" s="6" t="n">
        <v>990.8</v>
      </c>
      <c r="I339" s="6" t="n">
        <v>-990.8</v>
      </c>
      <c r="J339" s="6" t="n">
        <v>-0</v>
      </c>
      <c r="K339" s="6" t="n">
        <v>-0.59</v>
      </c>
      <c r="L339" s="6" t="n">
        <v>-0.09</v>
      </c>
      <c r="M339" s="6"/>
      <c r="N339" s="6" t="s">
        <f>=I339+J339+K339+L339</f>
      </c>
      <c r="O339" s="6"/>
      <c r="P339" s="16"/>
      <c r="Q339" s="16" t="s">
        <v>891</v>
      </c>
    </row>
    <row collapsed="false" customFormat="false" customHeight="false" hidden="false" ht="12.1" outlineLevel="0" r="340">
      <c r="A340" s="21" t="n">
        <v>44706.166666667</v>
      </c>
      <c r="B340" s="22" t="s">
        <v>890</v>
      </c>
      <c r="C340" s="22" t="s">
        <v>192</v>
      </c>
      <c r="D340" s="22" t="s">
        <v>890</v>
      </c>
      <c r="E340" s="22" t="s">
        <v>890</v>
      </c>
      <c r="F340" s="22" t="s">
        <v>20</v>
      </c>
      <c r="G340" s="23" t="n">
        <v>1</v>
      </c>
      <c r="H340" s="24" t="n">
        <v>37.77</v>
      </c>
      <c r="I340" s="24" t="n">
        <v>37.77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4"/>
      <c r="P340" s="22"/>
      <c r="Q340" s="22" t="s">
        <v>891</v>
      </c>
    </row>
    <row collapsed="false" customFormat="false" customHeight="false" hidden="false" ht="12.1" outlineLevel="0" r="341">
      <c r="A341" s="21" t="n">
        <v>44706.166666667</v>
      </c>
      <c r="B341" s="22" t="s">
        <v>890</v>
      </c>
      <c r="C341" s="22" t="s">
        <v>192</v>
      </c>
      <c r="D341" s="22" t="s">
        <v>890</v>
      </c>
      <c r="E341" s="22" t="s">
        <v>890</v>
      </c>
      <c r="F341" s="22" t="s">
        <v>20</v>
      </c>
      <c r="G341" s="23" t="n">
        <v>1</v>
      </c>
      <c r="H341" s="24" t="n">
        <v>20</v>
      </c>
      <c r="I341" s="24" t="n">
        <v>20</v>
      </c>
      <c r="J341" s="24" t="n">
        <v>0</v>
      </c>
      <c r="K341" s="24" t="n">
        <v>-0</v>
      </c>
      <c r="L341" s="24" t="n">
        <v>-0</v>
      </c>
      <c r="M341" s="24"/>
      <c r="N341" s="6" t="s">
        <f>=I341+J341+K341+L341</f>
      </c>
      <c r="O341" s="24"/>
      <c r="P341" s="22"/>
      <c r="Q341" s="22" t="s">
        <v>891</v>
      </c>
    </row>
    <row collapsed="false" customFormat="false" customHeight="false" hidden="false" ht="12.1" outlineLevel="0" r="342">
      <c r="A342" s="20" t="n">
        <v>44706.649930556</v>
      </c>
      <c r="B342" s="16" t="s">
        <v>769</v>
      </c>
      <c r="C342" s="16" t="s">
        <v>893</v>
      </c>
      <c r="D342" s="16" t="s">
        <v>763</v>
      </c>
      <c r="E342" s="16" t="s">
        <v>18</v>
      </c>
      <c r="F342" s="16" t="s">
        <v>20</v>
      </c>
      <c r="G342" s="7" t="n">
        <v>10</v>
      </c>
      <c r="H342" s="6" t="n">
        <v>266.67</v>
      </c>
      <c r="I342" s="6" t="n">
        <v>-2666.7</v>
      </c>
      <c r="J342" s="6" t="n">
        <v>-0</v>
      </c>
      <c r="K342" s="6" t="n">
        <v>-1.6</v>
      </c>
      <c r="L342" s="6" t="n">
        <v>-0.25</v>
      </c>
      <c r="M342" s="6"/>
      <c r="N342" s="6" t="s">
        <f>=I342+J342+K342+L342</f>
      </c>
      <c r="O342" s="6"/>
      <c r="P342" s="16"/>
      <c r="Q342" s="16" t="s">
        <v>891</v>
      </c>
    </row>
    <row collapsed="false" customFormat="false" customHeight="false" hidden="false" ht="12.1" outlineLevel="0" r="343">
      <c r="A343" s="20" t="n">
        <v>44706.651805556</v>
      </c>
      <c r="B343" s="16" t="s">
        <v>39</v>
      </c>
      <c r="C343" s="16" t="s">
        <v>958</v>
      </c>
      <c r="D343" s="16" t="s">
        <v>763</v>
      </c>
      <c r="E343" s="16" t="s">
        <v>18</v>
      </c>
      <c r="F343" s="16" t="s">
        <v>20</v>
      </c>
      <c r="G343" s="7" t="n">
        <v>1</v>
      </c>
      <c r="H343" s="6" t="n">
        <v>936.4</v>
      </c>
      <c r="I343" s="6" t="n">
        <v>-936.4</v>
      </c>
      <c r="J343" s="6" t="n">
        <v>-0</v>
      </c>
      <c r="K343" s="6" t="n">
        <v>-0.56</v>
      </c>
      <c r="L343" s="6" t="n">
        <v>-0.09</v>
      </c>
      <c r="M343" s="6"/>
      <c r="N343" s="6" t="s">
        <f>=I343+J343+K343+L343</f>
      </c>
      <c r="O343" s="6"/>
      <c r="P343" s="16"/>
      <c r="Q343" s="16" t="s">
        <v>891</v>
      </c>
    </row>
    <row collapsed="false" customFormat="false" customHeight="false" hidden="false" ht="12.1" outlineLevel="0" r="344">
      <c r="A344" s="20" t="n">
        <v>44706.657951389</v>
      </c>
      <c r="B344" s="16" t="s">
        <v>104</v>
      </c>
      <c r="C344" s="16" t="s">
        <v>909</v>
      </c>
      <c r="D344" s="16" t="s">
        <v>763</v>
      </c>
      <c r="E344" s="16" t="s">
        <v>18</v>
      </c>
      <c r="F344" s="16" t="s">
        <v>20</v>
      </c>
      <c r="G344" s="7" t="n">
        <v>100000</v>
      </c>
      <c r="H344" s="6" t="n">
        <v>0.00792</v>
      </c>
      <c r="I344" s="6" t="n">
        <v>-792</v>
      </c>
      <c r="J344" s="6" t="n">
        <v>-0</v>
      </c>
      <c r="K344" s="6" t="n">
        <v>-0.48</v>
      </c>
      <c r="L344" s="6" t="n">
        <v>-0.07</v>
      </c>
      <c r="M344" s="6"/>
      <c r="N344" s="6" t="s">
        <f>=I344+J344+K344+L344</f>
      </c>
      <c r="O344" s="6"/>
      <c r="P344" s="16"/>
      <c r="Q344" s="16" t="s">
        <v>891</v>
      </c>
    </row>
    <row collapsed="false" customFormat="false" customHeight="false" hidden="false" ht="12.1" outlineLevel="0" r="345">
      <c r="A345" s="20" t="n">
        <v>44706.682777778</v>
      </c>
      <c r="B345" s="16" t="s">
        <v>783</v>
      </c>
      <c r="C345" s="16" t="s">
        <v>944</v>
      </c>
      <c r="D345" s="16" t="s">
        <v>763</v>
      </c>
      <c r="E345" s="16" t="s">
        <v>18</v>
      </c>
      <c r="F345" s="16" t="s">
        <v>20</v>
      </c>
      <c r="G345" s="7" t="n">
        <v>10</v>
      </c>
      <c r="H345" s="6" t="n">
        <v>70.43</v>
      </c>
      <c r="I345" s="6" t="n">
        <v>-704.3</v>
      </c>
      <c r="J345" s="6" t="n">
        <v>-0</v>
      </c>
      <c r="K345" s="6" t="n">
        <v>-0.42</v>
      </c>
      <c r="L345" s="6" t="n">
        <v>-0.07</v>
      </c>
      <c r="M345" s="6"/>
      <c r="N345" s="6" t="s">
        <f>=I345+J345+K345+L345</f>
      </c>
      <c r="O345" s="6"/>
      <c r="P345" s="16"/>
      <c r="Q345" s="16" t="s">
        <v>891</v>
      </c>
    </row>
    <row collapsed="false" customFormat="false" customHeight="false" hidden="false" ht="12.1" outlineLevel="0" r="346">
      <c r="A346" s="20" t="n">
        <v>44706.807407407</v>
      </c>
      <c r="B346" s="16" t="s">
        <v>84</v>
      </c>
      <c r="C346" s="16" t="s">
        <v>925</v>
      </c>
      <c r="D346" s="16" t="s">
        <v>763</v>
      </c>
      <c r="E346" s="16" t="s">
        <v>18</v>
      </c>
      <c r="F346" s="16" t="s">
        <v>20</v>
      </c>
      <c r="G346" s="7" t="n">
        <v>1000</v>
      </c>
      <c r="H346" s="6" t="n">
        <v>0.2816</v>
      </c>
      <c r="I346" s="6" t="n">
        <v>-281.6</v>
      </c>
      <c r="J346" s="6" t="n">
        <v>-0</v>
      </c>
      <c r="K346" s="6" t="n">
        <v>-0.17</v>
      </c>
      <c r="L346" s="6" t="n">
        <v>-0.03</v>
      </c>
      <c r="M346" s="6"/>
      <c r="N346" s="6" t="s">
        <f>=I346+J346+K346+L346</f>
      </c>
      <c r="O346" s="6"/>
      <c r="P346" s="16"/>
      <c r="Q346" s="16" t="s">
        <v>891</v>
      </c>
    </row>
    <row collapsed="false" customFormat="false" customHeight="false" hidden="false" ht="12.1" outlineLevel="0" r="347">
      <c r="A347" s="20" t="n">
        <v>44706.808217593</v>
      </c>
      <c r="B347" s="16" t="s">
        <v>78</v>
      </c>
      <c r="C347" s="16" t="s">
        <v>908</v>
      </c>
      <c r="D347" s="16" t="s">
        <v>763</v>
      </c>
      <c r="E347" s="16" t="s">
        <v>18</v>
      </c>
      <c r="F347" s="16" t="s">
        <v>20</v>
      </c>
      <c r="G347" s="7" t="n">
        <v>1</v>
      </c>
      <c r="H347" s="6" t="n">
        <v>1019</v>
      </c>
      <c r="I347" s="6" t="n">
        <v>-1019</v>
      </c>
      <c r="J347" s="6" t="n">
        <v>-0</v>
      </c>
      <c r="K347" s="6" t="n">
        <v>-0.61</v>
      </c>
      <c r="L347" s="6" t="n">
        <v>-0.09</v>
      </c>
      <c r="M347" s="6"/>
      <c r="N347" s="6" t="s">
        <f>=I347+J347+K347+L347</f>
      </c>
      <c r="O347" s="6"/>
      <c r="P347" s="16"/>
      <c r="Q347" s="16" t="s">
        <v>891</v>
      </c>
    </row>
    <row collapsed="false" customFormat="false" customHeight="false" hidden="false" ht="12.1" outlineLevel="0" r="348">
      <c r="A348" s="20" t="n">
        <v>44706.917511574</v>
      </c>
      <c r="B348" s="16" t="s">
        <v>84</v>
      </c>
      <c r="C348" s="16" t="s">
        <v>925</v>
      </c>
      <c r="D348" s="16" t="s">
        <v>763</v>
      </c>
      <c r="E348" s="16" t="s">
        <v>18</v>
      </c>
      <c r="F348" s="16" t="s">
        <v>20</v>
      </c>
      <c r="G348" s="7" t="n">
        <v>1000</v>
      </c>
      <c r="H348" s="6" t="n">
        <v>0.281</v>
      </c>
      <c r="I348" s="6" t="n">
        <v>-281</v>
      </c>
      <c r="J348" s="6" t="n">
        <v>-0</v>
      </c>
      <c r="K348" s="6" t="n">
        <v>-0.17</v>
      </c>
      <c r="L348" s="6" t="n">
        <v>-0.03</v>
      </c>
      <c r="M348" s="6"/>
      <c r="N348" s="6" t="s">
        <f>=I348+J348+K348+L348</f>
      </c>
      <c r="O348" s="6"/>
      <c r="P348" s="16"/>
      <c r="Q348" s="16" t="s">
        <v>891</v>
      </c>
    </row>
    <row collapsed="false" customFormat="false" customHeight="false" hidden="false" ht="12.1" outlineLevel="0" r="349">
      <c r="A349" s="20" t="n">
        <v>44711.614513889</v>
      </c>
      <c r="B349" s="16" t="s">
        <v>136</v>
      </c>
      <c r="C349" s="16" t="s">
        <v>989</v>
      </c>
      <c r="D349" s="16" t="s">
        <v>763</v>
      </c>
      <c r="E349" s="16" t="s">
        <v>133</v>
      </c>
      <c r="F349" s="16" t="s">
        <v>20</v>
      </c>
      <c r="G349" s="7" t="n">
        <v>1</v>
      </c>
      <c r="H349" s="6" t="n">
        <v>93.3</v>
      </c>
      <c r="I349" s="6" t="n">
        <v>-93.3</v>
      </c>
      <c r="J349" s="6" t="n">
        <v>-0</v>
      </c>
      <c r="K349" s="6" t="n">
        <v>-0.02</v>
      </c>
      <c r="L349" s="6" t="n">
        <v>-0</v>
      </c>
      <c r="M349" s="6"/>
      <c r="N349" s="6" t="s">
        <f>=I349+J349+K349+L349</f>
      </c>
      <c r="O349" s="6"/>
      <c r="P349" s="16"/>
      <c r="Q349" s="16" t="s">
        <v>985</v>
      </c>
    </row>
    <row collapsed="false" customFormat="false" customHeight="false" hidden="false" ht="12.1" outlineLevel="0" r="350">
      <c r="A350" s="21" t="n">
        <v>44711.68849537</v>
      </c>
      <c r="B350" s="22" t="s">
        <v>903</v>
      </c>
      <c r="C350" s="22" t="s">
        <v>990</v>
      </c>
      <c r="D350" s="22" t="s">
        <v>903</v>
      </c>
      <c r="E350" s="22" t="s">
        <v>903</v>
      </c>
      <c r="F350" s="22" t="s">
        <v>20</v>
      </c>
      <c r="G350" s="23" t="n">
        <v>1</v>
      </c>
      <c r="H350" s="24" t="n">
        <v>36.85</v>
      </c>
      <c r="I350" s="24" t="n">
        <v>36.85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4"/>
      <c r="P350" s="22"/>
      <c r="Q350" s="22" t="s">
        <v>911</v>
      </c>
    </row>
    <row collapsed="false" customFormat="false" customHeight="false" hidden="false" ht="12.1" outlineLevel="0" r="351">
      <c r="A351" s="20" t="n">
        <v>44711.770509259</v>
      </c>
      <c r="B351" s="16" t="s">
        <v>132</v>
      </c>
      <c r="C351" s="16" t="s">
        <v>991</v>
      </c>
      <c r="D351" s="16" t="s">
        <v>763</v>
      </c>
      <c r="E351" s="16" t="s">
        <v>133</v>
      </c>
      <c r="F351" s="16" t="s">
        <v>20</v>
      </c>
      <c r="G351" s="7" t="n">
        <v>6</v>
      </c>
      <c r="H351" s="6" t="n">
        <v>0.9832</v>
      </c>
      <c r="I351" s="6" t="n">
        <v>-5.9</v>
      </c>
      <c r="J351" s="6" t="n">
        <v>-0</v>
      </c>
      <c r="K351" s="6" t="n">
        <v>-0.02</v>
      </c>
      <c r="L351" s="6" t="n">
        <v>-0</v>
      </c>
      <c r="M351" s="6"/>
      <c r="N351" s="6" t="s">
        <f>=I351+J351+K351+L351</f>
      </c>
      <c r="O351" s="6"/>
      <c r="P351" s="16"/>
      <c r="Q351" s="16" t="s">
        <v>985</v>
      </c>
    </row>
    <row collapsed="false" customFormat="false" customHeight="false" hidden="false" ht="12.1" outlineLevel="0" r="352">
      <c r="A352" s="21" t="n">
        <v>44720</v>
      </c>
      <c r="B352" s="22" t="s">
        <v>890</v>
      </c>
      <c r="C352" s="22" t="s">
        <v>192</v>
      </c>
      <c r="D352" s="22" t="s">
        <v>890</v>
      </c>
      <c r="E352" s="22" t="s">
        <v>890</v>
      </c>
      <c r="F352" s="22" t="s">
        <v>20</v>
      </c>
      <c r="G352" s="23" t="n">
        <v>1</v>
      </c>
      <c r="H352" s="24" t="n">
        <v>200</v>
      </c>
      <c r="I352" s="24" t="n">
        <v>200</v>
      </c>
      <c r="J352" s="24" t="n">
        <v>0</v>
      </c>
      <c r="K352" s="24" t="n">
        <v>-0</v>
      </c>
      <c r="L352" s="24" t="n">
        <v>-0</v>
      </c>
      <c r="M352" s="24"/>
      <c r="N352" s="6" t="s">
        <f>=I352+J352+K352+L352</f>
      </c>
      <c r="O352" s="24"/>
      <c r="P352" s="22"/>
      <c r="Q352" s="22" t="s">
        <v>985</v>
      </c>
    </row>
    <row collapsed="false" customFormat="false" customHeight="false" hidden="false" ht="12.1" outlineLevel="0" r="353">
      <c r="A353" s="20" t="n">
        <v>44721.510231481</v>
      </c>
      <c r="B353" s="16" t="s">
        <v>136</v>
      </c>
      <c r="C353" s="16" t="s">
        <v>989</v>
      </c>
      <c r="D353" s="16" t="s">
        <v>763</v>
      </c>
      <c r="E353" s="16" t="s">
        <v>133</v>
      </c>
      <c r="F353" s="16" t="s">
        <v>20</v>
      </c>
      <c r="G353" s="7" t="n">
        <v>2</v>
      </c>
      <c r="H353" s="6" t="n">
        <v>89.35</v>
      </c>
      <c r="I353" s="6" t="n">
        <v>-178.7</v>
      </c>
      <c r="J353" s="6" t="n">
        <v>-0</v>
      </c>
      <c r="K353" s="6" t="n">
        <v>-0.02</v>
      </c>
      <c r="L353" s="6" t="n">
        <v>-0</v>
      </c>
      <c r="M353" s="6"/>
      <c r="N353" s="6" t="s">
        <f>=I353+J353+K353+L353</f>
      </c>
      <c r="O353" s="6"/>
      <c r="P353" s="16"/>
      <c r="Q353" s="16" t="s">
        <v>985</v>
      </c>
    </row>
    <row collapsed="false" customFormat="false" customHeight="false" hidden="false" ht="12.1" outlineLevel="0" r="354">
      <c r="A354" s="20" t="n">
        <v>44721.510868056</v>
      </c>
      <c r="B354" s="16" t="s">
        <v>132</v>
      </c>
      <c r="C354" s="16" t="s">
        <v>991</v>
      </c>
      <c r="D354" s="16" t="s">
        <v>763</v>
      </c>
      <c r="E354" s="16" t="s">
        <v>133</v>
      </c>
      <c r="F354" s="16" t="s">
        <v>20</v>
      </c>
      <c r="G354" s="7" t="n">
        <v>22</v>
      </c>
      <c r="H354" s="6" t="n">
        <v>0.9354</v>
      </c>
      <c r="I354" s="6" t="n">
        <v>-20.58</v>
      </c>
      <c r="J354" s="6" t="n">
        <v>-0</v>
      </c>
      <c r="K354" s="6" t="n">
        <v>-0.02</v>
      </c>
      <c r="L354" s="6" t="n">
        <v>-0</v>
      </c>
      <c r="M354" s="6"/>
      <c r="N354" s="6" t="s">
        <f>=I354+J354+K354+L354</f>
      </c>
      <c r="O354" s="6"/>
      <c r="P354" s="16"/>
      <c r="Q354" s="16" t="s">
        <v>985</v>
      </c>
    </row>
    <row collapsed="false" customFormat="false" customHeight="false" hidden="false" ht="12.1" outlineLevel="0" r="355">
      <c r="A355" s="21" t="n">
        <v>44735.166666667</v>
      </c>
      <c r="B355" s="22" t="s">
        <v>890</v>
      </c>
      <c r="C355" s="22" t="s">
        <v>192</v>
      </c>
      <c r="D355" s="22" t="s">
        <v>890</v>
      </c>
      <c r="E355" s="22" t="s">
        <v>890</v>
      </c>
      <c r="F355" s="22" t="s">
        <v>20</v>
      </c>
      <c r="G355" s="23" t="n">
        <v>1</v>
      </c>
      <c r="H355" s="24" t="n">
        <v>2300</v>
      </c>
      <c r="I355" s="24" t="n">
        <v>2300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4"/>
      <c r="P355" s="22"/>
      <c r="Q355" s="22" t="s">
        <v>891</v>
      </c>
    </row>
    <row collapsed="false" customFormat="false" customHeight="false" hidden="false" ht="12.1" outlineLevel="0" r="356">
      <c r="A356" s="20" t="n">
        <v>44735.926655093</v>
      </c>
      <c r="B356" s="16" t="s">
        <v>78</v>
      </c>
      <c r="C356" s="16" t="s">
        <v>908</v>
      </c>
      <c r="D356" s="16" t="s">
        <v>763</v>
      </c>
      <c r="E356" s="16" t="s">
        <v>18</v>
      </c>
      <c r="F356" s="16" t="s">
        <v>20</v>
      </c>
      <c r="G356" s="7" t="n">
        <v>1</v>
      </c>
      <c r="H356" s="6" t="n">
        <v>805</v>
      </c>
      <c r="I356" s="6" t="n">
        <v>-805</v>
      </c>
      <c r="J356" s="6" t="n">
        <v>-0</v>
      </c>
      <c r="K356" s="6" t="n">
        <v>-0.48</v>
      </c>
      <c r="L356" s="6" t="n">
        <v>-0.07</v>
      </c>
      <c r="M356" s="6"/>
      <c r="N356" s="6" t="s">
        <f>=I356+J356+K356+L356</f>
      </c>
      <c r="O356" s="6"/>
      <c r="P356" s="16"/>
      <c r="Q356" s="16" t="s">
        <v>891</v>
      </c>
    </row>
    <row collapsed="false" customFormat="false" customHeight="false" hidden="false" ht="12.1" outlineLevel="0" r="357">
      <c r="A357" s="20" t="n">
        <v>44735.928784722</v>
      </c>
      <c r="B357" s="16" t="s">
        <v>35</v>
      </c>
      <c r="C357" s="16" t="s">
        <v>986</v>
      </c>
      <c r="D357" s="16" t="s">
        <v>763</v>
      </c>
      <c r="E357" s="16" t="s">
        <v>18</v>
      </c>
      <c r="F357" s="16" t="s">
        <v>20</v>
      </c>
      <c r="G357" s="7" t="n">
        <v>10</v>
      </c>
      <c r="H357" s="6" t="n">
        <v>139.9</v>
      </c>
      <c r="I357" s="6" t="n">
        <v>-1399</v>
      </c>
      <c r="J357" s="6" t="n">
        <v>-0</v>
      </c>
      <c r="K357" s="6" t="n">
        <v>-0.84</v>
      </c>
      <c r="L357" s="6" t="n">
        <v>-0.13</v>
      </c>
      <c r="M357" s="6"/>
      <c r="N357" s="6" t="s">
        <f>=I357+J357+K357+L357</f>
      </c>
      <c r="O357" s="6"/>
      <c r="P357" s="16"/>
      <c r="Q357" s="16" t="s">
        <v>891</v>
      </c>
    </row>
    <row collapsed="false" customFormat="false" customHeight="false" hidden="false" ht="12.1" outlineLevel="0" r="358">
      <c r="A358" s="21" t="n">
        <v>44747</v>
      </c>
      <c r="B358" s="22" t="s">
        <v>890</v>
      </c>
      <c r="C358" s="22" t="s">
        <v>192</v>
      </c>
      <c r="D358" s="22" t="s">
        <v>890</v>
      </c>
      <c r="E358" s="22" t="s">
        <v>890</v>
      </c>
      <c r="F358" s="22" t="s">
        <v>20</v>
      </c>
      <c r="G358" s="23" t="n">
        <v>1</v>
      </c>
      <c r="H358" s="24" t="n">
        <v>1140</v>
      </c>
      <c r="I358" s="24" t="n">
        <v>1140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4"/>
      <c r="P358" s="22"/>
      <c r="Q358" s="22" t="s">
        <v>985</v>
      </c>
    </row>
    <row collapsed="false" customFormat="false" customHeight="false" hidden="false" ht="12.1" outlineLevel="0" r="359">
      <c r="A359" s="21" t="n">
        <v>44747</v>
      </c>
      <c r="B359" s="22" t="s">
        <v>890</v>
      </c>
      <c r="C359" s="22" t="s">
        <v>192</v>
      </c>
      <c r="D359" s="22" t="s">
        <v>890</v>
      </c>
      <c r="E359" s="22" t="s">
        <v>890</v>
      </c>
      <c r="F359" s="22" t="s">
        <v>20</v>
      </c>
      <c r="G359" s="23" t="n">
        <v>1</v>
      </c>
      <c r="H359" s="24" t="n">
        <v>4033.4</v>
      </c>
      <c r="I359" s="24" t="n">
        <v>4033.4</v>
      </c>
      <c r="J359" s="24" t="n">
        <v>0</v>
      </c>
      <c r="K359" s="24" t="n">
        <v>-0</v>
      </c>
      <c r="L359" s="24" t="n">
        <v>-0</v>
      </c>
      <c r="M359" s="24"/>
      <c r="N359" s="6" t="s">
        <f>=I359+J359+K359+L359</f>
      </c>
      <c r="O359" s="24"/>
      <c r="P359" s="22"/>
      <c r="Q359" s="22" t="s">
        <v>985</v>
      </c>
    </row>
    <row collapsed="false" customFormat="false" customHeight="false" hidden="false" ht="12.1" outlineLevel="0" r="360">
      <c r="A360" s="21" t="n">
        <v>44747</v>
      </c>
      <c r="B360" s="22" t="s">
        <v>890</v>
      </c>
      <c r="C360" s="22" t="s">
        <v>192</v>
      </c>
      <c r="D360" s="22" t="s">
        <v>890</v>
      </c>
      <c r="E360" s="22" t="s">
        <v>890</v>
      </c>
      <c r="F360" s="22" t="s">
        <v>20</v>
      </c>
      <c r="G360" s="23" t="n">
        <v>1</v>
      </c>
      <c r="H360" s="24" t="n">
        <v>15</v>
      </c>
      <c r="I360" s="24" t="n">
        <v>15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4"/>
      <c r="P360" s="22"/>
      <c r="Q360" s="22" t="s">
        <v>985</v>
      </c>
    </row>
    <row collapsed="false" customFormat="false" customHeight="false" hidden="false" ht="12.1" outlineLevel="0" r="361">
      <c r="A361" s="21" t="n">
        <v>44747</v>
      </c>
      <c r="B361" s="22" t="s">
        <v>890</v>
      </c>
      <c r="C361" s="22" t="s">
        <v>192</v>
      </c>
      <c r="D361" s="22" t="s">
        <v>890</v>
      </c>
      <c r="E361" s="22" t="s">
        <v>890</v>
      </c>
      <c r="F361" s="22" t="s">
        <v>20</v>
      </c>
      <c r="G361" s="23" t="n">
        <v>1</v>
      </c>
      <c r="H361" s="24" t="n">
        <v>36.85</v>
      </c>
      <c r="I361" s="24" t="n">
        <v>36.85</v>
      </c>
      <c r="J361" s="24" t="n">
        <v>0</v>
      </c>
      <c r="K361" s="24" t="n">
        <v>-0</v>
      </c>
      <c r="L361" s="24" t="n">
        <v>-0</v>
      </c>
      <c r="M361" s="24"/>
      <c r="N361" s="6" t="s">
        <f>=I361+J361+K361+L361</f>
      </c>
      <c r="O361" s="24"/>
      <c r="P361" s="22"/>
      <c r="Q361" s="22" t="s">
        <v>985</v>
      </c>
    </row>
    <row collapsed="false" customFormat="false" customHeight="false" hidden="false" ht="12.1" outlineLevel="0" r="362">
      <c r="A362" s="20" t="n">
        <v>44747.453252315</v>
      </c>
      <c r="B362" s="16" t="s">
        <v>57</v>
      </c>
      <c r="C362" s="16" t="s">
        <v>981</v>
      </c>
      <c r="D362" s="16" t="s">
        <v>763</v>
      </c>
      <c r="E362" s="16" t="s">
        <v>18</v>
      </c>
      <c r="F362" s="16" t="s">
        <v>20</v>
      </c>
      <c r="G362" s="7" t="n">
        <v>1</v>
      </c>
      <c r="H362" s="6" t="n">
        <v>368.05</v>
      </c>
      <c r="I362" s="6" t="n">
        <v>-368.05</v>
      </c>
      <c r="J362" s="6" t="n">
        <v>-0</v>
      </c>
      <c r="K362" s="6" t="n">
        <v>-0.04</v>
      </c>
      <c r="L362" s="6" t="n">
        <v>-0</v>
      </c>
      <c r="M362" s="6"/>
      <c r="N362" s="6" t="s">
        <f>=I362+J362+K362+L362</f>
      </c>
      <c r="O362" s="6"/>
      <c r="P362" s="16"/>
      <c r="Q362" s="16" t="s">
        <v>985</v>
      </c>
    </row>
    <row collapsed="false" customFormat="false" customHeight="false" hidden="false" ht="12.1" outlineLevel="0" r="363">
      <c r="A363" s="20" t="n">
        <v>44747.453923611</v>
      </c>
      <c r="B363" s="16" t="s">
        <v>61</v>
      </c>
      <c r="C363" s="16" t="s">
        <v>969</v>
      </c>
      <c r="D363" s="16" t="s">
        <v>763</v>
      </c>
      <c r="E363" s="16" t="s">
        <v>18</v>
      </c>
      <c r="F363" s="16" t="s">
        <v>20</v>
      </c>
      <c r="G363" s="7" t="n">
        <v>1000</v>
      </c>
      <c r="H363" s="6" t="n">
        <v>0.47</v>
      </c>
      <c r="I363" s="6" t="n">
        <v>-470</v>
      </c>
      <c r="J363" s="6" t="n">
        <v>-0</v>
      </c>
      <c r="K363" s="6" t="n">
        <v>-0.05</v>
      </c>
      <c r="L363" s="6" t="n">
        <v>-0</v>
      </c>
      <c r="M363" s="6"/>
      <c r="N363" s="6" t="s">
        <f>=I363+J363+K363+L363</f>
      </c>
      <c r="O363" s="6"/>
      <c r="P363" s="16"/>
      <c r="Q363" s="16" t="s">
        <v>985</v>
      </c>
    </row>
    <row collapsed="false" customFormat="false" customHeight="false" hidden="false" ht="12.1" outlineLevel="0" r="364">
      <c r="A364" s="20" t="n">
        <v>44747.456111111</v>
      </c>
      <c r="B364" s="16" t="s">
        <v>110</v>
      </c>
      <c r="C364" s="16" t="s">
        <v>932</v>
      </c>
      <c r="D364" s="16" t="s">
        <v>763</v>
      </c>
      <c r="E364" s="16" t="s">
        <v>18</v>
      </c>
      <c r="F364" s="16" t="s">
        <v>20</v>
      </c>
      <c r="G364" s="7" t="n">
        <v>10</v>
      </c>
      <c r="H364" s="6" t="n">
        <v>31.47</v>
      </c>
      <c r="I364" s="6" t="n">
        <v>-314.7</v>
      </c>
      <c r="J364" s="6" t="n">
        <v>-0</v>
      </c>
      <c r="K364" s="6" t="n">
        <v>-0.03</v>
      </c>
      <c r="L364" s="6" t="n">
        <v>-0</v>
      </c>
      <c r="M364" s="6"/>
      <c r="N364" s="6" t="s">
        <f>=I364+J364+K364+L364</f>
      </c>
      <c r="O364" s="6"/>
      <c r="P364" s="16"/>
      <c r="Q364" s="16" t="s">
        <v>985</v>
      </c>
    </row>
    <row collapsed="false" customFormat="false" customHeight="false" hidden="false" ht="12.1" outlineLevel="0" r="365">
      <c r="A365" s="20" t="n">
        <v>44747.540509259</v>
      </c>
      <c r="B365" s="16" t="s">
        <v>93</v>
      </c>
      <c r="C365" s="16" t="s">
        <v>992</v>
      </c>
      <c r="D365" s="16" t="s">
        <v>763</v>
      </c>
      <c r="E365" s="16" t="s">
        <v>18</v>
      </c>
      <c r="F365" s="16" t="s">
        <v>20</v>
      </c>
      <c r="G365" s="7" t="n">
        <v>1</v>
      </c>
      <c r="H365" s="6" t="n">
        <v>3979.5</v>
      </c>
      <c r="I365" s="6" t="n">
        <v>-3979.5</v>
      </c>
      <c r="J365" s="6" t="n">
        <v>-0</v>
      </c>
      <c r="K365" s="6" t="n">
        <v>-0.4</v>
      </c>
      <c r="L365" s="6" t="n">
        <v>-0</v>
      </c>
      <c r="M365" s="6"/>
      <c r="N365" s="6" t="s">
        <f>=I365+J365+K365+L365</f>
      </c>
      <c r="O365" s="6"/>
      <c r="P365" s="16"/>
      <c r="Q365" s="16" t="s">
        <v>985</v>
      </c>
    </row>
    <row collapsed="false" customFormat="false" customHeight="false" hidden="false" ht="12.1" outlineLevel="0" r="366">
      <c r="A366" s="33" t="n">
        <v>44747.598344907</v>
      </c>
      <c r="B366" s="34" t="s">
        <v>960</v>
      </c>
      <c r="C366" s="34" t="s">
        <v>348</v>
      </c>
      <c r="D366" s="34" t="s">
        <v>960</v>
      </c>
      <c r="E366" s="34" t="s">
        <v>960</v>
      </c>
      <c r="F366" s="34" t="s">
        <v>20</v>
      </c>
      <c r="G366" s="35" t="n">
        <v>1</v>
      </c>
      <c r="H366" s="36" t="n">
        <v>-36.85</v>
      </c>
      <c r="I366" s="36" t="n">
        <v>-36.85</v>
      </c>
      <c r="J366" s="36" t="n">
        <v>0</v>
      </c>
      <c r="K366" s="36" t="n">
        <v>-0</v>
      </c>
      <c r="L366" s="36" t="n">
        <v>-0</v>
      </c>
      <c r="M366" s="36"/>
      <c r="N366" s="6" t="s">
        <f>=I366+J366+K366+L366</f>
      </c>
      <c r="O366" s="36"/>
      <c r="P366" s="34"/>
      <c r="Q366" s="34" t="s">
        <v>911</v>
      </c>
    </row>
    <row collapsed="false" customFormat="false" customHeight="false" hidden="false" ht="12.1" outlineLevel="0" r="367">
      <c r="A367" s="20" t="n">
        <v>44747.600960648</v>
      </c>
      <c r="B367" s="16" t="s">
        <v>136</v>
      </c>
      <c r="C367" s="16" t="s">
        <v>989</v>
      </c>
      <c r="D367" s="16" t="s">
        <v>763</v>
      </c>
      <c r="E367" s="16" t="s">
        <v>133</v>
      </c>
      <c r="F367" s="16" t="s">
        <v>20</v>
      </c>
      <c r="G367" s="7" t="n">
        <v>1</v>
      </c>
      <c r="H367" s="6" t="n">
        <v>86.75</v>
      </c>
      <c r="I367" s="6" t="n">
        <v>-86.75</v>
      </c>
      <c r="J367" s="6" t="n">
        <v>-0</v>
      </c>
      <c r="K367" s="6" t="n">
        <v>-0.02</v>
      </c>
      <c r="L367" s="6" t="n">
        <v>-0</v>
      </c>
      <c r="M367" s="6"/>
      <c r="N367" s="6" t="s">
        <f>=I367+J367+K367+L367</f>
      </c>
      <c r="O367" s="6"/>
      <c r="P367" s="16"/>
      <c r="Q367" s="16" t="s">
        <v>985</v>
      </c>
    </row>
    <row collapsed="false" customFormat="false" customHeight="false" hidden="false" ht="12.1" outlineLevel="0" r="368">
      <c r="A368" s="20" t="n">
        <v>44747.601435185</v>
      </c>
      <c r="B368" s="16" t="s">
        <v>132</v>
      </c>
      <c r="C368" s="16" t="s">
        <v>991</v>
      </c>
      <c r="D368" s="16" t="s">
        <v>763</v>
      </c>
      <c r="E368" s="16" t="s">
        <v>133</v>
      </c>
      <c r="F368" s="16" t="s">
        <v>20</v>
      </c>
      <c r="G368" s="7" t="n">
        <v>5</v>
      </c>
      <c r="H368" s="6" t="n">
        <v>0.9101</v>
      </c>
      <c r="I368" s="6" t="n">
        <v>-4.55</v>
      </c>
      <c r="J368" s="6" t="n">
        <v>-0</v>
      </c>
      <c r="K368" s="6" t="n">
        <v>-0.02</v>
      </c>
      <c r="L368" s="6" t="n">
        <v>-0</v>
      </c>
      <c r="M368" s="6"/>
      <c r="N368" s="6" t="s">
        <f>=I368+J368+K368+L368</f>
      </c>
      <c r="O368" s="6"/>
      <c r="P368" s="16"/>
      <c r="Q368" s="16" t="s">
        <v>985</v>
      </c>
    </row>
    <row collapsed="false" customFormat="false" customHeight="false" hidden="false" ht="12.1" outlineLevel="0" r="369">
      <c r="A369" s="21" t="n">
        <v>44757</v>
      </c>
      <c r="B369" s="22" t="s">
        <v>890</v>
      </c>
      <c r="C369" s="22" t="s">
        <v>192</v>
      </c>
      <c r="D369" s="22" t="s">
        <v>890</v>
      </c>
      <c r="E369" s="22" t="s">
        <v>890</v>
      </c>
      <c r="F369" s="22" t="s">
        <v>20</v>
      </c>
      <c r="G369" s="23" t="n">
        <v>1</v>
      </c>
      <c r="H369" s="24" t="n">
        <v>660</v>
      </c>
      <c r="I369" s="24" t="n">
        <v>660</v>
      </c>
      <c r="J369" s="24" t="n">
        <v>0</v>
      </c>
      <c r="K369" s="24" t="n">
        <v>-0</v>
      </c>
      <c r="L369" s="24" t="n">
        <v>-0</v>
      </c>
      <c r="M369" s="24"/>
      <c r="N369" s="6" t="s">
        <f>=I369+J369+K369+L369</f>
      </c>
      <c r="O369" s="24"/>
      <c r="P369" s="22"/>
      <c r="Q369" s="22" t="s">
        <v>985</v>
      </c>
    </row>
    <row collapsed="false" customFormat="false" customHeight="false" hidden="false" ht="12.1" outlineLevel="0" r="370">
      <c r="A370" s="21" t="n">
        <v>44757.166666667</v>
      </c>
      <c r="B370" s="22" t="s">
        <v>890</v>
      </c>
      <c r="C370" s="22" t="s">
        <v>192</v>
      </c>
      <c r="D370" s="22" t="s">
        <v>890</v>
      </c>
      <c r="E370" s="22" t="s">
        <v>890</v>
      </c>
      <c r="F370" s="22" t="s">
        <v>20</v>
      </c>
      <c r="G370" s="23" t="n">
        <v>1</v>
      </c>
      <c r="H370" s="24" t="n">
        <v>505</v>
      </c>
      <c r="I370" s="24" t="n">
        <v>505</v>
      </c>
      <c r="J370" s="24" t="n">
        <v>0</v>
      </c>
      <c r="K370" s="24" t="n">
        <v>-0</v>
      </c>
      <c r="L370" s="24" t="n">
        <v>-0</v>
      </c>
      <c r="M370" s="24"/>
      <c r="N370" s="6" t="s">
        <f>=I370+J370+K370+L370</f>
      </c>
      <c r="O370" s="24"/>
      <c r="P370" s="22"/>
      <c r="Q370" s="22" t="s">
        <v>891</v>
      </c>
    </row>
    <row collapsed="false" customFormat="false" customHeight="false" hidden="false" ht="12.1" outlineLevel="0" r="371">
      <c r="A371" s="20" t="n">
        <v>44757.781400463</v>
      </c>
      <c r="B371" s="16" t="s">
        <v>57</v>
      </c>
      <c r="C371" s="16" t="s">
        <v>981</v>
      </c>
      <c r="D371" s="16" t="s">
        <v>763</v>
      </c>
      <c r="E371" s="16" t="s">
        <v>18</v>
      </c>
      <c r="F371" s="16" t="s">
        <v>20</v>
      </c>
      <c r="G371" s="7" t="n">
        <v>2</v>
      </c>
      <c r="H371" s="6" t="n">
        <v>330.5</v>
      </c>
      <c r="I371" s="6" t="n">
        <v>-661</v>
      </c>
      <c r="J371" s="6" t="n">
        <v>-0</v>
      </c>
      <c r="K371" s="6" t="n">
        <v>-0.07</v>
      </c>
      <c r="L371" s="6" t="n">
        <v>-0</v>
      </c>
      <c r="M371" s="6"/>
      <c r="N371" s="6" t="s">
        <f>=I371+J371+K371+L371</f>
      </c>
      <c r="O371" s="6"/>
      <c r="P371" s="16"/>
      <c r="Q371" s="16" t="s">
        <v>985</v>
      </c>
    </row>
    <row collapsed="false" customFormat="false" customHeight="false" hidden="false" ht="12.1" outlineLevel="0" r="372">
      <c r="A372" s="20" t="n">
        <v>44757.948923611</v>
      </c>
      <c r="B372" s="16" t="s">
        <v>107</v>
      </c>
      <c r="C372" s="16" t="s">
        <v>916</v>
      </c>
      <c r="D372" s="16" t="s">
        <v>763</v>
      </c>
      <c r="E372" s="16" t="s">
        <v>18</v>
      </c>
      <c r="F372" s="16" t="s">
        <v>20</v>
      </c>
      <c r="G372" s="7" t="n">
        <v>1000</v>
      </c>
      <c r="H372" s="6" t="n">
        <v>0.504</v>
      </c>
      <c r="I372" s="6" t="n">
        <v>-504</v>
      </c>
      <c r="J372" s="6" t="n">
        <v>-0</v>
      </c>
      <c r="K372" s="6" t="n">
        <v>-0.3</v>
      </c>
      <c r="L372" s="6" t="n">
        <v>-0.05</v>
      </c>
      <c r="M372" s="6"/>
      <c r="N372" s="6" t="s">
        <f>=I372+J372+K372+L372</f>
      </c>
      <c r="O372" s="6"/>
      <c r="P372" s="16"/>
      <c r="Q372" s="16" t="s">
        <v>891</v>
      </c>
    </row>
    <row collapsed="false" customFormat="false" customHeight="false" hidden="false" ht="12.1" outlineLevel="0" r="373">
      <c r="A373" s="25" t="n">
        <v>44760.449305556</v>
      </c>
      <c r="B373" s="26" t="s">
        <v>57</v>
      </c>
      <c r="C373" s="26" t="s">
        <v>981</v>
      </c>
      <c r="D373" s="26" t="s">
        <v>764</v>
      </c>
      <c r="E373" s="26" t="s">
        <v>18</v>
      </c>
      <c r="F373" s="26" t="s">
        <v>20</v>
      </c>
      <c r="G373" s="27" t="n">
        <v>-2</v>
      </c>
      <c r="H373" s="28" t="n">
        <v>330.2</v>
      </c>
      <c r="I373" s="28" t="n">
        <v>660.4</v>
      </c>
      <c r="J373" s="28" t="n">
        <v>0</v>
      </c>
      <c r="K373" s="28" t="n">
        <v>-0.4</v>
      </c>
      <c r="L373" s="28" t="n">
        <v>-0</v>
      </c>
      <c r="M373" s="28"/>
      <c r="N373" s="6" t="s">
        <f>=I373+J373+K373+L373</f>
      </c>
      <c r="O373" s="28"/>
      <c r="P373" s="26"/>
      <c r="Q373" s="26" t="s">
        <v>911</v>
      </c>
    </row>
    <row collapsed="false" customFormat="false" customHeight="false" hidden="false" ht="12.1" outlineLevel="0" r="374">
      <c r="A374" s="25" t="n">
        <v>44760.449305556</v>
      </c>
      <c r="B374" s="26" t="s">
        <v>57</v>
      </c>
      <c r="C374" s="26" t="s">
        <v>981</v>
      </c>
      <c r="D374" s="26" t="s">
        <v>764</v>
      </c>
      <c r="E374" s="26" t="s">
        <v>18</v>
      </c>
      <c r="F374" s="26" t="s">
        <v>20</v>
      </c>
      <c r="G374" s="27" t="n">
        <v>-3</v>
      </c>
      <c r="H374" s="28" t="n">
        <v>330.25</v>
      </c>
      <c r="I374" s="28" t="n">
        <v>990.75</v>
      </c>
      <c r="J374" s="28" t="n">
        <v>0</v>
      </c>
      <c r="K374" s="28" t="n">
        <v>-0.59</v>
      </c>
      <c r="L374" s="28" t="n">
        <v>-0</v>
      </c>
      <c r="M374" s="28"/>
      <c r="N374" s="6" t="s">
        <f>=I374+J374+K374+L374</f>
      </c>
      <c r="O374" s="28"/>
      <c r="P374" s="26"/>
      <c r="Q374" s="26" t="s">
        <v>911</v>
      </c>
    </row>
    <row collapsed="false" customFormat="false" customHeight="false" hidden="false" ht="12.1" outlineLevel="0" r="375">
      <c r="A375" s="25" t="n">
        <v>44760.450613426</v>
      </c>
      <c r="B375" s="26" t="s">
        <v>61</v>
      </c>
      <c r="C375" s="26" t="s">
        <v>969</v>
      </c>
      <c r="D375" s="26" t="s">
        <v>764</v>
      </c>
      <c r="E375" s="26" t="s">
        <v>18</v>
      </c>
      <c r="F375" s="26" t="s">
        <v>20</v>
      </c>
      <c r="G375" s="27" t="n">
        <v>-1000</v>
      </c>
      <c r="H375" s="28" t="n">
        <v>0.4715</v>
      </c>
      <c r="I375" s="28" t="n">
        <v>471.5</v>
      </c>
      <c r="J375" s="28" t="n">
        <v>0</v>
      </c>
      <c r="K375" s="28" t="n">
        <v>-0.28</v>
      </c>
      <c r="L375" s="28" t="n">
        <v>-0</v>
      </c>
      <c r="M375" s="28"/>
      <c r="N375" s="6" t="s">
        <f>=I375+J375+K375+L375</f>
      </c>
      <c r="O375" s="28"/>
      <c r="P375" s="26"/>
      <c r="Q375" s="26" t="s">
        <v>911</v>
      </c>
    </row>
    <row collapsed="false" customFormat="false" customHeight="false" hidden="false" ht="12.1" outlineLevel="0" r="376">
      <c r="A376" s="25" t="n">
        <v>44760.451574074</v>
      </c>
      <c r="B376" s="26" t="s">
        <v>31</v>
      </c>
      <c r="C376" s="26" t="s">
        <v>894</v>
      </c>
      <c r="D376" s="26" t="s">
        <v>764</v>
      </c>
      <c r="E376" s="26" t="s">
        <v>18</v>
      </c>
      <c r="F376" s="26" t="s">
        <v>20</v>
      </c>
      <c r="G376" s="27" t="n">
        <v>-30</v>
      </c>
      <c r="H376" s="28" t="n">
        <v>123.18</v>
      </c>
      <c r="I376" s="28" t="n">
        <v>3695.4</v>
      </c>
      <c r="J376" s="28" t="n">
        <v>0</v>
      </c>
      <c r="K376" s="28" t="n">
        <v>-2.22</v>
      </c>
      <c r="L376" s="28" t="n">
        <v>-0</v>
      </c>
      <c r="M376" s="28"/>
      <c r="N376" s="6" t="s">
        <f>=I376+J376+K376+L376</f>
      </c>
      <c r="O376" s="28"/>
      <c r="P376" s="26"/>
      <c r="Q376" s="26" t="s">
        <v>911</v>
      </c>
    </row>
    <row collapsed="false" customFormat="false" customHeight="false" hidden="false" ht="12.1" outlineLevel="0" r="377">
      <c r="A377" s="25" t="n">
        <v>44760.45212963</v>
      </c>
      <c r="B377" s="26" t="s">
        <v>110</v>
      </c>
      <c r="C377" s="26" t="s">
        <v>932</v>
      </c>
      <c r="D377" s="26" t="s">
        <v>764</v>
      </c>
      <c r="E377" s="26" t="s">
        <v>18</v>
      </c>
      <c r="F377" s="26" t="s">
        <v>20</v>
      </c>
      <c r="G377" s="27" t="n">
        <v>-40</v>
      </c>
      <c r="H377" s="28" t="n">
        <v>27.145</v>
      </c>
      <c r="I377" s="28" t="n">
        <v>1085.8</v>
      </c>
      <c r="J377" s="28" t="n">
        <v>0</v>
      </c>
      <c r="K377" s="28" t="n">
        <v>-0.65</v>
      </c>
      <c r="L377" s="28" t="n">
        <v>-0</v>
      </c>
      <c r="M377" s="28"/>
      <c r="N377" s="6" t="s">
        <f>=I377+J377+K377+L377</f>
      </c>
      <c r="O377" s="28"/>
      <c r="P377" s="26"/>
      <c r="Q377" s="26" t="s">
        <v>911</v>
      </c>
    </row>
    <row collapsed="false" customFormat="false" customHeight="false" hidden="false" ht="12.1" outlineLevel="0" r="378">
      <c r="A378" s="25" t="n">
        <v>44760.452337963</v>
      </c>
      <c r="B378" s="26" t="s">
        <v>769</v>
      </c>
      <c r="C378" s="26" t="s">
        <v>893</v>
      </c>
      <c r="D378" s="26" t="s">
        <v>764</v>
      </c>
      <c r="E378" s="26" t="s">
        <v>18</v>
      </c>
      <c r="F378" s="26" t="s">
        <v>20</v>
      </c>
      <c r="G378" s="27" t="n">
        <v>-20</v>
      </c>
      <c r="H378" s="28" t="n">
        <v>188.07</v>
      </c>
      <c r="I378" s="28" t="n">
        <v>3761.4</v>
      </c>
      <c r="J378" s="28" t="n">
        <v>0</v>
      </c>
      <c r="K378" s="28" t="n">
        <v>-2.26</v>
      </c>
      <c r="L378" s="28" t="n">
        <v>-0</v>
      </c>
      <c r="M378" s="28"/>
      <c r="N378" s="6" t="s">
        <f>=I378+J378+K378+L378</f>
      </c>
      <c r="O378" s="28"/>
      <c r="P378" s="26"/>
      <c r="Q378" s="26" t="s">
        <v>911</v>
      </c>
    </row>
    <row collapsed="false" customFormat="false" customHeight="false" hidden="false" ht="12.1" outlineLevel="0" r="379">
      <c r="A379" s="25" t="n">
        <v>44760.452824074</v>
      </c>
      <c r="B379" s="26" t="s">
        <v>81</v>
      </c>
      <c r="C379" s="26" t="s">
        <v>948</v>
      </c>
      <c r="D379" s="26" t="s">
        <v>764</v>
      </c>
      <c r="E379" s="26" t="s">
        <v>18</v>
      </c>
      <c r="F379" s="26" t="s">
        <v>20</v>
      </c>
      <c r="G379" s="27" t="n">
        <v>-110000</v>
      </c>
      <c r="H379" s="28" t="n">
        <v>0.01802</v>
      </c>
      <c r="I379" s="28" t="n">
        <v>1982.2</v>
      </c>
      <c r="J379" s="28" t="n">
        <v>0</v>
      </c>
      <c r="K379" s="28" t="n">
        <v>-1.19</v>
      </c>
      <c r="L379" s="28" t="n">
        <v>-0</v>
      </c>
      <c r="M379" s="28"/>
      <c r="N379" s="6" t="s">
        <f>=I379+J379+K379+L379</f>
      </c>
      <c r="O379" s="28"/>
      <c r="P379" s="26"/>
      <c r="Q379" s="26" t="s">
        <v>911</v>
      </c>
    </row>
    <row collapsed="false" customFormat="false" customHeight="false" hidden="false" ht="12.1" outlineLevel="0" r="380">
      <c r="A380" s="21" t="n">
        <v>44762</v>
      </c>
      <c r="B380" s="22" t="s">
        <v>890</v>
      </c>
      <c r="C380" s="22" t="s">
        <v>192</v>
      </c>
      <c r="D380" s="22" t="s">
        <v>890</v>
      </c>
      <c r="E380" s="22" t="s">
        <v>890</v>
      </c>
      <c r="F380" s="22" t="s">
        <v>20</v>
      </c>
      <c r="G380" s="23" t="n">
        <v>1</v>
      </c>
      <c r="H380" s="24" t="n">
        <v>9500</v>
      </c>
      <c r="I380" s="24" t="n">
        <v>9500</v>
      </c>
      <c r="J380" s="24" t="n">
        <v>0</v>
      </c>
      <c r="K380" s="24" t="n">
        <v>-0</v>
      </c>
      <c r="L380" s="24" t="n">
        <v>-0</v>
      </c>
      <c r="M380" s="24"/>
      <c r="N380" s="6" t="s">
        <f>=I380+J380+K380+L380</f>
      </c>
      <c r="O380" s="24"/>
      <c r="P380" s="22"/>
      <c r="Q380" s="22" t="s">
        <v>985</v>
      </c>
    </row>
    <row collapsed="false" customFormat="false" customHeight="false" hidden="false" ht="12.1" outlineLevel="0" r="381">
      <c r="A381" s="21" t="n">
        <v>44762</v>
      </c>
      <c r="B381" s="22" t="s">
        <v>890</v>
      </c>
      <c r="C381" s="22" t="s">
        <v>192</v>
      </c>
      <c r="D381" s="22" t="s">
        <v>890</v>
      </c>
      <c r="E381" s="22" t="s">
        <v>890</v>
      </c>
      <c r="F381" s="22" t="s">
        <v>20</v>
      </c>
      <c r="G381" s="23" t="n">
        <v>1</v>
      </c>
      <c r="H381" s="24" t="n">
        <v>3139.86</v>
      </c>
      <c r="I381" s="24" t="n">
        <v>3139.86</v>
      </c>
      <c r="J381" s="24" t="n">
        <v>0</v>
      </c>
      <c r="K381" s="24" t="n">
        <v>-0</v>
      </c>
      <c r="L381" s="24" t="n">
        <v>-0</v>
      </c>
      <c r="M381" s="24"/>
      <c r="N381" s="6" t="s">
        <f>=I381+J381+K381+L381</f>
      </c>
      <c r="O381" s="24"/>
      <c r="P381" s="22"/>
      <c r="Q381" s="22" t="s">
        <v>985</v>
      </c>
    </row>
    <row collapsed="false" customFormat="false" customHeight="false" hidden="false" ht="12.1" outlineLevel="0" r="382">
      <c r="A382" s="33" t="n">
        <v>44762.376875</v>
      </c>
      <c r="B382" s="34" t="s">
        <v>960</v>
      </c>
      <c r="C382" s="34" t="s">
        <v>348</v>
      </c>
      <c r="D382" s="34" t="s">
        <v>960</v>
      </c>
      <c r="E382" s="34" t="s">
        <v>960</v>
      </c>
      <c r="F382" s="34" t="s">
        <v>20</v>
      </c>
      <c r="G382" s="35" t="n">
        <v>1</v>
      </c>
      <c r="H382" s="36" t="n">
        <v>-12639.86</v>
      </c>
      <c r="I382" s="36" t="n">
        <v>-12639.86</v>
      </c>
      <c r="J382" s="36" t="n">
        <v>0</v>
      </c>
      <c r="K382" s="36" t="n">
        <v>-0</v>
      </c>
      <c r="L382" s="36" t="n">
        <v>-0</v>
      </c>
      <c r="M382" s="36"/>
      <c r="N382" s="6" t="s">
        <f>=I382+J382+K382+L382</f>
      </c>
      <c r="O382" s="36"/>
      <c r="P382" s="34"/>
      <c r="Q382" s="34" t="s">
        <v>911</v>
      </c>
    </row>
    <row collapsed="false" customFormat="false" customHeight="false" hidden="false" ht="12.1" outlineLevel="0" r="383">
      <c r="A383" s="20" t="n">
        <v>44762.476516204</v>
      </c>
      <c r="B383" s="16" t="s">
        <v>57</v>
      </c>
      <c r="C383" s="16" t="s">
        <v>981</v>
      </c>
      <c r="D383" s="16" t="s">
        <v>763</v>
      </c>
      <c r="E383" s="16" t="s">
        <v>18</v>
      </c>
      <c r="F383" s="16" t="s">
        <v>20</v>
      </c>
      <c r="G383" s="7" t="n">
        <v>5</v>
      </c>
      <c r="H383" s="6" t="n">
        <v>323.75</v>
      </c>
      <c r="I383" s="6" t="n">
        <v>-1618.75</v>
      </c>
      <c r="J383" s="6" t="n">
        <v>-0</v>
      </c>
      <c r="K383" s="6" t="n">
        <v>-0.16</v>
      </c>
      <c r="L383" s="6" t="n">
        <v>-0</v>
      </c>
      <c r="M383" s="6"/>
      <c r="N383" s="6" t="s">
        <f>=I383+J383+K383+L383</f>
      </c>
      <c r="O383" s="6"/>
      <c r="P383" s="16"/>
      <c r="Q383" s="16" t="s">
        <v>985</v>
      </c>
    </row>
    <row collapsed="false" customFormat="false" customHeight="false" hidden="false" ht="12.1" outlineLevel="0" r="384">
      <c r="A384" s="20" t="n">
        <v>44762.478136574</v>
      </c>
      <c r="B384" s="16" t="s">
        <v>110</v>
      </c>
      <c r="C384" s="16" t="s">
        <v>932</v>
      </c>
      <c r="D384" s="16" t="s">
        <v>763</v>
      </c>
      <c r="E384" s="16" t="s">
        <v>18</v>
      </c>
      <c r="F384" s="16" t="s">
        <v>20</v>
      </c>
      <c r="G384" s="7" t="n">
        <v>30</v>
      </c>
      <c r="H384" s="6" t="n">
        <v>26.445</v>
      </c>
      <c r="I384" s="6" t="n">
        <v>-793.35</v>
      </c>
      <c r="J384" s="6" t="n">
        <v>-0</v>
      </c>
      <c r="K384" s="6" t="n">
        <v>-0.08</v>
      </c>
      <c r="L384" s="6" t="n">
        <v>-0</v>
      </c>
      <c r="M384" s="6"/>
      <c r="N384" s="6" t="s">
        <f>=I384+J384+K384+L384</f>
      </c>
      <c r="O384" s="6"/>
      <c r="P384" s="16"/>
      <c r="Q384" s="16" t="s">
        <v>985</v>
      </c>
    </row>
    <row collapsed="false" customFormat="false" customHeight="false" hidden="false" ht="12.1" outlineLevel="0" r="385">
      <c r="A385" s="20" t="n">
        <v>44762.520335648</v>
      </c>
      <c r="B385" s="16" t="s">
        <v>110</v>
      </c>
      <c r="C385" s="16" t="s">
        <v>932</v>
      </c>
      <c r="D385" s="16" t="s">
        <v>763</v>
      </c>
      <c r="E385" s="16" t="s">
        <v>18</v>
      </c>
      <c r="F385" s="16" t="s">
        <v>20</v>
      </c>
      <c r="G385" s="7" t="n">
        <v>10</v>
      </c>
      <c r="H385" s="6" t="n">
        <v>26.52</v>
      </c>
      <c r="I385" s="6" t="n">
        <v>-265.2</v>
      </c>
      <c r="J385" s="6" t="n">
        <v>-0</v>
      </c>
      <c r="K385" s="6" t="n">
        <v>-0.03</v>
      </c>
      <c r="L385" s="6" t="n">
        <v>-0</v>
      </c>
      <c r="M385" s="6"/>
      <c r="N385" s="6" t="s">
        <f>=I385+J385+K385+L385</f>
      </c>
      <c r="O385" s="6"/>
      <c r="P385" s="16"/>
      <c r="Q385" s="16" t="s">
        <v>985</v>
      </c>
    </row>
    <row collapsed="false" customFormat="false" customHeight="false" hidden="false" ht="12.1" outlineLevel="0" r="386">
      <c r="A386" s="20" t="n">
        <v>44762.520636574</v>
      </c>
      <c r="B386" s="16" t="s">
        <v>61</v>
      </c>
      <c r="C386" s="16" t="s">
        <v>969</v>
      </c>
      <c r="D386" s="16" t="s">
        <v>763</v>
      </c>
      <c r="E386" s="16" t="s">
        <v>18</v>
      </c>
      <c r="F386" s="16" t="s">
        <v>20</v>
      </c>
      <c r="G386" s="7" t="n">
        <v>1000</v>
      </c>
      <c r="H386" s="6" t="n">
        <v>0.4825</v>
      </c>
      <c r="I386" s="6" t="n">
        <v>-482.5</v>
      </c>
      <c r="J386" s="6" t="n">
        <v>-0</v>
      </c>
      <c r="K386" s="6" t="n">
        <v>-0.05</v>
      </c>
      <c r="L386" s="6" t="n">
        <v>-0</v>
      </c>
      <c r="M386" s="6"/>
      <c r="N386" s="6" t="s">
        <f>=I386+J386+K386+L386</f>
      </c>
      <c r="O386" s="6"/>
      <c r="P386" s="16"/>
      <c r="Q386" s="16" t="s">
        <v>985</v>
      </c>
    </row>
    <row collapsed="false" customFormat="false" customHeight="false" hidden="false" ht="12.1" outlineLevel="0" r="387">
      <c r="A387" s="20" t="n">
        <v>44762.521782407</v>
      </c>
      <c r="B387" s="16" t="s">
        <v>769</v>
      </c>
      <c r="C387" s="16" t="s">
        <v>893</v>
      </c>
      <c r="D387" s="16" t="s">
        <v>763</v>
      </c>
      <c r="E387" s="16" t="s">
        <v>18</v>
      </c>
      <c r="F387" s="16" t="s">
        <v>20</v>
      </c>
      <c r="G387" s="7" t="n">
        <v>20</v>
      </c>
      <c r="H387" s="6" t="n">
        <v>193.38</v>
      </c>
      <c r="I387" s="6" t="n">
        <v>-3867.6</v>
      </c>
      <c r="J387" s="6" t="n">
        <v>-0</v>
      </c>
      <c r="K387" s="6" t="n">
        <v>-0.38</v>
      </c>
      <c r="L387" s="6" t="n">
        <v>-0</v>
      </c>
      <c r="M387" s="6"/>
      <c r="N387" s="6" t="s">
        <f>=I387+J387+K387+L387</f>
      </c>
      <c r="O387" s="6"/>
      <c r="P387" s="16"/>
      <c r="Q387" s="16" t="s">
        <v>985</v>
      </c>
    </row>
    <row collapsed="false" customFormat="false" customHeight="false" hidden="false" ht="12.1" outlineLevel="0" r="388">
      <c r="A388" s="20" t="n">
        <v>44762.523148148</v>
      </c>
      <c r="B388" s="16" t="s">
        <v>31</v>
      </c>
      <c r="C388" s="16" t="s">
        <v>894</v>
      </c>
      <c r="D388" s="16" t="s">
        <v>763</v>
      </c>
      <c r="E388" s="16" t="s">
        <v>18</v>
      </c>
      <c r="F388" s="16" t="s">
        <v>20</v>
      </c>
      <c r="G388" s="7" t="n">
        <v>30</v>
      </c>
      <c r="H388" s="6" t="n">
        <v>121.71</v>
      </c>
      <c r="I388" s="6" t="n">
        <v>-3651.3</v>
      </c>
      <c r="J388" s="6" t="n">
        <v>-0</v>
      </c>
      <c r="K388" s="6" t="n">
        <v>-0.37</v>
      </c>
      <c r="L388" s="6" t="n">
        <v>-0</v>
      </c>
      <c r="M388" s="6"/>
      <c r="N388" s="6" t="s">
        <f>=I388+J388+K388+L388</f>
      </c>
      <c r="O388" s="6"/>
      <c r="P388" s="16"/>
      <c r="Q388" s="16" t="s">
        <v>985</v>
      </c>
    </row>
    <row collapsed="false" customFormat="false" customHeight="false" hidden="false" ht="12.1" outlineLevel="0" r="389">
      <c r="A389" s="20" t="n">
        <v>44762.525497685</v>
      </c>
      <c r="B389" s="16" t="s">
        <v>791</v>
      </c>
      <c r="C389" s="16" t="s">
        <v>993</v>
      </c>
      <c r="D389" s="16" t="s">
        <v>763</v>
      </c>
      <c r="E389" s="16" t="s">
        <v>18</v>
      </c>
      <c r="F389" s="16" t="s">
        <v>20</v>
      </c>
      <c r="G389" s="7" t="n">
        <v>10</v>
      </c>
      <c r="H389" s="6" t="n">
        <v>66.5</v>
      </c>
      <c r="I389" s="6" t="n">
        <v>-665</v>
      </c>
      <c r="J389" s="6" t="n">
        <v>-0</v>
      </c>
      <c r="K389" s="6" t="n">
        <v>-0.07</v>
      </c>
      <c r="L389" s="6" t="n">
        <v>-0</v>
      </c>
      <c r="M389" s="6"/>
      <c r="N389" s="6" t="s">
        <f>=I389+J389+K389+L389</f>
      </c>
      <c r="O389" s="6"/>
      <c r="P389" s="16"/>
      <c r="Q389" s="16" t="s">
        <v>985</v>
      </c>
    </row>
    <row collapsed="false" customFormat="false" customHeight="false" hidden="false" ht="12.1" outlineLevel="0" r="390">
      <c r="A390" s="20" t="n">
        <v>44762.530381944</v>
      </c>
      <c r="B390" s="16" t="s">
        <v>57</v>
      </c>
      <c r="C390" s="16" t="s">
        <v>981</v>
      </c>
      <c r="D390" s="16" t="s">
        <v>763</v>
      </c>
      <c r="E390" s="16" t="s">
        <v>18</v>
      </c>
      <c r="F390" s="16" t="s">
        <v>20</v>
      </c>
      <c r="G390" s="7" t="n">
        <v>2</v>
      </c>
      <c r="H390" s="6" t="n">
        <v>325.85</v>
      </c>
      <c r="I390" s="6" t="n">
        <v>-651.7</v>
      </c>
      <c r="J390" s="6" t="n">
        <v>-0</v>
      </c>
      <c r="K390" s="6" t="n">
        <v>-0.07</v>
      </c>
      <c r="L390" s="6" t="n">
        <v>-0</v>
      </c>
      <c r="M390" s="6"/>
      <c r="N390" s="6" t="s">
        <f>=I390+J390+K390+L390</f>
      </c>
      <c r="O390" s="6"/>
      <c r="P390" s="16"/>
      <c r="Q390" s="16" t="s">
        <v>985</v>
      </c>
    </row>
    <row collapsed="false" customFormat="false" customHeight="false" hidden="false" ht="12.1" outlineLevel="0" r="391">
      <c r="A391" s="20" t="n">
        <v>44762.535162037</v>
      </c>
      <c r="B391" s="16" t="s">
        <v>81</v>
      </c>
      <c r="C391" s="16" t="s">
        <v>948</v>
      </c>
      <c r="D391" s="16" t="s">
        <v>763</v>
      </c>
      <c r="E391" s="16" t="s">
        <v>18</v>
      </c>
      <c r="F391" s="16" t="s">
        <v>20</v>
      </c>
      <c r="G391" s="7" t="n">
        <v>30000</v>
      </c>
      <c r="H391" s="6" t="n">
        <v>0.01855</v>
      </c>
      <c r="I391" s="6" t="n">
        <v>-556.5</v>
      </c>
      <c r="J391" s="6" t="n">
        <v>-0</v>
      </c>
      <c r="K391" s="6" t="n">
        <v>-0.05</v>
      </c>
      <c r="L391" s="6" t="n">
        <v>-0</v>
      </c>
      <c r="M391" s="6"/>
      <c r="N391" s="6" t="s">
        <f>=I391+J391+K391+L391</f>
      </c>
      <c r="O391" s="6"/>
      <c r="P391" s="16"/>
      <c r="Q391" s="16" t="s">
        <v>985</v>
      </c>
    </row>
    <row collapsed="false" customFormat="false" customHeight="false" hidden="false" ht="12.1" outlineLevel="0" r="392">
      <c r="A392" s="21" t="n">
        <v>44768</v>
      </c>
      <c r="B392" s="22" t="s">
        <v>890</v>
      </c>
      <c r="C392" s="22" t="s">
        <v>192</v>
      </c>
      <c r="D392" s="22" t="s">
        <v>890</v>
      </c>
      <c r="E392" s="22" t="s">
        <v>890</v>
      </c>
      <c r="F392" s="22" t="s">
        <v>20</v>
      </c>
      <c r="G392" s="23" t="n">
        <v>1</v>
      </c>
      <c r="H392" s="24" t="n">
        <v>550</v>
      </c>
      <c r="I392" s="24" t="n">
        <v>550</v>
      </c>
      <c r="J392" s="24" t="n">
        <v>0</v>
      </c>
      <c r="K392" s="24" t="n">
        <v>-0</v>
      </c>
      <c r="L392" s="24" t="n">
        <v>-0</v>
      </c>
      <c r="M392" s="24"/>
      <c r="N392" s="6" t="s">
        <f>=I392+J392+K392+L392</f>
      </c>
      <c r="O392" s="24"/>
      <c r="P392" s="22"/>
      <c r="Q392" s="22" t="s">
        <v>985</v>
      </c>
    </row>
    <row collapsed="false" customFormat="false" customHeight="false" hidden="false" ht="12.1" outlineLevel="0" r="393">
      <c r="A393" s="21" t="n">
        <v>44768</v>
      </c>
      <c r="B393" s="22" t="s">
        <v>890</v>
      </c>
      <c r="C393" s="22" t="s">
        <v>192</v>
      </c>
      <c r="D393" s="22" t="s">
        <v>890</v>
      </c>
      <c r="E393" s="22" t="s">
        <v>890</v>
      </c>
      <c r="F393" s="22" t="s">
        <v>20</v>
      </c>
      <c r="G393" s="23" t="n">
        <v>1</v>
      </c>
      <c r="H393" s="24" t="n">
        <v>20.63</v>
      </c>
      <c r="I393" s="24" t="n">
        <v>20.63</v>
      </c>
      <c r="J393" s="24" t="n">
        <v>0</v>
      </c>
      <c r="K393" s="24" t="n">
        <v>-0</v>
      </c>
      <c r="L393" s="24" t="n">
        <v>-0</v>
      </c>
      <c r="M393" s="24"/>
      <c r="N393" s="6" t="s">
        <f>=I393+J393+K393+L393</f>
      </c>
      <c r="O393" s="24"/>
      <c r="P393" s="22"/>
      <c r="Q393" s="22" t="s">
        <v>985</v>
      </c>
    </row>
    <row collapsed="false" customFormat="false" customHeight="false" hidden="false" ht="12.1" outlineLevel="0" r="394">
      <c r="A394" s="21" t="n">
        <v>44768.166666667</v>
      </c>
      <c r="B394" s="22" t="s">
        <v>890</v>
      </c>
      <c r="C394" s="22" t="s">
        <v>192</v>
      </c>
      <c r="D394" s="22" t="s">
        <v>890</v>
      </c>
      <c r="E394" s="22" t="s">
        <v>890</v>
      </c>
      <c r="F394" s="22" t="s">
        <v>20</v>
      </c>
      <c r="G394" s="23" t="n">
        <v>1</v>
      </c>
      <c r="H394" s="24" t="n">
        <v>1150</v>
      </c>
      <c r="I394" s="24" t="n">
        <v>1150</v>
      </c>
      <c r="J394" s="24" t="n">
        <v>0</v>
      </c>
      <c r="K394" s="24" t="n">
        <v>-0</v>
      </c>
      <c r="L394" s="24" t="n">
        <v>-0</v>
      </c>
      <c r="M394" s="24"/>
      <c r="N394" s="6" t="s">
        <f>=I394+J394+K394+L394</f>
      </c>
      <c r="O394" s="24"/>
      <c r="P394" s="22"/>
      <c r="Q394" s="22" t="s">
        <v>891</v>
      </c>
    </row>
    <row collapsed="false" customFormat="false" customHeight="false" hidden="false" ht="12.1" outlineLevel="0" r="395">
      <c r="A395" s="20" t="n">
        <v>44768.601851852</v>
      </c>
      <c r="B395" s="16" t="s">
        <v>102</v>
      </c>
      <c r="C395" s="16" t="s">
        <v>901</v>
      </c>
      <c r="D395" s="16" t="s">
        <v>763</v>
      </c>
      <c r="E395" s="16" t="s">
        <v>18</v>
      </c>
      <c r="F395" s="16" t="s">
        <v>20</v>
      </c>
      <c r="G395" s="7" t="n">
        <v>10</v>
      </c>
      <c r="H395" s="6" t="n">
        <v>120.44</v>
      </c>
      <c r="I395" s="6" t="n">
        <v>-1204.4</v>
      </c>
      <c r="J395" s="6" t="n">
        <v>-0</v>
      </c>
      <c r="K395" s="6" t="n">
        <v>-0.72</v>
      </c>
      <c r="L395" s="6" t="n">
        <v>-0.11</v>
      </c>
      <c r="M395" s="6"/>
      <c r="N395" s="6" t="s">
        <f>=I395+J395+K395+L395</f>
      </c>
      <c r="O395" s="6"/>
      <c r="P395" s="16"/>
      <c r="Q395" s="16" t="s">
        <v>891</v>
      </c>
    </row>
    <row collapsed="false" customFormat="false" customHeight="false" hidden="false" ht="12.1" outlineLevel="0" r="396">
      <c r="A396" s="20" t="n">
        <v>44768.768240741</v>
      </c>
      <c r="B396" s="16" t="s">
        <v>110</v>
      </c>
      <c r="C396" s="16" t="s">
        <v>932</v>
      </c>
      <c r="D396" s="16" t="s">
        <v>763</v>
      </c>
      <c r="E396" s="16" t="s">
        <v>18</v>
      </c>
      <c r="F396" s="16" t="s">
        <v>20</v>
      </c>
      <c r="G396" s="7" t="n">
        <v>20</v>
      </c>
      <c r="H396" s="6" t="n">
        <v>27.42</v>
      </c>
      <c r="I396" s="6" t="n">
        <v>-548.4</v>
      </c>
      <c r="J396" s="6" t="n">
        <v>-0</v>
      </c>
      <c r="K396" s="6" t="n">
        <v>-0.05</v>
      </c>
      <c r="L396" s="6" t="n">
        <v>-0</v>
      </c>
      <c r="M396" s="6"/>
      <c r="N396" s="6" t="s">
        <f>=I396+J396+K396+L396</f>
      </c>
      <c r="O396" s="6"/>
      <c r="P396" s="16"/>
      <c r="Q396" s="16" t="s">
        <v>985</v>
      </c>
    </row>
    <row collapsed="false" customFormat="false" customHeight="false" hidden="false" ht="12.1" outlineLevel="0" r="397">
      <c r="A397" s="21" t="n">
        <v>44769.542314815</v>
      </c>
      <c r="B397" s="22" t="s">
        <v>903</v>
      </c>
      <c r="C397" s="22" t="s">
        <v>994</v>
      </c>
      <c r="D397" s="22" t="s">
        <v>903</v>
      </c>
      <c r="E397" s="22" t="s">
        <v>903</v>
      </c>
      <c r="F397" s="22" t="s">
        <v>20</v>
      </c>
      <c r="G397" s="23" t="n">
        <v>1</v>
      </c>
      <c r="H397" s="24" t="n">
        <v>103.15</v>
      </c>
      <c r="I397" s="24" t="n">
        <v>103.15</v>
      </c>
      <c r="J397" s="24" t="n">
        <v>0</v>
      </c>
      <c r="K397" s="24" t="n">
        <v>-0</v>
      </c>
      <c r="L397" s="24" t="n">
        <v>-0</v>
      </c>
      <c r="M397" s="24"/>
      <c r="N397" s="6" t="s">
        <f>=I397+J397+K397+L397</f>
      </c>
      <c r="O397" s="24"/>
      <c r="P397" s="22"/>
      <c r="Q397" s="22" t="s">
        <v>911</v>
      </c>
    </row>
    <row collapsed="false" customFormat="false" customHeight="false" hidden="false" ht="12.1" outlineLevel="0" r="398">
      <c r="A398" s="21" t="n">
        <v>44770</v>
      </c>
      <c r="B398" s="22" t="s">
        <v>890</v>
      </c>
      <c r="C398" s="22" t="s">
        <v>192</v>
      </c>
      <c r="D398" s="22" t="s">
        <v>890</v>
      </c>
      <c r="E398" s="22" t="s">
        <v>890</v>
      </c>
      <c r="F398" s="22" t="s">
        <v>20</v>
      </c>
      <c r="G398" s="23" t="n">
        <v>1</v>
      </c>
      <c r="H398" s="24" t="n">
        <v>103.15</v>
      </c>
      <c r="I398" s="24" t="n">
        <v>103.15</v>
      </c>
      <c r="J398" s="24" t="n">
        <v>0</v>
      </c>
      <c r="K398" s="24" t="n">
        <v>-0</v>
      </c>
      <c r="L398" s="24" t="n">
        <v>-0</v>
      </c>
      <c r="M398" s="24"/>
      <c r="N398" s="6" t="s">
        <f>=I398+J398+K398+L398</f>
      </c>
      <c r="O398" s="24"/>
      <c r="P398" s="22"/>
      <c r="Q398" s="22" t="s">
        <v>985</v>
      </c>
    </row>
    <row collapsed="false" customFormat="false" customHeight="false" hidden="false" ht="12.1" outlineLevel="0" r="399">
      <c r="A399" s="33" t="n">
        <v>44770.424131944</v>
      </c>
      <c r="B399" s="34" t="s">
        <v>960</v>
      </c>
      <c r="C399" s="34" t="s">
        <v>348</v>
      </c>
      <c r="D399" s="34" t="s">
        <v>960</v>
      </c>
      <c r="E399" s="34" t="s">
        <v>960</v>
      </c>
      <c r="F399" s="34" t="s">
        <v>20</v>
      </c>
      <c r="G399" s="35" t="n">
        <v>1</v>
      </c>
      <c r="H399" s="36" t="n">
        <v>-103.15</v>
      </c>
      <c r="I399" s="36" t="n">
        <v>-103.15</v>
      </c>
      <c r="J399" s="36" t="n">
        <v>0</v>
      </c>
      <c r="K399" s="36" t="n">
        <v>-0</v>
      </c>
      <c r="L399" s="36" t="n">
        <v>-0</v>
      </c>
      <c r="M399" s="36"/>
      <c r="N399" s="6" t="s">
        <f>=I399+J399+K399+L399</f>
      </c>
      <c r="O399" s="36"/>
      <c r="P399" s="34"/>
      <c r="Q399" s="34" t="s">
        <v>911</v>
      </c>
    </row>
    <row collapsed="false" customFormat="false" customHeight="false" hidden="false" ht="12.1" outlineLevel="0" r="400">
      <c r="A400" s="21" t="n">
        <v>44771</v>
      </c>
      <c r="B400" s="22" t="s">
        <v>890</v>
      </c>
      <c r="C400" s="22" t="s">
        <v>192</v>
      </c>
      <c r="D400" s="22" t="s">
        <v>890</v>
      </c>
      <c r="E400" s="22" t="s">
        <v>890</v>
      </c>
      <c r="F400" s="22" t="s">
        <v>20</v>
      </c>
      <c r="G400" s="23" t="n">
        <v>1</v>
      </c>
      <c r="H400" s="24" t="n">
        <v>26.07</v>
      </c>
      <c r="I400" s="24" t="n">
        <v>26.07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4"/>
      <c r="P400" s="22"/>
      <c r="Q400" s="22" t="s">
        <v>985</v>
      </c>
    </row>
    <row collapsed="false" customFormat="false" customHeight="false" hidden="false" ht="12.1" outlineLevel="0" r="401">
      <c r="A401" s="21" t="n">
        <v>44771</v>
      </c>
      <c r="B401" s="22" t="s">
        <v>890</v>
      </c>
      <c r="C401" s="22" t="s">
        <v>192</v>
      </c>
      <c r="D401" s="22" t="s">
        <v>890</v>
      </c>
      <c r="E401" s="22" t="s">
        <v>890</v>
      </c>
      <c r="F401" s="22" t="s">
        <v>20</v>
      </c>
      <c r="G401" s="23" t="n">
        <v>1</v>
      </c>
      <c r="H401" s="24" t="n">
        <v>58.2</v>
      </c>
      <c r="I401" s="24" t="n">
        <v>58.2</v>
      </c>
      <c r="J401" s="24" t="n">
        <v>0</v>
      </c>
      <c r="K401" s="24" t="n">
        <v>-0</v>
      </c>
      <c r="L401" s="24" t="n">
        <v>-0</v>
      </c>
      <c r="M401" s="24"/>
      <c r="N401" s="6" t="s">
        <f>=I401+J401+K401+L401</f>
      </c>
      <c r="O401" s="24"/>
      <c r="P401" s="22"/>
      <c r="Q401" s="22" t="s">
        <v>985</v>
      </c>
    </row>
    <row collapsed="false" customFormat="false" customHeight="false" hidden="false" ht="12.1" outlineLevel="0" r="402">
      <c r="A402" s="21" t="n">
        <v>44771</v>
      </c>
      <c r="B402" s="22" t="s">
        <v>890</v>
      </c>
      <c r="C402" s="22" t="s">
        <v>192</v>
      </c>
      <c r="D402" s="22" t="s">
        <v>890</v>
      </c>
      <c r="E402" s="22" t="s">
        <v>890</v>
      </c>
      <c r="F402" s="22" t="s">
        <v>20</v>
      </c>
      <c r="G402" s="23" t="n">
        <v>1</v>
      </c>
      <c r="H402" s="24" t="n">
        <v>397.3</v>
      </c>
      <c r="I402" s="24" t="n">
        <v>397.3</v>
      </c>
      <c r="J402" s="24" t="n">
        <v>0</v>
      </c>
      <c r="K402" s="24" t="n">
        <v>-0</v>
      </c>
      <c r="L402" s="24" t="n">
        <v>-0</v>
      </c>
      <c r="M402" s="24"/>
      <c r="N402" s="6" t="s">
        <f>=I402+J402+K402+L402</f>
      </c>
      <c r="O402" s="24"/>
      <c r="P402" s="22"/>
      <c r="Q402" s="22" t="s">
        <v>985</v>
      </c>
    </row>
    <row collapsed="false" customFormat="false" customHeight="false" hidden="false" ht="12.1" outlineLevel="0" r="403">
      <c r="A403" s="21" t="n">
        <v>44771</v>
      </c>
      <c r="B403" s="22" t="s">
        <v>890</v>
      </c>
      <c r="C403" s="22" t="s">
        <v>192</v>
      </c>
      <c r="D403" s="22" t="s">
        <v>890</v>
      </c>
      <c r="E403" s="22" t="s">
        <v>890</v>
      </c>
      <c r="F403" s="22" t="s">
        <v>20</v>
      </c>
      <c r="G403" s="23" t="n">
        <v>1</v>
      </c>
      <c r="H403" s="24" t="n">
        <v>3.23</v>
      </c>
      <c r="I403" s="24" t="n">
        <v>3.23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4"/>
      <c r="P403" s="22"/>
      <c r="Q403" s="22" t="s">
        <v>985</v>
      </c>
    </row>
    <row collapsed="false" customFormat="false" customHeight="false" hidden="false" ht="12.1" outlineLevel="0" r="404">
      <c r="A404" s="20" t="n">
        <v>44771.557152778</v>
      </c>
      <c r="B404" s="16" t="s">
        <v>110</v>
      </c>
      <c r="C404" s="16" t="s">
        <v>932</v>
      </c>
      <c r="D404" s="16" t="s">
        <v>763</v>
      </c>
      <c r="E404" s="16" t="s">
        <v>18</v>
      </c>
      <c r="F404" s="16" t="s">
        <v>20</v>
      </c>
      <c r="G404" s="7" t="n">
        <v>10</v>
      </c>
      <c r="H404" s="6" t="n">
        <v>26.39</v>
      </c>
      <c r="I404" s="6" t="n">
        <v>-263.9</v>
      </c>
      <c r="J404" s="6" t="n">
        <v>-0</v>
      </c>
      <c r="K404" s="6" t="n">
        <v>-0.03</v>
      </c>
      <c r="L404" s="6" t="n">
        <v>-0</v>
      </c>
      <c r="M404" s="6"/>
      <c r="N404" s="6" t="s">
        <f>=I404+J404+K404+L404</f>
      </c>
      <c r="O404" s="6"/>
      <c r="P404" s="16"/>
      <c r="Q404" s="16" t="s">
        <v>985</v>
      </c>
    </row>
    <row collapsed="false" customFormat="false" customHeight="false" hidden="false" ht="12.1" outlineLevel="0" r="405">
      <c r="A405" s="21" t="n">
        <v>44788</v>
      </c>
      <c r="B405" s="22" t="s">
        <v>890</v>
      </c>
      <c r="C405" s="22" t="s">
        <v>192</v>
      </c>
      <c r="D405" s="22" t="s">
        <v>890</v>
      </c>
      <c r="E405" s="22" t="s">
        <v>890</v>
      </c>
      <c r="F405" s="22" t="s">
        <v>20</v>
      </c>
      <c r="G405" s="23" t="n">
        <v>1</v>
      </c>
      <c r="H405" s="24" t="n">
        <v>650</v>
      </c>
      <c r="I405" s="24" t="n">
        <v>650</v>
      </c>
      <c r="J405" s="24" t="n">
        <v>0</v>
      </c>
      <c r="K405" s="24" t="n">
        <v>-0</v>
      </c>
      <c r="L405" s="24" t="n">
        <v>-0</v>
      </c>
      <c r="M405" s="24"/>
      <c r="N405" s="6" t="s">
        <f>=I405+J405+K405+L405</f>
      </c>
      <c r="O405" s="24"/>
      <c r="P405" s="22"/>
      <c r="Q405" s="22" t="s">
        <v>985</v>
      </c>
    </row>
    <row collapsed="false" customFormat="false" customHeight="false" hidden="false" ht="12.1" outlineLevel="0" r="406">
      <c r="A406" s="21" t="n">
        <v>44788.166666667</v>
      </c>
      <c r="B406" s="22" t="s">
        <v>890</v>
      </c>
      <c r="C406" s="22" t="s">
        <v>192</v>
      </c>
      <c r="D406" s="22" t="s">
        <v>890</v>
      </c>
      <c r="E406" s="22" t="s">
        <v>890</v>
      </c>
      <c r="F406" s="22" t="s">
        <v>20</v>
      </c>
      <c r="G406" s="23" t="n">
        <v>1</v>
      </c>
      <c r="H406" s="24" t="n">
        <v>1120</v>
      </c>
      <c r="I406" s="24" t="n">
        <v>1120</v>
      </c>
      <c r="J406" s="24" t="n">
        <v>0</v>
      </c>
      <c r="K406" s="24" t="n">
        <v>-0</v>
      </c>
      <c r="L406" s="24" t="n">
        <v>-0</v>
      </c>
      <c r="M406" s="24"/>
      <c r="N406" s="6" t="s">
        <f>=I406+J406+K406+L406</f>
      </c>
      <c r="O406" s="24"/>
      <c r="P406" s="22"/>
      <c r="Q406" s="22" t="s">
        <v>891</v>
      </c>
    </row>
    <row collapsed="false" customFormat="false" customHeight="false" hidden="false" ht="12.1" outlineLevel="0" r="407">
      <c r="A407" s="20" t="n">
        <v>44788.753576389</v>
      </c>
      <c r="B407" s="16" t="s">
        <v>110</v>
      </c>
      <c r="C407" s="16" t="s">
        <v>932</v>
      </c>
      <c r="D407" s="16" t="s">
        <v>763</v>
      </c>
      <c r="E407" s="16" t="s">
        <v>18</v>
      </c>
      <c r="F407" s="16" t="s">
        <v>20</v>
      </c>
      <c r="G407" s="7" t="n">
        <v>40</v>
      </c>
      <c r="H407" s="6" t="n">
        <v>27.085</v>
      </c>
      <c r="I407" s="6" t="n">
        <v>-1083.4</v>
      </c>
      <c r="J407" s="6" t="n">
        <v>-0</v>
      </c>
      <c r="K407" s="6" t="n">
        <v>-0.54</v>
      </c>
      <c r="L407" s="6" t="n">
        <v>-0</v>
      </c>
      <c r="M407" s="6"/>
      <c r="N407" s="6" t="s">
        <f>=I407+J407+K407+L407</f>
      </c>
      <c r="O407" s="6"/>
      <c r="P407" s="16"/>
      <c r="Q407" s="16" t="s">
        <v>985</v>
      </c>
    </row>
    <row collapsed="false" customFormat="false" customHeight="false" hidden="false" ht="12.1" outlineLevel="0" r="408">
      <c r="A408" s="20" t="n">
        <v>44788.917789352</v>
      </c>
      <c r="B408" s="16" t="s">
        <v>102</v>
      </c>
      <c r="C408" s="16" t="s">
        <v>901</v>
      </c>
      <c r="D408" s="16" t="s">
        <v>763</v>
      </c>
      <c r="E408" s="16" t="s">
        <v>18</v>
      </c>
      <c r="F408" s="16" t="s">
        <v>20</v>
      </c>
      <c r="G408" s="7" t="n">
        <v>10</v>
      </c>
      <c r="H408" s="6" t="n">
        <v>116.9</v>
      </c>
      <c r="I408" s="6" t="n">
        <v>-1169</v>
      </c>
      <c r="J408" s="6" t="n">
        <v>-0</v>
      </c>
      <c r="K408" s="6" t="n">
        <v>-0.7</v>
      </c>
      <c r="L408" s="6" t="n">
        <v>-0.11</v>
      </c>
      <c r="M408" s="6"/>
      <c r="N408" s="6" t="s">
        <f>=I408+J408+K408+L408</f>
      </c>
      <c r="O408" s="6"/>
      <c r="P408" s="16"/>
      <c r="Q408" s="16" t="s">
        <v>891</v>
      </c>
    </row>
    <row collapsed="false" customFormat="false" customHeight="false" hidden="false" ht="12.1" outlineLevel="0" r="409">
      <c r="A409" s="21" t="n">
        <v>44802</v>
      </c>
      <c r="B409" s="22" t="s">
        <v>890</v>
      </c>
      <c r="C409" s="22" t="s">
        <v>192</v>
      </c>
      <c r="D409" s="22" t="s">
        <v>890</v>
      </c>
      <c r="E409" s="22" t="s">
        <v>890</v>
      </c>
      <c r="F409" s="22" t="s">
        <v>20</v>
      </c>
      <c r="G409" s="23" t="n">
        <v>1</v>
      </c>
      <c r="H409" s="24" t="n">
        <v>39.15</v>
      </c>
      <c r="I409" s="24" t="n">
        <v>39.15</v>
      </c>
      <c r="J409" s="24" t="n">
        <v>0</v>
      </c>
      <c r="K409" s="24" t="n">
        <v>-0</v>
      </c>
      <c r="L409" s="24" t="n">
        <v>-0</v>
      </c>
      <c r="M409" s="24"/>
      <c r="N409" s="6" t="s">
        <f>=I409+J409+K409+L409</f>
      </c>
      <c r="O409" s="24"/>
      <c r="P409" s="22"/>
      <c r="Q409" s="22" t="s">
        <v>985</v>
      </c>
    </row>
    <row collapsed="false" customFormat="false" customHeight="false" hidden="false" ht="12.1" outlineLevel="0" r="410">
      <c r="A410" s="21" t="n">
        <v>44802</v>
      </c>
      <c r="B410" s="22" t="s">
        <v>890</v>
      </c>
      <c r="C410" s="22" t="s">
        <v>192</v>
      </c>
      <c r="D410" s="22" t="s">
        <v>890</v>
      </c>
      <c r="E410" s="22" t="s">
        <v>890</v>
      </c>
      <c r="F410" s="22" t="s">
        <v>20</v>
      </c>
      <c r="G410" s="23" t="n">
        <v>1</v>
      </c>
      <c r="H410" s="24" t="n">
        <v>217.9</v>
      </c>
      <c r="I410" s="24" t="n">
        <v>217.9</v>
      </c>
      <c r="J410" s="24" t="n">
        <v>0</v>
      </c>
      <c r="K410" s="24" t="n">
        <v>-0</v>
      </c>
      <c r="L410" s="24" t="n">
        <v>-0</v>
      </c>
      <c r="M410" s="24"/>
      <c r="N410" s="6" t="s">
        <f>=I410+J410+K410+L410</f>
      </c>
      <c r="O410" s="24"/>
      <c r="P410" s="22"/>
      <c r="Q410" s="22" t="s">
        <v>985</v>
      </c>
    </row>
    <row collapsed="false" customFormat="false" customHeight="false" hidden="false" ht="12.1" outlineLevel="0" r="411">
      <c r="A411" s="21" t="n">
        <v>44802</v>
      </c>
      <c r="B411" s="22" t="s">
        <v>890</v>
      </c>
      <c r="C411" s="22" t="s">
        <v>192</v>
      </c>
      <c r="D411" s="22" t="s">
        <v>890</v>
      </c>
      <c r="E411" s="22" t="s">
        <v>890</v>
      </c>
      <c r="F411" s="22" t="s">
        <v>20</v>
      </c>
      <c r="G411" s="23" t="n">
        <v>1</v>
      </c>
      <c r="H411" s="24" t="n">
        <v>183.17</v>
      </c>
      <c r="I411" s="24" t="n">
        <v>183.17</v>
      </c>
      <c r="J411" s="24" t="n">
        <v>0</v>
      </c>
      <c r="K411" s="24" t="n">
        <v>-0</v>
      </c>
      <c r="L411" s="24" t="n">
        <v>-0</v>
      </c>
      <c r="M411" s="24"/>
      <c r="N411" s="6" t="s">
        <f>=I411+J411+K411+L411</f>
      </c>
      <c r="O411" s="24"/>
      <c r="P411" s="22"/>
      <c r="Q411" s="22" t="s">
        <v>985</v>
      </c>
    </row>
    <row collapsed="false" customFormat="false" customHeight="false" hidden="false" ht="12.1" outlineLevel="0" r="412">
      <c r="A412" s="21" t="n">
        <v>44802</v>
      </c>
      <c r="B412" s="22" t="s">
        <v>890</v>
      </c>
      <c r="C412" s="22" t="s">
        <v>192</v>
      </c>
      <c r="D412" s="22" t="s">
        <v>890</v>
      </c>
      <c r="E412" s="22" t="s">
        <v>890</v>
      </c>
      <c r="F412" s="22" t="s">
        <v>20</v>
      </c>
      <c r="G412" s="23" t="n">
        <v>1</v>
      </c>
      <c r="H412" s="24" t="n">
        <v>7.49</v>
      </c>
      <c r="I412" s="24" t="n">
        <v>7.49</v>
      </c>
      <c r="J412" s="24" t="n">
        <v>0</v>
      </c>
      <c r="K412" s="24" t="n">
        <v>-0</v>
      </c>
      <c r="L412" s="24" t="n">
        <v>-0</v>
      </c>
      <c r="M412" s="24"/>
      <c r="N412" s="6" t="s">
        <f>=I412+J412+K412+L412</f>
      </c>
      <c r="O412" s="24"/>
      <c r="P412" s="22"/>
      <c r="Q412" s="22" t="s">
        <v>985</v>
      </c>
    </row>
    <row collapsed="false" customFormat="false" customHeight="false" hidden="false" ht="12.1" outlineLevel="0" r="413">
      <c r="A413" s="21" t="n">
        <v>44809</v>
      </c>
      <c r="B413" s="22" t="s">
        <v>890</v>
      </c>
      <c r="C413" s="22" t="s">
        <v>192</v>
      </c>
      <c r="D413" s="22" t="s">
        <v>890</v>
      </c>
      <c r="E413" s="22" t="s">
        <v>890</v>
      </c>
      <c r="F413" s="22" t="s">
        <v>20</v>
      </c>
      <c r="G413" s="23" t="n">
        <v>1</v>
      </c>
      <c r="H413" s="24" t="n">
        <v>1010</v>
      </c>
      <c r="I413" s="24" t="n">
        <v>1010</v>
      </c>
      <c r="J413" s="24" t="n">
        <v>0</v>
      </c>
      <c r="K413" s="24" t="n">
        <v>-0</v>
      </c>
      <c r="L413" s="24" t="n">
        <v>-0</v>
      </c>
      <c r="M413" s="24"/>
      <c r="N413" s="6" t="s">
        <f>=I413+J413+K413+L413</f>
      </c>
      <c r="O413" s="24"/>
      <c r="P413" s="22"/>
      <c r="Q413" s="22" t="s">
        <v>985</v>
      </c>
    </row>
    <row collapsed="false" customFormat="false" customHeight="false" hidden="false" ht="12.1" outlineLevel="0" r="414">
      <c r="A414" s="20" t="n">
        <v>44809.509386574</v>
      </c>
      <c r="B414" s="16" t="s">
        <v>792</v>
      </c>
      <c r="C414" s="16" t="s">
        <v>995</v>
      </c>
      <c r="D414" s="16" t="s">
        <v>763</v>
      </c>
      <c r="E414" s="16" t="s">
        <v>18</v>
      </c>
      <c r="F414" s="16" t="s">
        <v>20</v>
      </c>
      <c r="G414" s="7" t="n">
        <v>200</v>
      </c>
      <c r="H414" s="6" t="n">
        <v>7.249</v>
      </c>
      <c r="I414" s="6" t="n">
        <v>-1449.8</v>
      </c>
      <c r="J414" s="6" t="n">
        <v>-0</v>
      </c>
      <c r="K414" s="6" t="n">
        <v>-0.72</v>
      </c>
      <c r="L414" s="6" t="n">
        <v>-0</v>
      </c>
      <c r="M414" s="6"/>
      <c r="N414" s="6" t="s">
        <f>=I414+J414+K414+L414</f>
      </c>
      <c r="O414" s="6"/>
      <c r="P414" s="16"/>
      <c r="Q414" s="16" t="s">
        <v>985</v>
      </c>
    </row>
    <row collapsed="false" customFormat="false" customHeight="false" hidden="false" ht="12.1" outlineLevel="0" r="415">
      <c r="A415" s="21" t="n">
        <v>44826</v>
      </c>
      <c r="B415" s="22" t="s">
        <v>890</v>
      </c>
      <c r="C415" s="22" t="s">
        <v>192</v>
      </c>
      <c r="D415" s="22" t="s">
        <v>890</v>
      </c>
      <c r="E415" s="22" t="s">
        <v>890</v>
      </c>
      <c r="F415" s="22" t="s">
        <v>20</v>
      </c>
      <c r="G415" s="23" t="n">
        <v>1</v>
      </c>
      <c r="H415" s="24" t="n">
        <v>1150</v>
      </c>
      <c r="I415" s="24" t="n">
        <v>1150</v>
      </c>
      <c r="J415" s="24" t="n">
        <v>0</v>
      </c>
      <c r="K415" s="24" t="n">
        <v>-0</v>
      </c>
      <c r="L415" s="24" t="n">
        <v>-0</v>
      </c>
      <c r="M415" s="24"/>
      <c r="N415" s="6" t="s">
        <f>=I415+J415+K415+L415</f>
      </c>
      <c r="O415" s="24"/>
      <c r="P415" s="22"/>
      <c r="Q415" s="22" t="s">
        <v>985</v>
      </c>
    </row>
    <row collapsed="false" customFormat="false" customHeight="false" hidden="false" ht="12.1" outlineLevel="0" r="416">
      <c r="A416" s="21" t="n">
        <v>44826.166666667</v>
      </c>
      <c r="B416" s="22" t="s">
        <v>890</v>
      </c>
      <c r="C416" s="22" t="s">
        <v>192</v>
      </c>
      <c r="D416" s="22" t="s">
        <v>890</v>
      </c>
      <c r="E416" s="22" t="s">
        <v>890</v>
      </c>
      <c r="F416" s="22" t="s">
        <v>20</v>
      </c>
      <c r="G416" s="23" t="n">
        <v>1</v>
      </c>
      <c r="H416" s="24" t="n">
        <v>1050</v>
      </c>
      <c r="I416" s="24" t="n">
        <v>1050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4"/>
      <c r="P416" s="22"/>
      <c r="Q416" s="22" t="s">
        <v>891</v>
      </c>
    </row>
    <row collapsed="false" customFormat="false" customHeight="false" hidden="false" ht="12.1" outlineLevel="0" r="417">
      <c r="A417" s="20" t="n">
        <v>44826.725775463</v>
      </c>
      <c r="B417" s="16" t="s">
        <v>792</v>
      </c>
      <c r="C417" s="16" t="s">
        <v>995</v>
      </c>
      <c r="D417" s="16" t="s">
        <v>763</v>
      </c>
      <c r="E417" s="16" t="s">
        <v>18</v>
      </c>
      <c r="F417" s="16" t="s">
        <v>20</v>
      </c>
      <c r="G417" s="7" t="n">
        <v>100</v>
      </c>
      <c r="H417" s="6" t="n">
        <v>6.091</v>
      </c>
      <c r="I417" s="6" t="n">
        <v>-609.1</v>
      </c>
      <c r="J417" s="6" t="n">
        <v>-0</v>
      </c>
      <c r="K417" s="6" t="n">
        <v>-0.31</v>
      </c>
      <c r="L417" s="6" t="n">
        <v>-0</v>
      </c>
      <c r="M417" s="6"/>
      <c r="N417" s="6" t="s">
        <f>=I417+J417+K417+L417</f>
      </c>
      <c r="O417" s="6"/>
      <c r="P417" s="16"/>
      <c r="Q417" s="16" t="s">
        <v>985</v>
      </c>
    </row>
    <row collapsed="false" customFormat="false" customHeight="false" hidden="false" ht="12.1" outlineLevel="0" r="418">
      <c r="A418" s="20" t="n">
        <v>44826.726574074</v>
      </c>
      <c r="B418" s="16" t="s">
        <v>57</v>
      </c>
      <c r="C418" s="16" t="s">
        <v>981</v>
      </c>
      <c r="D418" s="16" t="s">
        <v>763</v>
      </c>
      <c r="E418" s="16" t="s">
        <v>18</v>
      </c>
      <c r="F418" s="16" t="s">
        <v>20</v>
      </c>
      <c r="G418" s="7" t="n">
        <v>1</v>
      </c>
      <c r="H418" s="6" t="n">
        <v>315.8</v>
      </c>
      <c r="I418" s="6" t="n">
        <v>-315.8</v>
      </c>
      <c r="J418" s="6" t="n">
        <v>-0</v>
      </c>
      <c r="K418" s="6" t="n">
        <v>-0.16</v>
      </c>
      <c r="L418" s="6" t="n">
        <v>-0</v>
      </c>
      <c r="M418" s="6"/>
      <c r="N418" s="6" t="s">
        <f>=I418+J418+K418+L418</f>
      </c>
      <c r="O418" s="6"/>
      <c r="P418" s="16"/>
      <c r="Q418" s="16" t="s">
        <v>985</v>
      </c>
    </row>
    <row collapsed="false" customFormat="false" customHeight="false" hidden="false" ht="12.1" outlineLevel="0" r="419">
      <c r="A419" s="20" t="n">
        <v>44826.727592593</v>
      </c>
      <c r="B419" s="16" t="s">
        <v>136</v>
      </c>
      <c r="C419" s="16" t="s">
        <v>996</v>
      </c>
      <c r="D419" s="16" t="s">
        <v>763</v>
      </c>
      <c r="E419" s="16" t="s">
        <v>133</v>
      </c>
      <c r="F419" s="16" t="s">
        <v>20</v>
      </c>
      <c r="G419" s="7" t="n">
        <v>2</v>
      </c>
      <c r="H419" s="6" t="n">
        <v>87.1</v>
      </c>
      <c r="I419" s="6" t="n">
        <v>-174.2</v>
      </c>
      <c r="J419" s="6" t="n">
        <v>-0</v>
      </c>
      <c r="K419" s="6" t="n">
        <v>-0.02</v>
      </c>
      <c r="L419" s="6" t="n">
        <v>-0</v>
      </c>
      <c r="M419" s="6"/>
      <c r="N419" s="6" t="s">
        <f>=I419+J419+K419+L419</f>
      </c>
      <c r="O419" s="6"/>
      <c r="P419" s="16"/>
      <c r="Q419" s="16" t="s">
        <v>985</v>
      </c>
    </row>
    <row collapsed="false" customFormat="false" customHeight="false" hidden="false" ht="12.1" outlineLevel="0" r="420">
      <c r="A420" s="20" t="n">
        <v>44826.728171296</v>
      </c>
      <c r="B420" s="16" t="s">
        <v>132</v>
      </c>
      <c r="C420" s="16" t="s">
        <v>930</v>
      </c>
      <c r="D420" s="16" t="s">
        <v>763</v>
      </c>
      <c r="E420" s="16" t="s">
        <v>133</v>
      </c>
      <c r="F420" s="16" t="s">
        <v>20</v>
      </c>
      <c r="G420" s="7" t="n">
        <v>2</v>
      </c>
      <c r="H420" s="6" t="n">
        <v>0.8337</v>
      </c>
      <c r="I420" s="6" t="n">
        <v>-1.67</v>
      </c>
      <c r="J420" s="6" t="n">
        <v>-0</v>
      </c>
      <c r="K420" s="6" t="n">
        <v>-0.02</v>
      </c>
      <c r="L420" s="6" t="n">
        <v>-0</v>
      </c>
      <c r="M420" s="6"/>
      <c r="N420" s="6" t="s">
        <f>=I420+J420+K420+L420</f>
      </c>
      <c r="O420" s="6"/>
      <c r="P420" s="16"/>
      <c r="Q420" s="16" t="s">
        <v>985</v>
      </c>
    </row>
    <row collapsed="false" customFormat="false" customHeight="false" hidden="false" ht="12.1" outlineLevel="0" r="421">
      <c r="A421" s="20" t="n">
        <v>44826.72818287</v>
      </c>
      <c r="B421" s="16" t="s">
        <v>132</v>
      </c>
      <c r="C421" s="16" t="s">
        <v>930</v>
      </c>
      <c r="D421" s="16" t="s">
        <v>763</v>
      </c>
      <c r="E421" s="16" t="s">
        <v>133</v>
      </c>
      <c r="F421" s="16" t="s">
        <v>20</v>
      </c>
      <c r="G421" s="7" t="n">
        <v>2</v>
      </c>
      <c r="H421" s="6" t="n">
        <v>0.8337</v>
      </c>
      <c r="I421" s="6" t="n">
        <v>-1.67</v>
      </c>
      <c r="J421" s="6" t="n">
        <v>-0</v>
      </c>
      <c r="K421" s="6" t="n">
        <v>-0.02</v>
      </c>
      <c r="L421" s="6" t="n">
        <v>-0</v>
      </c>
      <c r="M421" s="6"/>
      <c r="N421" s="6" t="s">
        <f>=I421+J421+K421+L421</f>
      </c>
      <c r="O421" s="6"/>
      <c r="P421" s="16"/>
      <c r="Q421" s="16" t="s">
        <v>985</v>
      </c>
    </row>
    <row collapsed="false" customFormat="false" customHeight="false" hidden="false" ht="12.1" outlineLevel="0" r="422">
      <c r="A422" s="20" t="n">
        <v>44826.728194444</v>
      </c>
      <c r="B422" s="16" t="s">
        <v>132</v>
      </c>
      <c r="C422" s="16" t="s">
        <v>930</v>
      </c>
      <c r="D422" s="16" t="s">
        <v>763</v>
      </c>
      <c r="E422" s="16" t="s">
        <v>133</v>
      </c>
      <c r="F422" s="16" t="s">
        <v>20</v>
      </c>
      <c r="G422" s="7" t="n">
        <v>2</v>
      </c>
      <c r="H422" s="6" t="n">
        <v>0.8337</v>
      </c>
      <c r="I422" s="6" t="n">
        <v>-1.67</v>
      </c>
      <c r="J422" s="6" t="n">
        <v>-0</v>
      </c>
      <c r="K422" s="6" t="n">
        <v>-0.02</v>
      </c>
      <c r="L422" s="6" t="n">
        <v>-0</v>
      </c>
      <c r="M422" s="6"/>
      <c r="N422" s="6" t="s">
        <f>=I422+J422+K422+L422</f>
      </c>
      <c r="O422" s="6"/>
      <c r="P422" s="16"/>
      <c r="Q422" s="16" t="s">
        <v>985</v>
      </c>
    </row>
    <row collapsed="false" customFormat="false" customHeight="false" hidden="false" ht="12.1" outlineLevel="0" r="423">
      <c r="A423" s="20" t="n">
        <v>44826.728206019</v>
      </c>
      <c r="B423" s="16" t="s">
        <v>132</v>
      </c>
      <c r="C423" s="16" t="s">
        <v>930</v>
      </c>
      <c r="D423" s="16" t="s">
        <v>763</v>
      </c>
      <c r="E423" s="16" t="s">
        <v>133</v>
      </c>
      <c r="F423" s="16" t="s">
        <v>20</v>
      </c>
      <c r="G423" s="7" t="n">
        <v>2</v>
      </c>
      <c r="H423" s="6" t="n">
        <v>0.8337</v>
      </c>
      <c r="I423" s="6" t="n">
        <v>-1.67</v>
      </c>
      <c r="J423" s="6" t="n">
        <v>-0</v>
      </c>
      <c r="K423" s="6" t="n">
        <v>-0.02</v>
      </c>
      <c r="L423" s="6" t="n">
        <v>-0</v>
      </c>
      <c r="M423" s="6"/>
      <c r="N423" s="6" t="s">
        <f>=I423+J423+K423+L423</f>
      </c>
      <c r="O423" s="6"/>
      <c r="P423" s="16"/>
      <c r="Q423" s="16" t="s">
        <v>985</v>
      </c>
    </row>
    <row collapsed="false" customFormat="false" customHeight="false" hidden="false" ht="12.1" outlineLevel="0" r="424">
      <c r="A424" s="20" t="n">
        <v>44826.728217593</v>
      </c>
      <c r="B424" s="16" t="s">
        <v>132</v>
      </c>
      <c r="C424" s="16" t="s">
        <v>930</v>
      </c>
      <c r="D424" s="16" t="s">
        <v>763</v>
      </c>
      <c r="E424" s="16" t="s">
        <v>133</v>
      </c>
      <c r="F424" s="16" t="s">
        <v>20</v>
      </c>
      <c r="G424" s="7" t="n">
        <v>2</v>
      </c>
      <c r="H424" s="6" t="n">
        <v>0.8337</v>
      </c>
      <c r="I424" s="6" t="n">
        <v>-1.67</v>
      </c>
      <c r="J424" s="6" t="n">
        <v>-0</v>
      </c>
      <c r="K424" s="6" t="n">
        <v>-0.02</v>
      </c>
      <c r="L424" s="6" t="n">
        <v>-0</v>
      </c>
      <c r="M424" s="6"/>
      <c r="N424" s="6" t="s">
        <f>=I424+J424+K424+L424</f>
      </c>
      <c r="O424" s="6"/>
      <c r="P424" s="16"/>
      <c r="Q424" s="16" t="s">
        <v>985</v>
      </c>
    </row>
    <row collapsed="false" customFormat="false" customHeight="false" hidden="false" ht="12.1" outlineLevel="0" r="425">
      <c r="A425" s="20" t="n">
        <v>44826.728229167</v>
      </c>
      <c r="B425" s="16" t="s">
        <v>132</v>
      </c>
      <c r="C425" s="16" t="s">
        <v>930</v>
      </c>
      <c r="D425" s="16" t="s">
        <v>763</v>
      </c>
      <c r="E425" s="16" t="s">
        <v>133</v>
      </c>
      <c r="F425" s="16" t="s">
        <v>20</v>
      </c>
      <c r="G425" s="7" t="n">
        <v>2</v>
      </c>
      <c r="H425" s="6" t="n">
        <v>0.8337</v>
      </c>
      <c r="I425" s="6" t="n">
        <v>-1.67</v>
      </c>
      <c r="J425" s="6" t="n">
        <v>-0</v>
      </c>
      <c r="K425" s="6" t="n">
        <v>-0.02</v>
      </c>
      <c r="L425" s="6" t="n">
        <v>-0</v>
      </c>
      <c r="M425" s="6"/>
      <c r="N425" s="6" t="s">
        <f>=I425+J425+K425+L425</f>
      </c>
      <c r="O425" s="6"/>
      <c r="P425" s="16"/>
      <c r="Q425" s="16" t="s">
        <v>985</v>
      </c>
    </row>
    <row collapsed="false" customFormat="false" customHeight="false" hidden="false" ht="12.1" outlineLevel="0" r="426">
      <c r="A426" s="20" t="n">
        <v>44826.728240741</v>
      </c>
      <c r="B426" s="16" t="s">
        <v>132</v>
      </c>
      <c r="C426" s="16" t="s">
        <v>930</v>
      </c>
      <c r="D426" s="16" t="s">
        <v>763</v>
      </c>
      <c r="E426" s="16" t="s">
        <v>133</v>
      </c>
      <c r="F426" s="16" t="s">
        <v>20</v>
      </c>
      <c r="G426" s="7" t="n">
        <v>2</v>
      </c>
      <c r="H426" s="6" t="n">
        <v>0.8337</v>
      </c>
      <c r="I426" s="6" t="n">
        <v>-1.67</v>
      </c>
      <c r="J426" s="6" t="n">
        <v>-0</v>
      </c>
      <c r="K426" s="6" t="n">
        <v>-0.02</v>
      </c>
      <c r="L426" s="6" t="n">
        <v>-0</v>
      </c>
      <c r="M426" s="6"/>
      <c r="N426" s="6" t="s">
        <f>=I426+J426+K426+L426</f>
      </c>
      <c r="O426" s="6"/>
      <c r="P426" s="16"/>
      <c r="Q426" s="16" t="s">
        <v>985</v>
      </c>
    </row>
    <row collapsed="false" customFormat="false" customHeight="false" hidden="false" ht="12.1" outlineLevel="0" r="427">
      <c r="A427" s="20" t="n">
        <v>44826.728252315</v>
      </c>
      <c r="B427" s="16" t="s">
        <v>132</v>
      </c>
      <c r="C427" s="16" t="s">
        <v>930</v>
      </c>
      <c r="D427" s="16" t="s">
        <v>763</v>
      </c>
      <c r="E427" s="16" t="s">
        <v>133</v>
      </c>
      <c r="F427" s="16" t="s">
        <v>20</v>
      </c>
      <c r="G427" s="7" t="n">
        <v>2</v>
      </c>
      <c r="H427" s="6" t="n">
        <v>0.8337</v>
      </c>
      <c r="I427" s="6" t="n">
        <v>-1.67</v>
      </c>
      <c r="J427" s="6" t="n">
        <v>-0</v>
      </c>
      <c r="K427" s="6" t="n">
        <v>-0.02</v>
      </c>
      <c r="L427" s="6" t="n">
        <v>-0</v>
      </c>
      <c r="M427" s="6"/>
      <c r="N427" s="6" t="s">
        <f>=I427+J427+K427+L427</f>
      </c>
      <c r="O427" s="6"/>
      <c r="P427" s="16"/>
      <c r="Q427" s="16" t="s">
        <v>985</v>
      </c>
    </row>
    <row collapsed="false" customFormat="false" customHeight="false" hidden="false" ht="12.1" outlineLevel="0" r="428">
      <c r="A428" s="20" t="n">
        <v>44826.728263889</v>
      </c>
      <c r="B428" s="16" t="s">
        <v>132</v>
      </c>
      <c r="C428" s="16" t="s">
        <v>930</v>
      </c>
      <c r="D428" s="16" t="s">
        <v>763</v>
      </c>
      <c r="E428" s="16" t="s">
        <v>133</v>
      </c>
      <c r="F428" s="16" t="s">
        <v>20</v>
      </c>
      <c r="G428" s="7" t="n">
        <v>2</v>
      </c>
      <c r="H428" s="6" t="n">
        <v>0.8337</v>
      </c>
      <c r="I428" s="6" t="n">
        <v>-1.67</v>
      </c>
      <c r="J428" s="6" t="n">
        <v>-0</v>
      </c>
      <c r="K428" s="6" t="n">
        <v>-0.02</v>
      </c>
      <c r="L428" s="6" t="n">
        <v>-0</v>
      </c>
      <c r="M428" s="6"/>
      <c r="N428" s="6" t="s">
        <f>=I428+J428+K428+L428</f>
      </c>
      <c r="O428" s="6"/>
      <c r="P428" s="16"/>
      <c r="Q428" s="16" t="s">
        <v>985</v>
      </c>
    </row>
    <row collapsed="false" customFormat="false" customHeight="false" hidden="false" ht="12.1" outlineLevel="0" r="429">
      <c r="A429" s="20" t="n">
        <v>44826.728275463</v>
      </c>
      <c r="B429" s="16" t="s">
        <v>132</v>
      </c>
      <c r="C429" s="16" t="s">
        <v>930</v>
      </c>
      <c r="D429" s="16" t="s">
        <v>763</v>
      </c>
      <c r="E429" s="16" t="s">
        <v>133</v>
      </c>
      <c r="F429" s="16" t="s">
        <v>20</v>
      </c>
      <c r="G429" s="7" t="n">
        <v>2</v>
      </c>
      <c r="H429" s="6" t="n">
        <v>0.8337</v>
      </c>
      <c r="I429" s="6" t="n">
        <v>-1.67</v>
      </c>
      <c r="J429" s="6" t="n">
        <v>-0</v>
      </c>
      <c r="K429" s="6" t="n">
        <v>-0.02</v>
      </c>
      <c r="L429" s="6" t="n">
        <v>-0</v>
      </c>
      <c r="M429" s="6"/>
      <c r="N429" s="6" t="s">
        <f>=I429+J429+K429+L429</f>
      </c>
      <c r="O429" s="6"/>
      <c r="P429" s="16"/>
      <c r="Q429" s="16" t="s">
        <v>985</v>
      </c>
    </row>
    <row collapsed="false" customFormat="false" customHeight="false" hidden="false" ht="12.1" outlineLevel="0" r="430">
      <c r="A430" s="20" t="n">
        <v>44826.728287037</v>
      </c>
      <c r="B430" s="16" t="s">
        <v>132</v>
      </c>
      <c r="C430" s="16" t="s">
        <v>930</v>
      </c>
      <c r="D430" s="16" t="s">
        <v>763</v>
      </c>
      <c r="E430" s="16" t="s">
        <v>133</v>
      </c>
      <c r="F430" s="16" t="s">
        <v>20</v>
      </c>
      <c r="G430" s="7" t="n">
        <v>2</v>
      </c>
      <c r="H430" s="6" t="n">
        <v>0.8337</v>
      </c>
      <c r="I430" s="6" t="n">
        <v>-1.67</v>
      </c>
      <c r="J430" s="6" t="n">
        <v>-0</v>
      </c>
      <c r="K430" s="6" t="n">
        <v>-0.02</v>
      </c>
      <c r="L430" s="6" t="n">
        <v>-0</v>
      </c>
      <c r="M430" s="6"/>
      <c r="N430" s="6" t="s">
        <f>=I430+J430+K430+L430</f>
      </c>
      <c r="O430" s="6"/>
      <c r="P430" s="16"/>
      <c r="Q430" s="16" t="s">
        <v>985</v>
      </c>
    </row>
    <row collapsed="false" customFormat="false" customHeight="false" hidden="false" ht="12.1" outlineLevel="0" r="431">
      <c r="A431" s="20" t="n">
        <v>44826.728298611</v>
      </c>
      <c r="B431" s="16" t="s">
        <v>132</v>
      </c>
      <c r="C431" s="16" t="s">
        <v>930</v>
      </c>
      <c r="D431" s="16" t="s">
        <v>763</v>
      </c>
      <c r="E431" s="16" t="s">
        <v>133</v>
      </c>
      <c r="F431" s="16" t="s">
        <v>20</v>
      </c>
      <c r="G431" s="7" t="n">
        <v>2</v>
      </c>
      <c r="H431" s="6" t="n">
        <v>0.8337</v>
      </c>
      <c r="I431" s="6" t="n">
        <v>-1.67</v>
      </c>
      <c r="J431" s="6" t="n">
        <v>-0</v>
      </c>
      <c r="K431" s="6" t="n">
        <v>-0.02</v>
      </c>
      <c r="L431" s="6" t="n">
        <v>-0</v>
      </c>
      <c r="M431" s="6"/>
      <c r="N431" s="6" t="s">
        <f>=I431+J431+K431+L431</f>
      </c>
      <c r="O431" s="6"/>
      <c r="P431" s="16"/>
      <c r="Q431" s="16" t="s">
        <v>985</v>
      </c>
    </row>
    <row collapsed="false" customFormat="false" customHeight="false" hidden="false" ht="12.1" outlineLevel="0" r="432">
      <c r="A432" s="20" t="n">
        <v>44826.728310185</v>
      </c>
      <c r="B432" s="16" t="s">
        <v>132</v>
      </c>
      <c r="C432" s="16" t="s">
        <v>930</v>
      </c>
      <c r="D432" s="16" t="s">
        <v>763</v>
      </c>
      <c r="E432" s="16" t="s">
        <v>133</v>
      </c>
      <c r="F432" s="16" t="s">
        <v>20</v>
      </c>
      <c r="G432" s="7" t="n">
        <v>2</v>
      </c>
      <c r="H432" s="6" t="n">
        <v>0.8337</v>
      </c>
      <c r="I432" s="6" t="n">
        <v>-1.67</v>
      </c>
      <c r="J432" s="6" t="n">
        <v>-0</v>
      </c>
      <c r="K432" s="6" t="n">
        <v>-0.02</v>
      </c>
      <c r="L432" s="6" t="n">
        <v>-0</v>
      </c>
      <c r="M432" s="6"/>
      <c r="N432" s="6" t="s">
        <f>=I432+J432+K432+L432</f>
      </c>
      <c r="O432" s="6"/>
      <c r="P432" s="16"/>
      <c r="Q432" s="16" t="s">
        <v>985</v>
      </c>
    </row>
    <row collapsed="false" customFormat="false" customHeight="false" hidden="false" ht="12.1" outlineLevel="0" r="433">
      <c r="A433" s="20" t="n">
        <v>44826.728321759</v>
      </c>
      <c r="B433" s="16" t="s">
        <v>132</v>
      </c>
      <c r="C433" s="16" t="s">
        <v>930</v>
      </c>
      <c r="D433" s="16" t="s">
        <v>763</v>
      </c>
      <c r="E433" s="16" t="s">
        <v>133</v>
      </c>
      <c r="F433" s="16" t="s">
        <v>20</v>
      </c>
      <c r="G433" s="7" t="n">
        <v>2</v>
      </c>
      <c r="H433" s="6" t="n">
        <v>0.8337</v>
      </c>
      <c r="I433" s="6" t="n">
        <v>-1.67</v>
      </c>
      <c r="J433" s="6" t="n">
        <v>-0</v>
      </c>
      <c r="K433" s="6" t="n">
        <v>-0.02</v>
      </c>
      <c r="L433" s="6" t="n">
        <v>-0</v>
      </c>
      <c r="M433" s="6"/>
      <c r="N433" s="6" t="s">
        <f>=I433+J433+K433+L433</f>
      </c>
      <c r="O433" s="6"/>
      <c r="P433" s="16"/>
      <c r="Q433" s="16" t="s">
        <v>985</v>
      </c>
    </row>
    <row collapsed="false" customFormat="false" customHeight="false" hidden="false" ht="12.1" outlineLevel="0" r="434">
      <c r="A434" s="20" t="n">
        <v>44826.728333333</v>
      </c>
      <c r="B434" s="16" t="s">
        <v>132</v>
      </c>
      <c r="C434" s="16" t="s">
        <v>930</v>
      </c>
      <c r="D434" s="16" t="s">
        <v>763</v>
      </c>
      <c r="E434" s="16" t="s">
        <v>133</v>
      </c>
      <c r="F434" s="16" t="s">
        <v>20</v>
      </c>
      <c r="G434" s="7" t="n">
        <v>2</v>
      </c>
      <c r="H434" s="6" t="n">
        <v>0.8337</v>
      </c>
      <c r="I434" s="6" t="n">
        <v>-1.67</v>
      </c>
      <c r="J434" s="6" t="n">
        <v>-0</v>
      </c>
      <c r="K434" s="6" t="n">
        <v>-0.02</v>
      </c>
      <c r="L434" s="6" t="n">
        <v>-0</v>
      </c>
      <c r="M434" s="6"/>
      <c r="N434" s="6" t="s">
        <f>=I434+J434+K434+L434</f>
      </c>
      <c r="O434" s="6"/>
      <c r="P434" s="16"/>
      <c r="Q434" s="16" t="s">
        <v>985</v>
      </c>
    </row>
    <row collapsed="false" customFormat="false" customHeight="false" hidden="false" ht="12.1" outlineLevel="0" r="435">
      <c r="A435" s="20" t="n">
        <v>44826.728344907</v>
      </c>
      <c r="B435" s="16" t="s">
        <v>132</v>
      </c>
      <c r="C435" s="16" t="s">
        <v>930</v>
      </c>
      <c r="D435" s="16" t="s">
        <v>763</v>
      </c>
      <c r="E435" s="16" t="s">
        <v>133</v>
      </c>
      <c r="F435" s="16" t="s">
        <v>20</v>
      </c>
      <c r="G435" s="7" t="n">
        <v>2</v>
      </c>
      <c r="H435" s="6" t="n">
        <v>0.8337</v>
      </c>
      <c r="I435" s="6" t="n">
        <v>-1.67</v>
      </c>
      <c r="J435" s="6" t="n">
        <v>-0</v>
      </c>
      <c r="K435" s="6" t="n">
        <v>-0.02</v>
      </c>
      <c r="L435" s="6" t="n">
        <v>-0</v>
      </c>
      <c r="M435" s="6"/>
      <c r="N435" s="6" t="s">
        <f>=I435+J435+K435+L435</f>
      </c>
      <c r="O435" s="6"/>
      <c r="P435" s="16"/>
      <c r="Q435" s="16" t="s">
        <v>985</v>
      </c>
    </row>
    <row collapsed="false" customFormat="false" customHeight="false" hidden="false" ht="12.1" outlineLevel="0" r="436">
      <c r="A436" s="20" t="n">
        <v>44826.914791667</v>
      </c>
      <c r="B436" s="16" t="s">
        <v>793</v>
      </c>
      <c r="C436" s="16" t="s">
        <v>997</v>
      </c>
      <c r="D436" s="16" t="s">
        <v>763</v>
      </c>
      <c r="E436" s="16" t="s">
        <v>172</v>
      </c>
      <c r="F436" s="16" t="s">
        <v>20</v>
      </c>
      <c r="G436" s="7" t="n">
        <v>1</v>
      </c>
      <c r="H436" s="6" t="n">
        <v>89.17</v>
      </c>
      <c r="I436" s="6" t="n">
        <v>-891.7</v>
      </c>
      <c r="J436" s="6" t="n">
        <v>-6.51</v>
      </c>
      <c r="K436" s="6" t="n">
        <v>-0.54</v>
      </c>
      <c r="L436" s="6" t="n">
        <v>-0.11</v>
      </c>
      <c r="M436" s="6"/>
      <c r="N436" s="6" t="s">
        <f>=I436+J436+K436+L436</f>
      </c>
      <c r="O436" s="6"/>
      <c r="P436" s="16"/>
      <c r="Q436" s="16" t="s">
        <v>891</v>
      </c>
    </row>
    <row collapsed="false" customFormat="false" customHeight="false" hidden="false" ht="12.1" outlineLevel="0" r="437">
      <c r="A437" s="21" t="n">
        <v>44837</v>
      </c>
      <c r="B437" s="22" t="s">
        <v>890</v>
      </c>
      <c r="C437" s="22" t="s">
        <v>192</v>
      </c>
      <c r="D437" s="22" t="s">
        <v>890</v>
      </c>
      <c r="E437" s="22" t="s">
        <v>890</v>
      </c>
      <c r="F437" s="22" t="s">
        <v>20</v>
      </c>
      <c r="G437" s="23" t="n">
        <v>1</v>
      </c>
      <c r="H437" s="24" t="n">
        <v>430</v>
      </c>
      <c r="I437" s="24" t="n">
        <v>430</v>
      </c>
      <c r="J437" s="24" t="n">
        <v>0</v>
      </c>
      <c r="K437" s="24" t="n">
        <v>-0</v>
      </c>
      <c r="L437" s="24" t="n">
        <v>-0</v>
      </c>
      <c r="M437" s="24"/>
      <c r="N437" s="6" t="s">
        <f>=I437+J437+K437+L437</f>
      </c>
      <c r="O437" s="24"/>
      <c r="P437" s="22"/>
      <c r="Q437" s="22" t="s">
        <v>985</v>
      </c>
    </row>
    <row collapsed="false" customFormat="false" customHeight="false" hidden="false" ht="12.1" outlineLevel="0" r="438">
      <c r="A438" s="21" t="n">
        <v>44837</v>
      </c>
      <c r="B438" s="22" t="s">
        <v>890</v>
      </c>
      <c r="C438" s="22" t="s">
        <v>192</v>
      </c>
      <c r="D438" s="22" t="s">
        <v>890</v>
      </c>
      <c r="E438" s="22" t="s">
        <v>890</v>
      </c>
      <c r="F438" s="22" t="s">
        <v>20</v>
      </c>
      <c r="G438" s="23" t="n">
        <v>1</v>
      </c>
      <c r="H438" s="24" t="n">
        <v>600</v>
      </c>
      <c r="I438" s="24" t="n">
        <v>600</v>
      </c>
      <c r="J438" s="24" t="n">
        <v>0</v>
      </c>
      <c r="K438" s="24" t="n">
        <v>-0</v>
      </c>
      <c r="L438" s="24" t="n">
        <v>-0</v>
      </c>
      <c r="M438" s="24"/>
      <c r="N438" s="6" t="s">
        <f>=I438+J438+K438+L438</f>
      </c>
      <c r="O438" s="24"/>
      <c r="P438" s="22"/>
      <c r="Q438" s="22" t="s">
        <v>985</v>
      </c>
    </row>
    <row collapsed="false" customFormat="false" customHeight="false" hidden="false" ht="12.1" outlineLevel="0" r="439">
      <c r="A439" s="21" t="n">
        <v>44837.166666667</v>
      </c>
      <c r="B439" s="22" t="s">
        <v>890</v>
      </c>
      <c r="C439" s="22" t="s">
        <v>192</v>
      </c>
      <c r="D439" s="22" t="s">
        <v>890</v>
      </c>
      <c r="E439" s="22" t="s">
        <v>890</v>
      </c>
      <c r="F439" s="22" t="s">
        <v>20</v>
      </c>
      <c r="G439" s="23" t="n">
        <v>1</v>
      </c>
      <c r="H439" s="24" t="n">
        <v>1200</v>
      </c>
      <c r="I439" s="24" t="n">
        <v>1200</v>
      </c>
      <c r="J439" s="24" t="n">
        <v>0</v>
      </c>
      <c r="K439" s="24" t="n">
        <v>-0</v>
      </c>
      <c r="L439" s="24" t="n">
        <v>-0</v>
      </c>
      <c r="M439" s="24"/>
      <c r="N439" s="6" t="s">
        <f>=I439+J439+K439+L439</f>
      </c>
      <c r="O439" s="24"/>
      <c r="P439" s="22"/>
      <c r="Q439" s="22" t="s">
        <v>891</v>
      </c>
    </row>
    <row collapsed="false" customFormat="false" customHeight="false" hidden="false" ht="12.1" outlineLevel="0" r="440">
      <c r="A440" s="20" t="n">
        <v>44837.730972222</v>
      </c>
      <c r="B440" s="16" t="s">
        <v>57</v>
      </c>
      <c r="C440" s="16" t="s">
        <v>981</v>
      </c>
      <c r="D440" s="16" t="s">
        <v>763</v>
      </c>
      <c r="E440" s="16" t="s">
        <v>18</v>
      </c>
      <c r="F440" s="16" t="s">
        <v>20</v>
      </c>
      <c r="G440" s="7" t="n">
        <v>2</v>
      </c>
      <c r="H440" s="6" t="n">
        <v>280.65</v>
      </c>
      <c r="I440" s="6" t="n">
        <v>-561.3</v>
      </c>
      <c r="J440" s="6" t="n">
        <v>-0</v>
      </c>
      <c r="K440" s="6" t="n">
        <v>-0.27</v>
      </c>
      <c r="L440" s="6" t="n">
        <v>-0</v>
      </c>
      <c r="M440" s="6"/>
      <c r="N440" s="6" t="s">
        <f>=I440+J440+K440+L440</f>
      </c>
      <c r="O440" s="6"/>
      <c r="P440" s="16"/>
      <c r="Q440" s="16" t="s">
        <v>985</v>
      </c>
    </row>
    <row collapsed="false" customFormat="false" customHeight="false" hidden="false" ht="12.1" outlineLevel="0" r="441">
      <c r="A441" s="20" t="n">
        <v>44837.733240741</v>
      </c>
      <c r="B441" s="16" t="s">
        <v>132</v>
      </c>
      <c r="C441" s="16" t="s">
        <v>930</v>
      </c>
      <c r="D441" s="16" t="s">
        <v>763</v>
      </c>
      <c r="E441" s="16" t="s">
        <v>133</v>
      </c>
      <c r="F441" s="16" t="s">
        <v>20</v>
      </c>
      <c r="G441" s="7" t="n">
        <v>35</v>
      </c>
      <c r="H441" s="6" t="n">
        <v>0.8334</v>
      </c>
      <c r="I441" s="6" t="n">
        <v>-29.17</v>
      </c>
      <c r="J441" s="6" t="n">
        <v>-0</v>
      </c>
      <c r="K441" s="6" t="n">
        <v>-0.02</v>
      </c>
      <c r="L441" s="6" t="n">
        <v>-0</v>
      </c>
      <c r="M441" s="6"/>
      <c r="N441" s="6" t="s">
        <f>=I441+J441+K441+L441</f>
      </c>
      <c r="O441" s="6"/>
      <c r="P441" s="16"/>
      <c r="Q441" s="16" t="s">
        <v>985</v>
      </c>
    </row>
    <row collapsed="false" customFormat="false" customHeight="false" hidden="false" ht="12.1" outlineLevel="0" r="442">
      <c r="A442" s="20" t="n">
        <v>44837.73599537</v>
      </c>
      <c r="B442" s="16" t="s">
        <v>61</v>
      </c>
      <c r="C442" s="16" t="s">
        <v>969</v>
      </c>
      <c r="D442" s="16" t="s">
        <v>763</v>
      </c>
      <c r="E442" s="16" t="s">
        <v>18</v>
      </c>
      <c r="F442" s="16" t="s">
        <v>20</v>
      </c>
      <c r="G442" s="7" t="n">
        <v>1000</v>
      </c>
      <c r="H442" s="6" t="n">
        <v>0.439</v>
      </c>
      <c r="I442" s="6" t="n">
        <v>-439</v>
      </c>
      <c r="J442" s="6" t="n">
        <v>-0</v>
      </c>
      <c r="K442" s="6" t="n">
        <v>-0.23</v>
      </c>
      <c r="L442" s="6" t="n">
        <v>-0</v>
      </c>
      <c r="M442" s="6"/>
      <c r="N442" s="6" t="s">
        <f>=I442+J442+K442+L442</f>
      </c>
      <c r="O442" s="6"/>
      <c r="P442" s="16"/>
      <c r="Q442" s="16" t="s">
        <v>985</v>
      </c>
    </row>
    <row collapsed="false" customFormat="false" customHeight="false" hidden="false" ht="12.1" outlineLevel="0" r="443">
      <c r="A443" s="20" t="n">
        <v>44837.895335648</v>
      </c>
      <c r="B443" s="16" t="s">
        <v>72</v>
      </c>
      <c r="C443" s="16" t="s">
        <v>902</v>
      </c>
      <c r="D443" s="16" t="s">
        <v>763</v>
      </c>
      <c r="E443" s="16" t="s">
        <v>18</v>
      </c>
      <c r="F443" s="16" t="s">
        <v>20</v>
      </c>
      <c r="G443" s="7" t="n">
        <v>10</v>
      </c>
      <c r="H443" s="6" t="n">
        <v>78.28</v>
      </c>
      <c r="I443" s="6" t="n">
        <v>-782.8</v>
      </c>
      <c r="J443" s="6" t="n">
        <v>-0</v>
      </c>
      <c r="K443" s="6" t="n">
        <v>-0.47</v>
      </c>
      <c r="L443" s="6" t="n">
        <v>-0.07</v>
      </c>
      <c r="M443" s="6"/>
      <c r="N443" s="6" t="s">
        <f>=I443+J443+K443+L443</f>
      </c>
      <c r="O443" s="6"/>
      <c r="P443" s="16"/>
      <c r="Q443" s="16" t="s">
        <v>891</v>
      </c>
    </row>
    <row collapsed="false" customFormat="false" customHeight="false" hidden="false" ht="12.1" outlineLevel="0" r="444">
      <c r="A444" s="20" t="n">
        <v>44837.895740741</v>
      </c>
      <c r="B444" s="16" t="s">
        <v>775</v>
      </c>
      <c r="C444" s="16" t="s">
        <v>907</v>
      </c>
      <c r="D444" s="16" t="s">
        <v>763</v>
      </c>
      <c r="E444" s="16" t="s">
        <v>18</v>
      </c>
      <c r="F444" s="16" t="s">
        <v>20</v>
      </c>
      <c r="G444" s="7" t="n">
        <v>10</v>
      </c>
      <c r="H444" s="6" t="n">
        <v>55.65</v>
      </c>
      <c r="I444" s="6" t="n">
        <v>-556.5</v>
      </c>
      <c r="J444" s="6" t="n">
        <v>-0</v>
      </c>
      <c r="K444" s="6" t="n">
        <v>-0.33</v>
      </c>
      <c r="L444" s="6" t="n">
        <v>-0.05</v>
      </c>
      <c r="M444" s="6"/>
      <c r="N444" s="6" t="s">
        <f>=I444+J444+K444+L444</f>
      </c>
      <c r="O444" s="6"/>
      <c r="P444" s="16"/>
      <c r="Q444" s="16" t="s">
        <v>891</v>
      </c>
    </row>
    <row collapsed="false" customFormat="false" customHeight="false" hidden="false" ht="12.1" outlineLevel="0" r="445">
      <c r="A445" s="25" t="n">
        <v>44841.729953704</v>
      </c>
      <c r="B445" s="26" t="s">
        <v>769</v>
      </c>
      <c r="C445" s="26" t="s">
        <v>893</v>
      </c>
      <c r="D445" s="26" t="s">
        <v>764</v>
      </c>
      <c r="E445" s="26" t="s">
        <v>18</v>
      </c>
      <c r="F445" s="26" t="s">
        <v>20</v>
      </c>
      <c r="G445" s="27" t="n">
        <v>-20</v>
      </c>
      <c r="H445" s="28" t="n">
        <v>204.16</v>
      </c>
      <c r="I445" s="28" t="n">
        <v>4083.2</v>
      </c>
      <c r="J445" s="28" t="n">
        <v>0</v>
      </c>
      <c r="K445" s="28" t="n">
        <v>-2.03</v>
      </c>
      <c r="L445" s="28" t="n">
        <v>-0</v>
      </c>
      <c r="M445" s="28"/>
      <c r="N445" s="6" t="s">
        <f>=I445+J445+K445+L445</f>
      </c>
      <c r="O445" s="28"/>
      <c r="P445" s="26"/>
      <c r="Q445" s="26" t="s">
        <v>985</v>
      </c>
    </row>
    <row collapsed="false" customFormat="false" customHeight="false" hidden="false" ht="12.1" outlineLevel="0" r="446">
      <c r="A446" s="21" t="n">
        <v>44844.166666667</v>
      </c>
      <c r="B446" s="22" t="s">
        <v>890</v>
      </c>
      <c r="C446" s="22" t="s">
        <v>192</v>
      </c>
      <c r="D446" s="22" t="s">
        <v>890</v>
      </c>
      <c r="E446" s="22" t="s">
        <v>890</v>
      </c>
      <c r="F446" s="22" t="s">
        <v>20</v>
      </c>
      <c r="G446" s="23" t="n">
        <v>1</v>
      </c>
      <c r="H446" s="24" t="n">
        <v>768.3</v>
      </c>
      <c r="I446" s="24" t="n">
        <v>768.3</v>
      </c>
      <c r="J446" s="24" t="n">
        <v>0</v>
      </c>
      <c r="K446" s="24" t="n">
        <v>-0</v>
      </c>
      <c r="L446" s="24" t="n">
        <v>-0</v>
      </c>
      <c r="M446" s="24"/>
      <c r="N446" s="6" t="s">
        <f>=I446+J446+K446+L446</f>
      </c>
      <c r="O446" s="24"/>
      <c r="P446" s="22"/>
      <c r="Q446" s="22" t="s">
        <v>891</v>
      </c>
    </row>
    <row collapsed="false" customFormat="false" customHeight="false" hidden="false" ht="12.1" outlineLevel="0" r="447">
      <c r="A447" s="20" t="n">
        <v>44844.895081019</v>
      </c>
      <c r="B447" s="16" t="s">
        <v>102</v>
      </c>
      <c r="C447" s="16" t="s">
        <v>901</v>
      </c>
      <c r="D447" s="16" t="s">
        <v>763</v>
      </c>
      <c r="E447" s="16" t="s">
        <v>18</v>
      </c>
      <c r="F447" s="16" t="s">
        <v>20</v>
      </c>
      <c r="G447" s="7" t="n">
        <v>10</v>
      </c>
      <c r="H447" s="6" t="n">
        <v>76.76</v>
      </c>
      <c r="I447" s="6" t="n">
        <v>-767.6</v>
      </c>
      <c r="J447" s="6" t="n">
        <v>-0</v>
      </c>
      <c r="K447" s="6" t="n">
        <v>-0.46</v>
      </c>
      <c r="L447" s="6" t="n">
        <v>-0.07</v>
      </c>
      <c r="M447" s="6"/>
      <c r="N447" s="6" t="s">
        <f>=I447+J447+K447+L447</f>
      </c>
      <c r="O447" s="6"/>
      <c r="P447" s="16"/>
      <c r="Q447" s="16" t="s">
        <v>891</v>
      </c>
    </row>
    <row collapsed="false" customFormat="false" customHeight="false" hidden="false" ht="12.1" outlineLevel="0" r="448">
      <c r="A448" s="21" t="n">
        <v>44848</v>
      </c>
      <c r="B448" s="22" t="s">
        <v>890</v>
      </c>
      <c r="C448" s="22" t="s">
        <v>192</v>
      </c>
      <c r="D448" s="22" t="s">
        <v>890</v>
      </c>
      <c r="E448" s="22" t="s">
        <v>890</v>
      </c>
      <c r="F448" s="22" t="s">
        <v>20</v>
      </c>
      <c r="G448" s="23" t="n">
        <v>1</v>
      </c>
      <c r="H448" s="24" t="n">
        <v>1645</v>
      </c>
      <c r="I448" s="24" t="n">
        <v>1645</v>
      </c>
      <c r="J448" s="24" t="n">
        <v>0</v>
      </c>
      <c r="K448" s="24" t="n">
        <v>-0</v>
      </c>
      <c r="L448" s="24" t="n">
        <v>-0</v>
      </c>
      <c r="M448" s="24"/>
      <c r="N448" s="6" t="s">
        <f>=I448+J448+K448+L448</f>
      </c>
      <c r="O448" s="24"/>
      <c r="P448" s="22"/>
      <c r="Q448" s="22" t="s">
        <v>985</v>
      </c>
    </row>
    <row collapsed="false" customFormat="false" customHeight="false" hidden="false" ht="12.1" outlineLevel="0" r="449">
      <c r="A449" s="20" t="n">
        <v>44848.746944444</v>
      </c>
      <c r="B449" s="16" t="s">
        <v>90</v>
      </c>
      <c r="C449" s="16" t="s">
        <v>998</v>
      </c>
      <c r="D449" s="16" t="s">
        <v>763</v>
      </c>
      <c r="E449" s="16" t="s">
        <v>18</v>
      </c>
      <c r="F449" s="16" t="s">
        <v>20</v>
      </c>
      <c r="G449" s="7" t="n">
        <v>1</v>
      </c>
      <c r="H449" s="6" t="n">
        <v>5730</v>
      </c>
      <c r="I449" s="6" t="n">
        <v>-5730</v>
      </c>
      <c r="J449" s="6" t="n">
        <v>-0</v>
      </c>
      <c r="K449" s="6" t="n">
        <v>-2.86</v>
      </c>
      <c r="L449" s="6" t="n">
        <v>-0</v>
      </c>
      <c r="M449" s="6"/>
      <c r="N449" s="6" t="s">
        <f>=I449+J449+K449+L449</f>
      </c>
      <c r="O449" s="6"/>
      <c r="P449" s="16"/>
      <c r="Q449" s="16" t="s">
        <v>985</v>
      </c>
    </row>
    <row collapsed="false" customFormat="false" customHeight="false" hidden="false" ht="12.1" outlineLevel="0" r="450">
      <c r="A450" s="20" t="n">
        <v>44848.748553241</v>
      </c>
      <c r="B450" s="16" t="s">
        <v>132</v>
      </c>
      <c r="C450" s="16" t="s">
        <v>930</v>
      </c>
      <c r="D450" s="16" t="s">
        <v>763</v>
      </c>
      <c r="E450" s="16" t="s">
        <v>133</v>
      </c>
      <c r="F450" s="16" t="s">
        <v>20</v>
      </c>
      <c r="G450" s="7" t="n">
        <v>28</v>
      </c>
      <c r="H450" s="6" t="n">
        <v>0.8566</v>
      </c>
      <c r="I450" s="6" t="n">
        <v>-23.98</v>
      </c>
      <c r="J450" s="6" t="n">
        <v>-0</v>
      </c>
      <c r="K450" s="6" t="n">
        <v>-0.02</v>
      </c>
      <c r="L450" s="6" t="n">
        <v>-0</v>
      </c>
      <c r="M450" s="6"/>
      <c r="N450" s="6" t="s">
        <f>=I450+J450+K450+L450</f>
      </c>
      <c r="O450" s="6"/>
      <c r="P450" s="16"/>
      <c r="Q450" s="16" t="s">
        <v>985</v>
      </c>
    </row>
    <row collapsed="false" customFormat="false" customHeight="false" hidden="false" ht="12.1" outlineLevel="0" r="451">
      <c r="A451" s="21" t="n">
        <v>44862.438541667</v>
      </c>
      <c r="B451" s="22" t="s">
        <v>903</v>
      </c>
      <c r="C451" s="22" t="s">
        <v>999</v>
      </c>
      <c r="D451" s="22" t="s">
        <v>903</v>
      </c>
      <c r="E451" s="22" t="s">
        <v>903</v>
      </c>
      <c r="F451" s="22" t="s">
        <v>20</v>
      </c>
      <c r="G451" s="23" t="n">
        <v>1</v>
      </c>
      <c r="H451" s="24" t="n">
        <v>89.06</v>
      </c>
      <c r="I451" s="24" t="n">
        <v>89.06</v>
      </c>
      <c r="J451" s="24" t="n">
        <v>0</v>
      </c>
      <c r="K451" s="24" t="n">
        <v>-0</v>
      </c>
      <c r="L451" s="24" t="n">
        <v>-0</v>
      </c>
      <c r="M451" s="24"/>
      <c r="N451" s="6" t="s">
        <f>=I451+J451+K451+L451</f>
      </c>
      <c r="O451" s="24"/>
      <c r="P451" s="22"/>
      <c r="Q451" s="22" t="s">
        <v>911</v>
      </c>
    </row>
    <row collapsed="false" customFormat="false" customHeight="false" hidden="false" ht="12.1" outlineLevel="0" r="452">
      <c r="A452" s="33" t="n">
        <v>44862.466030093</v>
      </c>
      <c r="B452" s="34" t="s">
        <v>960</v>
      </c>
      <c r="C452" s="34" t="s">
        <v>369</v>
      </c>
      <c r="D452" s="34" t="s">
        <v>960</v>
      </c>
      <c r="E452" s="34" t="s">
        <v>960</v>
      </c>
      <c r="F452" s="34" t="s">
        <v>20</v>
      </c>
      <c r="G452" s="35" t="n">
        <v>1</v>
      </c>
      <c r="H452" s="36" t="n">
        <v>-89.06</v>
      </c>
      <c r="I452" s="36" t="n">
        <v>-89.06</v>
      </c>
      <c r="J452" s="36" t="n">
        <v>0</v>
      </c>
      <c r="K452" s="36" t="n">
        <v>-0</v>
      </c>
      <c r="L452" s="36" t="n">
        <v>-0</v>
      </c>
      <c r="M452" s="36"/>
      <c r="N452" s="6" t="s">
        <f>=I452+J452+K452+L452</f>
      </c>
      <c r="O452" s="36"/>
      <c r="P452" s="34"/>
      <c r="Q452" s="34" t="s">
        <v>911</v>
      </c>
    </row>
    <row collapsed="false" customFormat="false" customHeight="false" hidden="false" ht="12.1" outlineLevel="0" r="453">
      <c r="A453" s="21" t="n">
        <v>44868.166666667</v>
      </c>
      <c r="B453" s="22" t="s">
        <v>903</v>
      </c>
      <c r="C453" s="22" t="s">
        <v>1000</v>
      </c>
      <c r="D453" s="22" t="s">
        <v>903</v>
      </c>
      <c r="E453" s="22" t="s">
        <v>903</v>
      </c>
      <c r="F453" s="22" t="s">
        <v>20</v>
      </c>
      <c r="G453" s="23" t="n">
        <v>1</v>
      </c>
      <c r="H453" s="24" t="n">
        <v>42.38</v>
      </c>
      <c r="I453" s="24" t="n">
        <v>42.38</v>
      </c>
      <c r="J453" s="24" t="n">
        <v>0</v>
      </c>
      <c r="K453" s="24" t="n">
        <v>-0</v>
      </c>
      <c r="L453" s="24" t="n">
        <v>-0</v>
      </c>
      <c r="M453" s="24"/>
      <c r="N453" s="6" t="s">
        <f>=I453+J453+K453+L453</f>
      </c>
      <c r="O453" s="24"/>
      <c r="P453" s="22"/>
      <c r="Q453" s="22" t="s">
        <v>891</v>
      </c>
    </row>
    <row collapsed="false" customFormat="false" customHeight="false" hidden="false" ht="12.1" outlineLevel="0" r="454">
      <c r="A454" s="21" t="n">
        <v>44890.166666667</v>
      </c>
      <c r="B454" s="22" t="s">
        <v>890</v>
      </c>
      <c r="C454" s="22" t="s">
        <v>192</v>
      </c>
      <c r="D454" s="22" t="s">
        <v>890</v>
      </c>
      <c r="E454" s="22" t="s">
        <v>890</v>
      </c>
      <c r="F454" s="22" t="s">
        <v>20</v>
      </c>
      <c r="G454" s="23" t="n">
        <v>1</v>
      </c>
      <c r="H454" s="24" t="n">
        <v>2300</v>
      </c>
      <c r="I454" s="24" t="n">
        <v>2300</v>
      </c>
      <c r="J454" s="24" t="n">
        <v>0</v>
      </c>
      <c r="K454" s="24" t="n">
        <v>-0</v>
      </c>
      <c r="L454" s="24" t="n">
        <v>-0</v>
      </c>
      <c r="M454" s="24"/>
      <c r="N454" s="6" t="s">
        <f>=I454+J454+K454+L454</f>
      </c>
      <c r="O454" s="24"/>
      <c r="P454" s="22"/>
      <c r="Q454" s="22" t="s">
        <v>891</v>
      </c>
    </row>
    <row collapsed="false" customFormat="false" customHeight="false" hidden="false" ht="12.1" outlineLevel="0" r="455">
      <c r="A455" s="20" t="n">
        <v>44890.584143519</v>
      </c>
      <c r="B455" s="16" t="s">
        <v>64</v>
      </c>
      <c r="C455" s="16" t="s">
        <v>937</v>
      </c>
      <c r="D455" s="16" t="s">
        <v>763</v>
      </c>
      <c r="E455" s="16" t="s">
        <v>18</v>
      </c>
      <c r="F455" s="16" t="s">
        <v>20</v>
      </c>
      <c r="G455" s="7" t="n">
        <v>10</v>
      </c>
      <c r="H455" s="6" t="n">
        <v>234.35</v>
      </c>
      <c r="I455" s="6" t="n">
        <v>-2343.5</v>
      </c>
      <c r="J455" s="6" t="n">
        <v>-0</v>
      </c>
      <c r="K455" s="6" t="n">
        <v>-1.41</v>
      </c>
      <c r="L455" s="6" t="n">
        <v>-0</v>
      </c>
      <c r="M455" s="6"/>
      <c r="N455" s="6" t="s">
        <f>=I455+J455+K455+L455</f>
      </c>
      <c r="O455" s="6"/>
      <c r="P455" s="16"/>
      <c r="Q455" s="16" t="s">
        <v>891</v>
      </c>
    </row>
    <row collapsed="false" customFormat="false" customHeight="false" hidden="false" ht="12.1" outlineLevel="0" r="456">
      <c r="A456" s="25" t="n">
        <v>44890.681331019</v>
      </c>
      <c r="B456" s="26" t="s">
        <v>785</v>
      </c>
      <c r="C456" s="26" t="s">
        <v>955</v>
      </c>
      <c r="D456" s="26" t="s">
        <v>764</v>
      </c>
      <c r="E456" s="26" t="s">
        <v>18</v>
      </c>
      <c r="F456" s="26" t="s">
        <v>20</v>
      </c>
      <c r="G456" s="27" t="n">
        <v>-10</v>
      </c>
      <c r="H456" s="28" t="n">
        <v>70.64</v>
      </c>
      <c r="I456" s="28" t="n">
        <v>706.4</v>
      </c>
      <c r="J456" s="28" t="n">
        <v>0</v>
      </c>
      <c r="K456" s="28" t="n">
        <v>-0.42</v>
      </c>
      <c r="L456" s="28" t="n">
        <v>-0</v>
      </c>
      <c r="M456" s="28"/>
      <c r="N456" s="6" t="s">
        <f>=I456+J456+K456+L456</f>
      </c>
      <c r="O456" s="28"/>
      <c r="P456" s="26"/>
      <c r="Q456" s="26" t="s">
        <v>891</v>
      </c>
    </row>
    <row collapsed="false" customFormat="false" customHeight="false" hidden="false" ht="12.1" outlineLevel="0" r="457">
      <c r="A457" s="21" t="n">
        <v>44908</v>
      </c>
      <c r="B457" s="22" t="s">
        <v>890</v>
      </c>
      <c r="C457" s="22" t="s">
        <v>192</v>
      </c>
      <c r="D457" s="22" t="s">
        <v>890</v>
      </c>
      <c r="E457" s="22" t="s">
        <v>890</v>
      </c>
      <c r="F457" s="22" t="s">
        <v>20</v>
      </c>
      <c r="G457" s="23" t="n">
        <v>1</v>
      </c>
      <c r="H457" s="24" t="n">
        <v>127.16</v>
      </c>
      <c r="I457" s="24" t="n">
        <v>127.16</v>
      </c>
      <c r="J457" s="24" t="n">
        <v>0</v>
      </c>
      <c r="K457" s="24" t="n">
        <v>-0</v>
      </c>
      <c r="L457" s="24" t="n">
        <v>-0</v>
      </c>
      <c r="M457" s="24"/>
      <c r="N457" s="6" t="s">
        <f>=I457+J457+K457+L457</f>
      </c>
      <c r="O457" s="24"/>
      <c r="P457" s="22"/>
      <c r="Q457" s="22" t="s">
        <v>985</v>
      </c>
    </row>
    <row collapsed="false" customFormat="false" customHeight="false" hidden="false" ht="12.1" outlineLevel="0" r="458">
      <c r="A458" s="21" t="n">
        <v>44914</v>
      </c>
      <c r="B458" s="22" t="s">
        <v>890</v>
      </c>
      <c r="C458" s="22" t="s">
        <v>192</v>
      </c>
      <c r="D458" s="22" t="s">
        <v>890</v>
      </c>
      <c r="E458" s="22" t="s">
        <v>890</v>
      </c>
      <c r="F458" s="22" t="s">
        <v>20</v>
      </c>
      <c r="G458" s="23" t="n">
        <v>1</v>
      </c>
      <c r="H458" s="24" t="n">
        <v>450</v>
      </c>
      <c r="I458" s="24" t="n">
        <v>450</v>
      </c>
      <c r="J458" s="24" t="n">
        <v>0</v>
      </c>
      <c r="K458" s="24" t="n">
        <v>-0</v>
      </c>
      <c r="L458" s="24" t="n">
        <v>-0</v>
      </c>
      <c r="M458" s="24"/>
      <c r="N458" s="6" t="s">
        <f>=I458+J458+K458+L458</f>
      </c>
      <c r="O458" s="24"/>
      <c r="P458" s="22"/>
      <c r="Q458" s="22" t="s">
        <v>985</v>
      </c>
    </row>
    <row collapsed="false" customFormat="false" customHeight="false" hidden="false" ht="12.1" outlineLevel="0" r="459">
      <c r="A459" s="20" t="n">
        <v>44914.610474537</v>
      </c>
      <c r="B459" s="16" t="s">
        <v>792</v>
      </c>
      <c r="C459" s="16" t="s">
        <v>995</v>
      </c>
      <c r="D459" s="16" t="s">
        <v>763</v>
      </c>
      <c r="E459" s="16" t="s">
        <v>18</v>
      </c>
      <c r="F459" s="16" t="s">
        <v>20</v>
      </c>
      <c r="G459" s="7" t="n">
        <v>100</v>
      </c>
      <c r="H459" s="6" t="n">
        <v>4.473</v>
      </c>
      <c r="I459" s="6" t="n">
        <v>-447.3</v>
      </c>
      <c r="J459" s="6" t="n">
        <v>-0</v>
      </c>
      <c r="K459" s="6" t="n">
        <v>-0.18</v>
      </c>
      <c r="L459" s="6" t="n">
        <v>-0</v>
      </c>
      <c r="M459" s="6"/>
      <c r="N459" s="6" t="s">
        <f>=I459+J459+K459+L459</f>
      </c>
      <c r="O459" s="6"/>
      <c r="P459" s="16"/>
      <c r="Q459" s="16" t="s">
        <v>985</v>
      </c>
    </row>
    <row collapsed="false" customFormat="false" customHeight="false" hidden="false" ht="12.1" outlineLevel="0" r="460">
      <c r="A460" s="20" t="n">
        <v>44914.79525463</v>
      </c>
      <c r="B460" s="16" t="s">
        <v>84</v>
      </c>
      <c r="C460" s="16" t="s">
        <v>925</v>
      </c>
      <c r="D460" s="16" t="s">
        <v>763</v>
      </c>
      <c r="E460" s="16" t="s">
        <v>18</v>
      </c>
      <c r="F460" s="16" t="s">
        <v>20</v>
      </c>
      <c r="G460" s="7" t="n">
        <v>1000</v>
      </c>
      <c r="H460" s="6" t="n">
        <v>0.288</v>
      </c>
      <c r="I460" s="6" t="n">
        <v>-288</v>
      </c>
      <c r="J460" s="6" t="n">
        <v>-0</v>
      </c>
      <c r="K460" s="6" t="n">
        <v>-0.17</v>
      </c>
      <c r="L460" s="6" t="n">
        <v>-0</v>
      </c>
      <c r="M460" s="6"/>
      <c r="N460" s="6" t="s">
        <f>=I460+J460+K460+L460</f>
      </c>
      <c r="O460" s="6"/>
      <c r="P460" s="16"/>
      <c r="Q460" s="16" t="s">
        <v>891</v>
      </c>
    </row>
    <row collapsed="false" customFormat="false" customHeight="false" hidden="false" ht="12.1" outlineLevel="0" r="461">
      <c r="A461" s="21" t="n">
        <v>44915</v>
      </c>
      <c r="B461" s="22" t="s">
        <v>890</v>
      </c>
      <c r="C461" s="22" t="s">
        <v>192</v>
      </c>
      <c r="D461" s="22" t="s">
        <v>890</v>
      </c>
      <c r="E461" s="22" t="s">
        <v>890</v>
      </c>
      <c r="F461" s="22" t="s">
        <v>20</v>
      </c>
      <c r="G461" s="23" t="n">
        <v>1</v>
      </c>
      <c r="H461" s="24" t="n">
        <v>450</v>
      </c>
      <c r="I461" s="24" t="n">
        <v>450</v>
      </c>
      <c r="J461" s="24" t="n">
        <v>0</v>
      </c>
      <c r="K461" s="24" t="n">
        <v>-0</v>
      </c>
      <c r="L461" s="24" t="n">
        <v>-0</v>
      </c>
      <c r="M461" s="24"/>
      <c r="N461" s="6" t="s">
        <f>=I461+J461+K461+L461</f>
      </c>
      <c r="O461" s="24"/>
      <c r="P461" s="22"/>
      <c r="Q461" s="22" t="s">
        <v>985</v>
      </c>
    </row>
    <row collapsed="false" customFormat="false" customHeight="false" hidden="false" ht="12.1" outlineLevel="0" r="462">
      <c r="A462" s="21" t="n">
        <v>44915.166666667</v>
      </c>
      <c r="B462" s="22" t="s">
        <v>890</v>
      </c>
      <c r="C462" s="22" t="s">
        <v>192</v>
      </c>
      <c r="D462" s="22" t="s">
        <v>890</v>
      </c>
      <c r="E462" s="22" t="s">
        <v>890</v>
      </c>
      <c r="F462" s="22" t="s">
        <v>20</v>
      </c>
      <c r="G462" s="23" t="n">
        <v>1</v>
      </c>
      <c r="H462" s="24" t="n">
        <v>4300</v>
      </c>
      <c r="I462" s="24" t="n">
        <v>4300</v>
      </c>
      <c r="J462" s="24" t="n">
        <v>0</v>
      </c>
      <c r="K462" s="24" t="n">
        <v>-0</v>
      </c>
      <c r="L462" s="24" t="n">
        <v>-0</v>
      </c>
      <c r="M462" s="24"/>
      <c r="N462" s="6" t="s">
        <f>=I462+J462+K462+L462</f>
      </c>
      <c r="O462" s="24"/>
      <c r="P462" s="22"/>
      <c r="Q462" s="22" t="s">
        <v>891</v>
      </c>
    </row>
    <row collapsed="false" customFormat="false" customHeight="false" hidden="false" ht="12.1" outlineLevel="0" r="463">
      <c r="A463" s="21" t="n">
        <v>44915.166666667</v>
      </c>
      <c r="B463" s="22" t="s">
        <v>890</v>
      </c>
      <c r="C463" s="22" t="s">
        <v>192</v>
      </c>
      <c r="D463" s="22" t="s">
        <v>890</v>
      </c>
      <c r="E463" s="22" t="s">
        <v>890</v>
      </c>
      <c r="F463" s="22" t="s">
        <v>20</v>
      </c>
      <c r="G463" s="23" t="n">
        <v>1</v>
      </c>
      <c r="H463" s="24" t="n">
        <v>1800</v>
      </c>
      <c r="I463" s="24" t="n">
        <v>1800</v>
      </c>
      <c r="J463" s="24" t="n">
        <v>0</v>
      </c>
      <c r="K463" s="24" t="n">
        <v>-0</v>
      </c>
      <c r="L463" s="24" t="n">
        <v>-0</v>
      </c>
      <c r="M463" s="24"/>
      <c r="N463" s="6" t="s">
        <f>=I463+J463+K463+L463</f>
      </c>
      <c r="O463" s="24"/>
      <c r="P463" s="22"/>
      <c r="Q463" s="22" t="s">
        <v>891</v>
      </c>
    </row>
    <row collapsed="false" customFormat="false" customHeight="false" hidden="false" ht="12.1" outlineLevel="0" r="464">
      <c r="A464" s="20" t="n">
        <v>44915.441122685</v>
      </c>
      <c r="B464" s="16" t="s">
        <v>792</v>
      </c>
      <c r="C464" s="16" t="s">
        <v>995</v>
      </c>
      <c r="D464" s="16" t="s">
        <v>763</v>
      </c>
      <c r="E464" s="16" t="s">
        <v>18</v>
      </c>
      <c r="F464" s="16" t="s">
        <v>20</v>
      </c>
      <c r="G464" s="7" t="n">
        <v>100</v>
      </c>
      <c r="H464" s="6" t="n">
        <v>4.53</v>
      </c>
      <c r="I464" s="6" t="n">
        <v>-453</v>
      </c>
      <c r="J464" s="6" t="n">
        <v>-0</v>
      </c>
      <c r="K464" s="6" t="n">
        <v>-0.32</v>
      </c>
      <c r="L464" s="6" t="n">
        <v>-0</v>
      </c>
      <c r="M464" s="6"/>
      <c r="N464" s="6" t="s">
        <f>=I464+J464+K464+L464</f>
      </c>
      <c r="O464" s="6"/>
      <c r="P464" s="16"/>
      <c r="Q464" s="16" t="s">
        <v>985</v>
      </c>
    </row>
    <row collapsed="false" customFormat="false" customHeight="false" hidden="false" ht="12.1" outlineLevel="0" r="465">
      <c r="A465" s="20" t="n">
        <v>44915.600694444</v>
      </c>
      <c r="B465" s="16" t="s">
        <v>794</v>
      </c>
      <c r="C465" s="16" t="s">
        <v>1001</v>
      </c>
      <c r="D465" s="16" t="s">
        <v>763</v>
      </c>
      <c r="E465" s="16" t="s">
        <v>18</v>
      </c>
      <c r="F465" s="16" t="s">
        <v>20</v>
      </c>
      <c r="G465" s="7" t="n">
        <v>1</v>
      </c>
      <c r="H465" s="6" t="n">
        <v>4312</v>
      </c>
      <c r="I465" s="6" t="n">
        <v>-4312</v>
      </c>
      <c r="J465" s="6" t="n">
        <v>-0</v>
      </c>
      <c r="K465" s="6" t="n">
        <v>-2.59</v>
      </c>
      <c r="L465" s="6" t="n">
        <v>-1.29</v>
      </c>
      <c r="M465" s="6"/>
      <c r="N465" s="6" t="s">
        <f>=I465+J465+K465+L465</f>
      </c>
      <c r="O465" s="6"/>
      <c r="P465" s="16"/>
      <c r="Q465" s="16" t="s">
        <v>891</v>
      </c>
    </row>
    <row collapsed="false" customFormat="false" customHeight="false" hidden="false" ht="12.1" outlineLevel="0" r="466">
      <c r="A466" s="20" t="n">
        <v>44915.619861111</v>
      </c>
      <c r="B466" s="16" t="s">
        <v>795</v>
      </c>
      <c r="C466" s="16" t="s">
        <v>1002</v>
      </c>
      <c r="D466" s="16" t="s">
        <v>763</v>
      </c>
      <c r="E466" s="16" t="s">
        <v>18</v>
      </c>
      <c r="F466" s="16" t="s">
        <v>20</v>
      </c>
      <c r="G466" s="7" t="n">
        <v>3000</v>
      </c>
      <c r="H466" s="6" t="n">
        <v>0.726</v>
      </c>
      <c r="I466" s="6" t="n">
        <v>-2178</v>
      </c>
      <c r="J466" s="6" t="n">
        <v>-0</v>
      </c>
      <c r="K466" s="6" t="n">
        <v>-1.3</v>
      </c>
      <c r="L466" s="6" t="n">
        <v>-0.66</v>
      </c>
      <c r="M466" s="6"/>
      <c r="N466" s="6" t="s">
        <f>=I466+J466+K466+L466</f>
      </c>
      <c r="O466" s="6"/>
      <c r="P466" s="16"/>
      <c r="Q466" s="16" t="s">
        <v>891</v>
      </c>
    </row>
    <row collapsed="false" customFormat="false" customHeight="false" hidden="false" ht="12.1" outlineLevel="0" r="467">
      <c r="A467" s="29" t="n">
        <v>44936</v>
      </c>
      <c r="B467" s="30" t="s">
        <v>982</v>
      </c>
      <c r="C467" s="30" t="s">
        <v>1003</v>
      </c>
      <c r="D467" s="30" t="s">
        <v>982</v>
      </c>
      <c r="E467" s="30" t="s">
        <v>982</v>
      </c>
      <c r="F467" s="30" t="s">
        <v>20</v>
      </c>
      <c r="G467" s="31" t="n">
        <v>1</v>
      </c>
      <c r="H467" s="32" t="n">
        <v>-28</v>
      </c>
      <c r="I467" s="32" t="n">
        <v>-28</v>
      </c>
      <c r="J467" s="32" t="n">
        <v>0</v>
      </c>
      <c r="K467" s="32" t="n">
        <v>-0</v>
      </c>
      <c r="L467" s="32" t="n">
        <v>-0</v>
      </c>
      <c r="M467" s="32"/>
      <c r="N467" s="6" t="s">
        <f>=I467+J467+K467+L467</f>
      </c>
      <c r="O467" s="32"/>
      <c r="P467" s="30"/>
      <c r="Q467" s="30" t="s">
        <v>985</v>
      </c>
    </row>
    <row collapsed="false" customFormat="false" customHeight="false" hidden="false" ht="12.1" outlineLevel="0" r="468">
      <c r="A468" s="21" t="n">
        <v>44939.166666667</v>
      </c>
      <c r="B468" s="22" t="s">
        <v>890</v>
      </c>
      <c r="C468" s="22" t="s">
        <v>192</v>
      </c>
      <c r="D468" s="22" t="s">
        <v>890</v>
      </c>
      <c r="E468" s="22" t="s">
        <v>890</v>
      </c>
      <c r="F468" s="22" t="s">
        <v>20</v>
      </c>
      <c r="G468" s="23" t="n">
        <v>1</v>
      </c>
      <c r="H468" s="24" t="n">
        <v>1000</v>
      </c>
      <c r="I468" s="24" t="n">
        <v>1000</v>
      </c>
      <c r="J468" s="24" t="n">
        <v>0</v>
      </c>
      <c r="K468" s="24" t="n">
        <v>-0</v>
      </c>
      <c r="L468" s="24" t="n">
        <v>-0</v>
      </c>
      <c r="M468" s="24"/>
      <c r="N468" s="6" t="s">
        <f>=I468+J468+K468+L468</f>
      </c>
      <c r="O468" s="24"/>
      <c r="P468" s="22"/>
      <c r="Q468" s="22" t="s">
        <v>891</v>
      </c>
    </row>
    <row collapsed="false" customFormat="false" customHeight="false" hidden="false" ht="12.1" outlineLevel="0" r="469">
      <c r="A469" s="21" t="n">
        <v>44939.166666667</v>
      </c>
      <c r="B469" s="22" t="s">
        <v>890</v>
      </c>
      <c r="C469" s="22" t="s">
        <v>192</v>
      </c>
      <c r="D469" s="22" t="s">
        <v>890</v>
      </c>
      <c r="E469" s="22" t="s">
        <v>890</v>
      </c>
      <c r="F469" s="22" t="s">
        <v>20</v>
      </c>
      <c r="G469" s="23" t="n">
        <v>1</v>
      </c>
      <c r="H469" s="24" t="n">
        <v>1450</v>
      </c>
      <c r="I469" s="24" t="n">
        <v>1450</v>
      </c>
      <c r="J469" s="24" t="n">
        <v>0</v>
      </c>
      <c r="K469" s="24" t="n">
        <v>-0</v>
      </c>
      <c r="L469" s="24" t="n">
        <v>-0</v>
      </c>
      <c r="M469" s="24"/>
      <c r="N469" s="6" t="s">
        <f>=I469+J469+K469+L469</f>
      </c>
      <c r="O469" s="24"/>
      <c r="P469" s="22"/>
      <c r="Q469" s="22" t="s">
        <v>891</v>
      </c>
    </row>
    <row collapsed="false" customFormat="false" customHeight="false" hidden="false" ht="12.1" outlineLevel="0" r="470">
      <c r="A470" s="20" t="n">
        <v>44939.789560185</v>
      </c>
      <c r="B470" s="16" t="s">
        <v>783</v>
      </c>
      <c r="C470" s="16" t="s">
        <v>944</v>
      </c>
      <c r="D470" s="16" t="s">
        <v>763</v>
      </c>
      <c r="E470" s="16" t="s">
        <v>18</v>
      </c>
      <c r="F470" s="16" t="s">
        <v>20</v>
      </c>
      <c r="G470" s="7" t="n">
        <v>10</v>
      </c>
      <c r="H470" s="6" t="n">
        <v>60.02</v>
      </c>
      <c r="I470" s="6" t="n">
        <v>-600.2</v>
      </c>
      <c r="J470" s="6" t="n">
        <v>-0</v>
      </c>
      <c r="K470" s="6" t="n">
        <v>-0.36</v>
      </c>
      <c r="L470" s="6" t="n">
        <v>-0</v>
      </c>
      <c r="M470" s="6"/>
      <c r="N470" s="6" t="s">
        <f>=I470+J470+K470+L470</f>
      </c>
      <c r="O470" s="6"/>
      <c r="P470" s="16"/>
      <c r="Q470" s="16" t="s">
        <v>891</v>
      </c>
    </row>
    <row collapsed="false" customFormat="false" customHeight="false" hidden="false" ht="12.1" outlineLevel="0" r="471">
      <c r="A471" s="20" t="n">
        <v>44939.78994213</v>
      </c>
      <c r="B471" s="16" t="s">
        <v>775</v>
      </c>
      <c r="C471" s="16" t="s">
        <v>907</v>
      </c>
      <c r="D471" s="16" t="s">
        <v>763</v>
      </c>
      <c r="E471" s="16" t="s">
        <v>18</v>
      </c>
      <c r="F471" s="16" t="s">
        <v>20</v>
      </c>
      <c r="G471" s="7" t="n">
        <v>10</v>
      </c>
      <c r="H471" s="6" t="n">
        <v>54.7</v>
      </c>
      <c r="I471" s="6" t="n">
        <v>-547</v>
      </c>
      <c r="J471" s="6" t="n">
        <v>-0</v>
      </c>
      <c r="K471" s="6" t="n">
        <v>-0.33</v>
      </c>
      <c r="L471" s="6" t="n">
        <v>-0</v>
      </c>
      <c r="M471" s="6"/>
      <c r="N471" s="6" t="s">
        <f>=I471+J471+K471+L471</f>
      </c>
      <c r="O471" s="6"/>
      <c r="P471" s="16"/>
      <c r="Q471" s="16" t="s">
        <v>891</v>
      </c>
    </row>
    <row collapsed="false" customFormat="false" customHeight="false" hidden="false" ht="12.1" outlineLevel="0" r="472">
      <c r="A472" s="20" t="n">
        <v>44939.793599537</v>
      </c>
      <c r="B472" s="16" t="s">
        <v>84</v>
      </c>
      <c r="C472" s="16" t="s">
        <v>925</v>
      </c>
      <c r="D472" s="16" t="s">
        <v>763</v>
      </c>
      <c r="E472" s="16" t="s">
        <v>18</v>
      </c>
      <c r="F472" s="16" t="s">
        <v>20</v>
      </c>
      <c r="G472" s="7" t="n">
        <v>1000</v>
      </c>
      <c r="H472" s="6" t="n">
        <v>0.2858</v>
      </c>
      <c r="I472" s="6" t="n">
        <v>-285.8</v>
      </c>
      <c r="J472" s="6" t="n">
        <v>-0</v>
      </c>
      <c r="K472" s="6" t="n">
        <v>-0.17</v>
      </c>
      <c r="L472" s="6" t="n">
        <v>-0</v>
      </c>
      <c r="M472" s="6"/>
      <c r="N472" s="6" t="s">
        <f>=I472+J472+K472+L472</f>
      </c>
      <c r="O472" s="6"/>
      <c r="P472" s="16"/>
      <c r="Q472" s="16" t="s">
        <v>891</v>
      </c>
    </row>
    <row collapsed="false" customFormat="false" customHeight="false" hidden="false" ht="12.1" outlineLevel="0" r="473">
      <c r="A473" s="20" t="n">
        <v>44939.80037037</v>
      </c>
      <c r="B473" s="16" t="s">
        <v>39</v>
      </c>
      <c r="C473" s="16" t="s">
        <v>958</v>
      </c>
      <c r="D473" s="16" t="s">
        <v>763</v>
      </c>
      <c r="E473" s="16" t="s">
        <v>18</v>
      </c>
      <c r="F473" s="16" t="s">
        <v>20</v>
      </c>
      <c r="G473" s="7" t="n">
        <v>1</v>
      </c>
      <c r="H473" s="6" t="n">
        <v>1043</v>
      </c>
      <c r="I473" s="6" t="n">
        <v>-1043</v>
      </c>
      <c r="J473" s="6" t="n">
        <v>-0</v>
      </c>
      <c r="K473" s="6" t="n">
        <v>-0.63</v>
      </c>
      <c r="L473" s="6" t="n">
        <v>-0</v>
      </c>
      <c r="M473" s="6"/>
      <c r="N473" s="6" t="s">
        <f>=I473+J473+K473+L473</f>
      </c>
      <c r="O473" s="6"/>
      <c r="P473" s="16"/>
      <c r="Q473" s="16" t="s">
        <v>891</v>
      </c>
    </row>
    <row collapsed="false" customFormat="false" customHeight="false" hidden="false" ht="12.1" outlineLevel="0" r="474">
      <c r="A474" s="21" t="n">
        <v>44942.166666667</v>
      </c>
      <c r="B474" s="22" t="s">
        <v>890</v>
      </c>
      <c r="C474" s="22" t="s">
        <v>192</v>
      </c>
      <c r="D474" s="22" t="s">
        <v>890</v>
      </c>
      <c r="E474" s="22" t="s">
        <v>890</v>
      </c>
      <c r="F474" s="22" t="s">
        <v>20</v>
      </c>
      <c r="G474" s="23" t="n">
        <v>1</v>
      </c>
      <c r="H474" s="24" t="n">
        <v>250</v>
      </c>
      <c r="I474" s="24" t="n">
        <v>250</v>
      </c>
      <c r="J474" s="24" t="n">
        <v>0</v>
      </c>
      <c r="K474" s="24" t="n">
        <v>-0</v>
      </c>
      <c r="L474" s="24" t="n">
        <v>-0</v>
      </c>
      <c r="M474" s="24"/>
      <c r="N474" s="6" t="s">
        <f>=I474+J474+K474+L474</f>
      </c>
      <c r="O474" s="24"/>
      <c r="P474" s="22"/>
      <c r="Q474" s="22" t="s">
        <v>891</v>
      </c>
    </row>
    <row collapsed="false" customFormat="false" customHeight="false" hidden="false" ht="12.1" outlineLevel="0" r="475">
      <c r="A475" s="20" t="n">
        <v>44942.835092593</v>
      </c>
      <c r="B475" s="16" t="s">
        <v>139</v>
      </c>
      <c r="C475" s="16" t="s">
        <v>1004</v>
      </c>
      <c r="D475" s="16" t="s">
        <v>763</v>
      </c>
      <c r="E475" s="16" t="s">
        <v>133</v>
      </c>
      <c r="F475" s="16" t="s">
        <v>20</v>
      </c>
      <c r="G475" s="7" t="n">
        <v>10</v>
      </c>
      <c r="H475" s="6" t="n">
        <v>9.995</v>
      </c>
      <c r="I475" s="6" t="n">
        <v>-99.95</v>
      </c>
      <c r="J475" s="6" t="n">
        <v>-0</v>
      </c>
      <c r="K475" s="6" t="n">
        <v>-0</v>
      </c>
      <c r="L475" s="6" t="n">
        <v>-0.03</v>
      </c>
      <c r="M475" s="6"/>
      <c r="N475" s="6" t="s">
        <f>=I475+J475+K475+L475</f>
      </c>
      <c r="O475" s="6"/>
      <c r="P475" s="16"/>
      <c r="Q475" s="16" t="s">
        <v>891</v>
      </c>
    </row>
    <row collapsed="false" customFormat="false" customHeight="false" hidden="false" ht="12.1" outlineLevel="0" r="476">
      <c r="A476" s="21" t="n">
        <v>44949.166666667</v>
      </c>
      <c r="B476" s="22" t="s">
        <v>890</v>
      </c>
      <c r="C476" s="22" t="s">
        <v>192</v>
      </c>
      <c r="D476" s="22" t="s">
        <v>890</v>
      </c>
      <c r="E476" s="22" t="s">
        <v>890</v>
      </c>
      <c r="F476" s="22" t="s">
        <v>20</v>
      </c>
      <c r="G476" s="23" t="n">
        <v>1</v>
      </c>
      <c r="H476" s="24" t="n">
        <v>900</v>
      </c>
      <c r="I476" s="24" t="n">
        <v>900</v>
      </c>
      <c r="J476" s="24" t="n">
        <v>0</v>
      </c>
      <c r="K476" s="24" t="n">
        <v>-0</v>
      </c>
      <c r="L476" s="24" t="n">
        <v>-0</v>
      </c>
      <c r="M476" s="24"/>
      <c r="N476" s="6" t="s">
        <f>=I476+J476+K476+L476</f>
      </c>
      <c r="O476" s="24"/>
      <c r="P476" s="22"/>
      <c r="Q476" s="22" t="s">
        <v>891</v>
      </c>
    </row>
    <row collapsed="false" customFormat="false" customHeight="false" hidden="false" ht="12.1" outlineLevel="0" r="477">
      <c r="A477" s="20" t="n">
        <v>44949.921770833</v>
      </c>
      <c r="B477" s="16" t="s">
        <v>97</v>
      </c>
      <c r="C477" s="16" t="s">
        <v>1005</v>
      </c>
      <c r="D477" s="16" t="s">
        <v>763</v>
      </c>
      <c r="E477" s="16" t="s">
        <v>18</v>
      </c>
      <c r="F477" s="16" t="s">
        <v>20</v>
      </c>
      <c r="G477" s="7" t="n">
        <v>2</v>
      </c>
      <c r="H477" s="6" t="n">
        <v>444.9</v>
      </c>
      <c r="I477" s="6" t="n">
        <v>-889.8</v>
      </c>
      <c r="J477" s="6" t="n">
        <v>-0</v>
      </c>
      <c r="K477" s="6" t="n">
        <v>-0.53</v>
      </c>
      <c r="L477" s="6" t="n">
        <v>-0.26</v>
      </c>
      <c r="M477" s="6"/>
      <c r="N477" s="6" t="s">
        <f>=I477+J477+K477+L477</f>
      </c>
      <c r="O477" s="6"/>
      <c r="P477" s="16"/>
      <c r="Q477" s="16" t="s">
        <v>891</v>
      </c>
    </row>
    <row collapsed="false" customFormat="false" customHeight="false" hidden="false" ht="12.1" outlineLevel="0" r="478">
      <c r="A478" s="21" t="n">
        <v>44959.166666667</v>
      </c>
      <c r="B478" s="22" t="s">
        <v>890</v>
      </c>
      <c r="C478" s="22" t="s">
        <v>192</v>
      </c>
      <c r="D478" s="22" t="s">
        <v>890</v>
      </c>
      <c r="E478" s="22" t="s">
        <v>890</v>
      </c>
      <c r="F478" s="22" t="s">
        <v>20</v>
      </c>
      <c r="G478" s="23" t="n">
        <v>1</v>
      </c>
      <c r="H478" s="24" t="n">
        <v>1480</v>
      </c>
      <c r="I478" s="24" t="n">
        <v>1480</v>
      </c>
      <c r="J478" s="24" t="n">
        <v>0</v>
      </c>
      <c r="K478" s="24" t="n">
        <v>-0</v>
      </c>
      <c r="L478" s="24" t="n">
        <v>-0</v>
      </c>
      <c r="M478" s="24"/>
      <c r="N478" s="6" t="s">
        <f>=I478+J478+K478+L478</f>
      </c>
      <c r="O478" s="24"/>
      <c r="P478" s="22"/>
      <c r="Q478" s="22" t="s">
        <v>891</v>
      </c>
    </row>
    <row collapsed="false" customFormat="false" customHeight="false" hidden="false" ht="12.1" outlineLevel="0" r="479">
      <c r="A479" s="20" t="n">
        <v>44959.904097222</v>
      </c>
      <c r="B479" s="16" t="s">
        <v>775</v>
      </c>
      <c r="C479" s="16" t="s">
        <v>907</v>
      </c>
      <c r="D479" s="16" t="s">
        <v>763</v>
      </c>
      <c r="E479" s="16" t="s">
        <v>18</v>
      </c>
      <c r="F479" s="16" t="s">
        <v>20</v>
      </c>
      <c r="G479" s="7" t="n">
        <v>10</v>
      </c>
      <c r="H479" s="6" t="n">
        <v>56.6</v>
      </c>
      <c r="I479" s="6" t="n">
        <v>-566</v>
      </c>
      <c r="J479" s="6" t="n">
        <v>-0</v>
      </c>
      <c r="K479" s="6" t="n">
        <v>-0.34</v>
      </c>
      <c r="L479" s="6" t="n">
        <v>-0.17</v>
      </c>
      <c r="M479" s="6"/>
      <c r="N479" s="6" t="s">
        <f>=I479+J479+K479+L479</f>
      </c>
      <c r="O479" s="6"/>
      <c r="P479" s="16"/>
      <c r="Q479" s="16" t="s">
        <v>891</v>
      </c>
    </row>
    <row collapsed="false" customFormat="false" customHeight="false" hidden="false" ht="12.1" outlineLevel="0" r="480">
      <c r="A480" s="20" t="n">
        <v>44959.906655093</v>
      </c>
      <c r="B480" s="16" t="s">
        <v>783</v>
      </c>
      <c r="C480" s="16" t="s">
        <v>944</v>
      </c>
      <c r="D480" s="16" t="s">
        <v>763</v>
      </c>
      <c r="E480" s="16" t="s">
        <v>18</v>
      </c>
      <c r="F480" s="16" t="s">
        <v>20</v>
      </c>
      <c r="G480" s="7" t="n">
        <v>10</v>
      </c>
      <c r="H480" s="6" t="n">
        <v>61.68</v>
      </c>
      <c r="I480" s="6" t="n">
        <v>-616.8</v>
      </c>
      <c r="J480" s="6" t="n">
        <v>-0</v>
      </c>
      <c r="K480" s="6" t="n">
        <v>-0.37</v>
      </c>
      <c r="L480" s="6" t="n">
        <v>-0</v>
      </c>
      <c r="M480" s="6"/>
      <c r="N480" s="6" t="s">
        <f>=I480+J480+K480+L480</f>
      </c>
      <c r="O480" s="6"/>
      <c r="P480" s="16"/>
      <c r="Q480" s="16" t="s">
        <v>891</v>
      </c>
    </row>
    <row collapsed="false" customFormat="false" customHeight="false" hidden="false" ht="12.1" outlineLevel="0" r="481">
      <c r="A481" s="20" t="n">
        <v>44959.919305556</v>
      </c>
      <c r="B481" s="16" t="s">
        <v>84</v>
      </c>
      <c r="C481" s="16" t="s">
        <v>925</v>
      </c>
      <c r="D481" s="16" t="s">
        <v>763</v>
      </c>
      <c r="E481" s="16" t="s">
        <v>18</v>
      </c>
      <c r="F481" s="16" t="s">
        <v>20</v>
      </c>
      <c r="G481" s="7" t="n">
        <v>1000</v>
      </c>
      <c r="H481" s="6" t="n">
        <v>0.288</v>
      </c>
      <c r="I481" s="6" t="n">
        <v>-288</v>
      </c>
      <c r="J481" s="6" t="n">
        <v>-0</v>
      </c>
      <c r="K481" s="6" t="n">
        <v>-0.17</v>
      </c>
      <c r="L481" s="6" t="n">
        <v>-0</v>
      </c>
      <c r="M481" s="6"/>
      <c r="N481" s="6" t="s">
        <f>=I481+J481+K481+L481</f>
      </c>
      <c r="O481" s="6"/>
      <c r="P481" s="16"/>
      <c r="Q481" s="16" t="s">
        <v>891</v>
      </c>
    </row>
    <row collapsed="false" customFormat="false" customHeight="false" hidden="false" ht="12.1" outlineLevel="0" r="482">
      <c r="A482" s="20" t="n">
        <v>44959.931597222</v>
      </c>
      <c r="B482" s="16" t="s">
        <v>139</v>
      </c>
      <c r="C482" s="16" t="s">
        <v>1004</v>
      </c>
      <c r="D482" s="16" t="s">
        <v>763</v>
      </c>
      <c r="E482" s="16" t="s">
        <v>133</v>
      </c>
      <c r="F482" s="16" t="s">
        <v>20</v>
      </c>
      <c r="G482" s="7" t="n">
        <v>10</v>
      </c>
      <c r="H482" s="6" t="n">
        <v>10.487</v>
      </c>
      <c r="I482" s="6" t="n">
        <v>-104.87</v>
      </c>
      <c r="J482" s="6" t="n">
        <v>-0</v>
      </c>
      <c r="K482" s="6" t="n">
        <v>-0</v>
      </c>
      <c r="L482" s="6" t="n">
        <v>-0</v>
      </c>
      <c r="M482" s="6"/>
      <c r="N482" s="6" t="s">
        <f>=I482+J482+K482+L482</f>
      </c>
      <c r="O482" s="6"/>
      <c r="P482" s="16"/>
      <c r="Q482" s="16" t="s">
        <v>891</v>
      </c>
    </row>
    <row collapsed="false" customFormat="false" customHeight="false" hidden="false" ht="12.1" outlineLevel="0" r="483">
      <c r="A483" s="21" t="n">
        <v>44973.166666667</v>
      </c>
      <c r="B483" s="22" t="s">
        <v>890</v>
      </c>
      <c r="C483" s="22" t="s">
        <v>192</v>
      </c>
      <c r="D483" s="22" t="s">
        <v>890</v>
      </c>
      <c r="E483" s="22" t="s">
        <v>890</v>
      </c>
      <c r="F483" s="22" t="s">
        <v>20</v>
      </c>
      <c r="G483" s="23" t="n">
        <v>1</v>
      </c>
      <c r="H483" s="24" t="n">
        <v>914.45</v>
      </c>
      <c r="I483" s="24" t="n">
        <v>914.45</v>
      </c>
      <c r="J483" s="24" t="n">
        <v>0</v>
      </c>
      <c r="K483" s="24" t="n">
        <v>-0</v>
      </c>
      <c r="L483" s="24" t="n">
        <v>-0</v>
      </c>
      <c r="M483" s="24"/>
      <c r="N483" s="6" t="s">
        <f>=I483+J483+K483+L483</f>
      </c>
      <c r="O483" s="24"/>
      <c r="P483" s="22"/>
      <c r="Q483" s="22" t="s">
        <v>891</v>
      </c>
    </row>
    <row collapsed="false" customFormat="false" customHeight="false" hidden="false" ht="12.1" outlineLevel="0" r="484">
      <c r="A484" s="20" t="n">
        <v>44973.939270833</v>
      </c>
      <c r="B484" s="16" t="s">
        <v>793</v>
      </c>
      <c r="C484" s="16" t="s">
        <v>997</v>
      </c>
      <c r="D484" s="16" t="s">
        <v>763</v>
      </c>
      <c r="E484" s="16" t="s">
        <v>172</v>
      </c>
      <c r="F484" s="16" t="s">
        <v>20</v>
      </c>
      <c r="G484" s="7" t="n">
        <v>1</v>
      </c>
      <c r="H484" s="6" t="n">
        <v>90.39</v>
      </c>
      <c r="I484" s="6" t="n">
        <v>-903.9</v>
      </c>
      <c r="J484" s="6" t="n">
        <v>-0.18</v>
      </c>
      <c r="K484" s="6" t="n">
        <v>-0.54</v>
      </c>
      <c r="L484" s="6" t="n">
        <v>-0.11</v>
      </c>
      <c r="M484" s="6"/>
      <c r="N484" s="6" t="s">
        <f>=I484+J484+K484+L484</f>
      </c>
      <c r="O484" s="6"/>
      <c r="P484" s="16"/>
      <c r="Q484" s="16" t="s">
        <v>891</v>
      </c>
    </row>
    <row collapsed="false" customFormat="false" customHeight="false" hidden="false" ht="12.1" outlineLevel="0" r="485">
      <c r="A485" s="21" t="n">
        <v>44978</v>
      </c>
      <c r="B485" s="22" t="s">
        <v>890</v>
      </c>
      <c r="C485" s="22" t="s">
        <v>192</v>
      </c>
      <c r="D485" s="22" t="s">
        <v>890</v>
      </c>
      <c r="E485" s="22" t="s">
        <v>890</v>
      </c>
      <c r="F485" s="22" t="s">
        <v>20</v>
      </c>
      <c r="G485" s="23" t="n">
        <v>1</v>
      </c>
      <c r="H485" s="24" t="n">
        <v>900</v>
      </c>
      <c r="I485" s="24" t="n">
        <v>900</v>
      </c>
      <c r="J485" s="24" t="n">
        <v>0</v>
      </c>
      <c r="K485" s="24" t="n">
        <v>-0</v>
      </c>
      <c r="L485" s="24" t="n">
        <v>-0</v>
      </c>
      <c r="M485" s="24"/>
      <c r="N485" s="6" t="s">
        <f>=I485+J485+K485+L485</f>
      </c>
      <c r="O485" s="24"/>
      <c r="P485" s="22"/>
      <c r="Q485" s="22" t="s">
        <v>985</v>
      </c>
    </row>
    <row collapsed="false" customFormat="false" customHeight="false" hidden="false" ht="12.1" outlineLevel="0" r="486">
      <c r="A486" s="21" t="n">
        <v>44978.166666667</v>
      </c>
      <c r="B486" s="22" t="s">
        <v>890</v>
      </c>
      <c r="C486" s="22" t="s">
        <v>192</v>
      </c>
      <c r="D486" s="22" t="s">
        <v>890</v>
      </c>
      <c r="E486" s="22" t="s">
        <v>890</v>
      </c>
      <c r="F486" s="22" t="s">
        <v>20</v>
      </c>
      <c r="G486" s="23" t="n">
        <v>1</v>
      </c>
      <c r="H486" s="24" t="n">
        <v>1200</v>
      </c>
      <c r="I486" s="24" t="n">
        <v>1200</v>
      </c>
      <c r="J486" s="24" t="n">
        <v>0</v>
      </c>
      <c r="K486" s="24" t="n">
        <v>-0</v>
      </c>
      <c r="L486" s="24" t="n">
        <v>-0</v>
      </c>
      <c r="M486" s="24"/>
      <c r="N486" s="6" t="s">
        <f>=I486+J486+K486+L486</f>
      </c>
      <c r="O486" s="24"/>
      <c r="P486" s="22"/>
      <c r="Q486" s="22" t="s">
        <v>891</v>
      </c>
    </row>
    <row collapsed="false" customFormat="false" customHeight="false" hidden="false" ht="12.1" outlineLevel="0" r="487">
      <c r="A487" s="20" t="n">
        <v>44978.645405093</v>
      </c>
      <c r="B487" s="16" t="s">
        <v>791</v>
      </c>
      <c r="C487" s="16" t="s">
        <v>993</v>
      </c>
      <c r="D487" s="16" t="s">
        <v>763</v>
      </c>
      <c r="E487" s="16" t="s">
        <v>18</v>
      </c>
      <c r="F487" s="16" t="s">
        <v>20</v>
      </c>
      <c r="G487" s="7" t="n">
        <v>10</v>
      </c>
      <c r="H487" s="6" t="n">
        <v>94.3</v>
      </c>
      <c r="I487" s="6" t="n">
        <v>-943</v>
      </c>
      <c r="J487" s="6" t="n">
        <v>-0</v>
      </c>
      <c r="K487" s="6" t="n">
        <v>-0.66</v>
      </c>
      <c r="L487" s="6" t="n">
        <v>-0</v>
      </c>
      <c r="M487" s="6"/>
      <c r="N487" s="6" t="s">
        <f>=I487+J487+K487+L487</f>
      </c>
      <c r="O487" s="6"/>
      <c r="P487" s="16"/>
      <c r="Q487" s="16" t="s">
        <v>985</v>
      </c>
    </row>
    <row collapsed="false" customFormat="false" customHeight="false" hidden="false" ht="12.1" outlineLevel="0" r="488">
      <c r="A488" s="20" t="n">
        <v>44978.813784722</v>
      </c>
      <c r="B488" s="16" t="s">
        <v>97</v>
      </c>
      <c r="C488" s="16" t="s">
        <v>1005</v>
      </c>
      <c r="D488" s="16" t="s">
        <v>763</v>
      </c>
      <c r="E488" s="16" t="s">
        <v>18</v>
      </c>
      <c r="F488" s="16" t="s">
        <v>20</v>
      </c>
      <c r="G488" s="7" t="n">
        <v>3</v>
      </c>
      <c r="H488" s="6" t="n">
        <v>421.15</v>
      </c>
      <c r="I488" s="6" t="n">
        <v>-1263.45</v>
      </c>
      <c r="J488" s="6" t="n">
        <v>-0</v>
      </c>
      <c r="K488" s="6" t="n">
        <v>-0.76</v>
      </c>
      <c r="L488" s="6" t="n">
        <v>-0</v>
      </c>
      <c r="M488" s="6"/>
      <c r="N488" s="6" t="s">
        <f>=I488+J488+K488+L488</f>
      </c>
      <c r="O488" s="6"/>
      <c r="P488" s="16"/>
      <c r="Q488" s="16" t="s">
        <v>891</v>
      </c>
    </row>
    <row collapsed="false" customFormat="false" customHeight="false" hidden="false" ht="12.1" outlineLevel="0" r="489">
      <c r="A489" s="21" t="n">
        <v>44986.166666667</v>
      </c>
      <c r="B489" s="22" t="s">
        <v>890</v>
      </c>
      <c r="C489" s="22" t="s">
        <v>192</v>
      </c>
      <c r="D489" s="22" t="s">
        <v>890</v>
      </c>
      <c r="E489" s="22" t="s">
        <v>890</v>
      </c>
      <c r="F489" s="22" t="s">
        <v>20</v>
      </c>
      <c r="G489" s="23" t="n">
        <v>1</v>
      </c>
      <c r="H489" s="24" t="n">
        <v>3000</v>
      </c>
      <c r="I489" s="24" t="n">
        <v>3000</v>
      </c>
      <c r="J489" s="24" t="n">
        <v>0</v>
      </c>
      <c r="K489" s="24" t="n">
        <v>-0</v>
      </c>
      <c r="L489" s="24" t="n">
        <v>-0</v>
      </c>
      <c r="M489" s="24"/>
      <c r="N489" s="6" t="s">
        <f>=I489+J489+K489+L489</f>
      </c>
      <c r="O489" s="24"/>
      <c r="P489" s="22"/>
      <c r="Q489" s="22" t="s">
        <v>891</v>
      </c>
    </row>
    <row collapsed="false" customFormat="false" customHeight="false" hidden="false" ht="12.1" outlineLevel="0" r="490">
      <c r="A490" s="20" t="n">
        <v>44986.871585648</v>
      </c>
      <c r="B490" s="16" t="s">
        <v>796</v>
      </c>
      <c r="C490" s="16" t="s">
        <v>1006</v>
      </c>
      <c r="D490" s="16" t="s">
        <v>763</v>
      </c>
      <c r="E490" s="16" t="s">
        <v>172</v>
      </c>
      <c r="F490" s="16" t="s">
        <v>20</v>
      </c>
      <c r="G490" s="7" t="n">
        <v>1</v>
      </c>
      <c r="H490" s="6" t="n">
        <v>99.85</v>
      </c>
      <c r="I490" s="6" t="n">
        <v>-998.5</v>
      </c>
      <c r="J490" s="6" t="n">
        <v>-6.14</v>
      </c>
      <c r="K490" s="6" t="n">
        <v>-0.6</v>
      </c>
      <c r="L490" s="6" t="n">
        <v>-0.15</v>
      </c>
      <c r="M490" s="6"/>
      <c r="N490" s="6" t="s">
        <f>=I490+J490+K490+L490</f>
      </c>
      <c r="O490" s="6"/>
      <c r="P490" s="16"/>
      <c r="Q490" s="16" t="s">
        <v>891</v>
      </c>
    </row>
    <row collapsed="false" customFormat="false" customHeight="false" hidden="false" ht="12.1" outlineLevel="0" r="491">
      <c r="A491" s="20" t="n">
        <v>44986.873738426</v>
      </c>
      <c r="B491" s="16" t="s">
        <v>139</v>
      </c>
      <c r="C491" s="16" t="s">
        <v>1004</v>
      </c>
      <c r="D491" s="16" t="s">
        <v>763</v>
      </c>
      <c r="E491" s="16" t="s">
        <v>133</v>
      </c>
      <c r="F491" s="16" t="s">
        <v>20</v>
      </c>
      <c r="G491" s="7" t="n">
        <v>1</v>
      </c>
      <c r="H491" s="6" t="n">
        <v>10.889</v>
      </c>
      <c r="I491" s="6" t="n">
        <v>-10.89</v>
      </c>
      <c r="J491" s="6" t="n">
        <v>-0</v>
      </c>
      <c r="K491" s="6" t="n">
        <v>-0</v>
      </c>
      <c r="L491" s="6" t="n">
        <v>-0.02</v>
      </c>
      <c r="M491" s="6"/>
      <c r="N491" s="6" t="s">
        <f>=I491+J491+K491+L491</f>
      </c>
      <c r="O491" s="6"/>
      <c r="P491" s="16"/>
      <c r="Q491" s="16" t="s">
        <v>891</v>
      </c>
    </row>
    <row collapsed="false" customFormat="false" customHeight="false" hidden="false" ht="12.1" outlineLevel="0" r="492">
      <c r="A492" s="20" t="n">
        <v>44986.873738426</v>
      </c>
      <c r="B492" s="16" t="s">
        <v>139</v>
      </c>
      <c r="C492" s="16" t="s">
        <v>1004</v>
      </c>
      <c r="D492" s="16" t="s">
        <v>763</v>
      </c>
      <c r="E492" s="16" t="s">
        <v>133</v>
      </c>
      <c r="F492" s="16" t="s">
        <v>20</v>
      </c>
      <c r="G492" s="7" t="n">
        <v>1</v>
      </c>
      <c r="H492" s="6" t="n">
        <v>10.888</v>
      </c>
      <c r="I492" s="6" t="n">
        <v>-10.89</v>
      </c>
      <c r="J492" s="6" t="n">
        <v>-0</v>
      </c>
      <c r="K492" s="6" t="n">
        <v>-0</v>
      </c>
      <c r="L492" s="6" t="n">
        <v>-0.02</v>
      </c>
      <c r="M492" s="6"/>
      <c r="N492" s="6" t="s">
        <f>=I492+J492+K492+L492</f>
      </c>
      <c r="O492" s="6"/>
      <c r="P492" s="16"/>
      <c r="Q492" s="16" t="s">
        <v>891</v>
      </c>
    </row>
    <row collapsed="false" customFormat="false" customHeight="false" hidden="false" ht="12.1" outlineLevel="0" r="493">
      <c r="A493" s="20" t="n">
        <v>44986.879155093</v>
      </c>
      <c r="B493" s="16" t="s">
        <v>97</v>
      </c>
      <c r="C493" s="16" t="s">
        <v>1005</v>
      </c>
      <c r="D493" s="16" t="s">
        <v>763</v>
      </c>
      <c r="E493" s="16" t="s">
        <v>18</v>
      </c>
      <c r="F493" s="16" t="s">
        <v>20</v>
      </c>
      <c r="G493" s="7" t="n">
        <v>2</v>
      </c>
      <c r="H493" s="6" t="n">
        <v>430.5</v>
      </c>
      <c r="I493" s="6" t="n">
        <v>-861</v>
      </c>
      <c r="J493" s="6" t="n">
        <v>-0</v>
      </c>
      <c r="K493" s="6" t="n">
        <v>-0.52</v>
      </c>
      <c r="L493" s="6" t="n">
        <v>-0.26</v>
      </c>
      <c r="M493" s="6"/>
      <c r="N493" s="6" t="s">
        <f>=I493+J493+K493+L493</f>
      </c>
      <c r="O493" s="6"/>
      <c r="P493" s="16"/>
      <c r="Q493" s="16" t="s">
        <v>891</v>
      </c>
    </row>
    <row collapsed="false" customFormat="false" customHeight="false" hidden="false" ht="12.1" outlineLevel="0" r="494">
      <c r="A494" s="20" t="n">
        <v>44986.881759259</v>
      </c>
      <c r="B494" s="16" t="s">
        <v>795</v>
      </c>
      <c r="C494" s="16" t="s">
        <v>1002</v>
      </c>
      <c r="D494" s="16" t="s">
        <v>763</v>
      </c>
      <c r="E494" s="16" t="s">
        <v>18</v>
      </c>
      <c r="F494" s="16" t="s">
        <v>20</v>
      </c>
      <c r="G494" s="7" t="n">
        <v>1000</v>
      </c>
      <c r="H494" s="6" t="n">
        <v>0.7905</v>
      </c>
      <c r="I494" s="6" t="n">
        <v>-790.5</v>
      </c>
      <c r="J494" s="6" t="n">
        <v>-0</v>
      </c>
      <c r="K494" s="6" t="n">
        <v>-0.47</v>
      </c>
      <c r="L494" s="6" t="n">
        <v>-0.24</v>
      </c>
      <c r="M494" s="6"/>
      <c r="N494" s="6" t="s">
        <f>=I494+J494+K494+L494</f>
      </c>
      <c r="O494" s="6"/>
      <c r="P494" s="16"/>
      <c r="Q494" s="16" t="s">
        <v>891</v>
      </c>
    </row>
    <row collapsed="false" customFormat="false" customHeight="false" hidden="false" ht="12.1" outlineLevel="0" r="495">
      <c r="A495" s="20" t="n">
        <v>44986.940358796</v>
      </c>
      <c r="B495" s="16" t="s">
        <v>84</v>
      </c>
      <c r="C495" s="16" t="s">
        <v>925</v>
      </c>
      <c r="D495" s="16" t="s">
        <v>763</v>
      </c>
      <c r="E495" s="16" t="s">
        <v>18</v>
      </c>
      <c r="F495" s="16" t="s">
        <v>20</v>
      </c>
      <c r="G495" s="7" t="n">
        <v>1000</v>
      </c>
      <c r="H495" s="6" t="n">
        <v>0.272</v>
      </c>
      <c r="I495" s="6" t="n">
        <v>-272</v>
      </c>
      <c r="J495" s="6" t="n">
        <v>-0</v>
      </c>
      <c r="K495" s="6" t="n">
        <v>-0.16</v>
      </c>
      <c r="L495" s="6" t="n">
        <v>-0.08</v>
      </c>
      <c r="M495" s="6"/>
      <c r="N495" s="6" t="s">
        <f>=I495+J495+K495+L495</f>
      </c>
      <c r="O495" s="6"/>
      <c r="P495" s="16"/>
      <c r="Q495" s="16" t="s">
        <v>891</v>
      </c>
    </row>
    <row collapsed="false" customFormat="false" customHeight="false" hidden="false" ht="12.1" outlineLevel="0" r="496">
      <c r="A496" s="21" t="n">
        <v>45005.607326389</v>
      </c>
      <c r="B496" s="22" t="s">
        <v>890</v>
      </c>
      <c r="C496" s="22" t="s">
        <v>393</v>
      </c>
      <c r="D496" s="22" t="s">
        <v>890</v>
      </c>
      <c r="E496" s="22" t="s">
        <v>890</v>
      </c>
      <c r="F496" s="22" t="s">
        <v>20</v>
      </c>
      <c r="G496" s="23" t="n">
        <v>1</v>
      </c>
      <c r="H496" s="24" t="n">
        <v>40</v>
      </c>
      <c r="I496" s="24" t="n">
        <v>40</v>
      </c>
      <c r="J496" s="24" t="n">
        <v>0</v>
      </c>
      <c r="K496" s="24" t="n">
        <v>-0</v>
      </c>
      <c r="L496" s="24" t="n">
        <v>-0</v>
      </c>
      <c r="M496" s="24"/>
      <c r="N496" s="6" t="s">
        <f>=I496+J496+K496+L496</f>
      </c>
      <c r="O496" s="24"/>
      <c r="P496" s="22"/>
      <c r="Q496" s="22" t="s">
        <v>911</v>
      </c>
    </row>
    <row collapsed="false" customFormat="false" customHeight="false" hidden="false" ht="12.1" outlineLevel="0" r="497">
      <c r="A497" s="21" t="n">
        <v>45007.166666667</v>
      </c>
      <c r="B497" s="22" t="s">
        <v>890</v>
      </c>
      <c r="C497" s="22" t="s">
        <v>192</v>
      </c>
      <c r="D497" s="22" t="s">
        <v>890</v>
      </c>
      <c r="E497" s="22" t="s">
        <v>890</v>
      </c>
      <c r="F497" s="22" t="s">
        <v>20</v>
      </c>
      <c r="G497" s="23" t="n">
        <v>1</v>
      </c>
      <c r="H497" s="24" t="n">
        <v>2000</v>
      </c>
      <c r="I497" s="24" t="n">
        <v>2000</v>
      </c>
      <c r="J497" s="24" t="n">
        <v>0</v>
      </c>
      <c r="K497" s="24" t="n">
        <v>-0</v>
      </c>
      <c r="L497" s="24" t="n">
        <v>-0</v>
      </c>
      <c r="M497" s="24"/>
      <c r="N497" s="6" t="s">
        <f>=I497+J497+K497+L497</f>
      </c>
      <c r="O497" s="24"/>
      <c r="P497" s="22"/>
      <c r="Q497" s="22" t="s">
        <v>891</v>
      </c>
    </row>
    <row collapsed="false" customFormat="false" customHeight="false" hidden="false" ht="12.1" outlineLevel="0" r="498">
      <c r="A498" s="20" t="n">
        <v>45007.902303241</v>
      </c>
      <c r="B498" s="16" t="s">
        <v>769</v>
      </c>
      <c r="C498" s="16" t="s">
        <v>893</v>
      </c>
      <c r="D498" s="16" t="s">
        <v>763</v>
      </c>
      <c r="E498" s="16" t="s">
        <v>18</v>
      </c>
      <c r="F498" s="16" t="s">
        <v>20</v>
      </c>
      <c r="G498" s="7" t="n">
        <v>10</v>
      </c>
      <c r="H498" s="6" t="n">
        <v>169.6</v>
      </c>
      <c r="I498" s="6" t="n">
        <v>-1696</v>
      </c>
      <c r="J498" s="6" t="n">
        <v>-0</v>
      </c>
      <c r="K498" s="6" t="n">
        <v>-1.02</v>
      </c>
      <c r="L498" s="6" t="n">
        <v>-0.51</v>
      </c>
      <c r="M498" s="6"/>
      <c r="N498" s="6" t="s">
        <f>=I498+J498+K498+L498</f>
      </c>
      <c r="O498" s="6"/>
      <c r="P498" s="16"/>
      <c r="Q498" s="16" t="s">
        <v>891</v>
      </c>
    </row>
    <row collapsed="false" customFormat="false" customHeight="false" hidden="false" ht="12.1" outlineLevel="0" r="499">
      <c r="A499" s="20" t="n">
        <v>45007.902395833</v>
      </c>
      <c r="B499" s="16" t="s">
        <v>84</v>
      </c>
      <c r="C499" s="16" t="s">
        <v>925</v>
      </c>
      <c r="D499" s="16" t="s">
        <v>763</v>
      </c>
      <c r="E499" s="16" t="s">
        <v>18</v>
      </c>
      <c r="F499" s="16" t="s">
        <v>20</v>
      </c>
      <c r="G499" s="7" t="n">
        <v>1000</v>
      </c>
      <c r="H499" s="6" t="n">
        <v>0.2836</v>
      </c>
      <c r="I499" s="6" t="n">
        <v>-283.6</v>
      </c>
      <c r="J499" s="6" t="n">
        <v>-0</v>
      </c>
      <c r="K499" s="6" t="n">
        <v>-0.17</v>
      </c>
      <c r="L499" s="6" t="n">
        <v>-0</v>
      </c>
      <c r="M499" s="6"/>
      <c r="N499" s="6" t="s">
        <f>=I499+J499+K499+L499</f>
      </c>
      <c r="O499" s="6"/>
      <c r="P499" s="16"/>
      <c r="Q499" s="16" t="s">
        <v>891</v>
      </c>
    </row>
    <row collapsed="false" customFormat="false" customHeight="false" hidden="false" ht="12.1" outlineLevel="0" r="500">
      <c r="A500" s="21" t="n">
        <v>45012.166666667</v>
      </c>
      <c r="B500" s="22" t="s">
        <v>890</v>
      </c>
      <c r="C500" s="22" t="s">
        <v>192</v>
      </c>
      <c r="D500" s="22" t="s">
        <v>890</v>
      </c>
      <c r="E500" s="22" t="s">
        <v>890</v>
      </c>
      <c r="F500" s="22" t="s">
        <v>20</v>
      </c>
      <c r="G500" s="23" t="n">
        <v>1</v>
      </c>
      <c r="H500" s="24" t="n">
        <v>2000</v>
      </c>
      <c r="I500" s="24" t="n">
        <v>2000</v>
      </c>
      <c r="J500" s="24" t="n">
        <v>0</v>
      </c>
      <c r="K500" s="24" t="n">
        <v>-0</v>
      </c>
      <c r="L500" s="24" t="n">
        <v>-0</v>
      </c>
      <c r="M500" s="24"/>
      <c r="N500" s="6" t="s">
        <f>=I500+J500+K500+L500</f>
      </c>
      <c r="O500" s="24"/>
      <c r="P500" s="22"/>
      <c r="Q500" s="22" t="s">
        <v>891</v>
      </c>
    </row>
    <row collapsed="false" customFormat="false" customHeight="false" hidden="false" ht="12.1" outlineLevel="0" r="501">
      <c r="A501" s="20" t="n">
        <v>45015.896365741</v>
      </c>
      <c r="B501" s="16" t="s">
        <v>783</v>
      </c>
      <c r="C501" s="16" t="s">
        <v>944</v>
      </c>
      <c r="D501" s="16" t="s">
        <v>763</v>
      </c>
      <c r="E501" s="16" t="s">
        <v>18</v>
      </c>
      <c r="F501" s="16" t="s">
        <v>20</v>
      </c>
      <c r="G501" s="7" t="n">
        <v>20</v>
      </c>
      <c r="H501" s="6" t="n">
        <v>66.61</v>
      </c>
      <c r="I501" s="6" t="n">
        <v>-1332.2</v>
      </c>
      <c r="J501" s="6" t="n">
        <v>-0</v>
      </c>
      <c r="K501" s="6" t="n">
        <v>-0.8</v>
      </c>
      <c r="L501" s="6" t="n">
        <v>-0</v>
      </c>
      <c r="M501" s="6"/>
      <c r="N501" s="6" t="s">
        <f>=I501+J501+K501+L501</f>
      </c>
      <c r="O501" s="6"/>
      <c r="P501" s="16"/>
      <c r="Q501" s="16" t="s">
        <v>891</v>
      </c>
    </row>
    <row collapsed="false" customFormat="false" customHeight="false" hidden="false" ht="12.1" outlineLevel="0" r="502">
      <c r="A502" s="20" t="n">
        <v>45015.89875</v>
      </c>
      <c r="B502" s="16" t="s">
        <v>75</v>
      </c>
      <c r="C502" s="16" t="s">
        <v>895</v>
      </c>
      <c r="D502" s="16" t="s">
        <v>763</v>
      </c>
      <c r="E502" s="16" t="s">
        <v>18</v>
      </c>
      <c r="F502" s="16" t="s">
        <v>20</v>
      </c>
      <c r="G502" s="7" t="n">
        <v>1</v>
      </c>
      <c r="H502" s="6" t="n">
        <v>372.2</v>
      </c>
      <c r="I502" s="6" t="n">
        <v>-372.2</v>
      </c>
      <c r="J502" s="6" t="n">
        <v>-0</v>
      </c>
      <c r="K502" s="6" t="n">
        <v>-0.23</v>
      </c>
      <c r="L502" s="6" t="n">
        <v>-0</v>
      </c>
      <c r="M502" s="6"/>
      <c r="N502" s="6" t="s">
        <f>=I502+J502+K502+L502</f>
      </c>
      <c r="O502" s="6"/>
      <c r="P502" s="16"/>
      <c r="Q502" s="16" t="s">
        <v>891</v>
      </c>
    </row>
    <row collapsed="false" customFormat="false" customHeight="false" hidden="false" ht="12.1" outlineLevel="0" r="503">
      <c r="A503" s="20" t="n">
        <v>45015.900428241</v>
      </c>
      <c r="B503" s="16" t="s">
        <v>75</v>
      </c>
      <c r="C503" s="16" t="s">
        <v>895</v>
      </c>
      <c r="D503" s="16" t="s">
        <v>763</v>
      </c>
      <c r="E503" s="16" t="s">
        <v>18</v>
      </c>
      <c r="F503" s="16" t="s">
        <v>20</v>
      </c>
      <c r="G503" s="7" t="n">
        <v>1</v>
      </c>
      <c r="H503" s="6" t="n">
        <v>372.2</v>
      </c>
      <c r="I503" s="6" t="n">
        <v>-372.2</v>
      </c>
      <c r="J503" s="6" t="n">
        <v>-0</v>
      </c>
      <c r="K503" s="6" t="n">
        <v>-0.22</v>
      </c>
      <c r="L503" s="6" t="n">
        <v>-0.11</v>
      </c>
      <c r="M503" s="6"/>
      <c r="N503" s="6" t="s">
        <f>=I503+J503+K503+L503</f>
      </c>
      <c r="O503" s="6"/>
      <c r="P503" s="16"/>
      <c r="Q503" s="16" t="s">
        <v>891</v>
      </c>
    </row>
    <row collapsed="false" customFormat="false" customHeight="false" hidden="false" ht="12.1" outlineLevel="0" r="504">
      <c r="A504" s="29" t="n">
        <v>45016.855173611</v>
      </c>
      <c r="B504" s="30" t="s">
        <v>938</v>
      </c>
      <c r="C504" s="30" t="s">
        <v>1007</v>
      </c>
      <c r="D504" s="30" t="s">
        <v>938</v>
      </c>
      <c r="E504" s="30" t="s">
        <v>938</v>
      </c>
      <c r="F504" s="30" t="s">
        <v>20</v>
      </c>
      <c r="G504" s="31" t="n">
        <v>1</v>
      </c>
      <c r="H504" s="32" t="n">
        <v>-40</v>
      </c>
      <c r="I504" s="32" t="n">
        <v>-40</v>
      </c>
      <c r="J504" s="32" t="n">
        <v>0</v>
      </c>
      <c r="K504" s="32" t="n">
        <v>-0</v>
      </c>
      <c r="L504" s="32" t="n">
        <v>-0</v>
      </c>
      <c r="M504" s="32"/>
      <c r="N504" s="6" t="s">
        <f>=I504+J504+K504+L504</f>
      </c>
      <c r="O504" s="32"/>
      <c r="P504" s="30"/>
      <c r="Q504" s="30" t="s">
        <v>911</v>
      </c>
    </row>
    <row collapsed="false" customFormat="false" customHeight="false" hidden="false" ht="12.1" outlineLevel="0" r="505">
      <c r="A505" s="21" t="n">
        <v>45022</v>
      </c>
      <c r="B505" s="22" t="s">
        <v>890</v>
      </c>
      <c r="C505" s="22" t="s">
        <v>192</v>
      </c>
      <c r="D505" s="22" t="s">
        <v>890</v>
      </c>
      <c r="E505" s="22" t="s">
        <v>890</v>
      </c>
      <c r="F505" s="22" t="s">
        <v>20</v>
      </c>
      <c r="G505" s="23" t="n">
        <v>1</v>
      </c>
      <c r="H505" s="24" t="n">
        <v>2000</v>
      </c>
      <c r="I505" s="24" t="n">
        <v>2000</v>
      </c>
      <c r="J505" s="24" t="n">
        <v>0</v>
      </c>
      <c r="K505" s="24" t="n">
        <v>-0</v>
      </c>
      <c r="L505" s="24" t="n">
        <v>-0</v>
      </c>
      <c r="M505" s="24"/>
      <c r="N505" s="6" t="s">
        <f>=I505+J505+K505+L505</f>
      </c>
      <c r="O505" s="24"/>
      <c r="P505" s="22"/>
      <c r="Q505" s="22" t="s">
        <v>891</v>
      </c>
    </row>
    <row collapsed="false" customFormat="false" customHeight="false" hidden="false" ht="12.1" outlineLevel="0" r="506">
      <c r="A506" s="20" t="n">
        <v>45022</v>
      </c>
      <c r="B506" s="16" t="s">
        <v>797</v>
      </c>
      <c r="C506" s="16" t="s">
        <v>1008</v>
      </c>
      <c r="D506" s="16" t="s">
        <v>763</v>
      </c>
      <c r="E506" s="16" t="s">
        <v>18</v>
      </c>
      <c r="F506" s="16" t="s">
        <v>20</v>
      </c>
      <c r="G506" s="7" t="n">
        <v>1</v>
      </c>
      <c r="H506" s="6" t="n">
        <v>1741.4</v>
      </c>
      <c r="I506" s="6" t="n">
        <v>-1741.4</v>
      </c>
      <c r="J506" s="6" t="n">
        <v>-0</v>
      </c>
      <c r="K506" s="6" t="n">
        <v>-1.04</v>
      </c>
      <c r="L506" s="6" t="n">
        <v>-0</v>
      </c>
      <c r="M506" s="6"/>
      <c r="N506" s="6" t="s">
        <f>=I506+J506+K506+L506</f>
      </c>
      <c r="O506" s="6"/>
      <c r="P506" s="16"/>
      <c r="Q506" s="16" t="s">
        <v>891</v>
      </c>
    </row>
    <row collapsed="false" customFormat="false" customHeight="false" hidden="false" ht="12.1" outlineLevel="0" r="507">
      <c r="A507" s="21" t="n">
        <v>45026</v>
      </c>
      <c r="B507" s="22" t="s">
        <v>890</v>
      </c>
      <c r="C507" s="22" t="s">
        <v>192</v>
      </c>
      <c r="D507" s="22" t="s">
        <v>890</v>
      </c>
      <c r="E507" s="22" t="s">
        <v>890</v>
      </c>
      <c r="F507" s="22" t="s">
        <v>20</v>
      </c>
      <c r="G507" s="23" t="n">
        <v>1</v>
      </c>
      <c r="H507" s="24" t="n">
        <v>4000</v>
      </c>
      <c r="I507" s="24" t="n">
        <v>4000</v>
      </c>
      <c r="J507" s="24" t="n">
        <v>0</v>
      </c>
      <c r="K507" s="24" t="n">
        <v>-0</v>
      </c>
      <c r="L507" s="24" t="n">
        <v>-0</v>
      </c>
      <c r="M507" s="24"/>
      <c r="N507" s="6" t="s">
        <f>=I507+J507+K507+L507</f>
      </c>
      <c r="O507" s="24"/>
      <c r="P507" s="22"/>
      <c r="Q507" s="22" t="s">
        <v>891</v>
      </c>
    </row>
    <row collapsed="false" customFormat="false" customHeight="false" hidden="false" ht="12.1" outlineLevel="0" r="508">
      <c r="A508" s="21" t="n">
        <v>45029</v>
      </c>
      <c r="B508" s="22" t="s">
        <v>890</v>
      </c>
      <c r="C508" s="22" t="s">
        <v>192</v>
      </c>
      <c r="D508" s="22" t="s">
        <v>890</v>
      </c>
      <c r="E508" s="22" t="s">
        <v>890</v>
      </c>
      <c r="F508" s="22" t="s">
        <v>20</v>
      </c>
      <c r="G508" s="23" t="n">
        <v>1</v>
      </c>
      <c r="H508" s="24" t="n">
        <v>1000</v>
      </c>
      <c r="I508" s="24" t="n">
        <v>1000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4"/>
      <c r="P508" s="22"/>
      <c r="Q508" s="22" t="s">
        <v>891</v>
      </c>
    </row>
    <row collapsed="false" customFormat="false" customHeight="false" hidden="false" ht="12.1" outlineLevel="0" r="509">
      <c r="A509" s="20" t="n">
        <v>45029</v>
      </c>
      <c r="B509" s="16" t="s">
        <v>797</v>
      </c>
      <c r="C509" s="16" t="s">
        <v>1008</v>
      </c>
      <c r="D509" s="16" t="s">
        <v>763</v>
      </c>
      <c r="E509" s="16" t="s">
        <v>18</v>
      </c>
      <c r="F509" s="16" t="s">
        <v>20</v>
      </c>
      <c r="G509" s="7" t="n">
        <v>1</v>
      </c>
      <c r="H509" s="6" t="n">
        <v>1712</v>
      </c>
      <c r="I509" s="6" t="n">
        <v>-1712</v>
      </c>
      <c r="J509" s="6" t="n">
        <v>-0</v>
      </c>
      <c r="K509" s="6" t="n">
        <v>-1.03</v>
      </c>
      <c r="L509" s="6" t="n">
        <v>-0.52</v>
      </c>
      <c r="M509" s="6"/>
      <c r="N509" s="6" t="s">
        <f>=I509+J509+K509+L509</f>
      </c>
      <c r="O509" s="6"/>
      <c r="P509" s="16"/>
      <c r="Q509" s="16" t="s">
        <v>891</v>
      </c>
    </row>
    <row collapsed="false" customFormat="false" customHeight="false" hidden="false" ht="12.1" outlineLevel="0" r="510">
      <c r="A510" s="20" t="n">
        <v>45029</v>
      </c>
      <c r="B510" s="16" t="s">
        <v>87</v>
      </c>
      <c r="C510" s="16" t="s">
        <v>1009</v>
      </c>
      <c r="D510" s="16" t="s">
        <v>763</v>
      </c>
      <c r="E510" s="16" t="s">
        <v>18</v>
      </c>
      <c r="F510" s="16" t="s">
        <v>20</v>
      </c>
      <c r="G510" s="7" t="n">
        <v>10</v>
      </c>
      <c r="H510" s="6" t="n">
        <v>155.5</v>
      </c>
      <c r="I510" s="6" t="n">
        <v>-1555</v>
      </c>
      <c r="J510" s="6" t="n">
        <v>-0</v>
      </c>
      <c r="K510" s="6" t="n">
        <v>-0.93</v>
      </c>
      <c r="L510" s="6" t="n">
        <v>-0.47</v>
      </c>
      <c r="M510" s="6"/>
      <c r="N510" s="6" t="s">
        <f>=I510+J510+K510+L510</f>
      </c>
      <c r="O510" s="6"/>
      <c r="P510" s="16"/>
      <c r="Q510" s="16" t="s">
        <v>891</v>
      </c>
    </row>
    <row collapsed="false" customFormat="false" customHeight="false" hidden="false" ht="12.1" outlineLevel="0" r="511">
      <c r="A511" s="20" t="n">
        <v>45029</v>
      </c>
      <c r="B511" s="16" t="s">
        <v>87</v>
      </c>
      <c r="C511" s="16" t="s">
        <v>1009</v>
      </c>
      <c r="D511" s="16" t="s">
        <v>763</v>
      </c>
      <c r="E511" s="16" t="s">
        <v>18</v>
      </c>
      <c r="F511" s="16" t="s">
        <v>20</v>
      </c>
      <c r="G511" s="7" t="n">
        <v>10</v>
      </c>
      <c r="H511" s="6" t="n">
        <v>155.52</v>
      </c>
      <c r="I511" s="6" t="n">
        <v>-1555.2</v>
      </c>
      <c r="J511" s="6" t="n">
        <v>-0</v>
      </c>
      <c r="K511" s="6" t="n">
        <v>-0.93</v>
      </c>
      <c r="L511" s="6" t="n">
        <v>-0.47</v>
      </c>
      <c r="M511" s="6"/>
      <c r="N511" s="6" t="s">
        <f>=I511+J511+K511+L511</f>
      </c>
      <c r="O511" s="6"/>
      <c r="P511" s="16"/>
      <c r="Q511" s="16" t="s">
        <v>891</v>
      </c>
    </row>
    <row collapsed="false" customFormat="false" customHeight="false" hidden="false" ht="12.1" outlineLevel="0" r="512">
      <c r="A512" s="21" t="n">
        <v>45040</v>
      </c>
      <c r="B512" s="22" t="s">
        <v>890</v>
      </c>
      <c r="C512" s="22" t="s">
        <v>192</v>
      </c>
      <c r="D512" s="22" t="s">
        <v>890</v>
      </c>
      <c r="E512" s="22" t="s">
        <v>890</v>
      </c>
      <c r="F512" s="22" t="s">
        <v>20</v>
      </c>
      <c r="G512" s="23" t="n">
        <v>1</v>
      </c>
      <c r="H512" s="24" t="n">
        <v>750.09</v>
      </c>
      <c r="I512" s="24" t="n">
        <v>750.09</v>
      </c>
      <c r="J512" s="24" t="n">
        <v>0</v>
      </c>
      <c r="K512" s="24" t="n">
        <v>-0</v>
      </c>
      <c r="L512" s="24" t="n">
        <v>-0</v>
      </c>
      <c r="M512" s="24"/>
      <c r="N512" s="6" t="s">
        <f>=I512+J512+K512+L512</f>
      </c>
      <c r="O512" s="24"/>
      <c r="P512" s="22"/>
      <c r="Q512" s="22" t="s">
        <v>985</v>
      </c>
    </row>
    <row collapsed="false" customFormat="false" customHeight="false" hidden="false" ht="12.1" outlineLevel="0" r="513">
      <c r="A513" s="20" t="n">
        <v>45040.708414352</v>
      </c>
      <c r="B513" s="16" t="s">
        <v>61</v>
      </c>
      <c r="C513" s="16" t="s">
        <v>969</v>
      </c>
      <c r="D513" s="16" t="s">
        <v>763</v>
      </c>
      <c r="E513" s="16" t="s">
        <v>18</v>
      </c>
      <c r="F513" s="16" t="s">
        <v>20</v>
      </c>
      <c r="G513" s="7" t="n">
        <v>1000</v>
      </c>
      <c r="H513" s="6" t="n">
        <v>0.7905</v>
      </c>
      <c r="I513" s="6" t="n">
        <v>-790.5</v>
      </c>
      <c r="J513" s="6" t="n">
        <v>-0</v>
      </c>
      <c r="K513" s="6" t="n">
        <v>-0.56</v>
      </c>
      <c r="L513" s="6" t="n">
        <v>-0</v>
      </c>
      <c r="M513" s="6"/>
      <c r="N513" s="6" t="s">
        <f>=I513+J513+K513+L513</f>
      </c>
      <c r="O513" s="6"/>
      <c r="P513" s="16"/>
      <c r="Q513" s="16" t="s">
        <v>985</v>
      </c>
    </row>
    <row collapsed="false" customFormat="false" customHeight="false" hidden="false" ht="12.1" outlineLevel="0" r="514">
      <c r="A514" s="20" t="n">
        <v>45040.711550926</v>
      </c>
      <c r="B514" s="16" t="s">
        <v>132</v>
      </c>
      <c r="C514" s="16" t="s">
        <v>930</v>
      </c>
      <c r="D514" s="16" t="s">
        <v>763</v>
      </c>
      <c r="E514" s="16" t="s">
        <v>133</v>
      </c>
      <c r="F514" s="16" t="s">
        <v>20</v>
      </c>
      <c r="G514" s="7" t="n">
        <v>10</v>
      </c>
      <c r="H514" s="6" t="n">
        <v>1.3275</v>
      </c>
      <c r="I514" s="6" t="n">
        <v>-13.28</v>
      </c>
      <c r="J514" s="6" t="n">
        <v>-0</v>
      </c>
      <c r="K514" s="6" t="n">
        <v>-0.02</v>
      </c>
      <c r="L514" s="6" t="n">
        <v>-0</v>
      </c>
      <c r="M514" s="6"/>
      <c r="N514" s="6" t="s">
        <f>=I514+J514+K514+L514</f>
      </c>
      <c r="O514" s="6"/>
      <c r="P514" s="16"/>
      <c r="Q514" s="16" t="s">
        <v>985</v>
      </c>
    </row>
    <row collapsed="false" customFormat="false" customHeight="false" hidden="false" ht="12.1" outlineLevel="0" r="515">
      <c r="A515" s="21" t="n">
        <v>45050</v>
      </c>
      <c r="B515" s="22" t="s">
        <v>903</v>
      </c>
      <c r="C515" s="22" t="s">
        <v>1010</v>
      </c>
      <c r="D515" s="22" t="s">
        <v>903</v>
      </c>
      <c r="E515" s="22" t="s">
        <v>903</v>
      </c>
      <c r="F515" s="22" t="s">
        <v>20</v>
      </c>
      <c r="G515" s="23" t="n">
        <v>1</v>
      </c>
      <c r="H515" s="24" t="n">
        <v>42.38</v>
      </c>
      <c r="I515" s="24" t="n">
        <v>42.38</v>
      </c>
      <c r="J515" s="24" t="n">
        <v>0</v>
      </c>
      <c r="K515" s="24" t="n">
        <v>-0</v>
      </c>
      <c r="L515" s="24" t="n">
        <v>-0</v>
      </c>
      <c r="M515" s="24"/>
      <c r="N515" s="6" t="s">
        <f>=I515+J515+K515+L515</f>
      </c>
      <c r="O515" s="24"/>
      <c r="P515" s="22"/>
      <c r="Q515" s="22" t="s">
        <v>891</v>
      </c>
    </row>
    <row collapsed="false" customFormat="false" customHeight="false" hidden="false" ht="12.1" outlineLevel="0" r="516">
      <c r="A516" s="21" t="n">
        <v>45054</v>
      </c>
      <c r="B516" s="22" t="s">
        <v>890</v>
      </c>
      <c r="C516" s="22" t="s">
        <v>192</v>
      </c>
      <c r="D516" s="22" t="s">
        <v>890</v>
      </c>
      <c r="E516" s="22" t="s">
        <v>890</v>
      </c>
      <c r="F516" s="22" t="s">
        <v>20</v>
      </c>
      <c r="G516" s="23" t="n">
        <v>1</v>
      </c>
      <c r="H516" s="24" t="n">
        <v>690</v>
      </c>
      <c r="I516" s="24" t="n">
        <v>690</v>
      </c>
      <c r="J516" s="24" t="n">
        <v>0</v>
      </c>
      <c r="K516" s="24" t="n">
        <v>-0</v>
      </c>
      <c r="L516" s="24" t="n">
        <v>-0</v>
      </c>
      <c r="M516" s="24"/>
      <c r="N516" s="6" t="s">
        <f>=I516+J516+K516+L516</f>
      </c>
      <c r="O516" s="24"/>
      <c r="P516" s="22"/>
      <c r="Q516" s="22" t="s">
        <v>985</v>
      </c>
    </row>
    <row collapsed="false" customFormat="false" customHeight="false" hidden="false" ht="12.1" outlineLevel="0" r="517">
      <c r="A517" s="20" t="n">
        <v>45054.763958333</v>
      </c>
      <c r="B517" s="16" t="s">
        <v>61</v>
      </c>
      <c r="C517" s="16" t="s">
        <v>969</v>
      </c>
      <c r="D517" s="16" t="s">
        <v>763</v>
      </c>
      <c r="E517" s="16" t="s">
        <v>18</v>
      </c>
      <c r="F517" s="16" t="s">
        <v>20</v>
      </c>
      <c r="G517" s="7" t="n">
        <v>1000</v>
      </c>
      <c r="H517" s="6" t="n">
        <v>0.688</v>
      </c>
      <c r="I517" s="6" t="n">
        <v>-688</v>
      </c>
      <c r="J517" s="6" t="n">
        <v>-0</v>
      </c>
      <c r="K517" s="6" t="n">
        <v>-0.49</v>
      </c>
      <c r="L517" s="6" t="n">
        <v>-0</v>
      </c>
      <c r="M517" s="6"/>
      <c r="N517" s="6" t="s">
        <f>=I517+J517+K517+L517</f>
      </c>
      <c r="O517" s="6"/>
      <c r="P517" s="16"/>
      <c r="Q517" s="16" t="s">
        <v>985</v>
      </c>
    </row>
    <row collapsed="false" customFormat="false" customHeight="false" hidden="false" ht="12.1" outlineLevel="0" r="518">
      <c r="A518" s="21" t="n">
        <v>45091.757314815</v>
      </c>
      <c r="B518" s="22" t="s">
        <v>890</v>
      </c>
      <c r="C518" s="22" t="s">
        <v>414</v>
      </c>
      <c r="D518" s="22" t="s">
        <v>890</v>
      </c>
      <c r="E518" s="22" t="s">
        <v>890</v>
      </c>
      <c r="F518" s="22" t="s">
        <v>20</v>
      </c>
      <c r="G518" s="23" t="n">
        <v>1</v>
      </c>
      <c r="H518" s="24" t="n">
        <v>1100</v>
      </c>
      <c r="I518" s="24" t="n">
        <v>1100</v>
      </c>
      <c r="J518" s="24" t="n">
        <v>0</v>
      </c>
      <c r="K518" s="24" t="n">
        <v>-0</v>
      </c>
      <c r="L518" s="24" t="n">
        <v>-0</v>
      </c>
      <c r="M518" s="24"/>
      <c r="N518" s="6" t="s">
        <f>=I518+J518+K518+L518</f>
      </c>
      <c r="O518" s="24"/>
      <c r="P518" s="22"/>
      <c r="Q518" s="22" t="s">
        <v>911</v>
      </c>
    </row>
    <row collapsed="false" customFormat="false" customHeight="false" hidden="false" ht="12.1" outlineLevel="0" r="519">
      <c r="A519" s="20" t="n">
        <v>45091.760833333</v>
      </c>
      <c r="B519" s="16" t="s">
        <v>798</v>
      </c>
      <c r="C519" s="16" t="s">
        <v>1011</v>
      </c>
      <c r="D519" s="16" t="s">
        <v>763</v>
      </c>
      <c r="E519" s="16" t="s">
        <v>172</v>
      </c>
      <c r="F519" s="16" t="s">
        <v>20</v>
      </c>
      <c r="G519" s="7" t="n">
        <v>1</v>
      </c>
      <c r="H519" s="6" t="n">
        <v>102.83</v>
      </c>
      <c r="I519" s="6" t="n">
        <v>-1028.3</v>
      </c>
      <c r="J519" s="6" t="n">
        <v>-0.28</v>
      </c>
      <c r="K519" s="6" t="n">
        <v>-0.72</v>
      </c>
      <c r="L519" s="6" t="n">
        <v>-0</v>
      </c>
      <c r="M519" s="6"/>
      <c r="N519" s="6" t="s">
        <f>=I519+J519+K519+L519</f>
      </c>
      <c r="O519" s="6"/>
      <c r="P519" s="16"/>
      <c r="Q519" s="16" t="s">
        <v>911</v>
      </c>
    </row>
    <row collapsed="false" customFormat="false" customHeight="false" hidden="false" ht="12.1" outlineLevel="0" r="520">
      <c r="A520" s="21" t="n">
        <v>45118.166666667</v>
      </c>
      <c r="B520" s="22" t="s">
        <v>890</v>
      </c>
      <c r="C520" s="22" t="s">
        <v>192</v>
      </c>
      <c r="D520" s="22" t="s">
        <v>890</v>
      </c>
      <c r="E520" s="22" t="s">
        <v>890</v>
      </c>
      <c r="F520" s="22" t="s">
        <v>20</v>
      </c>
      <c r="G520" s="23" t="n">
        <v>1</v>
      </c>
      <c r="H520" s="24" t="n">
        <v>2000</v>
      </c>
      <c r="I520" s="24" t="n">
        <v>2000</v>
      </c>
      <c r="J520" s="24" t="n">
        <v>0</v>
      </c>
      <c r="K520" s="24" t="n">
        <v>-0</v>
      </c>
      <c r="L520" s="24" t="n">
        <v>-0</v>
      </c>
      <c r="M520" s="24"/>
      <c r="N520" s="6" t="s">
        <f>=I520+J520+K520+L520</f>
      </c>
      <c r="O520" s="24"/>
      <c r="P520" s="22"/>
      <c r="Q520" s="22" t="s">
        <v>891</v>
      </c>
    </row>
    <row collapsed="false" customFormat="false" customHeight="false" hidden="false" ht="12.1" outlineLevel="0" r="521">
      <c r="A521" s="20" t="n">
        <v>45118.913645833</v>
      </c>
      <c r="B521" s="16" t="s">
        <v>35</v>
      </c>
      <c r="C521" s="16" t="s">
        <v>986</v>
      </c>
      <c r="D521" s="16" t="s">
        <v>763</v>
      </c>
      <c r="E521" s="16" t="s">
        <v>18</v>
      </c>
      <c r="F521" s="16" t="s">
        <v>20</v>
      </c>
      <c r="G521" s="7" t="n">
        <v>10</v>
      </c>
      <c r="H521" s="6" t="n">
        <v>204.05</v>
      </c>
      <c r="I521" s="6" t="n">
        <v>-2040.5</v>
      </c>
      <c r="J521" s="6" t="n">
        <v>-0</v>
      </c>
      <c r="K521" s="6" t="n">
        <v>-1.22</v>
      </c>
      <c r="L521" s="6" t="n">
        <v>-0.61</v>
      </c>
      <c r="M521" s="6"/>
      <c r="N521" s="6" t="s">
        <f>=I521+J521+K521+L521</f>
      </c>
      <c r="O521" s="6"/>
      <c r="P521" s="16"/>
      <c r="Q521" s="16" t="s">
        <v>891</v>
      </c>
    </row>
    <row collapsed="false" customFormat="false" customHeight="false" hidden="false" ht="12.1" outlineLevel="0" r="522">
      <c r="A522" s="21" t="n">
        <v>45120</v>
      </c>
      <c r="B522" s="22" t="s">
        <v>890</v>
      </c>
      <c r="C522" s="22" t="s">
        <v>192</v>
      </c>
      <c r="D522" s="22" t="s">
        <v>890</v>
      </c>
      <c r="E522" s="22" t="s">
        <v>890</v>
      </c>
      <c r="F522" s="22" t="s">
        <v>20</v>
      </c>
      <c r="G522" s="23" t="n">
        <v>1</v>
      </c>
      <c r="H522" s="24" t="n">
        <v>331.65</v>
      </c>
      <c r="I522" s="24" t="n">
        <v>331.65</v>
      </c>
      <c r="J522" s="24" t="n">
        <v>0</v>
      </c>
      <c r="K522" s="24" t="n">
        <v>-0</v>
      </c>
      <c r="L522" s="24" t="n">
        <v>-0</v>
      </c>
      <c r="M522" s="24"/>
      <c r="N522" s="6" t="s">
        <f>=I522+J522+K522+L522</f>
      </c>
      <c r="O522" s="24"/>
      <c r="P522" s="22"/>
      <c r="Q522" s="22" t="s">
        <v>985</v>
      </c>
    </row>
    <row collapsed="false" customFormat="false" customHeight="false" hidden="false" ht="12.1" outlineLevel="0" r="523">
      <c r="A523" s="41" t="n">
        <v>45120.720092593</v>
      </c>
      <c r="B523" s="42" t="s">
        <v>38</v>
      </c>
      <c r="C523" s="42" t="s">
        <v>1012</v>
      </c>
      <c r="D523" s="42" t="s">
        <v>763</v>
      </c>
      <c r="E523" s="42" t="s">
        <v>763</v>
      </c>
      <c r="F523" s="42" t="s">
        <v>20</v>
      </c>
      <c r="G523" s="43" t="n">
        <v>10</v>
      </c>
      <c r="H523" s="44" t="n">
        <v>12.5905</v>
      </c>
      <c r="I523" s="44" t="n">
        <v>-125.91</v>
      </c>
      <c r="J523" s="44" t="n">
        <v>-0</v>
      </c>
      <c r="K523" s="44" t="n">
        <v>-0.05</v>
      </c>
      <c r="L523" s="44" t="n">
        <v>-0</v>
      </c>
      <c r="M523" s="44"/>
      <c r="N523" s="6" t="s">
        <f>=I523+J523+K523+L523</f>
      </c>
      <c r="O523" s="44"/>
      <c r="P523" s="42"/>
      <c r="Q523" s="42" t="s">
        <v>985</v>
      </c>
    </row>
    <row collapsed="false" customFormat="false" customHeight="false" hidden="false" ht="12.1" outlineLevel="0" r="524">
      <c r="A524" s="41" t="n">
        <v>45124.582581019</v>
      </c>
      <c r="B524" s="42" t="s">
        <v>38</v>
      </c>
      <c r="C524" s="42" t="s">
        <v>1012</v>
      </c>
      <c r="D524" s="42" t="s">
        <v>763</v>
      </c>
      <c r="E524" s="42" t="s">
        <v>763</v>
      </c>
      <c r="F524" s="42" t="s">
        <v>20</v>
      </c>
      <c r="G524" s="43" t="n">
        <v>10</v>
      </c>
      <c r="H524" s="44" t="n">
        <v>12.6345</v>
      </c>
      <c r="I524" s="44" t="n">
        <v>-126.35</v>
      </c>
      <c r="J524" s="44" t="n">
        <v>-0</v>
      </c>
      <c r="K524" s="44" t="n">
        <v>-0.05</v>
      </c>
      <c r="L524" s="44" t="n">
        <v>-0</v>
      </c>
      <c r="M524" s="44"/>
      <c r="N524" s="6" t="s">
        <f>=I524+J524+K524+L524</f>
      </c>
      <c r="O524" s="44"/>
      <c r="P524" s="42"/>
      <c r="Q524" s="42" t="s">
        <v>985</v>
      </c>
    </row>
    <row collapsed="false" customFormat="false" customHeight="false" hidden="false" ht="12.1" outlineLevel="0" r="525">
      <c r="A525" s="21" t="n">
        <v>45126.455335648</v>
      </c>
      <c r="B525" s="22" t="s">
        <v>890</v>
      </c>
      <c r="C525" s="22" t="s">
        <v>414</v>
      </c>
      <c r="D525" s="22" t="s">
        <v>890</v>
      </c>
      <c r="E525" s="22" t="s">
        <v>890</v>
      </c>
      <c r="F525" s="22" t="s">
        <v>20</v>
      </c>
      <c r="G525" s="23" t="n">
        <v>1</v>
      </c>
      <c r="H525" s="24" t="n">
        <v>2000</v>
      </c>
      <c r="I525" s="24" t="n">
        <v>2000</v>
      </c>
      <c r="J525" s="24" t="n">
        <v>0</v>
      </c>
      <c r="K525" s="24" t="n">
        <v>-0</v>
      </c>
      <c r="L525" s="24" t="n">
        <v>-0</v>
      </c>
      <c r="M525" s="24"/>
      <c r="N525" s="6" t="s">
        <f>=I525+J525+K525+L525</f>
      </c>
      <c r="O525" s="24"/>
      <c r="P525" s="22"/>
      <c r="Q525" s="22" t="s">
        <v>911</v>
      </c>
    </row>
    <row collapsed="false" customFormat="false" customHeight="false" hidden="false" ht="12.1" outlineLevel="0" r="526">
      <c r="A526" s="20" t="n">
        <v>45126.455949074</v>
      </c>
      <c r="B526" s="16" t="s">
        <v>799</v>
      </c>
      <c r="C526" s="16" t="s">
        <v>1013</v>
      </c>
      <c r="D526" s="16" t="s">
        <v>763</v>
      </c>
      <c r="E526" s="16" t="s">
        <v>18</v>
      </c>
      <c r="F526" s="16" t="s">
        <v>20</v>
      </c>
      <c r="G526" s="7" t="n">
        <v>10</v>
      </c>
      <c r="H526" s="6" t="n">
        <v>95.26</v>
      </c>
      <c r="I526" s="6" t="n">
        <v>-952.6</v>
      </c>
      <c r="J526" s="6" t="n">
        <v>-0</v>
      </c>
      <c r="K526" s="6" t="n">
        <v>-0.67</v>
      </c>
      <c r="L526" s="6" t="n">
        <v>-0</v>
      </c>
      <c r="M526" s="6"/>
      <c r="N526" s="6" t="s">
        <f>=I526+J526+K526+L526</f>
      </c>
      <c r="O526" s="6"/>
      <c r="P526" s="16"/>
      <c r="Q526" s="16" t="s">
        <v>911</v>
      </c>
    </row>
    <row collapsed="false" customFormat="false" customHeight="false" hidden="false" ht="12.1" outlineLevel="0" r="527">
      <c r="A527" s="21" t="n">
        <v>45127</v>
      </c>
      <c r="B527" s="22" t="s">
        <v>890</v>
      </c>
      <c r="C527" s="22" t="s">
        <v>192</v>
      </c>
      <c r="D527" s="22" t="s">
        <v>890</v>
      </c>
      <c r="E527" s="22" t="s">
        <v>890</v>
      </c>
      <c r="F527" s="22" t="s">
        <v>20</v>
      </c>
      <c r="G527" s="23" t="n">
        <v>1</v>
      </c>
      <c r="H527" s="24" t="n">
        <v>250</v>
      </c>
      <c r="I527" s="24" t="n">
        <v>250</v>
      </c>
      <c r="J527" s="24" t="n">
        <v>0</v>
      </c>
      <c r="K527" s="24" t="n">
        <v>-0</v>
      </c>
      <c r="L527" s="24" t="n">
        <v>-0</v>
      </c>
      <c r="M527" s="24"/>
      <c r="N527" s="6" t="s">
        <f>=I527+J527+K527+L527</f>
      </c>
      <c r="O527" s="24"/>
      <c r="P527" s="22"/>
      <c r="Q527" s="22" t="s">
        <v>985</v>
      </c>
    </row>
    <row collapsed="false" customFormat="false" customHeight="false" hidden="false" ht="12.1" outlineLevel="0" r="528">
      <c r="A528" s="20" t="n">
        <v>45127.7559375</v>
      </c>
      <c r="B528" s="16" t="s">
        <v>132</v>
      </c>
      <c r="C528" s="16" t="s">
        <v>930</v>
      </c>
      <c r="D528" s="16" t="s">
        <v>763</v>
      </c>
      <c r="E528" s="16" t="s">
        <v>133</v>
      </c>
      <c r="F528" s="16" t="s">
        <v>20</v>
      </c>
      <c r="G528" s="7" t="n">
        <v>27</v>
      </c>
      <c r="H528" s="6" t="n">
        <v>1.4685</v>
      </c>
      <c r="I528" s="6" t="n">
        <v>-39.65</v>
      </c>
      <c r="J528" s="6" t="n">
        <v>-0</v>
      </c>
      <c r="K528" s="6" t="n">
        <v>-0.02</v>
      </c>
      <c r="L528" s="6" t="n">
        <v>-0</v>
      </c>
      <c r="M528" s="6"/>
      <c r="N528" s="6" t="s">
        <f>=I528+J528+K528+L528</f>
      </c>
      <c r="O528" s="6"/>
      <c r="P528" s="16"/>
      <c r="Q528" s="16" t="s">
        <v>985</v>
      </c>
    </row>
    <row collapsed="false" customFormat="false" customHeight="false" hidden="false" ht="12.1" outlineLevel="0" r="529">
      <c r="A529" s="20" t="n">
        <v>45131.486087963</v>
      </c>
      <c r="B529" s="16" t="s">
        <v>800</v>
      </c>
      <c r="C529" s="16" t="s">
        <v>1014</v>
      </c>
      <c r="D529" s="16" t="s">
        <v>763</v>
      </c>
      <c r="E529" s="16" t="s">
        <v>18</v>
      </c>
      <c r="F529" s="16" t="s">
        <v>20</v>
      </c>
      <c r="G529" s="7" t="n">
        <v>1</v>
      </c>
      <c r="H529" s="6" t="n">
        <v>678.2</v>
      </c>
      <c r="I529" s="6" t="n">
        <v>-678.2</v>
      </c>
      <c r="J529" s="6" t="n">
        <v>-0</v>
      </c>
      <c r="K529" s="6" t="n">
        <v>-0.47</v>
      </c>
      <c r="L529" s="6" t="n">
        <v>-0</v>
      </c>
      <c r="M529" s="6"/>
      <c r="N529" s="6" t="s">
        <f>=I529+J529+K529+L529</f>
      </c>
      <c r="O529" s="6"/>
      <c r="P529" s="16"/>
      <c r="Q529" s="16" t="s">
        <v>911</v>
      </c>
    </row>
    <row collapsed="false" customFormat="false" customHeight="false" hidden="false" ht="12.1" outlineLevel="0" r="530">
      <c r="A530" s="20" t="n">
        <v>45131.491412037</v>
      </c>
      <c r="B530" s="16" t="s">
        <v>801</v>
      </c>
      <c r="C530" s="16" t="s">
        <v>1015</v>
      </c>
      <c r="D530" s="16" t="s">
        <v>763</v>
      </c>
      <c r="E530" s="16" t="s">
        <v>18</v>
      </c>
      <c r="F530" s="16" t="s">
        <v>20</v>
      </c>
      <c r="G530" s="7" t="n">
        <v>10</v>
      </c>
      <c r="H530" s="6" t="n">
        <v>41.785</v>
      </c>
      <c r="I530" s="6" t="n">
        <v>-417.85</v>
      </c>
      <c r="J530" s="6" t="n">
        <v>-0</v>
      </c>
      <c r="K530" s="6" t="n">
        <v>-0.29</v>
      </c>
      <c r="L530" s="6" t="n">
        <v>-0</v>
      </c>
      <c r="M530" s="6"/>
      <c r="N530" s="6" t="s">
        <f>=I530+J530+K530+L530</f>
      </c>
      <c r="O530" s="6"/>
      <c r="P530" s="16"/>
      <c r="Q530" s="16" t="s">
        <v>911</v>
      </c>
    </row>
    <row collapsed="false" customFormat="false" customHeight="false" hidden="false" ht="12.1" outlineLevel="0" r="531">
      <c r="A531" s="21" t="n">
        <v>45134.166666667</v>
      </c>
      <c r="B531" s="22" t="s">
        <v>890</v>
      </c>
      <c r="C531" s="22" t="s">
        <v>192</v>
      </c>
      <c r="D531" s="22" t="s">
        <v>890</v>
      </c>
      <c r="E531" s="22" t="s">
        <v>890</v>
      </c>
      <c r="F531" s="22" t="s">
        <v>20</v>
      </c>
      <c r="G531" s="23" t="n">
        <v>1</v>
      </c>
      <c r="H531" s="24" t="n">
        <v>2500</v>
      </c>
      <c r="I531" s="24" t="n">
        <v>2500</v>
      </c>
      <c r="J531" s="24" t="n">
        <v>0</v>
      </c>
      <c r="K531" s="24" t="n">
        <v>-0</v>
      </c>
      <c r="L531" s="24" t="n">
        <v>-0</v>
      </c>
      <c r="M531" s="24"/>
      <c r="N531" s="6" t="s">
        <f>=I531+J531+K531+L531</f>
      </c>
      <c r="O531" s="24"/>
      <c r="P531" s="22"/>
      <c r="Q531" s="22" t="s">
        <v>891</v>
      </c>
    </row>
    <row collapsed="false" customFormat="false" customHeight="false" hidden="false" ht="12.1" outlineLevel="0" r="532">
      <c r="A532" s="20" t="n">
        <v>45134.943668981</v>
      </c>
      <c r="B532" s="16" t="s">
        <v>31</v>
      </c>
      <c r="C532" s="16" t="s">
        <v>894</v>
      </c>
      <c r="D532" s="16" t="s">
        <v>763</v>
      </c>
      <c r="E532" s="16" t="s">
        <v>18</v>
      </c>
      <c r="F532" s="16" t="s">
        <v>20</v>
      </c>
      <c r="G532" s="7" t="n">
        <v>10</v>
      </c>
      <c r="H532" s="6" t="n">
        <v>247.43</v>
      </c>
      <c r="I532" s="6" t="n">
        <v>-2474.3</v>
      </c>
      <c r="J532" s="6" t="n">
        <v>-0</v>
      </c>
      <c r="K532" s="6" t="n">
        <v>-1.48</v>
      </c>
      <c r="L532" s="6" t="n">
        <v>-0.75</v>
      </c>
      <c r="M532" s="6"/>
      <c r="N532" s="6" t="s">
        <f>=I532+J532+K532+L532</f>
      </c>
      <c r="O532" s="6"/>
      <c r="P532" s="16"/>
      <c r="Q532" s="16" t="s">
        <v>891</v>
      </c>
    </row>
    <row collapsed="false" customFormat="false" customHeight="false" hidden="false" ht="12.1" outlineLevel="0" r="533">
      <c r="A533" s="21" t="n">
        <v>45138.68005787</v>
      </c>
      <c r="B533" s="22" t="s">
        <v>1016</v>
      </c>
      <c r="C533" s="22" t="s">
        <v>1017</v>
      </c>
      <c r="D533" s="22" t="s">
        <v>903</v>
      </c>
      <c r="E533" s="22" t="s">
        <v>903</v>
      </c>
      <c r="F533" s="22" t="s">
        <v>20</v>
      </c>
      <c r="G533" s="23" t="n">
        <v>1</v>
      </c>
      <c r="H533" s="24" t="n">
        <v>0.72</v>
      </c>
      <c r="I533" s="24" t="n">
        <v>0.72</v>
      </c>
      <c r="J533" s="24" t="n">
        <v>0</v>
      </c>
      <c r="K533" s="24" t="n">
        <v>-0</v>
      </c>
      <c r="L533" s="24" t="n">
        <v>-0</v>
      </c>
      <c r="M533" s="24"/>
      <c r="N533" s="6" t="s">
        <f>=I533+J533+K533+L533</f>
      </c>
      <c r="O533" s="24"/>
      <c r="P533" s="22"/>
      <c r="Q533" s="22" t="s">
        <v>911</v>
      </c>
    </row>
    <row collapsed="false" customFormat="false" customHeight="false" hidden="false" ht="12.1" outlineLevel="0" r="534">
      <c r="A534" s="21" t="n">
        <v>45152.507060185</v>
      </c>
      <c r="B534" s="22" t="s">
        <v>903</v>
      </c>
      <c r="C534" s="22" t="s">
        <v>1018</v>
      </c>
      <c r="D534" s="22" t="s">
        <v>903</v>
      </c>
      <c r="E534" s="22" t="s">
        <v>903</v>
      </c>
      <c r="F534" s="22" t="s">
        <v>77</v>
      </c>
      <c r="G534" s="23" t="n">
        <v>1</v>
      </c>
      <c r="H534" s="24" t="n">
        <v>0.09</v>
      </c>
      <c r="I534" s="24" t="n">
        <v>0.09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4"/>
      <c r="O534" s="24"/>
      <c r="P534" s="22"/>
      <c r="Q534" s="22" t="s">
        <v>911</v>
      </c>
    </row>
    <row collapsed="false" customFormat="false" customHeight="false" hidden="false" ht="12.1" outlineLevel="0" r="535">
      <c r="A535" s="21" t="n">
        <v>45159</v>
      </c>
      <c r="B535" s="22" t="s">
        <v>890</v>
      </c>
      <c r="C535" s="22" t="s">
        <v>192</v>
      </c>
      <c r="D535" s="22" t="s">
        <v>890</v>
      </c>
      <c r="E535" s="22" t="s">
        <v>890</v>
      </c>
      <c r="F535" s="22" t="s">
        <v>20</v>
      </c>
      <c r="G535" s="23" t="n">
        <v>1</v>
      </c>
      <c r="H535" s="24" t="n">
        <v>794.44</v>
      </c>
      <c r="I535" s="24" t="n">
        <v>794.44</v>
      </c>
      <c r="J535" s="24" t="n">
        <v>0</v>
      </c>
      <c r="K535" s="24" t="n">
        <v>-0</v>
      </c>
      <c r="L535" s="24" t="n">
        <v>-0</v>
      </c>
      <c r="M535" s="24"/>
      <c r="N535" s="6" t="s">
        <f>=I535+J535+K535+L535</f>
      </c>
      <c r="O535" s="24"/>
      <c r="P535" s="22"/>
      <c r="Q535" s="22" t="s">
        <v>891</v>
      </c>
    </row>
    <row collapsed="false" customFormat="false" customHeight="false" hidden="false" ht="12.1" outlineLevel="0" r="536">
      <c r="A536" s="21" t="n">
        <v>45159.737337963</v>
      </c>
      <c r="B536" s="22" t="s">
        <v>890</v>
      </c>
      <c r="C536" s="22" t="s">
        <v>414</v>
      </c>
      <c r="D536" s="22" t="s">
        <v>890</v>
      </c>
      <c r="E536" s="22" t="s">
        <v>890</v>
      </c>
      <c r="F536" s="22" t="s">
        <v>20</v>
      </c>
      <c r="G536" s="23" t="n">
        <v>1</v>
      </c>
      <c r="H536" s="24" t="n">
        <v>3000</v>
      </c>
      <c r="I536" s="24" t="n">
        <v>3000</v>
      </c>
      <c r="J536" s="24" t="n">
        <v>0</v>
      </c>
      <c r="K536" s="24" t="n">
        <v>-0</v>
      </c>
      <c r="L536" s="24" t="n">
        <v>-0</v>
      </c>
      <c r="M536" s="24"/>
      <c r="N536" s="6" t="s">
        <f>=I536+J536+K536+L536</f>
      </c>
      <c r="O536" s="24"/>
      <c r="P536" s="22"/>
      <c r="Q536" s="22" t="s">
        <v>911</v>
      </c>
    </row>
    <row collapsed="false" customFormat="false" customHeight="false" hidden="false" ht="12.1" outlineLevel="0" r="537">
      <c r="A537" s="21" t="n">
        <v>45159.740115741</v>
      </c>
      <c r="B537" s="22" t="s">
        <v>890</v>
      </c>
      <c r="C537" s="22" t="s">
        <v>435</v>
      </c>
      <c r="D537" s="22" t="s">
        <v>890</v>
      </c>
      <c r="E537" s="22" t="s">
        <v>890</v>
      </c>
      <c r="F537" s="22" t="s">
        <v>20</v>
      </c>
      <c r="G537" s="23" t="n">
        <v>1</v>
      </c>
      <c r="H537" s="24" t="n">
        <v>200</v>
      </c>
      <c r="I537" s="24" t="n">
        <v>200</v>
      </c>
      <c r="J537" s="24" t="n">
        <v>0</v>
      </c>
      <c r="K537" s="24" t="n">
        <v>-0</v>
      </c>
      <c r="L537" s="24" t="n">
        <v>-0</v>
      </c>
      <c r="M537" s="24"/>
      <c r="N537" s="6" t="s">
        <f>=I537+J537+K537+L537</f>
      </c>
      <c r="O537" s="24"/>
      <c r="P537" s="22"/>
      <c r="Q537" s="22" t="s">
        <v>911</v>
      </c>
    </row>
    <row collapsed="false" customFormat="false" customHeight="false" hidden="false" ht="12.1" outlineLevel="0" r="538">
      <c r="A538" s="20" t="n">
        <v>45159.746041667</v>
      </c>
      <c r="B538" s="16" t="s">
        <v>107</v>
      </c>
      <c r="C538" s="16" t="s">
        <v>916</v>
      </c>
      <c r="D538" s="16" t="s">
        <v>763</v>
      </c>
      <c r="E538" s="16" t="s">
        <v>18</v>
      </c>
      <c r="F538" s="16" t="s">
        <v>20</v>
      </c>
      <c r="G538" s="7" t="n">
        <v>1000</v>
      </c>
      <c r="H538" s="6" t="n">
        <v>0.677</v>
      </c>
      <c r="I538" s="6" t="n">
        <v>-677</v>
      </c>
      <c r="J538" s="6" t="n">
        <v>-0</v>
      </c>
      <c r="K538" s="6" t="n">
        <v>-0.47</v>
      </c>
      <c r="L538" s="6" t="n">
        <v>-0</v>
      </c>
      <c r="M538" s="6"/>
      <c r="N538" s="6" t="s">
        <f>=I538+J538+K538+L538</f>
      </c>
      <c r="O538" s="6"/>
      <c r="P538" s="16"/>
      <c r="Q538" s="16" t="s">
        <v>911</v>
      </c>
    </row>
    <row collapsed="false" customFormat="false" customHeight="false" hidden="false" ht="12.1" outlineLevel="0" r="539">
      <c r="A539" s="20" t="n">
        <v>45159.746458333</v>
      </c>
      <c r="B539" s="16" t="s">
        <v>795</v>
      </c>
      <c r="C539" s="16" t="s">
        <v>1002</v>
      </c>
      <c r="D539" s="16" t="s">
        <v>763</v>
      </c>
      <c r="E539" s="16" t="s">
        <v>18</v>
      </c>
      <c r="F539" s="16" t="s">
        <v>20</v>
      </c>
      <c r="G539" s="7" t="n">
        <v>1000</v>
      </c>
      <c r="H539" s="6" t="n">
        <v>0.9021</v>
      </c>
      <c r="I539" s="6" t="n">
        <v>-902.1</v>
      </c>
      <c r="J539" s="6" t="n">
        <v>-0</v>
      </c>
      <c r="K539" s="6" t="n">
        <v>-0.63</v>
      </c>
      <c r="L539" s="6" t="n">
        <v>-0</v>
      </c>
      <c r="M539" s="6"/>
      <c r="N539" s="6" t="s">
        <f>=I539+J539+K539+L539</f>
      </c>
      <c r="O539" s="6"/>
      <c r="P539" s="16"/>
      <c r="Q539" s="16" t="s">
        <v>911</v>
      </c>
    </row>
    <row collapsed="false" customFormat="false" customHeight="false" hidden="false" ht="12.1" outlineLevel="0" r="540">
      <c r="A540" s="20" t="n">
        <v>45159.746701389</v>
      </c>
      <c r="B540" s="16" t="s">
        <v>57</v>
      </c>
      <c r="C540" s="16" t="s">
        <v>981</v>
      </c>
      <c r="D540" s="16" t="s">
        <v>763</v>
      </c>
      <c r="E540" s="16" t="s">
        <v>18</v>
      </c>
      <c r="F540" s="16" t="s">
        <v>20</v>
      </c>
      <c r="G540" s="7" t="n">
        <v>1</v>
      </c>
      <c r="H540" s="6" t="n">
        <v>548.2</v>
      </c>
      <c r="I540" s="6" t="n">
        <v>-548.2</v>
      </c>
      <c r="J540" s="6" t="n">
        <v>-0</v>
      </c>
      <c r="K540" s="6" t="n">
        <v>-0.38</v>
      </c>
      <c r="L540" s="6" t="n">
        <v>-0</v>
      </c>
      <c r="M540" s="6"/>
      <c r="N540" s="6" t="s">
        <f>=I540+J540+K540+L540</f>
      </c>
      <c r="O540" s="6"/>
      <c r="P540" s="16"/>
      <c r="Q540" s="16" t="s">
        <v>911</v>
      </c>
    </row>
    <row collapsed="false" customFormat="false" customHeight="false" hidden="false" ht="12.1" outlineLevel="0" r="541">
      <c r="A541" s="20" t="n">
        <v>45159.747002315</v>
      </c>
      <c r="B541" s="16" t="s">
        <v>774</v>
      </c>
      <c r="C541" s="16" t="s">
        <v>900</v>
      </c>
      <c r="D541" s="16" t="s">
        <v>763</v>
      </c>
      <c r="E541" s="16" t="s">
        <v>18</v>
      </c>
      <c r="F541" s="16" t="s">
        <v>20</v>
      </c>
      <c r="G541" s="7" t="n">
        <v>10</v>
      </c>
      <c r="H541" s="6" t="n">
        <v>76.06</v>
      </c>
      <c r="I541" s="6" t="n">
        <v>-760.6</v>
      </c>
      <c r="J541" s="6" t="n">
        <v>-0</v>
      </c>
      <c r="K541" s="6" t="n">
        <v>-0.53</v>
      </c>
      <c r="L541" s="6" t="n">
        <v>-0</v>
      </c>
      <c r="M541" s="6"/>
      <c r="N541" s="6" t="s">
        <f>=I541+J541+K541+L541</f>
      </c>
      <c r="O541" s="6"/>
      <c r="P541" s="16"/>
      <c r="Q541" s="16" t="s">
        <v>911</v>
      </c>
    </row>
    <row collapsed="false" customFormat="false" customHeight="false" hidden="false" ht="12.1" outlineLevel="0" r="542">
      <c r="A542" s="20" t="n">
        <v>45159.747511574</v>
      </c>
      <c r="B542" s="16" t="s">
        <v>81</v>
      </c>
      <c r="C542" s="16" t="s">
        <v>948</v>
      </c>
      <c r="D542" s="16" t="s">
        <v>763</v>
      </c>
      <c r="E542" s="16" t="s">
        <v>18</v>
      </c>
      <c r="F542" s="16" t="s">
        <v>20</v>
      </c>
      <c r="G542" s="7" t="n">
        <v>10000</v>
      </c>
      <c r="H542" s="6" t="n">
        <v>0.02784</v>
      </c>
      <c r="I542" s="6" t="n">
        <v>-278.4</v>
      </c>
      <c r="J542" s="6" t="n">
        <v>-0</v>
      </c>
      <c r="K542" s="6" t="n">
        <v>-0.19</v>
      </c>
      <c r="L542" s="6" t="n">
        <v>-0</v>
      </c>
      <c r="M542" s="6"/>
      <c r="N542" s="6" t="s">
        <f>=I542+J542+K542+L542</f>
      </c>
      <c r="O542" s="6"/>
      <c r="P542" s="16"/>
      <c r="Q542" s="16" t="s">
        <v>911</v>
      </c>
    </row>
    <row collapsed="false" customFormat="false" customHeight="false" hidden="false" ht="12.1" outlineLevel="0" r="543">
      <c r="A543" s="21" t="n">
        <v>45160.451458333</v>
      </c>
      <c r="B543" s="22" t="s">
        <v>903</v>
      </c>
      <c r="C543" s="22" t="s">
        <v>1019</v>
      </c>
      <c r="D543" s="22" t="s">
        <v>903</v>
      </c>
      <c r="E543" s="22" t="s">
        <v>903</v>
      </c>
      <c r="F543" s="22" t="s">
        <v>77</v>
      </c>
      <c r="G543" s="23" t="n">
        <v>1</v>
      </c>
      <c r="H543" s="24" t="n">
        <v>0.05</v>
      </c>
      <c r="I543" s="24" t="n">
        <v>0.05</v>
      </c>
      <c r="J543" s="24" t="n">
        <v>0</v>
      </c>
      <c r="K543" s="24" t="n">
        <v>-0</v>
      </c>
      <c r="L543" s="24" t="n">
        <v>-0</v>
      </c>
      <c r="M543" s="6" t="s">
        <f>=I543+J543+K543+L543</f>
      </c>
      <c r="N543" s="24"/>
      <c r="O543" s="24"/>
      <c r="P543" s="22"/>
      <c r="Q543" s="22" t="s">
        <v>911</v>
      </c>
    </row>
    <row collapsed="false" customFormat="false" customHeight="false" hidden="false" ht="12.1" outlineLevel="0" r="544">
      <c r="A544" s="21" t="n">
        <v>45166.476412037</v>
      </c>
      <c r="B544" s="22" t="s">
        <v>903</v>
      </c>
      <c r="C544" s="22" t="s">
        <v>1018</v>
      </c>
      <c r="D544" s="22" t="s">
        <v>903</v>
      </c>
      <c r="E544" s="22" t="s">
        <v>903</v>
      </c>
      <c r="F544" s="22" t="s">
        <v>77</v>
      </c>
      <c r="G544" s="23" t="n">
        <v>1</v>
      </c>
      <c r="H544" s="24" t="n">
        <v>0.09</v>
      </c>
      <c r="I544" s="24" t="n">
        <v>0.09</v>
      </c>
      <c r="J544" s="24" t="n">
        <v>0</v>
      </c>
      <c r="K544" s="24" t="n">
        <v>-0</v>
      </c>
      <c r="L544" s="24" t="n">
        <v>-0</v>
      </c>
      <c r="M544" s="6" t="s">
        <f>=I544+J544+K544+L544</f>
      </c>
      <c r="N544" s="24"/>
      <c r="O544" s="24"/>
      <c r="P544" s="22"/>
      <c r="Q544" s="22" t="s">
        <v>911</v>
      </c>
    </row>
    <row collapsed="false" customFormat="false" customHeight="false" hidden="false" ht="12.1" outlineLevel="0" r="545">
      <c r="A545" s="21" t="n">
        <v>45166.486273148</v>
      </c>
      <c r="B545" s="22" t="s">
        <v>903</v>
      </c>
      <c r="C545" s="22" t="s">
        <v>1020</v>
      </c>
      <c r="D545" s="22" t="s">
        <v>903</v>
      </c>
      <c r="E545" s="22" t="s">
        <v>903</v>
      </c>
      <c r="F545" s="22" t="s">
        <v>77</v>
      </c>
      <c r="G545" s="23" t="n">
        <v>1</v>
      </c>
      <c r="H545" s="24" t="n">
        <v>0.06</v>
      </c>
      <c r="I545" s="24" t="n">
        <v>0.06</v>
      </c>
      <c r="J545" s="24" t="n">
        <v>0</v>
      </c>
      <c r="K545" s="24" t="n">
        <v>-0</v>
      </c>
      <c r="L545" s="24" t="n">
        <v>-0</v>
      </c>
      <c r="M545" s="6" t="s">
        <f>=I545+J545+K545+L545</f>
      </c>
      <c r="N545" s="24"/>
      <c r="O545" s="24"/>
      <c r="P545" s="22"/>
      <c r="Q545" s="22" t="s">
        <v>911</v>
      </c>
    </row>
    <row collapsed="false" customFormat="false" customHeight="false" hidden="false" ht="12.1" outlineLevel="0" r="546">
      <c r="A546" s="21" t="n">
        <v>45169</v>
      </c>
      <c r="B546" s="22" t="s">
        <v>890</v>
      </c>
      <c r="C546" s="22" t="s">
        <v>192</v>
      </c>
      <c r="D546" s="22" t="s">
        <v>890</v>
      </c>
      <c r="E546" s="22" t="s">
        <v>890</v>
      </c>
      <c r="F546" s="22" t="s">
        <v>20</v>
      </c>
      <c r="G546" s="23" t="n">
        <v>1</v>
      </c>
      <c r="H546" s="24" t="n">
        <v>583.13</v>
      </c>
      <c r="I546" s="24" t="n">
        <v>583.13</v>
      </c>
      <c r="J546" s="24" t="n">
        <v>0</v>
      </c>
      <c r="K546" s="24" t="n">
        <v>-0</v>
      </c>
      <c r="L546" s="24" t="n">
        <v>-0</v>
      </c>
      <c r="M546" s="24"/>
      <c r="N546" s="6" t="s">
        <f>=I546+J546+K546+L546</f>
      </c>
      <c r="O546" s="24"/>
      <c r="P546" s="22"/>
      <c r="Q546" s="22" t="s">
        <v>891</v>
      </c>
    </row>
    <row collapsed="false" customFormat="false" customHeight="false" hidden="false" ht="12.1" outlineLevel="0" r="547">
      <c r="A547" s="21" t="n">
        <v>45169</v>
      </c>
      <c r="B547" s="22" t="s">
        <v>890</v>
      </c>
      <c r="C547" s="22" t="s">
        <v>192</v>
      </c>
      <c r="D547" s="22" t="s">
        <v>890</v>
      </c>
      <c r="E547" s="22" t="s">
        <v>890</v>
      </c>
      <c r="F547" s="22" t="s">
        <v>20</v>
      </c>
      <c r="G547" s="23" t="n">
        <v>1</v>
      </c>
      <c r="H547" s="24" t="n">
        <v>3300</v>
      </c>
      <c r="I547" s="24" t="n">
        <v>3300</v>
      </c>
      <c r="J547" s="24" t="n">
        <v>0</v>
      </c>
      <c r="K547" s="24" t="n">
        <v>-0</v>
      </c>
      <c r="L547" s="24" t="n">
        <v>-0</v>
      </c>
      <c r="M547" s="24"/>
      <c r="N547" s="6" t="s">
        <f>=I547+J547+K547+L547</f>
      </c>
      <c r="O547" s="24"/>
      <c r="P547" s="22"/>
      <c r="Q547" s="22" t="s">
        <v>891</v>
      </c>
    </row>
    <row collapsed="false" customFormat="false" customHeight="false" hidden="false" ht="12.1" outlineLevel="0" r="548">
      <c r="A548" s="20" t="n">
        <v>45169</v>
      </c>
      <c r="B548" s="16" t="s">
        <v>802</v>
      </c>
      <c r="C548" s="16" t="s">
        <v>1021</v>
      </c>
      <c r="D548" s="16" t="s">
        <v>763</v>
      </c>
      <c r="E548" s="16" t="s">
        <v>172</v>
      </c>
      <c r="F548" s="16" t="s">
        <v>20</v>
      </c>
      <c r="G548" s="7" t="n">
        <v>1</v>
      </c>
      <c r="H548" s="6" t="n">
        <v>83.97</v>
      </c>
      <c r="I548" s="6" t="n">
        <v>-839.7</v>
      </c>
      <c r="J548" s="6" t="n">
        <v>-12.86</v>
      </c>
      <c r="K548" s="6" t="n">
        <v>-0.5</v>
      </c>
      <c r="L548" s="6" t="n">
        <v>-0.07</v>
      </c>
      <c r="M548" s="6"/>
      <c r="N548" s="6" t="s">
        <f>=I548+J548+K548+L548</f>
      </c>
      <c r="O548" s="6"/>
      <c r="P548" s="16"/>
      <c r="Q548" s="16" t="s">
        <v>891</v>
      </c>
    </row>
    <row collapsed="false" customFormat="false" customHeight="false" hidden="false" ht="12.1" outlineLevel="0" r="549">
      <c r="A549" s="20" t="n">
        <v>45169</v>
      </c>
      <c r="B549" s="16" t="s">
        <v>803</v>
      </c>
      <c r="C549" s="16" t="s">
        <v>1022</v>
      </c>
      <c r="D549" s="16" t="s">
        <v>763</v>
      </c>
      <c r="E549" s="16" t="s">
        <v>172</v>
      </c>
      <c r="F549" s="16" t="s">
        <v>20</v>
      </c>
      <c r="G549" s="7" t="n">
        <v>1</v>
      </c>
      <c r="H549" s="6" t="n">
        <v>87.86</v>
      </c>
      <c r="I549" s="6" t="n">
        <v>-878.6</v>
      </c>
      <c r="J549" s="6" t="n">
        <v>-5.1</v>
      </c>
      <c r="K549" s="6" t="n">
        <v>-0.53</v>
      </c>
      <c r="L549" s="6" t="n">
        <v>-0.07</v>
      </c>
      <c r="M549" s="6"/>
      <c r="N549" s="6" t="s">
        <f>=I549+J549+K549+L549</f>
      </c>
      <c r="O549" s="6"/>
      <c r="P549" s="16"/>
      <c r="Q549" s="16" t="s">
        <v>891</v>
      </c>
    </row>
    <row collapsed="false" customFormat="false" customHeight="false" hidden="false" ht="12.1" outlineLevel="0" r="550">
      <c r="A550" s="25" t="n">
        <v>45175.671585648</v>
      </c>
      <c r="B550" s="26" t="s">
        <v>61</v>
      </c>
      <c r="C550" s="26" t="s">
        <v>969</v>
      </c>
      <c r="D550" s="26" t="s">
        <v>764</v>
      </c>
      <c r="E550" s="26" t="s">
        <v>18</v>
      </c>
      <c r="F550" s="26" t="s">
        <v>20</v>
      </c>
      <c r="G550" s="27" t="n">
        <v>-2000</v>
      </c>
      <c r="H550" s="28" t="n">
        <v>1.6615</v>
      </c>
      <c r="I550" s="28" t="n">
        <v>3323</v>
      </c>
      <c r="J550" s="28" t="n">
        <v>0</v>
      </c>
      <c r="K550" s="28" t="n">
        <v>-2.65</v>
      </c>
      <c r="L550" s="28" t="n">
        <v>-0</v>
      </c>
      <c r="M550" s="28"/>
      <c r="N550" s="6" t="s">
        <f>=I550+J550+K550+L550</f>
      </c>
      <c r="O550" s="28"/>
      <c r="P550" s="26"/>
      <c r="Q550" s="26" t="s">
        <v>985</v>
      </c>
    </row>
    <row collapsed="false" customFormat="false" customHeight="false" hidden="false" ht="12.1" outlineLevel="0" r="551">
      <c r="A551" s="25" t="n">
        <v>45176.452233796</v>
      </c>
      <c r="B551" s="26" t="s">
        <v>61</v>
      </c>
      <c r="C551" s="26" t="s">
        <v>969</v>
      </c>
      <c r="D551" s="26" t="s">
        <v>764</v>
      </c>
      <c r="E551" s="26" t="s">
        <v>18</v>
      </c>
      <c r="F551" s="26" t="s">
        <v>20</v>
      </c>
      <c r="G551" s="27" t="n">
        <v>-3000</v>
      </c>
      <c r="H551" s="28" t="n">
        <v>1.4085</v>
      </c>
      <c r="I551" s="28" t="n">
        <v>4225.5</v>
      </c>
      <c r="J551" s="28" t="n">
        <v>0</v>
      </c>
      <c r="K551" s="28" t="n">
        <v>-2.11</v>
      </c>
      <c r="L551" s="28" t="n">
        <v>-0</v>
      </c>
      <c r="M551" s="28"/>
      <c r="N551" s="6" t="s">
        <f>=I551+J551+K551+L551</f>
      </c>
      <c r="O551" s="28"/>
      <c r="P551" s="26"/>
      <c r="Q551" s="26" t="s">
        <v>985</v>
      </c>
    </row>
    <row collapsed="false" customFormat="false" customHeight="false" hidden="false" ht="12.1" outlineLevel="0" r="552">
      <c r="A552" s="20" t="n">
        <v>45181.750011574</v>
      </c>
      <c r="B552" s="16" t="s">
        <v>804</v>
      </c>
      <c r="C552" s="16" t="s">
        <v>1023</v>
      </c>
      <c r="D552" s="16" t="s">
        <v>763</v>
      </c>
      <c r="E552" s="16" t="s">
        <v>18</v>
      </c>
      <c r="F552" s="16" t="s">
        <v>20</v>
      </c>
      <c r="G552" s="7" t="n">
        <v>1</v>
      </c>
      <c r="H552" s="6" t="n">
        <v>2549.8</v>
      </c>
      <c r="I552" s="6" t="n">
        <v>-2549.8</v>
      </c>
      <c r="J552" s="6" t="n">
        <v>-0</v>
      </c>
      <c r="K552" s="6" t="n">
        <v>-1.53</v>
      </c>
      <c r="L552" s="6" t="n">
        <v>-0.77</v>
      </c>
      <c r="M552" s="6"/>
      <c r="N552" s="6" t="s">
        <f>=I552+J552+K552+L552</f>
      </c>
      <c r="O552" s="6"/>
      <c r="P552" s="16"/>
      <c r="Q552" s="16" t="s">
        <v>891</v>
      </c>
    </row>
    <row collapsed="false" customFormat="false" customHeight="false" hidden="false" ht="12.1" outlineLevel="0" r="553">
      <c r="A553" s="20" t="n">
        <v>45181.762280093</v>
      </c>
      <c r="B553" s="16" t="s">
        <v>97</v>
      </c>
      <c r="C553" s="16" t="s">
        <v>1005</v>
      </c>
      <c r="D553" s="16" t="s">
        <v>763</v>
      </c>
      <c r="E553" s="16" t="s">
        <v>18</v>
      </c>
      <c r="F553" s="16" t="s">
        <v>20</v>
      </c>
      <c r="G553" s="7" t="n">
        <v>1</v>
      </c>
      <c r="H553" s="6" t="n">
        <v>661</v>
      </c>
      <c r="I553" s="6" t="n">
        <v>-661</v>
      </c>
      <c r="J553" s="6" t="n">
        <v>-0</v>
      </c>
      <c r="K553" s="6" t="n">
        <v>-0.4</v>
      </c>
      <c r="L553" s="6" t="n">
        <v>-0.19</v>
      </c>
      <c r="M553" s="6"/>
      <c r="N553" s="6" t="s">
        <f>=I553+J553+K553+L553</f>
      </c>
      <c r="O553" s="6"/>
      <c r="P553" s="16"/>
      <c r="Q553" s="16" t="s">
        <v>891</v>
      </c>
    </row>
    <row collapsed="false" customFormat="false" customHeight="false" hidden="false" ht="12.1" outlineLevel="0" r="554">
      <c r="A554" s="20" t="n">
        <v>45181.763726852</v>
      </c>
      <c r="B554" s="16" t="s">
        <v>139</v>
      </c>
      <c r="C554" s="16" t="s">
        <v>1004</v>
      </c>
      <c r="D554" s="16" t="s">
        <v>763</v>
      </c>
      <c r="E554" s="16" t="s">
        <v>133</v>
      </c>
      <c r="F554" s="16" t="s">
        <v>20</v>
      </c>
      <c r="G554" s="7" t="n">
        <v>10</v>
      </c>
      <c r="H554" s="6" t="n">
        <v>13</v>
      </c>
      <c r="I554" s="6" t="n">
        <v>-130</v>
      </c>
      <c r="J554" s="6" t="n">
        <v>-0</v>
      </c>
      <c r="K554" s="6" t="n">
        <v>-0</v>
      </c>
      <c r="L554" s="6" t="n">
        <v>-0.04</v>
      </c>
      <c r="M554" s="6"/>
      <c r="N554" s="6" t="s">
        <f>=I554+J554+K554+L554</f>
      </c>
      <c r="O554" s="6"/>
      <c r="P554" s="16"/>
      <c r="Q554" s="16" t="s">
        <v>891</v>
      </c>
    </row>
    <row collapsed="false" customFormat="false" customHeight="false" hidden="false" ht="12.1" outlineLevel="0" r="555">
      <c r="A555" s="21" t="n">
        <v>45183.489652778</v>
      </c>
      <c r="B555" s="22" t="s">
        <v>903</v>
      </c>
      <c r="C555" s="22" t="s">
        <v>1024</v>
      </c>
      <c r="D555" s="22" t="s">
        <v>903</v>
      </c>
      <c r="E555" s="22" t="s">
        <v>903</v>
      </c>
      <c r="F555" s="22" t="s">
        <v>77</v>
      </c>
      <c r="G555" s="23" t="n">
        <v>1</v>
      </c>
      <c r="H555" s="24" t="n">
        <v>0.03</v>
      </c>
      <c r="I555" s="24" t="n">
        <v>0.03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4"/>
      <c r="O555" s="24"/>
      <c r="P555" s="22"/>
      <c r="Q555" s="22" t="s">
        <v>911</v>
      </c>
    </row>
    <row collapsed="false" customFormat="false" customHeight="false" hidden="false" ht="12.1" outlineLevel="0" r="556">
      <c r="A556" s="21" t="n">
        <v>45183.493148148</v>
      </c>
      <c r="B556" s="22" t="s">
        <v>903</v>
      </c>
      <c r="C556" s="22" t="s">
        <v>1024</v>
      </c>
      <c r="D556" s="22" t="s">
        <v>903</v>
      </c>
      <c r="E556" s="22" t="s">
        <v>903</v>
      </c>
      <c r="F556" s="22" t="s">
        <v>77</v>
      </c>
      <c r="G556" s="23" t="n">
        <v>1</v>
      </c>
      <c r="H556" s="24" t="n">
        <v>0.04</v>
      </c>
      <c r="I556" s="24" t="n">
        <v>0.04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4"/>
      <c r="O556" s="24"/>
      <c r="P556" s="22"/>
      <c r="Q556" s="22" t="s">
        <v>911</v>
      </c>
    </row>
    <row collapsed="false" customFormat="false" customHeight="false" hidden="false" ht="12.1" outlineLevel="0" r="557">
      <c r="A557" s="21" t="n">
        <v>45184</v>
      </c>
      <c r="B557" s="22" t="s">
        <v>890</v>
      </c>
      <c r="C557" s="22" t="s">
        <v>192</v>
      </c>
      <c r="D557" s="22" t="s">
        <v>890</v>
      </c>
      <c r="E557" s="22" t="s">
        <v>890</v>
      </c>
      <c r="F557" s="22" t="s">
        <v>20</v>
      </c>
      <c r="G557" s="23" t="n">
        <v>1</v>
      </c>
      <c r="H557" s="24" t="n">
        <v>3296.2</v>
      </c>
      <c r="I557" s="24" t="n">
        <v>3296.2</v>
      </c>
      <c r="J557" s="24" t="n">
        <v>0</v>
      </c>
      <c r="K557" s="24" t="n">
        <v>-0</v>
      </c>
      <c r="L557" s="24" t="n">
        <v>-0</v>
      </c>
      <c r="M557" s="24"/>
      <c r="N557" s="6" t="s">
        <f>=I557+J557+K557+L557</f>
      </c>
      <c r="O557" s="24"/>
      <c r="P557" s="22"/>
      <c r="Q557" s="22" t="s">
        <v>891</v>
      </c>
    </row>
    <row collapsed="false" customFormat="false" customHeight="false" hidden="false" ht="12.1" outlineLevel="0" r="558">
      <c r="A558" s="21" t="n">
        <v>45184</v>
      </c>
      <c r="B558" s="22" t="s">
        <v>890</v>
      </c>
      <c r="C558" s="22" t="s">
        <v>192</v>
      </c>
      <c r="D558" s="22" t="s">
        <v>890</v>
      </c>
      <c r="E558" s="22" t="s">
        <v>890</v>
      </c>
      <c r="F558" s="22" t="s">
        <v>20</v>
      </c>
      <c r="G558" s="23" t="n">
        <v>1</v>
      </c>
      <c r="H558" s="24" t="n">
        <v>3000</v>
      </c>
      <c r="I558" s="24" t="n">
        <v>3000</v>
      </c>
      <c r="J558" s="24" t="n">
        <v>0</v>
      </c>
      <c r="K558" s="24" t="n">
        <v>-0</v>
      </c>
      <c r="L558" s="24" t="n">
        <v>-0</v>
      </c>
      <c r="M558" s="24"/>
      <c r="N558" s="6" t="s">
        <f>=I558+J558+K558+L558</f>
      </c>
      <c r="O558" s="24"/>
      <c r="P558" s="22"/>
      <c r="Q558" s="22" t="s">
        <v>891</v>
      </c>
    </row>
    <row collapsed="false" customFormat="false" customHeight="false" hidden="false" ht="12.1" outlineLevel="0" r="559">
      <c r="A559" s="20" t="n">
        <v>45184.755601852</v>
      </c>
      <c r="B559" s="16" t="s">
        <v>800</v>
      </c>
      <c r="C559" s="16" t="s">
        <v>1025</v>
      </c>
      <c r="D559" s="16" t="s">
        <v>763</v>
      </c>
      <c r="E559" s="16" t="s">
        <v>18</v>
      </c>
      <c r="F559" s="16" t="s">
        <v>20</v>
      </c>
      <c r="G559" s="7" t="n">
        <v>5</v>
      </c>
      <c r="H559" s="6" t="n">
        <v>653.8</v>
      </c>
      <c r="I559" s="6" t="n">
        <v>-3269</v>
      </c>
      <c r="J559" s="6" t="n">
        <v>-0</v>
      </c>
      <c r="K559" s="6" t="n">
        <v>-1.96</v>
      </c>
      <c r="L559" s="6" t="n">
        <v>-0.98</v>
      </c>
      <c r="M559" s="6"/>
      <c r="N559" s="6" t="s">
        <f>=I559+J559+K559+L559</f>
      </c>
      <c r="O559" s="6"/>
      <c r="P559" s="16"/>
      <c r="Q559" s="16" t="s">
        <v>891</v>
      </c>
    </row>
    <row collapsed="false" customFormat="false" customHeight="false" hidden="false" ht="12.1" outlineLevel="0" r="560">
      <c r="A560" s="20" t="n">
        <v>45184.764108796</v>
      </c>
      <c r="B560" s="16" t="s">
        <v>805</v>
      </c>
      <c r="C560" s="16" t="s">
        <v>1026</v>
      </c>
      <c r="D560" s="16" t="s">
        <v>763</v>
      </c>
      <c r="E560" s="16" t="s">
        <v>18</v>
      </c>
      <c r="F560" s="16" t="s">
        <v>20</v>
      </c>
      <c r="G560" s="7" t="n">
        <v>1</v>
      </c>
      <c r="H560" s="6" t="n">
        <v>1453.5</v>
      </c>
      <c r="I560" s="6" t="n">
        <v>-1453.5</v>
      </c>
      <c r="J560" s="6" t="n">
        <v>-0</v>
      </c>
      <c r="K560" s="6" t="n">
        <v>-0.87</v>
      </c>
      <c r="L560" s="6" t="n">
        <v>-0.44</v>
      </c>
      <c r="M560" s="6"/>
      <c r="N560" s="6" t="s">
        <f>=I560+J560+K560+L560</f>
      </c>
      <c r="O560" s="6"/>
      <c r="P560" s="16"/>
      <c r="Q560" s="16" t="s">
        <v>891</v>
      </c>
    </row>
    <row collapsed="false" customFormat="false" customHeight="false" hidden="false" ht="12.1" outlineLevel="0" r="561">
      <c r="A561" s="21" t="n">
        <v>45191</v>
      </c>
      <c r="B561" s="22" t="s">
        <v>890</v>
      </c>
      <c r="C561" s="22" t="s">
        <v>192</v>
      </c>
      <c r="D561" s="22" t="s">
        <v>890</v>
      </c>
      <c r="E561" s="22" t="s">
        <v>890</v>
      </c>
      <c r="F561" s="22" t="s">
        <v>20</v>
      </c>
      <c r="G561" s="23" t="n">
        <v>1</v>
      </c>
      <c r="H561" s="24" t="n">
        <v>2000</v>
      </c>
      <c r="I561" s="24" t="n">
        <v>2000</v>
      </c>
      <c r="J561" s="24" t="n">
        <v>0</v>
      </c>
      <c r="K561" s="24" t="n">
        <v>-0</v>
      </c>
      <c r="L561" s="24" t="n">
        <v>-0</v>
      </c>
      <c r="M561" s="24"/>
      <c r="N561" s="6" t="s">
        <f>=I561+J561+K561+L561</f>
      </c>
      <c r="O561" s="24"/>
      <c r="P561" s="22"/>
      <c r="Q561" s="22" t="s">
        <v>891</v>
      </c>
    </row>
    <row collapsed="false" customFormat="false" customHeight="false" hidden="false" ht="12.1" outlineLevel="0" r="562">
      <c r="A562" s="25" t="n">
        <v>45191.420081019</v>
      </c>
      <c r="B562" s="26" t="s">
        <v>805</v>
      </c>
      <c r="C562" s="26" t="s">
        <v>1026</v>
      </c>
      <c r="D562" s="26" t="s">
        <v>764</v>
      </c>
      <c r="E562" s="26" t="s">
        <v>18</v>
      </c>
      <c r="F562" s="26" t="s">
        <v>20</v>
      </c>
      <c r="G562" s="27" t="n">
        <v>-1</v>
      </c>
      <c r="H562" s="28" t="n">
        <v>1378</v>
      </c>
      <c r="I562" s="28" t="n">
        <v>1378</v>
      </c>
      <c r="J562" s="28" t="n">
        <v>0</v>
      </c>
      <c r="K562" s="28" t="n">
        <v>-0.83</v>
      </c>
      <c r="L562" s="28" t="n">
        <v>-0.42</v>
      </c>
      <c r="M562" s="28"/>
      <c r="N562" s="6" t="s">
        <f>=I562+J562+K562+L562</f>
      </c>
      <c r="O562" s="28"/>
      <c r="P562" s="26"/>
      <c r="Q562" s="26" t="s">
        <v>891</v>
      </c>
    </row>
    <row collapsed="false" customFormat="false" customHeight="false" hidden="false" ht="12.1" outlineLevel="0" r="563">
      <c r="A563" s="20" t="n">
        <v>45191.735497685</v>
      </c>
      <c r="B563" s="16" t="s">
        <v>805</v>
      </c>
      <c r="C563" s="16" t="s">
        <v>1026</v>
      </c>
      <c r="D563" s="16" t="s">
        <v>763</v>
      </c>
      <c r="E563" s="16" t="s">
        <v>18</v>
      </c>
      <c r="F563" s="16" t="s">
        <v>20</v>
      </c>
      <c r="G563" s="7" t="n">
        <v>1</v>
      </c>
      <c r="H563" s="6" t="n">
        <v>1411</v>
      </c>
      <c r="I563" s="6" t="n">
        <v>-1411</v>
      </c>
      <c r="J563" s="6" t="n">
        <v>-0</v>
      </c>
      <c r="K563" s="6" t="n">
        <v>-0.85</v>
      </c>
      <c r="L563" s="6" t="n">
        <v>-0.42</v>
      </c>
      <c r="M563" s="6"/>
      <c r="N563" s="6" t="s">
        <f>=I563+J563+K563+L563</f>
      </c>
      <c r="O563" s="6"/>
      <c r="P563" s="16"/>
      <c r="Q563" s="16" t="s">
        <v>891</v>
      </c>
    </row>
    <row collapsed="false" customFormat="false" customHeight="false" hidden="false" ht="12.1" outlineLevel="0" r="564">
      <c r="A564" s="20" t="n">
        <v>45191.740208333</v>
      </c>
      <c r="B564" s="16" t="s">
        <v>57</v>
      </c>
      <c r="C564" s="16" t="s">
        <v>981</v>
      </c>
      <c r="D564" s="16" t="s">
        <v>763</v>
      </c>
      <c r="E564" s="16" t="s">
        <v>18</v>
      </c>
      <c r="F564" s="16" t="s">
        <v>20</v>
      </c>
      <c r="G564" s="7" t="n">
        <v>1</v>
      </c>
      <c r="H564" s="6" t="n">
        <v>514.9</v>
      </c>
      <c r="I564" s="6" t="n">
        <v>-514.9</v>
      </c>
      <c r="J564" s="6" t="n">
        <v>-0</v>
      </c>
      <c r="K564" s="6" t="n">
        <v>-0.42</v>
      </c>
      <c r="L564" s="6" t="n">
        <v>-0</v>
      </c>
      <c r="M564" s="6"/>
      <c r="N564" s="6" t="s">
        <f>=I564+J564+K564+L564</f>
      </c>
      <c r="O564" s="6"/>
      <c r="P564" s="16"/>
      <c r="Q564" s="16" t="s">
        <v>985</v>
      </c>
    </row>
    <row collapsed="false" customFormat="false" customHeight="false" hidden="false" ht="12.1" outlineLevel="0" r="565">
      <c r="A565" s="20" t="n">
        <v>45191.751157407</v>
      </c>
      <c r="B565" s="16" t="s">
        <v>31</v>
      </c>
      <c r="C565" s="16" t="s">
        <v>894</v>
      </c>
      <c r="D565" s="16" t="s">
        <v>763</v>
      </c>
      <c r="E565" s="16" t="s">
        <v>18</v>
      </c>
      <c r="F565" s="16" t="s">
        <v>20</v>
      </c>
      <c r="G565" s="7" t="n">
        <v>10</v>
      </c>
      <c r="H565" s="6" t="n">
        <v>252.74</v>
      </c>
      <c r="I565" s="6" t="n">
        <v>-2527.4</v>
      </c>
      <c r="J565" s="6" t="n">
        <v>-0</v>
      </c>
      <c r="K565" s="6" t="n">
        <v>-1.51</v>
      </c>
      <c r="L565" s="6" t="n">
        <v>-0.76</v>
      </c>
      <c r="M565" s="6"/>
      <c r="N565" s="6" t="s">
        <f>=I565+J565+K565+L565</f>
      </c>
      <c r="O565" s="6"/>
      <c r="P565" s="16"/>
      <c r="Q565" s="16" t="s">
        <v>891</v>
      </c>
    </row>
    <row collapsed="false" customFormat="false" customHeight="false" hidden="false" ht="12.1" outlineLevel="0" r="566">
      <c r="A566" s="20" t="n">
        <v>45191.77318287</v>
      </c>
      <c r="B566" s="16" t="s">
        <v>806</v>
      </c>
      <c r="C566" s="16" t="s">
        <v>1027</v>
      </c>
      <c r="D566" s="16" t="s">
        <v>763</v>
      </c>
      <c r="E566" s="16" t="s">
        <v>172</v>
      </c>
      <c r="F566" s="16" t="s">
        <v>20</v>
      </c>
      <c r="G566" s="7" t="n">
        <v>1</v>
      </c>
      <c r="H566" s="6" t="n">
        <v>97.792</v>
      </c>
      <c r="I566" s="6" t="n">
        <v>-977.92</v>
      </c>
      <c r="J566" s="6" t="n">
        <v>-4.63</v>
      </c>
      <c r="K566" s="6" t="n">
        <v>-0.59</v>
      </c>
      <c r="L566" s="6" t="n">
        <v>-0.1</v>
      </c>
      <c r="M566" s="6"/>
      <c r="N566" s="6" t="s">
        <f>=I566+J566+K566+L566</f>
      </c>
      <c r="O566" s="6"/>
      <c r="P566" s="16"/>
      <c r="Q566" s="16" t="s">
        <v>891</v>
      </c>
    </row>
    <row collapsed="false" customFormat="false" customHeight="false" hidden="false" ht="12.1" outlineLevel="0" r="567">
      <c r="A567" s="21" t="n">
        <v>45195.482719907</v>
      </c>
      <c r="B567" s="22" t="s">
        <v>903</v>
      </c>
      <c r="C567" s="22" t="s">
        <v>1028</v>
      </c>
      <c r="D567" s="22" t="s">
        <v>903</v>
      </c>
      <c r="E567" s="22" t="s">
        <v>903</v>
      </c>
      <c r="F567" s="22" t="s">
        <v>20</v>
      </c>
      <c r="G567" s="23" t="n">
        <v>1</v>
      </c>
      <c r="H567" s="24" t="n">
        <v>59.05</v>
      </c>
      <c r="I567" s="24" t="n">
        <v>59.05</v>
      </c>
      <c r="J567" s="24" t="n">
        <v>0</v>
      </c>
      <c r="K567" s="24" t="n">
        <v>-0</v>
      </c>
      <c r="L567" s="24" t="n">
        <v>-0</v>
      </c>
      <c r="M567" s="24"/>
      <c r="N567" s="6" t="s">
        <f>=I567+J567+K567+L567</f>
      </c>
      <c r="O567" s="24"/>
      <c r="P567" s="22"/>
      <c r="Q567" s="22" t="s">
        <v>911</v>
      </c>
    </row>
    <row collapsed="false" customFormat="false" customHeight="false" hidden="false" ht="12.1" outlineLevel="0" r="568">
      <c r="A568" s="33" t="n">
        <v>45195.508993056</v>
      </c>
      <c r="B568" s="34" t="s">
        <v>960</v>
      </c>
      <c r="C568" s="34" t="s">
        <v>369</v>
      </c>
      <c r="D568" s="34" t="s">
        <v>960</v>
      </c>
      <c r="E568" s="34" t="s">
        <v>960</v>
      </c>
      <c r="F568" s="34" t="s">
        <v>20</v>
      </c>
      <c r="G568" s="35" t="n">
        <v>1</v>
      </c>
      <c r="H568" s="36" t="n">
        <v>-10</v>
      </c>
      <c r="I568" s="36" t="n">
        <v>-10</v>
      </c>
      <c r="J568" s="36" t="n">
        <v>0</v>
      </c>
      <c r="K568" s="36" t="n">
        <v>-0</v>
      </c>
      <c r="L568" s="36" t="n">
        <v>-0</v>
      </c>
      <c r="M568" s="36"/>
      <c r="N568" s="6" t="s">
        <f>=I568+J568+K568+L568</f>
      </c>
      <c r="O568" s="36"/>
      <c r="P568" s="34"/>
      <c r="Q568" s="34" t="s">
        <v>911</v>
      </c>
    </row>
    <row collapsed="false" customFormat="false" customHeight="false" hidden="false" ht="12.1" outlineLevel="0" r="569">
      <c r="A569" s="25" t="n">
        <v>45201.799803241</v>
      </c>
      <c r="B569" s="26" t="s">
        <v>799</v>
      </c>
      <c r="C569" s="26" t="s">
        <v>1013</v>
      </c>
      <c r="D569" s="26" t="s">
        <v>764</v>
      </c>
      <c r="E569" s="26" t="s">
        <v>18</v>
      </c>
      <c r="F569" s="26" t="s">
        <v>20</v>
      </c>
      <c r="G569" s="27" t="n">
        <v>-10</v>
      </c>
      <c r="H569" s="28" t="n">
        <v>118.29</v>
      </c>
      <c r="I569" s="28" t="n">
        <v>1182.9</v>
      </c>
      <c r="J569" s="28" t="n">
        <v>0</v>
      </c>
      <c r="K569" s="28" t="n">
        <v>-0.83</v>
      </c>
      <c r="L569" s="28" t="n">
        <v>-0</v>
      </c>
      <c r="M569" s="28"/>
      <c r="N569" s="6" t="s">
        <f>=I569+J569+K569+L569</f>
      </c>
      <c r="O569" s="28"/>
      <c r="P569" s="26"/>
      <c r="Q569" s="26" t="s">
        <v>911</v>
      </c>
    </row>
    <row collapsed="false" customFormat="false" customHeight="false" hidden="false" ht="12.1" outlineLevel="0" r="570">
      <c r="A570" s="21" t="n">
        <v>45211.784583333</v>
      </c>
      <c r="B570" s="22" t="s">
        <v>1016</v>
      </c>
      <c r="C570" s="22" t="s">
        <v>1029</v>
      </c>
      <c r="D570" s="22" t="s">
        <v>903</v>
      </c>
      <c r="E570" s="22" t="s">
        <v>903</v>
      </c>
      <c r="F570" s="22" t="s">
        <v>20</v>
      </c>
      <c r="G570" s="23" t="n">
        <v>1</v>
      </c>
      <c r="H570" s="24" t="n">
        <v>598.32</v>
      </c>
      <c r="I570" s="24" t="n">
        <v>598.32</v>
      </c>
      <c r="J570" s="24" t="n">
        <v>0</v>
      </c>
      <c r="K570" s="24" t="n">
        <v>-0</v>
      </c>
      <c r="L570" s="24" t="n">
        <v>-0</v>
      </c>
      <c r="M570" s="24"/>
      <c r="N570" s="6" t="s">
        <f>=I570+J570+K570+L570</f>
      </c>
      <c r="O570" s="24"/>
      <c r="P570" s="22"/>
      <c r="Q570" s="22" t="s">
        <v>911</v>
      </c>
    </row>
    <row collapsed="false" customFormat="false" customHeight="false" hidden="false" ht="12.1" outlineLevel="0" r="571">
      <c r="A571" s="21" t="n">
        <v>45211.784583333</v>
      </c>
      <c r="B571" s="22" t="s">
        <v>1016</v>
      </c>
      <c r="C571" s="22" t="s">
        <v>1029</v>
      </c>
      <c r="D571" s="22" t="s">
        <v>903</v>
      </c>
      <c r="E571" s="22" t="s">
        <v>903</v>
      </c>
      <c r="F571" s="22" t="s">
        <v>20</v>
      </c>
      <c r="G571" s="23" t="n">
        <v>1</v>
      </c>
      <c r="H571" s="24" t="n">
        <v>322.15</v>
      </c>
      <c r="I571" s="24" t="n">
        <v>322.15</v>
      </c>
      <c r="J571" s="24" t="n">
        <v>0</v>
      </c>
      <c r="K571" s="24" t="n">
        <v>-0</v>
      </c>
      <c r="L571" s="24" t="n">
        <v>-0</v>
      </c>
      <c r="M571" s="24"/>
      <c r="N571" s="6" t="s">
        <f>=I571+J571+K571+L571</f>
      </c>
      <c r="O571" s="24"/>
      <c r="P571" s="22"/>
      <c r="Q571" s="22" t="s">
        <v>911</v>
      </c>
    </row>
    <row collapsed="false" customFormat="false" customHeight="false" hidden="false" ht="12.1" outlineLevel="0" r="572">
      <c r="A572" s="21" t="n">
        <v>45219.579953704</v>
      </c>
      <c r="B572" s="22" t="s">
        <v>903</v>
      </c>
      <c r="C572" s="22" t="s">
        <v>1030</v>
      </c>
      <c r="D572" s="22" t="s">
        <v>903</v>
      </c>
      <c r="E572" s="22" t="s">
        <v>903</v>
      </c>
      <c r="F572" s="22" t="s">
        <v>20</v>
      </c>
      <c r="G572" s="23" t="n">
        <v>1</v>
      </c>
      <c r="H572" s="24" t="n">
        <v>10.2</v>
      </c>
      <c r="I572" s="24" t="n">
        <v>10.2</v>
      </c>
      <c r="J572" s="24" t="n">
        <v>0</v>
      </c>
      <c r="K572" s="24" t="n">
        <v>-0</v>
      </c>
      <c r="L572" s="24" t="n">
        <v>-0</v>
      </c>
      <c r="M572" s="24"/>
      <c r="N572" s="6" t="s">
        <f>=I572+J572+K572+L572</f>
      </c>
      <c r="O572" s="24"/>
      <c r="P572" s="22"/>
      <c r="Q572" s="22" t="s">
        <v>911</v>
      </c>
    </row>
    <row collapsed="false" customFormat="false" customHeight="false" hidden="false" ht="12.1" outlineLevel="0" r="573">
      <c r="A573" s="21" t="n">
        <v>45222.166666667</v>
      </c>
      <c r="B573" s="22" t="s">
        <v>890</v>
      </c>
      <c r="C573" s="22" t="s">
        <v>192</v>
      </c>
      <c r="D573" s="22" t="s">
        <v>890</v>
      </c>
      <c r="E573" s="22" t="s">
        <v>890</v>
      </c>
      <c r="F573" s="22" t="s">
        <v>20</v>
      </c>
      <c r="G573" s="23" t="n">
        <v>1</v>
      </c>
      <c r="H573" s="24" t="n">
        <v>3667.57</v>
      </c>
      <c r="I573" s="24" t="n">
        <v>3667.57</v>
      </c>
      <c r="J573" s="24" t="n">
        <v>0</v>
      </c>
      <c r="K573" s="24" t="n">
        <v>-0</v>
      </c>
      <c r="L573" s="24" t="n">
        <v>-0</v>
      </c>
      <c r="M573" s="24"/>
      <c r="N573" s="6" t="s">
        <f>=I573+J573+K573+L573</f>
      </c>
      <c r="O573" s="24"/>
      <c r="P573" s="22"/>
      <c r="Q573" s="22" t="s">
        <v>891</v>
      </c>
    </row>
    <row collapsed="false" customFormat="false" customHeight="false" hidden="false" ht="12.1" outlineLevel="0" r="574">
      <c r="A574" s="21" t="n">
        <v>45222.471400463</v>
      </c>
      <c r="B574" s="22" t="s">
        <v>1016</v>
      </c>
      <c r="C574" s="22" t="s">
        <v>1029</v>
      </c>
      <c r="D574" s="22" t="s">
        <v>903</v>
      </c>
      <c r="E574" s="22" t="s">
        <v>903</v>
      </c>
      <c r="F574" s="22" t="s">
        <v>20</v>
      </c>
      <c r="G574" s="23" t="n">
        <v>1</v>
      </c>
      <c r="H574" s="24" t="n">
        <v>216.3</v>
      </c>
      <c r="I574" s="24" t="n">
        <v>216.3</v>
      </c>
      <c r="J574" s="24" t="n">
        <v>0</v>
      </c>
      <c r="K574" s="24" t="n">
        <v>-0</v>
      </c>
      <c r="L574" s="24" t="n">
        <v>-0</v>
      </c>
      <c r="M574" s="24"/>
      <c r="N574" s="6" t="s">
        <f>=I574+J574+K574+L574</f>
      </c>
      <c r="O574" s="24"/>
      <c r="P574" s="22"/>
      <c r="Q574" s="22" t="s">
        <v>911</v>
      </c>
    </row>
    <row collapsed="false" customFormat="false" customHeight="false" hidden="false" ht="12.1" outlineLevel="0" r="575">
      <c r="A575" s="21" t="n">
        <v>45222.471712963</v>
      </c>
      <c r="B575" s="22" t="s">
        <v>1016</v>
      </c>
      <c r="C575" s="22" t="s">
        <v>1029</v>
      </c>
      <c r="D575" s="22" t="s">
        <v>903</v>
      </c>
      <c r="E575" s="22" t="s">
        <v>903</v>
      </c>
      <c r="F575" s="22" t="s">
        <v>20</v>
      </c>
      <c r="G575" s="23" t="n">
        <v>1</v>
      </c>
      <c r="H575" s="24" t="n">
        <v>205.35</v>
      </c>
      <c r="I575" s="24" t="n">
        <v>205.35</v>
      </c>
      <c r="J575" s="24" t="n">
        <v>0</v>
      </c>
      <c r="K575" s="24" t="n">
        <v>-0</v>
      </c>
      <c r="L575" s="24" t="n">
        <v>-0</v>
      </c>
      <c r="M575" s="24"/>
      <c r="N575" s="6" t="s">
        <f>=I575+J575+K575+L575</f>
      </c>
      <c r="O575" s="24"/>
      <c r="P575" s="22"/>
      <c r="Q575" s="22" t="s">
        <v>911</v>
      </c>
    </row>
    <row collapsed="false" customFormat="false" customHeight="false" hidden="false" ht="12.1" outlineLevel="0" r="576">
      <c r="A576" s="21" t="n">
        <v>45222.471712963</v>
      </c>
      <c r="B576" s="22" t="s">
        <v>1016</v>
      </c>
      <c r="C576" s="22" t="s">
        <v>1029</v>
      </c>
      <c r="D576" s="22" t="s">
        <v>903</v>
      </c>
      <c r="E576" s="22" t="s">
        <v>903</v>
      </c>
      <c r="F576" s="22" t="s">
        <v>20</v>
      </c>
      <c r="G576" s="23" t="n">
        <v>1</v>
      </c>
      <c r="H576" s="24" t="n">
        <v>376.8</v>
      </c>
      <c r="I576" s="24" t="n">
        <v>376.8</v>
      </c>
      <c r="J576" s="24" t="n">
        <v>0</v>
      </c>
      <c r="K576" s="24" t="n">
        <v>-0</v>
      </c>
      <c r="L576" s="24" t="n">
        <v>-0</v>
      </c>
      <c r="M576" s="24"/>
      <c r="N576" s="6" t="s">
        <f>=I576+J576+K576+L576</f>
      </c>
      <c r="O576" s="24"/>
      <c r="P576" s="22"/>
      <c r="Q576" s="22" t="s">
        <v>911</v>
      </c>
    </row>
    <row collapsed="false" customFormat="false" customHeight="false" hidden="false" ht="12.1" outlineLevel="0" r="577">
      <c r="A577" s="20" t="n">
        <v>45222.476238426</v>
      </c>
      <c r="B577" s="16" t="s">
        <v>61</v>
      </c>
      <c r="C577" s="16" t="s">
        <v>969</v>
      </c>
      <c r="D577" s="16" t="s">
        <v>763</v>
      </c>
      <c r="E577" s="16" t="s">
        <v>18</v>
      </c>
      <c r="F577" s="16" t="s">
        <v>20</v>
      </c>
      <c r="G577" s="7" t="n">
        <v>1000</v>
      </c>
      <c r="H577" s="6" t="n">
        <v>1.199</v>
      </c>
      <c r="I577" s="6" t="n">
        <v>-1199</v>
      </c>
      <c r="J577" s="6" t="n">
        <v>-0</v>
      </c>
      <c r="K577" s="6" t="n">
        <v>-0.96</v>
      </c>
      <c r="L577" s="6" t="n">
        <v>-0</v>
      </c>
      <c r="M577" s="6"/>
      <c r="N577" s="6" t="s">
        <f>=I577+J577+K577+L577</f>
      </c>
      <c r="O577" s="6"/>
      <c r="P577" s="16"/>
      <c r="Q577" s="16" t="s">
        <v>985</v>
      </c>
    </row>
    <row collapsed="false" customFormat="false" customHeight="false" hidden="false" ht="12.1" outlineLevel="0" r="578">
      <c r="A578" s="20" t="n">
        <v>45222.650729167</v>
      </c>
      <c r="B578" s="16" t="s">
        <v>31</v>
      </c>
      <c r="C578" s="16" t="s">
        <v>894</v>
      </c>
      <c r="D578" s="16" t="s">
        <v>763</v>
      </c>
      <c r="E578" s="16" t="s">
        <v>18</v>
      </c>
      <c r="F578" s="16" t="s">
        <v>20</v>
      </c>
      <c r="G578" s="7" t="n">
        <v>10</v>
      </c>
      <c r="H578" s="6" t="n">
        <v>272.43</v>
      </c>
      <c r="I578" s="6" t="n">
        <v>-2724.3</v>
      </c>
      <c r="J578" s="6" t="n">
        <v>-0</v>
      </c>
      <c r="K578" s="6" t="n">
        <v>-1.63</v>
      </c>
      <c r="L578" s="6" t="n">
        <v>-0.82</v>
      </c>
      <c r="M578" s="6"/>
      <c r="N578" s="6" t="s">
        <f>=I578+J578+K578+L578</f>
      </c>
      <c r="O578" s="6"/>
      <c r="P578" s="16"/>
      <c r="Q578" s="16" t="s">
        <v>891</v>
      </c>
    </row>
    <row collapsed="false" customFormat="false" customHeight="false" hidden="false" ht="12.1" outlineLevel="0" r="579">
      <c r="A579" s="20" t="n">
        <v>45223.622488426</v>
      </c>
      <c r="B579" s="16" t="s">
        <v>802</v>
      </c>
      <c r="C579" s="16" t="s">
        <v>1021</v>
      </c>
      <c r="D579" s="16" t="s">
        <v>763</v>
      </c>
      <c r="E579" s="16" t="s">
        <v>172</v>
      </c>
      <c r="F579" s="16" t="s">
        <v>20</v>
      </c>
      <c r="G579" s="7" t="n">
        <v>1</v>
      </c>
      <c r="H579" s="6" t="n">
        <v>87.88</v>
      </c>
      <c r="I579" s="6" t="n">
        <v>-878.8</v>
      </c>
      <c r="J579" s="6" t="n">
        <v>-0.34</v>
      </c>
      <c r="K579" s="6" t="n">
        <v>-0.53</v>
      </c>
      <c r="L579" s="6" t="n">
        <v>-0.07</v>
      </c>
      <c r="M579" s="6"/>
      <c r="N579" s="6" t="s">
        <f>=I579+J579+K579+L579</f>
      </c>
      <c r="O579" s="6"/>
      <c r="P579" s="16"/>
      <c r="Q579" s="16" t="s">
        <v>891</v>
      </c>
    </row>
    <row collapsed="false" customFormat="false" customHeight="false" hidden="false" ht="12.1" outlineLevel="0" r="580">
      <c r="A580" s="21" t="n">
        <v>45224.015972222</v>
      </c>
      <c r="B580" s="22" t="s">
        <v>890</v>
      </c>
      <c r="C580" s="22" t="s">
        <v>450</v>
      </c>
      <c r="D580" s="22" t="s">
        <v>890</v>
      </c>
      <c r="E580" s="22" t="s">
        <v>890</v>
      </c>
      <c r="F580" s="22" t="s">
        <v>20</v>
      </c>
      <c r="G580" s="23" t="n">
        <v>1</v>
      </c>
      <c r="H580" s="24" t="n">
        <v>0.05</v>
      </c>
      <c r="I580" s="24" t="n">
        <v>0.05</v>
      </c>
      <c r="J580" s="24" t="n">
        <v>0</v>
      </c>
      <c r="K580" s="24" t="n">
        <v>-0</v>
      </c>
      <c r="L580" s="24" t="n">
        <v>-0</v>
      </c>
      <c r="M580" s="24"/>
      <c r="N580" s="6" t="s">
        <f>=I580+J580+K580+L580</f>
      </c>
      <c r="O580" s="24"/>
      <c r="P580" s="22"/>
      <c r="Q580" s="22" t="s">
        <v>891</v>
      </c>
    </row>
    <row collapsed="false" customFormat="false" customHeight="false" hidden="false" ht="12.1" outlineLevel="0" r="581">
      <c r="A581" s="21" t="n">
        <v>45224.015972222</v>
      </c>
      <c r="B581" s="22" t="s">
        <v>890</v>
      </c>
      <c r="C581" s="22" t="s">
        <v>450</v>
      </c>
      <c r="D581" s="22" t="s">
        <v>890</v>
      </c>
      <c r="E581" s="22" t="s">
        <v>890</v>
      </c>
      <c r="F581" s="22" t="s">
        <v>20</v>
      </c>
      <c r="G581" s="23" t="n">
        <v>1</v>
      </c>
      <c r="H581" s="24" t="n">
        <v>272.5</v>
      </c>
      <c r="I581" s="24" t="n">
        <v>272.5</v>
      </c>
      <c r="J581" s="24" t="n">
        <v>0</v>
      </c>
      <c r="K581" s="24" t="n">
        <v>-0</v>
      </c>
      <c r="L581" s="24" t="n">
        <v>-0</v>
      </c>
      <c r="M581" s="24"/>
      <c r="N581" s="6" t="s">
        <f>=I581+J581+K581+L581</f>
      </c>
      <c r="O581" s="24"/>
      <c r="P581" s="22"/>
      <c r="Q581" s="22" t="s">
        <v>891</v>
      </c>
    </row>
    <row collapsed="false" customFormat="false" customHeight="false" hidden="false" ht="12.1" outlineLevel="0" r="582">
      <c r="A582" s="21" t="n">
        <v>45225.166666667</v>
      </c>
      <c r="B582" s="22" t="s">
        <v>890</v>
      </c>
      <c r="C582" s="22" t="s">
        <v>192</v>
      </c>
      <c r="D582" s="22" t="s">
        <v>890</v>
      </c>
      <c r="E582" s="22" t="s">
        <v>890</v>
      </c>
      <c r="F582" s="22" t="s">
        <v>20</v>
      </c>
      <c r="G582" s="23" t="n">
        <v>1</v>
      </c>
      <c r="H582" s="24" t="n">
        <v>200</v>
      </c>
      <c r="I582" s="24" t="n">
        <v>200</v>
      </c>
      <c r="J582" s="24" t="n">
        <v>0</v>
      </c>
      <c r="K582" s="24" t="n">
        <v>-0</v>
      </c>
      <c r="L582" s="24" t="n">
        <v>-0</v>
      </c>
      <c r="M582" s="24"/>
      <c r="N582" s="6" t="s">
        <f>=I582+J582+K582+L582</f>
      </c>
      <c r="O582" s="24"/>
      <c r="P582" s="22"/>
      <c r="Q582" s="22" t="s">
        <v>891</v>
      </c>
    </row>
    <row collapsed="false" customFormat="false" customHeight="false" hidden="false" ht="12.1" outlineLevel="0" r="583">
      <c r="A583" s="21" t="n">
        <v>45225.166666667</v>
      </c>
      <c r="B583" s="22" t="s">
        <v>890</v>
      </c>
      <c r="C583" s="22" t="s">
        <v>192</v>
      </c>
      <c r="D583" s="22" t="s">
        <v>890</v>
      </c>
      <c r="E583" s="22" t="s">
        <v>890</v>
      </c>
      <c r="F583" s="22" t="s">
        <v>20</v>
      </c>
      <c r="G583" s="23" t="n">
        <v>1</v>
      </c>
      <c r="H583" s="24" t="n">
        <v>434.27</v>
      </c>
      <c r="I583" s="24" t="n">
        <v>434.27</v>
      </c>
      <c r="J583" s="24" t="n">
        <v>0</v>
      </c>
      <c r="K583" s="24" t="n">
        <v>-0</v>
      </c>
      <c r="L583" s="24" t="n">
        <v>-0</v>
      </c>
      <c r="M583" s="24"/>
      <c r="N583" s="6" t="s">
        <f>=I583+J583+K583+L583</f>
      </c>
      <c r="O583" s="24"/>
      <c r="P583" s="22"/>
      <c r="Q583" s="22" t="s">
        <v>891</v>
      </c>
    </row>
    <row collapsed="false" customFormat="false" customHeight="false" hidden="false" ht="12.1" outlineLevel="0" r="584">
      <c r="A584" s="20" t="n">
        <v>45225.763969907</v>
      </c>
      <c r="B584" s="16" t="s">
        <v>176</v>
      </c>
      <c r="C584" s="16" t="s">
        <v>1031</v>
      </c>
      <c r="D584" s="16" t="s">
        <v>763</v>
      </c>
      <c r="E584" s="16" t="s">
        <v>172</v>
      </c>
      <c r="F584" s="16" t="s">
        <v>20</v>
      </c>
      <c r="G584" s="7" t="n">
        <v>1</v>
      </c>
      <c r="H584" s="6" t="n">
        <v>97.59</v>
      </c>
      <c r="I584" s="6" t="n">
        <v>-975.9</v>
      </c>
      <c r="J584" s="6" t="n">
        <v>-25.4</v>
      </c>
      <c r="K584" s="6" t="n">
        <v>-0.68</v>
      </c>
      <c r="L584" s="6" t="n">
        <v>-0</v>
      </c>
      <c r="M584" s="6"/>
      <c r="N584" s="6" t="s">
        <f>=I584+J584+K584+L584</f>
      </c>
      <c r="O584" s="6"/>
      <c r="P584" s="16"/>
      <c r="Q584" s="16" t="s">
        <v>911</v>
      </c>
    </row>
    <row collapsed="false" customFormat="false" customHeight="false" hidden="false" ht="12.1" outlineLevel="0" r="585">
      <c r="A585" s="20" t="n">
        <v>45225.924733796</v>
      </c>
      <c r="B585" s="16" t="s">
        <v>807</v>
      </c>
      <c r="C585" s="16" t="s">
        <v>1032</v>
      </c>
      <c r="D585" s="16" t="s">
        <v>763</v>
      </c>
      <c r="E585" s="16" t="s">
        <v>172</v>
      </c>
      <c r="F585" s="16" t="s">
        <v>20</v>
      </c>
      <c r="G585" s="7" t="n">
        <v>1</v>
      </c>
      <c r="H585" s="6" t="n">
        <v>99.63</v>
      </c>
      <c r="I585" s="6" t="n">
        <v>-996.3</v>
      </c>
      <c r="J585" s="6" t="n">
        <v>-5.08</v>
      </c>
      <c r="K585" s="6" t="n">
        <v>-0.6</v>
      </c>
      <c r="L585" s="6" t="n">
        <v>-0.09</v>
      </c>
      <c r="M585" s="6"/>
      <c r="N585" s="6" t="s">
        <f>=I585+J585+K585+L585</f>
      </c>
      <c r="O585" s="6"/>
      <c r="P585" s="16"/>
      <c r="Q585" s="16" t="s">
        <v>891</v>
      </c>
    </row>
    <row collapsed="false" customFormat="false" customHeight="false" hidden="false" ht="12.1" outlineLevel="0" r="586">
      <c r="A586" s="21" t="n">
        <v>45232.166666667</v>
      </c>
      <c r="B586" s="22" t="s">
        <v>903</v>
      </c>
      <c r="C586" s="22" t="s">
        <v>1033</v>
      </c>
      <c r="D586" s="22" t="s">
        <v>903</v>
      </c>
      <c r="E586" s="22" t="s">
        <v>903</v>
      </c>
      <c r="F586" s="22" t="s">
        <v>20</v>
      </c>
      <c r="G586" s="23" t="n">
        <v>1</v>
      </c>
      <c r="H586" s="24" t="n">
        <v>42.38</v>
      </c>
      <c r="I586" s="24" t="n">
        <v>42.38</v>
      </c>
      <c r="J586" s="24" t="n">
        <v>0</v>
      </c>
      <c r="K586" s="24" t="n">
        <v>-0</v>
      </c>
      <c r="L586" s="24" t="n">
        <v>-0</v>
      </c>
      <c r="M586" s="24"/>
      <c r="N586" s="6" t="s">
        <f>=I586+J586+K586+L586</f>
      </c>
      <c r="O586" s="24"/>
      <c r="P586" s="22"/>
      <c r="Q586" s="22" t="s">
        <v>891</v>
      </c>
    </row>
    <row collapsed="false" customFormat="false" customHeight="false" hidden="false" ht="12.1" outlineLevel="0" r="587">
      <c r="A587" s="21" t="n">
        <v>45237.166666667</v>
      </c>
      <c r="B587" s="22" t="s">
        <v>890</v>
      </c>
      <c r="C587" s="22" t="s">
        <v>192</v>
      </c>
      <c r="D587" s="22" t="s">
        <v>890</v>
      </c>
      <c r="E587" s="22" t="s">
        <v>890</v>
      </c>
      <c r="F587" s="22" t="s">
        <v>20</v>
      </c>
      <c r="G587" s="23" t="n">
        <v>1</v>
      </c>
      <c r="H587" s="24" t="n">
        <v>2872.72</v>
      </c>
      <c r="I587" s="24" t="n">
        <v>2872.72</v>
      </c>
      <c r="J587" s="24" t="n">
        <v>0</v>
      </c>
      <c r="K587" s="24" t="n">
        <v>-0</v>
      </c>
      <c r="L587" s="24" t="n">
        <v>-0</v>
      </c>
      <c r="M587" s="24"/>
      <c r="N587" s="6" t="s">
        <f>=I587+J587+K587+L587</f>
      </c>
      <c r="O587" s="24"/>
      <c r="P587" s="22"/>
      <c r="Q587" s="22" t="s">
        <v>891</v>
      </c>
    </row>
    <row collapsed="false" customFormat="false" customHeight="false" hidden="false" ht="12.1" outlineLevel="0" r="588">
      <c r="A588" s="20" t="n">
        <v>45238.794907407</v>
      </c>
      <c r="B588" s="16" t="s">
        <v>31</v>
      </c>
      <c r="C588" s="16" t="s">
        <v>894</v>
      </c>
      <c r="D588" s="16" t="s">
        <v>763</v>
      </c>
      <c r="E588" s="16" t="s">
        <v>18</v>
      </c>
      <c r="F588" s="16" t="s">
        <v>20</v>
      </c>
      <c r="G588" s="7" t="n">
        <v>10</v>
      </c>
      <c r="H588" s="6" t="n">
        <v>276.22</v>
      </c>
      <c r="I588" s="6" t="n">
        <v>-2762.2</v>
      </c>
      <c r="J588" s="6" t="n">
        <v>-0</v>
      </c>
      <c r="K588" s="6" t="n">
        <v>-1.66</v>
      </c>
      <c r="L588" s="6" t="n">
        <v>-0.83</v>
      </c>
      <c r="M588" s="6"/>
      <c r="N588" s="6" t="s">
        <f>=I588+J588+K588+L588</f>
      </c>
      <c r="O588" s="6"/>
      <c r="P588" s="16"/>
      <c r="Q588" s="16" t="s">
        <v>891</v>
      </c>
    </row>
    <row collapsed="false" customFormat="false" customHeight="false" hidden="false" ht="12.1" outlineLevel="0" r="589">
      <c r="A589" s="20" t="n">
        <v>45240.663854167</v>
      </c>
      <c r="B589" s="16" t="s">
        <v>61</v>
      </c>
      <c r="C589" s="16" t="s">
        <v>969</v>
      </c>
      <c r="D589" s="16" t="s">
        <v>763</v>
      </c>
      <c r="E589" s="16" t="s">
        <v>18</v>
      </c>
      <c r="F589" s="16" t="s">
        <v>20</v>
      </c>
      <c r="G589" s="7" t="n">
        <v>1000</v>
      </c>
      <c r="H589" s="6" t="n">
        <v>1.188</v>
      </c>
      <c r="I589" s="6" t="n">
        <v>-1188</v>
      </c>
      <c r="J589" s="6" t="n">
        <v>-0</v>
      </c>
      <c r="K589" s="6" t="n">
        <v>-0.94</v>
      </c>
      <c r="L589" s="6" t="n">
        <v>-0</v>
      </c>
      <c r="M589" s="6"/>
      <c r="N589" s="6" t="s">
        <f>=I589+J589+K589+L589</f>
      </c>
      <c r="O589" s="6"/>
      <c r="P589" s="16"/>
      <c r="Q589" s="16" t="s">
        <v>985</v>
      </c>
    </row>
    <row collapsed="false" customFormat="false" customHeight="false" hidden="false" ht="12.1" outlineLevel="0" r="590">
      <c r="A590" s="41" t="n">
        <v>45240.665150463</v>
      </c>
      <c r="B590" s="42" t="s">
        <v>38</v>
      </c>
      <c r="C590" s="42" t="s">
        <v>1012</v>
      </c>
      <c r="D590" s="42" t="s">
        <v>763</v>
      </c>
      <c r="E590" s="42" t="s">
        <v>763</v>
      </c>
      <c r="F590" s="42" t="s">
        <v>20</v>
      </c>
      <c r="G590" s="43" t="n">
        <v>10</v>
      </c>
      <c r="H590" s="44" t="n">
        <v>12.6385</v>
      </c>
      <c r="I590" s="44" t="n">
        <v>-126.39</v>
      </c>
      <c r="J590" s="44" t="n">
        <v>-0</v>
      </c>
      <c r="K590" s="44" t="n">
        <v>-0.06</v>
      </c>
      <c r="L590" s="44" t="n">
        <v>-0</v>
      </c>
      <c r="M590" s="44"/>
      <c r="N590" s="6" t="s">
        <f>=I590+J590+K590+L590</f>
      </c>
      <c r="O590" s="44"/>
      <c r="P590" s="42"/>
      <c r="Q590" s="42" t="s">
        <v>985</v>
      </c>
    </row>
    <row collapsed="false" customFormat="false" customHeight="false" hidden="false" ht="12.1" outlineLevel="0" r="591">
      <c r="A591" s="20" t="n">
        <v>45244.73212963</v>
      </c>
      <c r="B591" s="16" t="s">
        <v>61</v>
      </c>
      <c r="C591" s="16" t="s">
        <v>969</v>
      </c>
      <c r="D591" s="16" t="s">
        <v>763</v>
      </c>
      <c r="E591" s="16" t="s">
        <v>18</v>
      </c>
      <c r="F591" s="16" t="s">
        <v>20</v>
      </c>
      <c r="G591" s="7" t="n">
        <v>1000</v>
      </c>
      <c r="H591" s="6" t="n">
        <v>1.113</v>
      </c>
      <c r="I591" s="6" t="n">
        <v>-1113</v>
      </c>
      <c r="J591" s="6" t="n">
        <v>-0</v>
      </c>
      <c r="K591" s="6" t="n">
        <v>-0.89</v>
      </c>
      <c r="L591" s="6" t="n">
        <v>-0</v>
      </c>
      <c r="M591" s="6"/>
      <c r="N591" s="6" t="s">
        <f>=I591+J591+K591+L591</f>
      </c>
      <c r="O591" s="6"/>
      <c r="P591" s="16"/>
      <c r="Q591" s="16" t="s">
        <v>985</v>
      </c>
    </row>
    <row collapsed="false" customFormat="false" customHeight="false" hidden="false" ht="12.1" outlineLevel="0" r="592">
      <c r="A592" s="25" t="n">
        <v>45257.430104167</v>
      </c>
      <c r="B592" s="26" t="s">
        <v>788</v>
      </c>
      <c r="C592" s="26" t="s">
        <v>968</v>
      </c>
      <c r="D592" s="26" t="s">
        <v>764</v>
      </c>
      <c r="E592" s="26" t="s">
        <v>18</v>
      </c>
      <c r="F592" s="26" t="s">
        <v>20</v>
      </c>
      <c r="G592" s="27" t="n">
        <v>-1</v>
      </c>
      <c r="H592" s="28" t="n">
        <v>67.4</v>
      </c>
      <c r="I592" s="28" t="n">
        <v>67.4</v>
      </c>
      <c r="J592" s="28" t="n">
        <v>0</v>
      </c>
      <c r="K592" s="28" t="n">
        <v>-0.05</v>
      </c>
      <c r="L592" s="28" t="n">
        <v>-0</v>
      </c>
      <c r="M592" s="28"/>
      <c r="N592" s="6" t="s">
        <f>=I592+J592+K592+L592</f>
      </c>
      <c r="O592" s="28"/>
      <c r="P592" s="26"/>
      <c r="Q592" s="26" t="s">
        <v>911</v>
      </c>
    </row>
    <row collapsed="false" customFormat="false" customHeight="false" hidden="false" ht="12.1" outlineLevel="0" r="593">
      <c r="A593" s="20" t="n">
        <v>45261.716064815</v>
      </c>
      <c r="B593" s="16" t="s">
        <v>61</v>
      </c>
      <c r="C593" s="16" t="s">
        <v>969</v>
      </c>
      <c r="D593" s="16" t="s">
        <v>763</v>
      </c>
      <c r="E593" s="16" t="s">
        <v>18</v>
      </c>
      <c r="F593" s="16" t="s">
        <v>20</v>
      </c>
      <c r="G593" s="7" t="n">
        <v>1000</v>
      </c>
      <c r="H593" s="6" t="n">
        <v>0.991</v>
      </c>
      <c r="I593" s="6" t="n">
        <v>-991</v>
      </c>
      <c r="J593" s="6" t="n">
        <v>-0</v>
      </c>
      <c r="K593" s="6" t="n">
        <v>-0.8</v>
      </c>
      <c r="L593" s="6" t="n">
        <v>-0</v>
      </c>
      <c r="M593" s="6"/>
      <c r="N593" s="6" t="s">
        <f>=I593+J593+K593+L593</f>
      </c>
      <c r="O593" s="6"/>
      <c r="P593" s="16"/>
      <c r="Q593" s="16" t="s">
        <v>985</v>
      </c>
    </row>
    <row collapsed="false" customFormat="false" customHeight="false" hidden="false" ht="12.1" outlineLevel="0" r="594">
      <c r="A594" s="20" t="n">
        <v>45264.534421296</v>
      </c>
      <c r="B594" s="16" t="s">
        <v>61</v>
      </c>
      <c r="C594" s="16" t="s">
        <v>969</v>
      </c>
      <c r="D594" s="16" t="s">
        <v>763</v>
      </c>
      <c r="E594" s="16" t="s">
        <v>18</v>
      </c>
      <c r="F594" s="16" t="s">
        <v>20</v>
      </c>
      <c r="G594" s="7" t="n">
        <v>1000</v>
      </c>
      <c r="H594" s="6" t="n">
        <v>0.9525</v>
      </c>
      <c r="I594" s="6" t="n">
        <v>-952.5</v>
      </c>
      <c r="J594" s="6" t="n">
        <v>-0</v>
      </c>
      <c r="K594" s="6" t="n">
        <v>-0.76</v>
      </c>
      <c r="L594" s="6" t="n">
        <v>-0</v>
      </c>
      <c r="M594" s="6"/>
      <c r="N594" s="6" t="s">
        <f>=I594+J594+K594+L594</f>
      </c>
      <c r="O594" s="6"/>
      <c r="P594" s="16"/>
      <c r="Q594" s="16" t="s">
        <v>985</v>
      </c>
    </row>
    <row collapsed="false" customFormat="false" customHeight="false" hidden="false" ht="12.1" outlineLevel="0" r="595">
      <c r="A595" s="21" t="n">
        <v>45265</v>
      </c>
      <c r="B595" s="22" t="s">
        <v>890</v>
      </c>
      <c r="C595" s="22" t="s">
        <v>192</v>
      </c>
      <c r="D595" s="22" t="s">
        <v>890</v>
      </c>
      <c r="E595" s="22" t="s">
        <v>890</v>
      </c>
      <c r="F595" s="22" t="s">
        <v>20</v>
      </c>
      <c r="G595" s="23" t="n">
        <v>1</v>
      </c>
      <c r="H595" s="24" t="n">
        <v>100</v>
      </c>
      <c r="I595" s="24" t="n">
        <v>100</v>
      </c>
      <c r="J595" s="24" t="n">
        <v>0</v>
      </c>
      <c r="K595" s="24" t="n">
        <v>-0</v>
      </c>
      <c r="L595" s="24" t="n">
        <v>-0</v>
      </c>
      <c r="M595" s="24"/>
      <c r="N595" s="6" t="s">
        <f>=I595+J595+K595+L595</f>
      </c>
      <c r="O595" s="24"/>
      <c r="P595" s="22"/>
      <c r="Q595" s="22" t="s">
        <v>985</v>
      </c>
    </row>
    <row collapsed="false" customFormat="false" customHeight="false" hidden="false" ht="12.1" outlineLevel="0" r="596">
      <c r="A596" s="20" t="n">
        <v>45265.434155093</v>
      </c>
      <c r="B596" s="16" t="s">
        <v>61</v>
      </c>
      <c r="C596" s="16" t="s">
        <v>969</v>
      </c>
      <c r="D596" s="16" t="s">
        <v>763</v>
      </c>
      <c r="E596" s="16" t="s">
        <v>18</v>
      </c>
      <c r="F596" s="16" t="s">
        <v>20</v>
      </c>
      <c r="G596" s="7" t="n">
        <v>1000</v>
      </c>
      <c r="H596" s="6" t="n">
        <v>0.916</v>
      </c>
      <c r="I596" s="6" t="n">
        <v>-916</v>
      </c>
      <c r="J596" s="6" t="n">
        <v>-0</v>
      </c>
      <c r="K596" s="6" t="n">
        <v>-0.74</v>
      </c>
      <c r="L596" s="6" t="n">
        <v>-0</v>
      </c>
      <c r="M596" s="6"/>
      <c r="N596" s="6" t="s">
        <f>=I596+J596+K596+L596</f>
      </c>
      <c r="O596" s="6"/>
      <c r="P596" s="16"/>
      <c r="Q596" s="16" t="s">
        <v>985</v>
      </c>
    </row>
    <row collapsed="false" customFormat="false" customHeight="false" hidden="false" ht="12.1" outlineLevel="0" r="597">
      <c r="A597" s="21" t="n">
        <v>45268.166666667</v>
      </c>
      <c r="B597" s="22" t="s">
        <v>890</v>
      </c>
      <c r="C597" s="22" t="s">
        <v>192</v>
      </c>
      <c r="D597" s="22" t="s">
        <v>890</v>
      </c>
      <c r="E597" s="22" t="s">
        <v>890</v>
      </c>
      <c r="F597" s="22" t="s">
        <v>20</v>
      </c>
      <c r="G597" s="23" t="n">
        <v>1</v>
      </c>
      <c r="H597" s="24" t="n">
        <v>1600</v>
      </c>
      <c r="I597" s="24" t="n">
        <v>1600</v>
      </c>
      <c r="J597" s="24" t="n">
        <v>0</v>
      </c>
      <c r="K597" s="24" t="n">
        <v>-0</v>
      </c>
      <c r="L597" s="24" t="n">
        <v>-0</v>
      </c>
      <c r="M597" s="24"/>
      <c r="N597" s="6" t="s">
        <f>=I597+J597+K597+L597</f>
      </c>
      <c r="O597" s="24"/>
      <c r="P597" s="22"/>
      <c r="Q597" s="22" t="s">
        <v>891</v>
      </c>
    </row>
    <row collapsed="false" customFormat="false" customHeight="false" hidden="false" ht="12.1" outlineLevel="0" r="598">
      <c r="A598" s="20" t="n">
        <v>45268.473020833</v>
      </c>
      <c r="B598" s="16" t="s">
        <v>61</v>
      </c>
      <c r="C598" s="16" t="s">
        <v>969</v>
      </c>
      <c r="D598" s="16" t="s">
        <v>763</v>
      </c>
      <c r="E598" s="16" t="s">
        <v>18</v>
      </c>
      <c r="F598" s="16" t="s">
        <v>20</v>
      </c>
      <c r="G598" s="7" t="n">
        <v>1000</v>
      </c>
      <c r="H598" s="6" t="n">
        <v>0.857</v>
      </c>
      <c r="I598" s="6" t="n">
        <v>-857</v>
      </c>
      <c r="J598" s="6" t="n">
        <v>-0</v>
      </c>
      <c r="K598" s="6" t="n">
        <v>-0.69</v>
      </c>
      <c r="L598" s="6" t="n">
        <v>-0</v>
      </c>
      <c r="M598" s="6"/>
      <c r="N598" s="6" t="s">
        <f>=I598+J598+K598+L598</f>
      </c>
      <c r="O598" s="6"/>
      <c r="P598" s="16"/>
      <c r="Q598" s="16" t="s">
        <v>985</v>
      </c>
    </row>
    <row collapsed="false" customFormat="false" customHeight="false" hidden="false" ht="12.1" outlineLevel="0" r="599">
      <c r="A599" s="20" t="n">
        <v>45268.64462963</v>
      </c>
      <c r="B599" s="16" t="s">
        <v>805</v>
      </c>
      <c r="C599" s="16" t="s">
        <v>1026</v>
      </c>
      <c r="D599" s="16" t="s">
        <v>763</v>
      </c>
      <c r="E599" s="16" t="s">
        <v>18</v>
      </c>
      <c r="F599" s="16" t="s">
        <v>20</v>
      </c>
      <c r="G599" s="7" t="n">
        <v>1</v>
      </c>
      <c r="H599" s="6" t="n">
        <v>1721.5</v>
      </c>
      <c r="I599" s="6" t="n">
        <v>-1721.5</v>
      </c>
      <c r="J599" s="6" t="n">
        <v>-0</v>
      </c>
      <c r="K599" s="6" t="n">
        <v>-1.03</v>
      </c>
      <c r="L599" s="6" t="n">
        <v>-0.52</v>
      </c>
      <c r="M599" s="6"/>
      <c r="N599" s="6" t="s">
        <f>=I599+J599+K599+L599</f>
      </c>
      <c r="O599" s="6"/>
      <c r="P599" s="16"/>
      <c r="Q599" s="16" t="s">
        <v>891</v>
      </c>
    </row>
    <row collapsed="false" customFormat="false" customHeight="false" hidden="false" ht="12.1" outlineLevel="0" r="600">
      <c r="A600" s="21" t="n">
        <v>45272.166666667</v>
      </c>
      <c r="B600" s="22" t="s">
        <v>890</v>
      </c>
      <c r="C600" s="22" t="s">
        <v>192</v>
      </c>
      <c r="D600" s="22" t="s">
        <v>890</v>
      </c>
      <c r="E600" s="22" t="s">
        <v>890</v>
      </c>
      <c r="F600" s="22" t="s">
        <v>20</v>
      </c>
      <c r="G600" s="23" t="n">
        <v>1</v>
      </c>
      <c r="H600" s="24" t="n">
        <v>1500</v>
      </c>
      <c r="I600" s="24" t="n">
        <v>1500</v>
      </c>
      <c r="J600" s="24" t="n">
        <v>0</v>
      </c>
      <c r="K600" s="24" t="n">
        <v>-0</v>
      </c>
      <c r="L600" s="24" t="n">
        <v>-0</v>
      </c>
      <c r="M600" s="24"/>
      <c r="N600" s="6" t="s">
        <f>=I600+J600+K600+L600</f>
      </c>
      <c r="O600" s="24"/>
      <c r="P600" s="22"/>
      <c r="Q600" s="22" t="s">
        <v>891</v>
      </c>
    </row>
    <row collapsed="false" customFormat="false" customHeight="false" hidden="false" ht="12.1" outlineLevel="0" r="601">
      <c r="A601" s="20" t="n">
        <v>45272.943564815</v>
      </c>
      <c r="B601" s="16" t="s">
        <v>39</v>
      </c>
      <c r="C601" s="16" t="s">
        <v>958</v>
      </c>
      <c r="D601" s="16" t="s">
        <v>763</v>
      </c>
      <c r="E601" s="16" t="s">
        <v>18</v>
      </c>
      <c r="F601" s="16" t="s">
        <v>20</v>
      </c>
      <c r="G601" s="7" t="n">
        <v>1</v>
      </c>
      <c r="H601" s="6" t="n">
        <v>1497.4</v>
      </c>
      <c r="I601" s="6" t="n">
        <v>-1497.4</v>
      </c>
      <c r="J601" s="6" t="n">
        <v>-0</v>
      </c>
      <c r="K601" s="6" t="n">
        <v>-0.9</v>
      </c>
      <c r="L601" s="6" t="n">
        <v>-0.45</v>
      </c>
      <c r="M601" s="6"/>
      <c r="N601" s="6" t="s">
        <f>=I601+J601+K601+L601</f>
      </c>
      <c r="O601" s="6"/>
      <c r="P601" s="16"/>
      <c r="Q601" s="16" t="s">
        <v>891</v>
      </c>
    </row>
    <row collapsed="false" customFormat="false" customHeight="false" hidden="false" ht="12.1" outlineLevel="0" r="602">
      <c r="A602" s="20" t="n">
        <v>45273.761203704</v>
      </c>
      <c r="B602" s="16" t="s">
        <v>798</v>
      </c>
      <c r="C602" s="16" t="s">
        <v>1011</v>
      </c>
      <c r="D602" s="16" t="s">
        <v>763</v>
      </c>
      <c r="E602" s="16" t="s">
        <v>172</v>
      </c>
      <c r="F602" s="16" t="s">
        <v>20</v>
      </c>
      <c r="G602" s="7" t="n">
        <v>1</v>
      </c>
      <c r="H602" s="6" t="n">
        <v>95.94</v>
      </c>
      <c r="I602" s="6" t="n">
        <v>-959.4</v>
      </c>
      <c r="J602" s="6" t="n">
        <v>-0.28</v>
      </c>
      <c r="K602" s="6" t="n">
        <v>-0.67</v>
      </c>
      <c r="L602" s="6" t="n">
        <v>-0</v>
      </c>
      <c r="M602" s="6"/>
      <c r="N602" s="6" t="s">
        <f>=I602+J602+K602+L602</f>
      </c>
      <c r="O602" s="6"/>
      <c r="P602" s="16"/>
      <c r="Q602" s="16" t="s">
        <v>911</v>
      </c>
    </row>
    <row collapsed="false" customFormat="false" customHeight="false" hidden="false" ht="12.1" outlineLevel="0" r="603">
      <c r="A603" s="20" t="n">
        <v>45273.763912037</v>
      </c>
      <c r="B603" s="16" t="s">
        <v>798</v>
      </c>
      <c r="C603" s="16" t="s">
        <v>1011</v>
      </c>
      <c r="D603" s="16" t="s">
        <v>763</v>
      </c>
      <c r="E603" s="16" t="s">
        <v>172</v>
      </c>
      <c r="F603" s="16" t="s">
        <v>20</v>
      </c>
      <c r="G603" s="7" t="n">
        <v>1</v>
      </c>
      <c r="H603" s="6" t="n">
        <v>95.97</v>
      </c>
      <c r="I603" s="6" t="n">
        <v>-959.7</v>
      </c>
      <c r="J603" s="6" t="n">
        <v>-0.28</v>
      </c>
      <c r="K603" s="6" t="n">
        <v>-0.67</v>
      </c>
      <c r="L603" s="6" t="n">
        <v>-0</v>
      </c>
      <c r="M603" s="6"/>
      <c r="N603" s="6" t="s">
        <f>=I603+J603+K603+L603</f>
      </c>
      <c r="O603" s="6"/>
      <c r="P603" s="16"/>
      <c r="Q603" s="16" t="s">
        <v>911</v>
      </c>
    </row>
    <row collapsed="false" customFormat="false" customHeight="false" hidden="false" ht="12.1" outlineLevel="0" r="604">
      <c r="A604" s="21" t="n">
        <v>45274.524409722</v>
      </c>
      <c r="B604" s="22" t="s">
        <v>903</v>
      </c>
      <c r="C604" s="22" t="s">
        <v>1034</v>
      </c>
      <c r="D604" s="22" t="s">
        <v>903</v>
      </c>
      <c r="E604" s="22" t="s">
        <v>903</v>
      </c>
      <c r="F604" s="22" t="s">
        <v>20</v>
      </c>
      <c r="G604" s="23" t="n">
        <v>1</v>
      </c>
      <c r="H604" s="24" t="n">
        <v>50.86</v>
      </c>
      <c r="I604" s="24" t="n">
        <v>50.86</v>
      </c>
      <c r="J604" s="24" t="n">
        <v>0</v>
      </c>
      <c r="K604" s="24" t="n">
        <v>-0</v>
      </c>
      <c r="L604" s="24" t="n">
        <v>-0</v>
      </c>
      <c r="M604" s="24"/>
      <c r="N604" s="6" t="s">
        <f>=I604+J604+K604+L604</f>
      </c>
      <c r="O604" s="24"/>
      <c r="P604" s="22"/>
      <c r="Q604" s="22" t="s">
        <v>911</v>
      </c>
    </row>
    <row collapsed="false" customFormat="false" customHeight="false" hidden="false" ht="12.1" outlineLevel="0" r="605">
      <c r="A605" s="21" t="n">
        <v>45278.528240741</v>
      </c>
      <c r="B605" s="22" t="s">
        <v>903</v>
      </c>
      <c r="C605" s="22" t="s">
        <v>1035</v>
      </c>
      <c r="D605" s="22" t="s">
        <v>903</v>
      </c>
      <c r="E605" s="22" t="s">
        <v>903</v>
      </c>
      <c r="F605" s="22" t="s">
        <v>20</v>
      </c>
      <c r="G605" s="23" t="n">
        <v>1</v>
      </c>
      <c r="H605" s="24" t="n">
        <v>47.46</v>
      </c>
      <c r="I605" s="24" t="n">
        <v>47.46</v>
      </c>
      <c r="J605" s="24" t="n">
        <v>0</v>
      </c>
      <c r="K605" s="24" t="n">
        <v>-0</v>
      </c>
      <c r="L605" s="24" t="n">
        <v>-0</v>
      </c>
      <c r="M605" s="24"/>
      <c r="N605" s="6" t="s">
        <f>=I605+J605+K605+L605</f>
      </c>
      <c r="O605" s="24"/>
      <c r="P605" s="22"/>
      <c r="Q605" s="22" t="s">
        <v>911</v>
      </c>
    </row>
    <row collapsed="false" customFormat="false" customHeight="false" hidden="false" ht="12.1" outlineLevel="0" r="606">
      <c r="A606" s="21" t="n">
        <v>45280.166666667</v>
      </c>
      <c r="B606" s="22" t="s">
        <v>890</v>
      </c>
      <c r="C606" s="22" t="s">
        <v>192</v>
      </c>
      <c r="D606" s="22" t="s">
        <v>890</v>
      </c>
      <c r="E606" s="22" t="s">
        <v>890</v>
      </c>
      <c r="F606" s="22" t="s">
        <v>20</v>
      </c>
      <c r="G606" s="23" t="n">
        <v>1</v>
      </c>
      <c r="H606" s="24" t="n">
        <v>4808.08</v>
      </c>
      <c r="I606" s="24" t="n">
        <v>4808.08</v>
      </c>
      <c r="J606" s="24" t="n">
        <v>0</v>
      </c>
      <c r="K606" s="24" t="n">
        <v>-0</v>
      </c>
      <c r="L606" s="24" t="n">
        <v>-0</v>
      </c>
      <c r="M606" s="24"/>
      <c r="N606" s="6" t="s">
        <f>=I606+J606+K606+L606</f>
      </c>
      <c r="O606" s="24"/>
      <c r="P606" s="22"/>
      <c r="Q606" s="22" t="s">
        <v>891</v>
      </c>
    </row>
    <row collapsed="false" customFormat="false" customHeight="false" hidden="false" ht="12.1" outlineLevel="0" r="607">
      <c r="A607" s="21" t="n">
        <v>45288.166666667</v>
      </c>
      <c r="B607" s="22" t="s">
        <v>890</v>
      </c>
      <c r="C607" s="22" t="s">
        <v>192</v>
      </c>
      <c r="D607" s="22" t="s">
        <v>890</v>
      </c>
      <c r="E607" s="22" t="s">
        <v>890</v>
      </c>
      <c r="F607" s="22" t="s">
        <v>20</v>
      </c>
      <c r="G607" s="23" t="n">
        <v>1</v>
      </c>
      <c r="H607" s="24" t="n">
        <v>4659.04</v>
      </c>
      <c r="I607" s="24" t="n">
        <v>4659.04</v>
      </c>
      <c r="J607" s="24" t="n">
        <v>0</v>
      </c>
      <c r="K607" s="24" t="n">
        <v>-0</v>
      </c>
      <c r="L607" s="24" t="n">
        <v>-0</v>
      </c>
      <c r="M607" s="24"/>
      <c r="N607" s="6" t="s">
        <f>=I607+J607+K607+L607</f>
      </c>
      <c r="O607" s="24"/>
      <c r="P607" s="22"/>
      <c r="Q607" s="22" t="s">
        <v>891</v>
      </c>
    </row>
    <row collapsed="false" customFormat="false" customHeight="false" hidden="false" ht="12.1" outlineLevel="0" r="608">
      <c r="A608" s="21" t="n">
        <v>45289.166666667</v>
      </c>
      <c r="B608" s="22" t="s">
        <v>890</v>
      </c>
      <c r="C608" s="22" t="s">
        <v>192</v>
      </c>
      <c r="D608" s="22" t="s">
        <v>890</v>
      </c>
      <c r="E608" s="22" t="s">
        <v>890</v>
      </c>
      <c r="F608" s="22" t="s">
        <v>20</v>
      </c>
      <c r="G608" s="23" t="n">
        <v>1</v>
      </c>
      <c r="H608" s="24" t="n">
        <v>4389</v>
      </c>
      <c r="I608" s="24" t="n">
        <v>4389</v>
      </c>
      <c r="J608" s="24" t="n">
        <v>0</v>
      </c>
      <c r="K608" s="24" t="n">
        <v>-0</v>
      </c>
      <c r="L608" s="24" t="n">
        <v>-0</v>
      </c>
      <c r="M608" s="24"/>
      <c r="N608" s="6" t="s">
        <f>=I608+J608+K608+L608</f>
      </c>
      <c r="O608" s="24"/>
      <c r="P608" s="22"/>
      <c r="Q608" s="22" t="s">
        <v>891</v>
      </c>
    </row>
    <row collapsed="false" customFormat="false" customHeight="false" hidden="false" ht="12.1" outlineLevel="0" r="609">
      <c r="A609" s="21" t="n">
        <v>45295.020636574</v>
      </c>
      <c r="B609" s="22" t="s">
        <v>890</v>
      </c>
      <c r="C609" s="22" t="s">
        <v>192</v>
      </c>
      <c r="D609" s="22" t="s">
        <v>890</v>
      </c>
      <c r="E609" s="22" t="s">
        <v>890</v>
      </c>
      <c r="F609" s="22" t="s">
        <v>20</v>
      </c>
      <c r="G609" s="23" t="n">
        <v>1</v>
      </c>
      <c r="H609" s="24" t="n">
        <v>540</v>
      </c>
      <c r="I609" s="24" t="n">
        <v>540</v>
      </c>
      <c r="J609" s="24" t="n">
        <v>0</v>
      </c>
      <c r="K609" s="24" t="n">
        <v>-0</v>
      </c>
      <c r="L609" s="24" t="n">
        <v>-0</v>
      </c>
      <c r="M609" s="24"/>
      <c r="N609" s="6" t="s">
        <f>=I609+J609+K609+L609</f>
      </c>
      <c r="O609" s="24"/>
      <c r="P609" s="22"/>
      <c r="Q609" s="22" t="s">
        <v>985</v>
      </c>
    </row>
    <row collapsed="false" customFormat="false" customHeight="false" hidden="false" ht="12.1" outlineLevel="0" r="610">
      <c r="A610" s="29" t="n">
        <v>45300.020636574</v>
      </c>
      <c r="B610" s="30" t="s">
        <v>982</v>
      </c>
      <c r="C610" s="30" t="s">
        <v>1003</v>
      </c>
      <c r="D610" s="30" t="s">
        <v>982</v>
      </c>
      <c r="E610" s="30" t="s">
        <v>982</v>
      </c>
      <c r="F610" s="30" t="s">
        <v>20</v>
      </c>
      <c r="G610" s="31" t="n">
        <v>1</v>
      </c>
      <c r="H610" s="32" t="n">
        <v>-607</v>
      </c>
      <c r="I610" s="32" t="n">
        <v>-607</v>
      </c>
      <c r="J610" s="32" t="n">
        <v>0</v>
      </c>
      <c r="K610" s="32" t="n">
        <v>-0</v>
      </c>
      <c r="L610" s="32" t="n">
        <v>-0</v>
      </c>
      <c r="M610" s="32"/>
      <c r="N610" s="6" t="s">
        <f>=I610+J610+K610+L610</f>
      </c>
      <c r="O610" s="32"/>
      <c r="P610" s="30"/>
      <c r="Q610" s="30" t="s">
        <v>985</v>
      </c>
    </row>
    <row collapsed="false" customFormat="false" customHeight="false" hidden="false" ht="12.1" outlineLevel="0" r="611">
      <c r="A611" s="20" t="n">
        <v>45313.586354167</v>
      </c>
      <c r="B611" s="16" t="s">
        <v>57</v>
      </c>
      <c r="C611" s="16" t="s">
        <v>981</v>
      </c>
      <c r="D611" s="16" t="s">
        <v>763</v>
      </c>
      <c r="E611" s="16" t="s">
        <v>18</v>
      </c>
      <c r="F611" s="16" t="s">
        <v>20</v>
      </c>
      <c r="G611" s="7" t="n">
        <v>10</v>
      </c>
      <c r="H611" s="6" t="n">
        <v>578.65</v>
      </c>
      <c r="I611" s="6" t="n">
        <v>-5786.5</v>
      </c>
      <c r="J611" s="6" t="n">
        <v>-0</v>
      </c>
      <c r="K611" s="6" t="n">
        <v>-3.47</v>
      </c>
      <c r="L611" s="6" t="n">
        <v>-1.74</v>
      </c>
      <c r="M611" s="6"/>
      <c r="N611" s="6" t="s">
        <f>=I611+J611+K611+L611</f>
      </c>
      <c r="O611" s="6"/>
      <c r="P611" s="16"/>
      <c r="Q611" s="16" t="s">
        <v>891</v>
      </c>
    </row>
    <row collapsed="false" customFormat="false" customHeight="false" hidden="false" ht="12.1" outlineLevel="0" r="612">
      <c r="A612" s="20" t="n">
        <v>45313.827453704</v>
      </c>
      <c r="B612" s="16" t="s">
        <v>23</v>
      </c>
      <c r="C612" s="16" t="s">
        <v>1036</v>
      </c>
      <c r="D612" s="16" t="s">
        <v>763</v>
      </c>
      <c r="E612" s="16" t="s">
        <v>18</v>
      </c>
      <c r="F612" s="16" t="s">
        <v>20</v>
      </c>
      <c r="G612" s="7" t="n">
        <v>1</v>
      </c>
      <c r="H612" s="6" t="n">
        <v>2850.5</v>
      </c>
      <c r="I612" s="6" t="n">
        <v>-2850.5</v>
      </c>
      <c r="J612" s="6" t="n">
        <v>-0</v>
      </c>
      <c r="K612" s="6" t="n">
        <v>-1.71</v>
      </c>
      <c r="L612" s="6" t="n">
        <v>-0.85</v>
      </c>
      <c r="M612" s="6"/>
      <c r="N612" s="6" t="s">
        <f>=I612+J612+K612+L612</f>
      </c>
      <c r="O612" s="6"/>
      <c r="P612" s="16"/>
      <c r="Q612" s="16" t="s">
        <v>891</v>
      </c>
    </row>
    <row collapsed="false" customFormat="false" customHeight="false" hidden="false" ht="12.1" outlineLevel="0" r="613">
      <c r="A613" s="21" t="n">
        <v>45317.528101852</v>
      </c>
      <c r="B613" s="22" t="s">
        <v>903</v>
      </c>
      <c r="C613" s="22" t="s">
        <v>1037</v>
      </c>
      <c r="D613" s="22" t="s">
        <v>903</v>
      </c>
      <c r="E613" s="22" t="s">
        <v>903</v>
      </c>
      <c r="F613" s="22" t="s">
        <v>20</v>
      </c>
      <c r="G613" s="23" t="n">
        <v>1</v>
      </c>
      <c r="H613" s="24" t="n">
        <v>26.77</v>
      </c>
      <c r="I613" s="24" t="n">
        <v>26.77</v>
      </c>
      <c r="J613" s="24" t="n">
        <v>0</v>
      </c>
      <c r="K613" s="24" t="n">
        <v>-0</v>
      </c>
      <c r="L613" s="24" t="n">
        <v>-0</v>
      </c>
      <c r="M613" s="24"/>
      <c r="N613" s="6" t="s">
        <f>=I613+J613+K613+L613</f>
      </c>
      <c r="O613" s="24"/>
      <c r="P613" s="22"/>
      <c r="Q613" s="22" t="s">
        <v>911</v>
      </c>
    </row>
    <row collapsed="false" customFormat="false" customHeight="false" hidden="false" ht="12.1" outlineLevel="0" r="614">
      <c r="A614" s="25" t="n">
        <v>45317.59724537</v>
      </c>
      <c r="B614" s="26" t="s">
        <v>804</v>
      </c>
      <c r="C614" s="26" t="s">
        <v>1023</v>
      </c>
      <c r="D614" s="26" t="s">
        <v>764</v>
      </c>
      <c r="E614" s="26" t="s">
        <v>18</v>
      </c>
      <c r="F614" s="26" t="s">
        <v>20</v>
      </c>
      <c r="G614" s="27" t="n">
        <v>-1</v>
      </c>
      <c r="H614" s="28" t="n">
        <v>2837</v>
      </c>
      <c r="I614" s="28" t="n">
        <v>2837</v>
      </c>
      <c r="J614" s="28" t="n">
        <v>0</v>
      </c>
      <c r="K614" s="28" t="n">
        <v>-1.7</v>
      </c>
      <c r="L614" s="28" t="n">
        <v>-0.85</v>
      </c>
      <c r="M614" s="28"/>
      <c r="N614" s="6" t="s">
        <f>=I614+J614+K614+L614</f>
      </c>
      <c r="O614" s="28"/>
      <c r="P614" s="26"/>
      <c r="Q614" s="26" t="s">
        <v>891</v>
      </c>
    </row>
    <row collapsed="false" customFormat="false" customHeight="false" hidden="false" ht="12.1" outlineLevel="0" r="615">
      <c r="A615" s="20" t="n">
        <v>45317.601574074</v>
      </c>
      <c r="B615" s="16" t="s">
        <v>23</v>
      </c>
      <c r="C615" s="16" t="s">
        <v>1036</v>
      </c>
      <c r="D615" s="16" t="s">
        <v>763</v>
      </c>
      <c r="E615" s="16" t="s">
        <v>18</v>
      </c>
      <c r="F615" s="16" t="s">
        <v>20</v>
      </c>
      <c r="G615" s="7" t="n">
        <v>1</v>
      </c>
      <c r="H615" s="6" t="n">
        <v>2820.5</v>
      </c>
      <c r="I615" s="6" t="n">
        <v>-2820.5</v>
      </c>
      <c r="J615" s="6" t="n">
        <v>-0</v>
      </c>
      <c r="K615" s="6" t="n">
        <v>-1.69</v>
      </c>
      <c r="L615" s="6" t="n">
        <v>-0.85</v>
      </c>
      <c r="M615" s="6"/>
      <c r="N615" s="6" t="s">
        <f>=I615+J615+K615+L615</f>
      </c>
      <c r="O615" s="6"/>
      <c r="P615" s="16"/>
      <c r="Q615" s="16" t="s">
        <v>891</v>
      </c>
    </row>
    <row collapsed="false" customFormat="false" customHeight="false" hidden="false" ht="12.1" outlineLevel="0" r="616">
      <c r="A616" s="21" t="n">
        <v>45322.559201389</v>
      </c>
      <c r="B616" s="22" t="s">
        <v>903</v>
      </c>
      <c r="C616" s="22" t="s">
        <v>1038</v>
      </c>
      <c r="D616" s="22" t="s">
        <v>903</v>
      </c>
      <c r="E616" s="22" t="s">
        <v>903</v>
      </c>
      <c r="F616" s="22" t="s">
        <v>20</v>
      </c>
      <c r="G616" s="23" t="n">
        <v>1</v>
      </c>
      <c r="H616" s="24" t="n">
        <v>12.84</v>
      </c>
      <c r="I616" s="24" t="n">
        <v>12.84</v>
      </c>
      <c r="J616" s="24" t="n">
        <v>0</v>
      </c>
      <c r="K616" s="24" t="n">
        <v>-0</v>
      </c>
      <c r="L616" s="24" t="n">
        <v>-0</v>
      </c>
      <c r="M616" s="24"/>
      <c r="N616" s="6" t="s">
        <f>=I616+J616+K616+L616</f>
      </c>
      <c r="O616" s="24"/>
      <c r="P616" s="22"/>
      <c r="Q616" s="22" t="s">
        <v>911</v>
      </c>
    </row>
    <row collapsed="false" customFormat="false" customHeight="false" hidden="false" ht="12.1" outlineLevel="0" r="617">
      <c r="A617" s="21" t="n">
        <v>45322.559201389</v>
      </c>
      <c r="B617" s="22" t="s">
        <v>903</v>
      </c>
      <c r="C617" s="22" t="s">
        <v>1038</v>
      </c>
      <c r="D617" s="22" t="s">
        <v>903</v>
      </c>
      <c r="E617" s="22" t="s">
        <v>903</v>
      </c>
      <c r="F617" s="22" t="s">
        <v>20</v>
      </c>
      <c r="G617" s="23" t="n">
        <v>1</v>
      </c>
      <c r="H617" s="24" t="n">
        <v>15.02</v>
      </c>
      <c r="I617" s="24" t="n">
        <v>15.02</v>
      </c>
      <c r="J617" s="24" t="n">
        <v>0</v>
      </c>
      <c r="K617" s="24" t="n">
        <v>-0</v>
      </c>
      <c r="L617" s="24" t="n">
        <v>-0</v>
      </c>
      <c r="M617" s="24"/>
      <c r="N617" s="6" t="s">
        <f>=I617+J617+K617+L617</f>
      </c>
      <c r="O617" s="24"/>
      <c r="P617" s="22"/>
      <c r="Q617" s="22" t="s">
        <v>911</v>
      </c>
    </row>
    <row collapsed="false" customFormat="false" customHeight="false" hidden="false" ht="12.1" outlineLevel="0" r="618">
      <c r="A618" s="21" t="n">
        <v>45322.559201389</v>
      </c>
      <c r="B618" s="22" t="s">
        <v>903</v>
      </c>
      <c r="C618" s="22" t="s">
        <v>1038</v>
      </c>
      <c r="D618" s="22" t="s">
        <v>903</v>
      </c>
      <c r="E618" s="22" t="s">
        <v>903</v>
      </c>
      <c r="F618" s="22" t="s">
        <v>20</v>
      </c>
      <c r="G618" s="23" t="n">
        <v>1</v>
      </c>
      <c r="H618" s="24" t="n">
        <v>15.02</v>
      </c>
      <c r="I618" s="24" t="n">
        <v>15.02</v>
      </c>
      <c r="J618" s="24" t="n">
        <v>0</v>
      </c>
      <c r="K618" s="24" t="n">
        <v>-0</v>
      </c>
      <c r="L618" s="24" t="n">
        <v>-0</v>
      </c>
      <c r="M618" s="24"/>
      <c r="N618" s="6" t="s">
        <f>=I618+J618+K618+L618</f>
      </c>
      <c r="O618" s="24"/>
      <c r="P618" s="22"/>
      <c r="Q618" s="22" t="s">
        <v>911</v>
      </c>
    </row>
    <row collapsed="false" customFormat="false" customHeight="false" hidden="false" ht="12.1" outlineLevel="0" r="619">
      <c r="A619" s="21" t="n">
        <v>45322.559201389</v>
      </c>
      <c r="B619" s="22" t="s">
        <v>903</v>
      </c>
      <c r="C619" s="22" t="s">
        <v>1038</v>
      </c>
      <c r="D619" s="22" t="s">
        <v>903</v>
      </c>
      <c r="E619" s="22" t="s">
        <v>903</v>
      </c>
      <c r="F619" s="22" t="s">
        <v>20</v>
      </c>
      <c r="G619" s="23" t="n">
        <v>1</v>
      </c>
      <c r="H619" s="24" t="n">
        <v>15.02</v>
      </c>
      <c r="I619" s="24" t="n">
        <v>15.02</v>
      </c>
      <c r="J619" s="24" t="n">
        <v>0</v>
      </c>
      <c r="K619" s="24" t="n">
        <v>-0</v>
      </c>
      <c r="L619" s="24" t="n">
        <v>-0</v>
      </c>
      <c r="M619" s="24"/>
      <c r="N619" s="6" t="s">
        <f>=I619+J619+K619+L619</f>
      </c>
      <c r="O619" s="24"/>
      <c r="P619" s="22"/>
      <c r="Q619" s="22" t="s">
        <v>911</v>
      </c>
    </row>
    <row collapsed="false" customFormat="false" customHeight="false" hidden="false" ht="12.1" outlineLevel="0" r="620">
      <c r="A620" s="20" t="n">
        <v>45322.937824074</v>
      </c>
      <c r="B620" s="16" t="s">
        <v>808</v>
      </c>
      <c r="C620" s="16" t="s">
        <v>1039</v>
      </c>
      <c r="D620" s="16" t="s">
        <v>763</v>
      </c>
      <c r="E620" s="16" t="s">
        <v>172</v>
      </c>
      <c r="F620" s="16" t="s">
        <v>20</v>
      </c>
      <c r="G620" s="7" t="n">
        <v>2</v>
      </c>
      <c r="H620" s="6" t="n">
        <v>94.23</v>
      </c>
      <c r="I620" s="6" t="n">
        <v>-1884.6</v>
      </c>
      <c r="J620" s="6" t="n">
        <v>-7.02</v>
      </c>
      <c r="K620" s="6" t="n">
        <v>-1.13</v>
      </c>
      <c r="L620" s="6" t="n">
        <v>-0.19</v>
      </c>
      <c r="M620" s="6"/>
      <c r="N620" s="6" t="s">
        <f>=I620+J620+K620+L620</f>
      </c>
      <c r="O620" s="6"/>
      <c r="P620" s="16"/>
      <c r="Q620" s="16" t="s">
        <v>891</v>
      </c>
    </row>
    <row collapsed="false" customFormat="false" customHeight="false" hidden="false" ht="12.1" outlineLevel="0" r="621">
      <c r="A621" s="20" t="n">
        <v>45322.942199074</v>
      </c>
      <c r="B621" s="16" t="s">
        <v>809</v>
      </c>
      <c r="C621" s="16" t="s">
        <v>1040</v>
      </c>
      <c r="D621" s="16" t="s">
        <v>763</v>
      </c>
      <c r="E621" s="16" t="s">
        <v>172</v>
      </c>
      <c r="F621" s="16" t="s">
        <v>20</v>
      </c>
      <c r="G621" s="7" t="n">
        <v>2</v>
      </c>
      <c r="H621" s="6" t="n">
        <v>88.5</v>
      </c>
      <c r="I621" s="6" t="n">
        <v>-1770</v>
      </c>
      <c r="J621" s="6" t="n">
        <v>-3.7</v>
      </c>
      <c r="K621" s="6" t="n">
        <v>-1.06</v>
      </c>
      <c r="L621" s="6" t="n">
        <v>-0.18</v>
      </c>
      <c r="M621" s="6"/>
      <c r="N621" s="6" t="s">
        <f>=I621+J621+K621+L621</f>
      </c>
      <c r="O621" s="6"/>
      <c r="P621" s="16"/>
      <c r="Q621" s="16" t="s">
        <v>891</v>
      </c>
    </row>
    <row collapsed="false" customFormat="false" customHeight="false" hidden="false" ht="12.1" outlineLevel="0" r="622">
      <c r="A622" s="20" t="n">
        <v>45322.948159722</v>
      </c>
      <c r="B622" s="16" t="s">
        <v>810</v>
      </c>
      <c r="C622" s="16" t="s">
        <v>1041</v>
      </c>
      <c r="D622" s="16" t="s">
        <v>763</v>
      </c>
      <c r="E622" s="16" t="s">
        <v>172</v>
      </c>
      <c r="F622" s="16" t="s">
        <v>20</v>
      </c>
      <c r="G622" s="7" t="n">
        <v>1</v>
      </c>
      <c r="H622" s="6" t="n">
        <v>94.94</v>
      </c>
      <c r="I622" s="6" t="n">
        <v>-949.4</v>
      </c>
      <c r="J622" s="6" t="n">
        <v>-3.01</v>
      </c>
      <c r="K622" s="6" t="n">
        <v>-0.57</v>
      </c>
      <c r="L622" s="6" t="n">
        <v>-0.09</v>
      </c>
      <c r="M622" s="6"/>
      <c r="N622" s="6" t="s">
        <f>=I622+J622+K622+L622</f>
      </c>
      <c r="O622" s="6"/>
      <c r="P622" s="16"/>
      <c r="Q622" s="16" t="s">
        <v>891</v>
      </c>
    </row>
    <row collapsed="false" customFormat="false" customHeight="false" hidden="false" ht="12.1" outlineLevel="0" r="623">
      <c r="A623" s="21" t="n">
        <v>45323.166666667</v>
      </c>
      <c r="B623" s="22" t="s">
        <v>890</v>
      </c>
      <c r="C623" s="22" t="s">
        <v>192</v>
      </c>
      <c r="D623" s="22" t="s">
        <v>890</v>
      </c>
      <c r="E623" s="22" t="s">
        <v>890</v>
      </c>
      <c r="F623" s="22" t="s">
        <v>20</v>
      </c>
      <c r="G623" s="23" t="n">
        <v>1</v>
      </c>
      <c r="H623" s="24" t="n">
        <v>3300</v>
      </c>
      <c r="I623" s="24" t="n">
        <v>3300</v>
      </c>
      <c r="J623" s="24" t="n">
        <v>0</v>
      </c>
      <c r="K623" s="24" t="n">
        <v>-0</v>
      </c>
      <c r="L623" s="24" t="n">
        <v>-0</v>
      </c>
      <c r="M623" s="24"/>
      <c r="N623" s="6" t="s">
        <f>=I623+J623+K623+L623</f>
      </c>
      <c r="O623" s="24"/>
      <c r="P623" s="22"/>
      <c r="Q623" s="22" t="s">
        <v>891</v>
      </c>
    </row>
    <row collapsed="false" customFormat="false" customHeight="false" hidden="false" ht="12.1" outlineLevel="0" r="624">
      <c r="A624" s="20" t="n">
        <v>45323.587083333</v>
      </c>
      <c r="B624" s="16" t="s">
        <v>810</v>
      </c>
      <c r="C624" s="16" t="s">
        <v>1041</v>
      </c>
      <c r="D624" s="16" t="s">
        <v>763</v>
      </c>
      <c r="E624" s="16" t="s">
        <v>172</v>
      </c>
      <c r="F624" s="16" t="s">
        <v>20</v>
      </c>
      <c r="G624" s="7" t="n">
        <v>1</v>
      </c>
      <c r="H624" s="6" t="n">
        <v>95.45</v>
      </c>
      <c r="I624" s="6" t="n">
        <v>-954.5</v>
      </c>
      <c r="J624" s="6" t="n">
        <v>-3.23</v>
      </c>
      <c r="K624" s="6" t="n">
        <v>-0.57</v>
      </c>
      <c r="L624" s="6" t="n">
        <v>-0.14</v>
      </c>
      <c r="M624" s="6"/>
      <c r="N624" s="6" t="s">
        <f>=I624+J624+K624+L624</f>
      </c>
      <c r="O624" s="6"/>
      <c r="P624" s="16"/>
      <c r="Q624" s="16" t="s">
        <v>891</v>
      </c>
    </row>
    <row collapsed="false" customFormat="false" customHeight="false" hidden="false" ht="12.1" outlineLevel="0" r="625">
      <c r="A625" s="20" t="n">
        <v>45323.587476852</v>
      </c>
      <c r="B625" s="16" t="s">
        <v>811</v>
      </c>
      <c r="C625" s="16" t="s">
        <v>1042</v>
      </c>
      <c r="D625" s="16" t="s">
        <v>763</v>
      </c>
      <c r="E625" s="16" t="s">
        <v>18</v>
      </c>
      <c r="F625" s="16" t="s">
        <v>20</v>
      </c>
      <c r="G625" s="7" t="n">
        <v>2000</v>
      </c>
      <c r="H625" s="6" t="n">
        <v>1.4</v>
      </c>
      <c r="I625" s="6" t="n">
        <v>-2800</v>
      </c>
      <c r="J625" s="6" t="n">
        <v>-0</v>
      </c>
      <c r="K625" s="6" t="n">
        <v>-1.68</v>
      </c>
      <c r="L625" s="6" t="n">
        <v>-0.84</v>
      </c>
      <c r="M625" s="6"/>
      <c r="N625" s="6" t="s">
        <f>=I625+J625+K625+L625</f>
      </c>
      <c r="O625" s="6"/>
      <c r="P625" s="16"/>
      <c r="Q625" s="16" t="s">
        <v>891</v>
      </c>
    </row>
    <row collapsed="false" customFormat="false" customHeight="false" hidden="false" ht="12.1" outlineLevel="0" r="626">
      <c r="A626" s="21" t="n">
        <v>45334.611412037</v>
      </c>
      <c r="B626" s="22" t="s">
        <v>903</v>
      </c>
      <c r="C626" s="22" t="s">
        <v>1038</v>
      </c>
      <c r="D626" s="22" t="s">
        <v>903</v>
      </c>
      <c r="E626" s="22" t="s">
        <v>903</v>
      </c>
      <c r="F626" s="22" t="s">
        <v>20</v>
      </c>
      <c r="G626" s="23" t="n">
        <v>1</v>
      </c>
      <c r="H626" s="24" t="n">
        <v>13</v>
      </c>
      <c r="I626" s="24" t="n">
        <v>13</v>
      </c>
      <c r="J626" s="24" t="n">
        <v>0</v>
      </c>
      <c r="K626" s="24" t="n">
        <v>-0</v>
      </c>
      <c r="L626" s="24" t="n">
        <v>-0</v>
      </c>
      <c r="M626" s="24"/>
      <c r="N626" s="6" t="s">
        <f>=I626+J626+K626+L626</f>
      </c>
      <c r="O626" s="24"/>
      <c r="P626" s="22"/>
      <c r="Q626" s="22" t="s">
        <v>911</v>
      </c>
    </row>
    <row collapsed="false" customFormat="false" customHeight="false" hidden="false" ht="12.1" outlineLevel="0" r="627">
      <c r="A627" s="21" t="n">
        <v>45335.621898148</v>
      </c>
      <c r="B627" s="22" t="s">
        <v>903</v>
      </c>
      <c r="C627" s="22" t="s">
        <v>1043</v>
      </c>
      <c r="D627" s="22" t="s">
        <v>903</v>
      </c>
      <c r="E627" s="22" t="s">
        <v>903</v>
      </c>
      <c r="F627" s="22" t="s">
        <v>20</v>
      </c>
      <c r="G627" s="23" t="n">
        <v>1</v>
      </c>
      <c r="H627" s="24" t="n">
        <v>63.33</v>
      </c>
      <c r="I627" s="24" t="n">
        <v>63.33</v>
      </c>
      <c r="J627" s="24" t="n">
        <v>0</v>
      </c>
      <c r="K627" s="24" t="n">
        <v>-0</v>
      </c>
      <c r="L627" s="24" t="n">
        <v>-0</v>
      </c>
      <c r="M627" s="24"/>
      <c r="N627" s="6" t="s">
        <f>=I627+J627+K627+L627</f>
      </c>
      <c r="O627" s="24"/>
      <c r="P627" s="22"/>
      <c r="Q627" s="22" t="s">
        <v>911</v>
      </c>
    </row>
    <row collapsed="false" customFormat="false" customHeight="false" hidden="false" ht="12.1" outlineLevel="0" r="628">
      <c r="A628" s="25" t="n">
        <v>45341.589791667</v>
      </c>
      <c r="B628" s="26" t="s">
        <v>23</v>
      </c>
      <c r="C628" s="26" t="s">
        <v>1036</v>
      </c>
      <c r="D628" s="26" t="s">
        <v>764</v>
      </c>
      <c r="E628" s="26" t="s">
        <v>18</v>
      </c>
      <c r="F628" s="26" t="s">
        <v>20</v>
      </c>
      <c r="G628" s="27" t="n">
        <v>-2</v>
      </c>
      <c r="H628" s="28" t="n">
        <v>3133</v>
      </c>
      <c r="I628" s="28" t="n">
        <v>6266</v>
      </c>
      <c r="J628" s="28" t="n">
        <v>0</v>
      </c>
      <c r="K628" s="28" t="n">
        <v>-3.76</v>
      </c>
      <c r="L628" s="28" t="n">
        <v>-1.88</v>
      </c>
      <c r="M628" s="28"/>
      <c r="N628" s="6" t="s">
        <f>=I628+J628+K628+L628</f>
      </c>
      <c r="O628" s="28"/>
      <c r="P628" s="26"/>
      <c r="Q628" s="26" t="s">
        <v>891</v>
      </c>
    </row>
    <row collapsed="false" customFormat="false" customHeight="false" hidden="false" ht="12.1" outlineLevel="0" r="629">
      <c r="A629" s="25" t="n">
        <v>45342.429756944</v>
      </c>
      <c r="B629" s="26" t="s">
        <v>774</v>
      </c>
      <c r="C629" s="26" t="s">
        <v>900</v>
      </c>
      <c r="D629" s="26" t="s">
        <v>764</v>
      </c>
      <c r="E629" s="26" t="s">
        <v>18</v>
      </c>
      <c r="F629" s="26" t="s">
        <v>20</v>
      </c>
      <c r="G629" s="27" t="n">
        <v>-10</v>
      </c>
      <c r="H629" s="28" t="n">
        <v>85.97</v>
      </c>
      <c r="I629" s="28" t="n">
        <v>859.7</v>
      </c>
      <c r="J629" s="28" t="n">
        <v>0</v>
      </c>
      <c r="K629" s="28" t="n">
        <v>-0.6</v>
      </c>
      <c r="L629" s="28" t="n">
        <v>-0</v>
      </c>
      <c r="M629" s="28"/>
      <c r="N629" s="6" t="s">
        <f>=I629+J629+K629+L629</f>
      </c>
      <c r="O629" s="28"/>
      <c r="P629" s="26"/>
      <c r="Q629" s="26" t="s">
        <v>911</v>
      </c>
    </row>
    <row collapsed="false" customFormat="false" customHeight="false" hidden="false" ht="12.1" outlineLevel="0" r="630">
      <c r="A630" s="21" t="n">
        <v>45343.527962963</v>
      </c>
      <c r="B630" s="22" t="s">
        <v>903</v>
      </c>
      <c r="C630" s="22" t="s">
        <v>1044</v>
      </c>
      <c r="D630" s="22" t="s">
        <v>903</v>
      </c>
      <c r="E630" s="22" t="s">
        <v>903</v>
      </c>
      <c r="F630" s="22" t="s">
        <v>20</v>
      </c>
      <c r="G630" s="23" t="n">
        <v>1</v>
      </c>
      <c r="H630" s="24" t="n">
        <v>110.35</v>
      </c>
      <c r="I630" s="24" t="n">
        <v>110.35</v>
      </c>
      <c r="J630" s="24" t="n">
        <v>0</v>
      </c>
      <c r="K630" s="24" t="n">
        <v>-0</v>
      </c>
      <c r="L630" s="24" t="n">
        <v>-0</v>
      </c>
      <c r="M630" s="24"/>
      <c r="N630" s="6" t="s">
        <f>=I630+J630+K630+L630</f>
      </c>
      <c r="O630" s="24"/>
      <c r="P630" s="22"/>
      <c r="Q630" s="22" t="s">
        <v>911</v>
      </c>
    </row>
    <row collapsed="false" customFormat="false" customHeight="false" hidden="false" ht="12.1" outlineLevel="0" r="631">
      <c r="A631" s="41" t="n">
        <v>45343.670787037</v>
      </c>
      <c r="B631" s="42" t="s">
        <v>38</v>
      </c>
      <c r="C631" s="42" t="s">
        <v>1012</v>
      </c>
      <c r="D631" s="42" t="s">
        <v>764</v>
      </c>
      <c r="E631" s="42" t="s">
        <v>764</v>
      </c>
      <c r="F631" s="42" t="s">
        <v>20</v>
      </c>
      <c r="G631" s="43" t="n">
        <v>-30</v>
      </c>
      <c r="H631" s="44" t="n">
        <v>12.7335</v>
      </c>
      <c r="I631" s="44" t="n">
        <v>382.01</v>
      </c>
      <c r="J631" s="44" t="n">
        <v>0</v>
      </c>
      <c r="K631" s="44" t="n">
        <v>-0.19</v>
      </c>
      <c r="L631" s="44" t="n">
        <v>-0</v>
      </c>
      <c r="M631" s="44"/>
      <c r="N631" s="6" t="s">
        <f>=I631+J631+K631+L631</f>
      </c>
      <c r="O631" s="44"/>
      <c r="P631" s="42"/>
      <c r="Q631" s="42" t="s">
        <v>985</v>
      </c>
    </row>
    <row collapsed="false" customFormat="false" customHeight="false" hidden="false" ht="12.1" outlineLevel="0" r="632">
      <c r="A632" s="21" t="n">
        <v>45344.632175926</v>
      </c>
      <c r="B632" s="22" t="s">
        <v>903</v>
      </c>
      <c r="C632" s="22" t="s">
        <v>1044</v>
      </c>
      <c r="D632" s="22" t="s">
        <v>903</v>
      </c>
      <c r="E632" s="22" t="s">
        <v>903</v>
      </c>
      <c r="F632" s="22" t="s">
        <v>20</v>
      </c>
      <c r="G632" s="23" t="n">
        <v>1</v>
      </c>
      <c r="H632" s="24" t="n">
        <v>49.15</v>
      </c>
      <c r="I632" s="24" t="n">
        <v>49.15</v>
      </c>
      <c r="J632" s="24" t="n">
        <v>0</v>
      </c>
      <c r="K632" s="24" t="n">
        <v>-0</v>
      </c>
      <c r="L632" s="24" t="n">
        <v>-0</v>
      </c>
      <c r="M632" s="24"/>
      <c r="N632" s="6" t="s">
        <f>=I632+J632+K632+L632</f>
      </c>
      <c r="O632" s="24"/>
      <c r="P632" s="22"/>
      <c r="Q632" s="22" t="s">
        <v>911</v>
      </c>
    </row>
    <row collapsed="false" customFormat="false" customHeight="false" hidden="false" ht="12.1" outlineLevel="0" r="633">
      <c r="A633" s="21" t="n">
        <v>45350.166666667</v>
      </c>
      <c r="B633" s="22" t="s">
        <v>905</v>
      </c>
      <c r="C633" s="22" t="s">
        <v>1045</v>
      </c>
      <c r="D633" s="22" t="s">
        <v>905</v>
      </c>
      <c r="E633" s="22" t="s">
        <v>905</v>
      </c>
      <c r="F633" s="22" t="s">
        <v>20</v>
      </c>
      <c r="G633" s="23" t="n">
        <v>1</v>
      </c>
      <c r="H633" s="24" t="n">
        <v>1000</v>
      </c>
      <c r="I633" s="24" t="n">
        <v>1000</v>
      </c>
      <c r="J633" s="24" t="n">
        <v>0</v>
      </c>
      <c r="K633" s="24" t="n">
        <v>-0</v>
      </c>
      <c r="L633" s="24" t="n">
        <v>-0</v>
      </c>
      <c r="M633" s="24"/>
      <c r="N633" s="6" t="s">
        <f>=I633+J633+K633+L633</f>
      </c>
      <c r="O633" s="24"/>
      <c r="P633" s="22"/>
      <c r="Q633" s="22" t="s">
        <v>891</v>
      </c>
    </row>
    <row collapsed="false" customFormat="false" customHeight="false" hidden="false" ht="12.1" outlineLevel="0" r="634">
      <c r="A634" s="21" t="n">
        <v>45351.166666667</v>
      </c>
      <c r="B634" s="22" t="s">
        <v>890</v>
      </c>
      <c r="C634" s="22" t="s">
        <v>192</v>
      </c>
      <c r="D634" s="22" t="s">
        <v>890</v>
      </c>
      <c r="E634" s="22" t="s">
        <v>890</v>
      </c>
      <c r="F634" s="22" t="s">
        <v>20</v>
      </c>
      <c r="G634" s="23" t="n">
        <v>1</v>
      </c>
      <c r="H634" s="24" t="n">
        <v>4000</v>
      </c>
      <c r="I634" s="24" t="n">
        <v>4000</v>
      </c>
      <c r="J634" s="24" t="n">
        <v>0</v>
      </c>
      <c r="K634" s="24" t="n">
        <v>-0</v>
      </c>
      <c r="L634" s="24" t="n">
        <v>-0</v>
      </c>
      <c r="M634" s="24"/>
      <c r="N634" s="6" t="s">
        <f>=I634+J634+K634+L634</f>
      </c>
      <c r="O634" s="24"/>
      <c r="P634" s="22"/>
      <c r="Q634" s="22" t="s">
        <v>891</v>
      </c>
    </row>
    <row collapsed="false" customFormat="false" customHeight="false" hidden="false" ht="12.1" outlineLevel="0" r="635">
      <c r="A635" s="20" t="n">
        <v>45351.595520833</v>
      </c>
      <c r="B635" s="16" t="s">
        <v>809</v>
      </c>
      <c r="C635" s="16" t="s">
        <v>1040</v>
      </c>
      <c r="D635" s="16" t="s">
        <v>763</v>
      </c>
      <c r="E635" s="16" t="s">
        <v>172</v>
      </c>
      <c r="F635" s="16" t="s">
        <v>20</v>
      </c>
      <c r="G635" s="7" t="n">
        <v>1</v>
      </c>
      <c r="H635" s="6" t="n">
        <v>88.8</v>
      </c>
      <c r="I635" s="6" t="n">
        <v>-888</v>
      </c>
      <c r="J635" s="6" t="n">
        <v>-5.43</v>
      </c>
      <c r="K635" s="6" t="n">
        <v>-0.53</v>
      </c>
      <c r="L635" s="6" t="n">
        <v>-0.07</v>
      </c>
      <c r="M635" s="6"/>
      <c r="N635" s="6" t="s">
        <f>=I635+J635+K635+L635</f>
      </c>
      <c r="O635" s="6"/>
      <c r="P635" s="16"/>
      <c r="Q635" s="16" t="s">
        <v>891</v>
      </c>
    </row>
    <row collapsed="false" customFormat="false" customHeight="false" hidden="false" ht="12.1" outlineLevel="0" r="636">
      <c r="A636" s="20" t="n">
        <v>45351.918402778</v>
      </c>
      <c r="B636" s="16" t="s">
        <v>812</v>
      </c>
      <c r="C636" s="16" t="s">
        <v>1046</v>
      </c>
      <c r="D636" s="16" t="s">
        <v>763</v>
      </c>
      <c r="E636" s="16" t="s">
        <v>172</v>
      </c>
      <c r="F636" s="16" t="s">
        <v>20</v>
      </c>
      <c r="G636" s="7" t="n">
        <v>2</v>
      </c>
      <c r="H636" s="6" t="n">
        <v>100.15</v>
      </c>
      <c r="I636" s="6" t="n">
        <v>-2003</v>
      </c>
      <c r="J636" s="6" t="n">
        <v>-6.76</v>
      </c>
      <c r="K636" s="6" t="n">
        <v>-1.2</v>
      </c>
      <c r="L636" s="6" t="n">
        <v>-0.17</v>
      </c>
      <c r="M636" s="6"/>
      <c r="N636" s="6" t="s">
        <f>=I636+J636+K636+L636</f>
      </c>
      <c r="O636" s="6"/>
      <c r="P636" s="16"/>
      <c r="Q636" s="16" t="s">
        <v>891</v>
      </c>
    </row>
    <row collapsed="false" customFormat="false" customHeight="false" hidden="false" ht="12.1" outlineLevel="0" r="637">
      <c r="A637" s="20" t="n">
        <v>45352.767118056</v>
      </c>
      <c r="B637" s="16" t="s">
        <v>813</v>
      </c>
      <c r="C637" s="16" t="s">
        <v>1047</v>
      </c>
      <c r="D637" s="16" t="s">
        <v>763</v>
      </c>
      <c r="E637" s="16" t="s">
        <v>172</v>
      </c>
      <c r="F637" s="16" t="s">
        <v>20</v>
      </c>
      <c r="G637" s="7" t="n">
        <v>2</v>
      </c>
      <c r="H637" s="6" t="n">
        <v>100</v>
      </c>
      <c r="I637" s="6" t="n">
        <v>-2000</v>
      </c>
      <c r="J637" s="6" t="n">
        <v>-0</v>
      </c>
      <c r="K637" s="6" t="n">
        <v>-1</v>
      </c>
      <c r="L637" s="6" t="n">
        <v>-0</v>
      </c>
      <c r="M637" s="6"/>
      <c r="N637" s="6" t="s">
        <f>=I637+J637+K637+L637</f>
      </c>
      <c r="O637" s="6"/>
      <c r="P637" s="16"/>
      <c r="Q637" s="16" t="s">
        <v>891</v>
      </c>
    </row>
    <row collapsed="false" customFormat="false" customHeight="false" hidden="false" ht="12.1" outlineLevel="0" r="638">
      <c r="A638" s="20" t="n">
        <v>45352.810497685</v>
      </c>
      <c r="B638" s="16" t="s">
        <v>813</v>
      </c>
      <c r="C638" s="16" t="s">
        <v>1047</v>
      </c>
      <c r="D638" s="16" t="s">
        <v>763</v>
      </c>
      <c r="E638" s="16" t="s">
        <v>172</v>
      </c>
      <c r="F638" s="16" t="s">
        <v>20</v>
      </c>
      <c r="G638" s="7" t="n">
        <v>3</v>
      </c>
      <c r="H638" s="6" t="n">
        <v>100.2</v>
      </c>
      <c r="I638" s="6" t="n">
        <v>-3006</v>
      </c>
      <c r="J638" s="6" t="n">
        <v>-3.51</v>
      </c>
      <c r="K638" s="6" t="n">
        <v>-1.8</v>
      </c>
      <c r="L638" s="6" t="n">
        <v>-0.45</v>
      </c>
      <c r="M638" s="6"/>
      <c r="N638" s="6" t="s">
        <f>=I638+J638+K638+L638</f>
      </c>
      <c r="O638" s="6"/>
      <c r="P638" s="16"/>
      <c r="Q638" s="16" t="s">
        <v>891</v>
      </c>
    </row>
    <row collapsed="false" customFormat="false" customHeight="false" hidden="false" ht="12.1" outlineLevel="0" r="639">
      <c r="A639" s="21" t="n">
        <v>45357.166666667</v>
      </c>
      <c r="B639" s="22" t="s">
        <v>890</v>
      </c>
      <c r="C639" s="22" t="s">
        <v>192</v>
      </c>
      <c r="D639" s="22" t="s">
        <v>890</v>
      </c>
      <c r="E639" s="22" t="s">
        <v>890</v>
      </c>
      <c r="F639" s="22" t="s">
        <v>20</v>
      </c>
      <c r="G639" s="23" t="n">
        <v>1</v>
      </c>
      <c r="H639" s="24" t="n">
        <v>4200</v>
      </c>
      <c r="I639" s="24" t="n">
        <v>4200</v>
      </c>
      <c r="J639" s="24" t="n">
        <v>0</v>
      </c>
      <c r="K639" s="24" t="n">
        <v>-0</v>
      </c>
      <c r="L639" s="24" t="n">
        <v>-0</v>
      </c>
      <c r="M639" s="24"/>
      <c r="N639" s="6" t="s">
        <f>=I639+J639+K639+L639</f>
      </c>
      <c r="O639" s="24"/>
      <c r="P639" s="22"/>
      <c r="Q639" s="22" t="s">
        <v>891</v>
      </c>
    </row>
    <row collapsed="false" customFormat="false" customHeight="false" hidden="false" ht="12.1" outlineLevel="0" r="640">
      <c r="A640" s="21" t="n">
        <v>45357.166666667</v>
      </c>
      <c r="B640" s="22" t="s">
        <v>890</v>
      </c>
      <c r="C640" s="22" t="s">
        <v>192</v>
      </c>
      <c r="D640" s="22" t="s">
        <v>890</v>
      </c>
      <c r="E640" s="22" t="s">
        <v>890</v>
      </c>
      <c r="F640" s="22" t="s">
        <v>20</v>
      </c>
      <c r="G640" s="23" t="n">
        <v>1</v>
      </c>
      <c r="H640" s="24" t="n">
        <v>3000</v>
      </c>
      <c r="I640" s="24" t="n">
        <v>3000</v>
      </c>
      <c r="J640" s="24" t="n">
        <v>0</v>
      </c>
      <c r="K640" s="24" t="n">
        <v>-0</v>
      </c>
      <c r="L640" s="24" t="n">
        <v>-0</v>
      </c>
      <c r="M640" s="24"/>
      <c r="N640" s="6" t="s">
        <f>=I640+J640+K640+L640</f>
      </c>
      <c r="O640" s="24"/>
      <c r="P640" s="22"/>
      <c r="Q640" s="22" t="s">
        <v>891</v>
      </c>
    </row>
    <row collapsed="false" customFormat="false" customHeight="false" hidden="false" ht="12.1" outlineLevel="0" r="641">
      <c r="A641" s="21" t="n">
        <v>45357.166666667</v>
      </c>
      <c r="B641" s="22" t="s">
        <v>890</v>
      </c>
      <c r="C641" s="22" t="s">
        <v>192</v>
      </c>
      <c r="D641" s="22" t="s">
        <v>890</v>
      </c>
      <c r="E641" s="22" t="s">
        <v>890</v>
      </c>
      <c r="F641" s="22" t="s">
        <v>20</v>
      </c>
      <c r="G641" s="23" t="n">
        <v>1</v>
      </c>
      <c r="H641" s="24" t="n">
        <v>3000</v>
      </c>
      <c r="I641" s="24" t="n">
        <v>3000</v>
      </c>
      <c r="J641" s="24" t="n">
        <v>0</v>
      </c>
      <c r="K641" s="24" t="n">
        <v>-0</v>
      </c>
      <c r="L641" s="24" t="n">
        <v>-0</v>
      </c>
      <c r="M641" s="24"/>
      <c r="N641" s="6" t="s">
        <f>=I641+J641+K641+L641</f>
      </c>
      <c r="O641" s="24"/>
      <c r="P641" s="22"/>
      <c r="Q641" s="22" t="s">
        <v>891</v>
      </c>
    </row>
    <row collapsed="false" customFormat="false" customHeight="false" hidden="false" ht="12.1" outlineLevel="0" r="642">
      <c r="A642" s="20" t="n">
        <v>45357.907384259</v>
      </c>
      <c r="B642" s="16" t="s">
        <v>39</v>
      </c>
      <c r="C642" s="16" t="s">
        <v>958</v>
      </c>
      <c r="D642" s="16" t="s">
        <v>763</v>
      </c>
      <c r="E642" s="16" t="s">
        <v>18</v>
      </c>
      <c r="F642" s="16" t="s">
        <v>20</v>
      </c>
      <c r="G642" s="7" t="n">
        <v>1</v>
      </c>
      <c r="H642" s="6" t="n">
        <v>1388.8</v>
      </c>
      <c r="I642" s="6" t="n">
        <v>-1388.8</v>
      </c>
      <c r="J642" s="6" t="n">
        <v>-0</v>
      </c>
      <c r="K642" s="6" t="n">
        <v>-0.83</v>
      </c>
      <c r="L642" s="6" t="n">
        <v>-0.42</v>
      </c>
      <c r="M642" s="6"/>
      <c r="N642" s="6" t="s">
        <f>=I642+J642+K642+L642</f>
      </c>
      <c r="O642" s="6"/>
      <c r="P642" s="16"/>
      <c r="Q642" s="16" t="s">
        <v>891</v>
      </c>
    </row>
    <row collapsed="false" customFormat="false" customHeight="false" hidden="false" ht="12.1" outlineLevel="0" r="643">
      <c r="A643" s="20" t="n">
        <v>45357.91119213</v>
      </c>
      <c r="B643" s="16" t="s">
        <v>814</v>
      </c>
      <c r="C643" s="16" t="s">
        <v>1048</v>
      </c>
      <c r="D643" s="16" t="s">
        <v>763</v>
      </c>
      <c r="E643" s="16" t="s">
        <v>172</v>
      </c>
      <c r="F643" s="16" t="s">
        <v>20</v>
      </c>
      <c r="G643" s="7" t="n">
        <v>2</v>
      </c>
      <c r="H643" s="6" t="n">
        <v>98.12</v>
      </c>
      <c r="I643" s="6" t="n">
        <v>-1962.4</v>
      </c>
      <c r="J643" s="6" t="n">
        <v>-1.46</v>
      </c>
      <c r="K643" s="6" t="n">
        <v>-1.18</v>
      </c>
      <c r="L643" s="6" t="n">
        <v>-0.3</v>
      </c>
      <c r="M643" s="6"/>
      <c r="N643" s="6" t="s">
        <f>=I643+J643+K643+L643</f>
      </c>
      <c r="O643" s="6"/>
      <c r="P643" s="16"/>
      <c r="Q643" s="16" t="s">
        <v>891</v>
      </c>
    </row>
    <row collapsed="false" customFormat="false" customHeight="false" hidden="false" ht="12.1" outlineLevel="0" r="644">
      <c r="A644" s="20" t="n">
        <v>45357.916041667</v>
      </c>
      <c r="B644" s="16" t="s">
        <v>814</v>
      </c>
      <c r="C644" s="16" t="s">
        <v>1048</v>
      </c>
      <c r="D644" s="16" t="s">
        <v>763</v>
      </c>
      <c r="E644" s="16" t="s">
        <v>172</v>
      </c>
      <c r="F644" s="16" t="s">
        <v>20</v>
      </c>
      <c r="G644" s="7" t="n">
        <v>3</v>
      </c>
      <c r="H644" s="6" t="n">
        <v>98.12</v>
      </c>
      <c r="I644" s="6" t="n">
        <v>-2943.6</v>
      </c>
      <c r="J644" s="6" t="n">
        <v>-2.19</v>
      </c>
      <c r="K644" s="6" t="n">
        <v>-1.77</v>
      </c>
      <c r="L644" s="6" t="n">
        <v>-0.44</v>
      </c>
      <c r="M644" s="6"/>
      <c r="N644" s="6" t="s">
        <f>=I644+J644+K644+L644</f>
      </c>
      <c r="O644" s="6"/>
      <c r="P644" s="16"/>
      <c r="Q644" s="16" t="s">
        <v>891</v>
      </c>
    </row>
    <row collapsed="false" customFormat="false" customHeight="false" hidden="false" ht="12.1" outlineLevel="0" r="645">
      <c r="A645" s="20" t="n">
        <v>45357.923553241</v>
      </c>
      <c r="B645" s="16" t="s">
        <v>815</v>
      </c>
      <c r="C645" s="16" t="s">
        <v>1049</v>
      </c>
      <c r="D645" s="16" t="s">
        <v>763</v>
      </c>
      <c r="E645" s="16" t="s">
        <v>172</v>
      </c>
      <c r="F645" s="16" t="s">
        <v>20</v>
      </c>
      <c r="G645" s="7" t="n">
        <v>5</v>
      </c>
      <c r="H645" s="6" t="n">
        <v>87.145</v>
      </c>
      <c r="I645" s="6" t="n">
        <v>-4357.25</v>
      </c>
      <c r="J645" s="6" t="n">
        <v>-1.25</v>
      </c>
      <c r="K645" s="6" t="n">
        <v>-2.61</v>
      </c>
      <c r="L645" s="6" t="n">
        <v>-0.66</v>
      </c>
      <c r="M645" s="6"/>
      <c r="N645" s="6" t="s">
        <f>=I645+J645+K645+L645</f>
      </c>
      <c r="O645" s="6"/>
      <c r="P645" s="16"/>
      <c r="Q645" s="16" t="s">
        <v>891</v>
      </c>
    </row>
    <row collapsed="false" customFormat="false" customHeight="false" hidden="false" ht="12.1" outlineLevel="0" r="646">
      <c r="A646" s="20" t="n">
        <v>45357.9278125</v>
      </c>
      <c r="B646" s="16" t="s">
        <v>812</v>
      </c>
      <c r="C646" s="16" t="s">
        <v>1046</v>
      </c>
      <c r="D646" s="16" t="s">
        <v>763</v>
      </c>
      <c r="E646" s="16" t="s">
        <v>172</v>
      </c>
      <c r="F646" s="16" t="s">
        <v>20</v>
      </c>
      <c r="G646" s="7" t="n">
        <v>3</v>
      </c>
      <c r="H646" s="6" t="n">
        <v>100.08</v>
      </c>
      <c r="I646" s="6" t="n">
        <v>-3002.4</v>
      </c>
      <c r="J646" s="6" t="n">
        <v>-17.73</v>
      </c>
      <c r="K646" s="6" t="n">
        <v>-1.8</v>
      </c>
      <c r="L646" s="6" t="n">
        <v>-0.45</v>
      </c>
      <c r="M646" s="6"/>
      <c r="N646" s="6" t="s">
        <f>=I646+J646+K646+L646</f>
      </c>
      <c r="O646" s="6"/>
      <c r="P646" s="16"/>
      <c r="Q646" s="16" t="s">
        <v>891</v>
      </c>
    </row>
    <row collapsed="false" customFormat="false" customHeight="false" hidden="false" ht="12.1" outlineLevel="0" r="647">
      <c r="A647" s="21" t="n">
        <v>45371.580069444</v>
      </c>
      <c r="B647" s="22" t="s">
        <v>903</v>
      </c>
      <c r="C647" s="22" t="s">
        <v>1050</v>
      </c>
      <c r="D647" s="22" t="s">
        <v>903</v>
      </c>
      <c r="E647" s="22" t="s">
        <v>903</v>
      </c>
      <c r="F647" s="22" t="s">
        <v>20</v>
      </c>
      <c r="G647" s="23" t="n">
        <v>1</v>
      </c>
      <c r="H647" s="24" t="n">
        <v>7.83</v>
      </c>
      <c r="I647" s="24" t="n">
        <v>7.83</v>
      </c>
      <c r="J647" s="24" t="n">
        <v>0</v>
      </c>
      <c r="K647" s="24" t="n">
        <v>-0</v>
      </c>
      <c r="L647" s="24" t="n">
        <v>-0</v>
      </c>
      <c r="M647" s="24"/>
      <c r="N647" s="6" t="s">
        <f>=I647+J647+K647+L647</f>
      </c>
      <c r="O647" s="24"/>
      <c r="P647" s="22"/>
      <c r="Q647" s="22" t="s">
        <v>911</v>
      </c>
    </row>
    <row collapsed="false" customFormat="false" customHeight="false" hidden="false" ht="12.1" outlineLevel="0" r="648">
      <c r="A648" s="21" t="n">
        <v>45371.590486111</v>
      </c>
      <c r="B648" s="22" t="s">
        <v>903</v>
      </c>
      <c r="C648" s="22" t="s">
        <v>1051</v>
      </c>
      <c r="D648" s="22" t="s">
        <v>903</v>
      </c>
      <c r="E648" s="22" t="s">
        <v>903</v>
      </c>
      <c r="F648" s="22" t="s">
        <v>20</v>
      </c>
      <c r="G648" s="23" t="n">
        <v>1</v>
      </c>
      <c r="H648" s="24" t="n">
        <v>14.39</v>
      </c>
      <c r="I648" s="24" t="n">
        <v>14.39</v>
      </c>
      <c r="J648" s="24" t="n">
        <v>0</v>
      </c>
      <c r="K648" s="24" t="n">
        <v>-0</v>
      </c>
      <c r="L648" s="24" t="n">
        <v>-0</v>
      </c>
      <c r="M648" s="24"/>
      <c r="N648" s="6" t="s">
        <f>=I648+J648+K648+L648</f>
      </c>
      <c r="O648" s="24"/>
      <c r="P648" s="22"/>
      <c r="Q648" s="22" t="s">
        <v>911</v>
      </c>
    </row>
    <row collapsed="false" customFormat="false" customHeight="false" hidden="false" ht="12.1" outlineLevel="0" r="649">
      <c r="A649" s="21" t="n">
        <v>45371.613402778</v>
      </c>
      <c r="B649" s="22" t="s">
        <v>903</v>
      </c>
      <c r="C649" s="22" t="s">
        <v>1052</v>
      </c>
      <c r="D649" s="22" t="s">
        <v>903</v>
      </c>
      <c r="E649" s="22" t="s">
        <v>903</v>
      </c>
      <c r="F649" s="22" t="s">
        <v>20</v>
      </c>
      <c r="G649" s="23" t="n">
        <v>1</v>
      </c>
      <c r="H649" s="24" t="n">
        <v>7.13</v>
      </c>
      <c r="I649" s="24" t="n">
        <v>7.13</v>
      </c>
      <c r="J649" s="24" t="n">
        <v>0</v>
      </c>
      <c r="K649" s="24" t="n">
        <v>-0</v>
      </c>
      <c r="L649" s="24" t="n">
        <v>-0</v>
      </c>
      <c r="M649" s="24"/>
      <c r="N649" s="6" t="s">
        <f>=I649+J649+K649+L649</f>
      </c>
      <c r="O649" s="24"/>
      <c r="P649" s="22"/>
      <c r="Q649" s="22" t="s">
        <v>911</v>
      </c>
    </row>
    <row collapsed="false" customFormat="false" customHeight="false" hidden="false" ht="12.1" outlineLevel="0" r="650">
      <c r="A650" s="21" t="n">
        <v>45371.625486111</v>
      </c>
      <c r="B650" s="22" t="s">
        <v>903</v>
      </c>
      <c r="C650" s="22" t="s">
        <v>1053</v>
      </c>
      <c r="D650" s="22" t="s">
        <v>903</v>
      </c>
      <c r="E650" s="22" t="s">
        <v>903</v>
      </c>
      <c r="F650" s="22" t="s">
        <v>20</v>
      </c>
      <c r="G650" s="23" t="n">
        <v>1</v>
      </c>
      <c r="H650" s="24" t="n">
        <v>28.19</v>
      </c>
      <c r="I650" s="24" t="n">
        <v>28.19</v>
      </c>
      <c r="J650" s="24" t="n">
        <v>0</v>
      </c>
      <c r="K650" s="24" t="n">
        <v>-0</v>
      </c>
      <c r="L650" s="24" t="n">
        <v>-0</v>
      </c>
      <c r="M650" s="24"/>
      <c r="N650" s="6" t="s">
        <f>=I650+J650+K650+L650</f>
      </c>
      <c r="O650" s="24"/>
      <c r="P650" s="22"/>
      <c r="Q650" s="22" t="s">
        <v>911</v>
      </c>
    </row>
    <row collapsed="false" customFormat="false" customHeight="false" hidden="false" ht="12.1" outlineLevel="0" r="651">
      <c r="A651" s="21" t="n">
        <v>45371.632407407</v>
      </c>
      <c r="B651" s="22" t="s">
        <v>903</v>
      </c>
      <c r="C651" s="22" t="s">
        <v>1051</v>
      </c>
      <c r="D651" s="22" t="s">
        <v>903</v>
      </c>
      <c r="E651" s="22" t="s">
        <v>903</v>
      </c>
      <c r="F651" s="22" t="s">
        <v>20</v>
      </c>
      <c r="G651" s="23" t="n">
        <v>1</v>
      </c>
      <c r="H651" s="24" t="n">
        <v>13.89</v>
      </c>
      <c r="I651" s="24" t="n">
        <v>13.89</v>
      </c>
      <c r="J651" s="24" t="n">
        <v>0</v>
      </c>
      <c r="K651" s="24" t="n">
        <v>-0</v>
      </c>
      <c r="L651" s="24" t="n">
        <v>-0</v>
      </c>
      <c r="M651" s="24"/>
      <c r="N651" s="6" t="s">
        <f>=I651+J651+K651+L651</f>
      </c>
      <c r="O651" s="24"/>
      <c r="P651" s="22"/>
      <c r="Q651" s="22" t="s">
        <v>911</v>
      </c>
    </row>
    <row collapsed="false" customFormat="false" customHeight="false" hidden="false" ht="12.1" outlineLevel="0" r="652">
      <c r="A652" s="21" t="n">
        <v>45371.63587963</v>
      </c>
      <c r="B652" s="22" t="s">
        <v>903</v>
      </c>
      <c r="C652" s="22" t="s">
        <v>1051</v>
      </c>
      <c r="D652" s="22" t="s">
        <v>903</v>
      </c>
      <c r="E652" s="22" t="s">
        <v>903</v>
      </c>
      <c r="F652" s="22" t="s">
        <v>20</v>
      </c>
      <c r="G652" s="23" t="n">
        <v>1</v>
      </c>
      <c r="H652" s="24" t="n">
        <v>20.36</v>
      </c>
      <c r="I652" s="24" t="n">
        <v>20.36</v>
      </c>
      <c r="J652" s="24" t="n">
        <v>0</v>
      </c>
      <c r="K652" s="24" t="n">
        <v>-0</v>
      </c>
      <c r="L652" s="24" t="n">
        <v>-0</v>
      </c>
      <c r="M652" s="24"/>
      <c r="N652" s="6" t="s">
        <f>=I652+J652+K652+L652</f>
      </c>
      <c r="O652" s="24"/>
      <c r="P652" s="22"/>
      <c r="Q652" s="22" t="s">
        <v>911</v>
      </c>
    </row>
    <row collapsed="false" customFormat="false" customHeight="false" hidden="false" ht="12.1" outlineLevel="0" r="653">
      <c r="A653" s="21" t="n">
        <v>45371.642824074</v>
      </c>
      <c r="B653" s="22" t="s">
        <v>903</v>
      </c>
      <c r="C653" s="22" t="s">
        <v>1051</v>
      </c>
      <c r="D653" s="22" t="s">
        <v>903</v>
      </c>
      <c r="E653" s="22" t="s">
        <v>903</v>
      </c>
      <c r="F653" s="22" t="s">
        <v>20</v>
      </c>
      <c r="G653" s="23" t="n">
        <v>1</v>
      </c>
      <c r="H653" s="24" t="n">
        <v>21</v>
      </c>
      <c r="I653" s="24" t="n">
        <v>21</v>
      </c>
      <c r="J653" s="24" t="n">
        <v>0</v>
      </c>
      <c r="K653" s="24" t="n">
        <v>-0</v>
      </c>
      <c r="L653" s="24" t="n">
        <v>-0</v>
      </c>
      <c r="M653" s="24"/>
      <c r="N653" s="6" t="s">
        <f>=I653+J653+K653+L653</f>
      </c>
      <c r="O653" s="24"/>
      <c r="P653" s="22"/>
      <c r="Q653" s="22" t="s">
        <v>911</v>
      </c>
    </row>
    <row collapsed="false" customFormat="false" customHeight="false" hidden="false" ht="12.1" outlineLevel="0" r="654">
      <c r="A654" s="21" t="n">
        <v>45371.663703704</v>
      </c>
      <c r="B654" s="22" t="s">
        <v>903</v>
      </c>
      <c r="C654" s="22" t="s">
        <v>1050</v>
      </c>
      <c r="D654" s="22" t="s">
        <v>903</v>
      </c>
      <c r="E654" s="22" t="s">
        <v>903</v>
      </c>
      <c r="F654" s="22" t="s">
        <v>20</v>
      </c>
      <c r="G654" s="23" t="n">
        <v>1</v>
      </c>
      <c r="H654" s="24" t="n">
        <v>7.83</v>
      </c>
      <c r="I654" s="24" t="n">
        <v>7.83</v>
      </c>
      <c r="J654" s="24" t="n">
        <v>0</v>
      </c>
      <c r="K654" s="24" t="n">
        <v>-0</v>
      </c>
      <c r="L654" s="24" t="n">
        <v>-0</v>
      </c>
      <c r="M654" s="24"/>
      <c r="N654" s="6" t="s">
        <f>=I654+J654+K654+L654</f>
      </c>
      <c r="O654" s="24"/>
      <c r="P654" s="22"/>
      <c r="Q654" s="22" t="s">
        <v>911</v>
      </c>
    </row>
    <row collapsed="false" customFormat="false" customHeight="false" hidden="false" ht="12.1" outlineLevel="0" r="655">
      <c r="A655" s="21" t="n">
        <v>45371.712349537</v>
      </c>
      <c r="B655" s="22" t="s">
        <v>903</v>
      </c>
      <c r="C655" s="22" t="s">
        <v>1038</v>
      </c>
      <c r="D655" s="22" t="s">
        <v>903</v>
      </c>
      <c r="E655" s="22" t="s">
        <v>903</v>
      </c>
      <c r="F655" s="22" t="s">
        <v>20</v>
      </c>
      <c r="G655" s="23" t="n">
        <v>1</v>
      </c>
      <c r="H655" s="24" t="n">
        <v>14.95</v>
      </c>
      <c r="I655" s="24" t="n">
        <v>14.95</v>
      </c>
      <c r="J655" s="24" t="n">
        <v>0</v>
      </c>
      <c r="K655" s="24" t="n">
        <v>-0</v>
      </c>
      <c r="L655" s="24" t="n">
        <v>-0</v>
      </c>
      <c r="M655" s="24"/>
      <c r="N655" s="6" t="s">
        <f>=I655+J655+K655+L655</f>
      </c>
      <c r="O655" s="24"/>
      <c r="P655" s="22"/>
      <c r="Q655" s="22" t="s">
        <v>911</v>
      </c>
    </row>
    <row collapsed="false" customFormat="false" customHeight="false" hidden="false" ht="12.1" outlineLevel="0" r="656">
      <c r="A656" s="21" t="n">
        <v>45372.60087963</v>
      </c>
      <c r="B656" s="22" t="s">
        <v>903</v>
      </c>
      <c r="C656" s="22" t="s">
        <v>1054</v>
      </c>
      <c r="D656" s="22" t="s">
        <v>903</v>
      </c>
      <c r="E656" s="22" t="s">
        <v>903</v>
      </c>
      <c r="F656" s="22" t="s">
        <v>20</v>
      </c>
      <c r="G656" s="23" t="n">
        <v>1</v>
      </c>
      <c r="H656" s="24" t="n">
        <v>7.89</v>
      </c>
      <c r="I656" s="24" t="n">
        <v>7.89</v>
      </c>
      <c r="J656" s="24" t="n">
        <v>0</v>
      </c>
      <c r="K656" s="24" t="n">
        <v>-0</v>
      </c>
      <c r="L656" s="24" t="n">
        <v>-0</v>
      </c>
      <c r="M656" s="24"/>
      <c r="N656" s="6" t="s">
        <f>=I656+J656+K656+L656</f>
      </c>
      <c r="O656" s="24"/>
      <c r="P656" s="22"/>
      <c r="Q656" s="22" t="s">
        <v>911</v>
      </c>
    </row>
    <row collapsed="false" customFormat="false" customHeight="false" hidden="false" ht="12.1" outlineLevel="0" r="657">
      <c r="A657" s="21" t="n">
        <v>45384.531631944</v>
      </c>
      <c r="B657" s="22" t="s">
        <v>903</v>
      </c>
      <c r="C657" s="22" t="s">
        <v>1055</v>
      </c>
      <c r="D657" s="22" t="s">
        <v>903</v>
      </c>
      <c r="E657" s="22" t="s">
        <v>903</v>
      </c>
      <c r="F657" s="22" t="s">
        <v>20</v>
      </c>
      <c r="G657" s="23" t="n">
        <v>1</v>
      </c>
      <c r="H657" s="24" t="n">
        <v>8.84</v>
      </c>
      <c r="I657" s="24" t="n">
        <v>8.84</v>
      </c>
      <c r="J657" s="24" t="n">
        <v>0</v>
      </c>
      <c r="K657" s="24" t="n">
        <v>-0</v>
      </c>
      <c r="L657" s="24" t="n">
        <v>-0</v>
      </c>
      <c r="M657" s="24"/>
      <c r="N657" s="6" t="s">
        <f>=I657+J657+K657+L657</f>
      </c>
      <c r="O657" s="24"/>
      <c r="P657" s="22"/>
      <c r="Q657" s="22" t="s">
        <v>911</v>
      </c>
    </row>
    <row collapsed="false" customFormat="false" customHeight="false" hidden="false" ht="12.1" outlineLevel="0" r="658">
      <c r="A658" s="21" t="n">
        <v>45387.166666667</v>
      </c>
      <c r="B658" s="22" t="s">
        <v>890</v>
      </c>
      <c r="C658" s="22" t="s">
        <v>192</v>
      </c>
      <c r="D658" s="22" t="s">
        <v>890</v>
      </c>
      <c r="E658" s="22" t="s">
        <v>890</v>
      </c>
      <c r="F658" s="22" t="s">
        <v>20</v>
      </c>
      <c r="G658" s="23" t="n">
        <v>1</v>
      </c>
      <c r="H658" s="24" t="n">
        <v>4500</v>
      </c>
      <c r="I658" s="24" t="n">
        <v>4500</v>
      </c>
      <c r="J658" s="24" t="n">
        <v>0</v>
      </c>
      <c r="K658" s="24" t="n">
        <v>-0</v>
      </c>
      <c r="L658" s="24" t="n">
        <v>-0</v>
      </c>
      <c r="M658" s="24"/>
      <c r="N658" s="6" t="s">
        <f>=I658+J658+K658+L658</f>
      </c>
      <c r="O658" s="24"/>
      <c r="P658" s="22"/>
      <c r="Q658" s="22" t="s">
        <v>891</v>
      </c>
    </row>
    <row collapsed="false" customFormat="false" customHeight="false" hidden="false" ht="12.1" outlineLevel="0" r="659">
      <c r="A659" s="20" t="n">
        <v>45387.643865741</v>
      </c>
      <c r="B659" s="16" t="s">
        <v>816</v>
      </c>
      <c r="C659" s="16" t="s">
        <v>1056</v>
      </c>
      <c r="D659" s="16" t="s">
        <v>763</v>
      </c>
      <c r="E659" s="16" t="s">
        <v>172</v>
      </c>
      <c r="F659" s="16" t="s">
        <v>20</v>
      </c>
      <c r="G659" s="7" t="n">
        <v>5</v>
      </c>
      <c r="H659" s="6" t="n">
        <v>89.499</v>
      </c>
      <c r="I659" s="6" t="n">
        <v>-4474.95</v>
      </c>
      <c r="J659" s="6" t="n">
        <v>-18.5</v>
      </c>
      <c r="K659" s="6" t="n">
        <v>-2.68</v>
      </c>
      <c r="L659" s="6" t="n">
        <v>-0.68</v>
      </c>
      <c r="M659" s="6"/>
      <c r="N659" s="6" t="s">
        <f>=I659+J659+K659+L659</f>
      </c>
      <c r="O659" s="6"/>
      <c r="P659" s="16"/>
      <c r="Q659" s="16" t="s">
        <v>891</v>
      </c>
    </row>
    <row collapsed="false" customFormat="false" customHeight="false" hidden="false" ht="12.1" outlineLevel="0" r="660">
      <c r="A660" s="21" t="n">
        <v>45398.486539352</v>
      </c>
      <c r="B660" s="22" t="s">
        <v>903</v>
      </c>
      <c r="C660" s="22" t="s">
        <v>1057</v>
      </c>
      <c r="D660" s="22" t="s">
        <v>903</v>
      </c>
      <c r="E660" s="22" t="s">
        <v>903</v>
      </c>
      <c r="F660" s="22" t="s">
        <v>20</v>
      </c>
      <c r="G660" s="23" t="n">
        <v>1</v>
      </c>
      <c r="H660" s="24" t="n">
        <v>20.07</v>
      </c>
      <c r="I660" s="24" t="n">
        <v>20.07</v>
      </c>
      <c r="J660" s="24" t="n">
        <v>0</v>
      </c>
      <c r="K660" s="24" t="n">
        <v>-0</v>
      </c>
      <c r="L660" s="24" t="n">
        <v>-0</v>
      </c>
      <c r="M660" s="24"/>
      <c r="N660" s="6" t="s">
        <f>=I660+J660+K660+L660</f>
      </c>
      <c r="O660" s="24"/>
      <c r="P660" s="22"/>
      <c r="Q660" s="22" t="s">
        <v>911</v>
      </c>
    </row>
    <row collapsed="false" customFormat="false" customHeight="false" hidden="false" ht="12.1" outlineLevel="0" r="661">
      <c r="A661" s="21" t="n">
        <v>45409.597418981</v>
      </c>
      <c r="B661" s="22" t="s">
        <v>903</v>
      </c>
      <c r="C661" s="22" t="s">
        <v>1058</v>
      </c>
      <c r="D661" s="22" t="s">
        <v>903</v>
      </c>
      <c r="E661" s="22" t="s">
        <v>903</v>
      </c>
      <c r="F661" s="22" t="s">
        <v>20</v>
      </c>
      <c r="G661" s="23" t="n">
        <v>1</v>
      </c>
      <c r="H661" s="24" t="n">
        <v>28.19</v>
      </c>
      <c r="I661" s="24" t="n">
        <v>28.19</v>
      </c>
      <c r="J661" s="24" t="n">
        <v>0</v>
      </c>
      <c r="K661" s="24" t="n">
        <v>-0</v>
      </c>
      <c r="L661" s="24" t="n">
        <v>-0</v>
      </c>
      <c r="M661" s="24"/>
      <c r="N661" s="6" t="s">
        <f>=I661+J661+K661+L661</f>
      </c>
      <c r="O661" s="24"/>
      <c r="P661" s="22"/>
      <c r="Q661" s="22" t="s">
        <v>911</v>
      </c>
    </row>
    <row collapsed="false" customFormat="false" customHeight="false" hidden="false" ht="12.1" outlineLevel="0" r="662">
      <c r="A662" s="21" t="n">
        <v>45409.607905093</v>
      </c>
      <c r="B662" s="22" t="s">
        <v>903</v>
      </c>
      <c r="C662" s="22" t="s">
        <v>1058</v>
      </c>
      <c r="D662" s="22" t="s">
        <v>903</v>
      </c>
      <c r="E662" s="22" t="s">
        <v>903</v>
      </c>
      <c r="F662" s="22" t="s">
        <v>20</v>
      </c>
      <c r="G662" s="23" t="n">
        <v>1</v>
      </c>
      <c r="H662" s="24" t="n">
        <v>28.19</v>
      </c>
      <c r="I662" s="24" t="n">
        <v>28.19</v>
      </c>
      <c r="J662" s="24" t="n">
        <v>0</v>
      </c>
      <c r="K662" s="24" t="n">
        <v>-0</v>
      </c>
      <c r="L662" s="24" t="n">
        <v>-0</v>
      </c>
      <c r="M662" s="24"/>
      <c r="N662" s="6" t="s">
        <f>=I662+J662+K662+L662</f>
      </c>
      <c r="O662" s="24"/>
      <c r="P662" s="22"/>
      <c r="Q662" s="22" t="s">
        <v>911</v>
      </c>
    </row>
    <row collapsed="false" customFormat="false" customHeight="false" hidden="false" ht="12.1" outlineLevel="0" r="663">
      <c r="A663" s="21" t="n">
        <v>45409.621736111</v>
      </c>
      <c r="B663" s="22" t="s">
        <v>903</v>
      </c>
      <c r="C663" s="22" t="s">
        <v>1058</v>
      </c>
      <c r="D663" s="22" t="s">
        <v>903</v>
      </c>
      <c r="E663" s="22" t="s">
        <v>903</v>
      </c>
      <c r="F663" s="22" t="s">
        <v>20</v>
      </c>
      <c r="G663" s="23" t="n">
        <v>1</v>
      </c>
      <c r="H663" s="24" t="n">
        <v>28.06</v>
      </c>
      <c r="I663" s="24" t="n">
        <v>28.06</v>
      </c>
      <c r="J663" s="24" t="n">
        <v>0</v>
      </c>
      <c r="K663" s="24" t="n">
        <v>-0</v>
      </c>
      <c r="L663" s="24" t="n">
        <v>-0</v>
      </c>
      <c r="M663" s="24"/>
      <c r="N663" s="6" t="s">
        <f>=I663+J663+K663+L663</f>
      </c>
      <c r="O663" s="24"/>
      <c r="P663" s="22"/>
      <c r="Q663" s="22" t="s">
        <v>911</v>
      </c>
    </row>
    <row collapsed="false" customFormat="false" customHeight="false" hidden="false" ht="12.1" outlineLevel="0" r="664">
      <c r="A664" s="21" t="n">
        <v>45414</v>
      </c>
      <c r="B664" s="22" t="s">
        <v>903</v>
      </c>
      <c r="C664" s="22" t="s">
        <v>1059</v>
      </c>
      <c r="D664" s="22" t="s">
        <v>903</v>
      </c>
      <c r="E664" s="22" t="s">
        <v>903</v>
      </c>
      <c r="F664" s="22" t="s">
        <v>20</v>
      </c>
      <c r="G664" s="23" t="n">
        <v>1</v>
      </c>
      <c r="H664" s="24" t="n">
        <v>42.38</v>
      </c>
      <c r="I664" s="24" t="n">
        <v>42.38</v>
      </c>
      <c r="J664" s="24" t="n">
        <v>0</v>
      </c>
      <c r="K664" s="24" t="n">
        <v>-0</v>
      </c>
      <c r="L664" s="24" t="n">
        <v>-0</v>
      </c>
      <c r="M664" s="24"/>
      <c r="N664" s="6" t="s">
        <f>=I664+J664+K664+L664</f>
      </c>
      <c r="O664" s="24"/>
      <c r="P664" s="22"/>
      <c r="Q664" s="22" t="s">
        <v>891</v>
      </c>
    </row>
    <row collapsed="false" customFormat="false" customHeight="false" hidden="false" ht="12.1" outlineLevel="0" r="665">
      <c r="A665" s="21" t="n">
        <v>45418.451678241</v>
      </c>
      <c r="B665" s="22" t="s">
        <v>903</v>
      </c>
      <c r="C665" s="22" t="s">
        <v>1060</v>
      </c>
      <c r="D665" s="22" t="s">
        <v>903</v>
      </c>
      <c r="E665" s="22" t="s">
        <v>903</v>
      </c>
      <c r="F665" s="22" t="s">
        <v>20</v>
      </c>
      <c r="G665" s="23" t="n">
        <v>1</v>
      </c>
      <c r="H665" s="24" t="n">
        <v>10.95</v>
      </c>
      <c r="I665" s="24" t="n">
        <v>10.95</v>
      </c>
      <c r="J665" s="24" t="n">
        <v>0</v>
      </c>
      <c r="K665" s="24" t="n">
        <v>-0</v>
      </c>
      <c r="L665" s="24" t="n">
        <v>-0</v>
      </c>
      <c r="M665" s="24"/>
      <c r="N665" s="6" t="s">
        <f>=I665+J665+K665+L665</f>
      </c>
      <c r="O665" s="24"/>
      <c r="P665" s="22"/>
      <c r="Q665" s="22" t="s">
        <v>911</v>
      </c>
    </row>
    <row collapsed="false" customFormat="false" customHeight="false" hidden="false" ht="12.1" outlineLevel="0" r="666">
      <c r="A666" s="21" t="n">
        <v>45418.465613426</v>
      </c>
      <c r="B666" s="22" t="s">
        <v>903</v>
      </c>
      <c r="C666" s="22" t="s">
        <v>1060</v>
      </c>
      <c r="D666" s="22" t="s">
        <v>903</v>
      </c>
      <c r="E666" s="22" t="s">
        <v>903</v>
      </c>
      <c r="F666" s="22" t="s">
        <v>20</v>
      </c>
      <c r="G666" s="23" t="n">
        <v>1</v>
      </c>
      <c r="H666" s="24" t="n">
        <v>10.95</v>
      </c>
      <c r="I666" s="24" t="n">
        <v>10.95</v>
      </c>
      <c r="J666" s="24" t="n">
        <v>0</v>
      </c>
      <c r="K666" s="24" t="n">
        <v>-0</v>
      </c>
      <c r="L666" s="24" t="n">
        <v>-0</v>
      </c>
      <c r="M666" s="24"/>
      <c r="N666" s="6" t="s">
        <f>=I666+J666+K666+L666</f>
      </c>
      <c r="O666" s="24"/>
      <c r="P666" s="22"/>
      <c r="Q666" s="22" t="s">
        <v>911</v>
      </c>
    </row>
    <row collapsed="false" customFormat="false" customHeight="false" hidden="false" ht="12.1" outlineLevel="0" r="667">
      <c r="A667" s="21" t="n">
        <v>45418.475729167</v>
      </c>
      <c r="B667" s="22" t="s">
        <v>903</v>
      </c>
      <c r="C667" s="22" t="s">
        <v>1061</v>
      </c>
      <c r="D667" s="22" t="s">
        <v>903</v>
      </c>
      <c r="E667" s="22" t="s">
        <v>903</v>
      </c>
      <c r="F667" s="22" t="s">
        <v>20</v>
      </c>
      <c r="G667" s="23" t="n">
        <v>1</v>
      </c>
      <c r="H667" s="24" t="n">
        <v>3.62</v>
      </c>
      <c r="I667" s="24" t="n">
        <v>3.62</v>
      </c>
      <c r="J667" s="24" t="n">
        <v>0</v>
      </c>
      <c r="K667" s="24" t="n">
        <v>-0</v>
      </c>
      <c r="L667" s="24" t="n">
        <v>-0</v>
      </c>
      <c r="M667" s="24"/>
      <c r="N667" s="6" t="s">
        <f>=I667+J667+K667+L667</f>
      </c>
      <c r="O667" s="24"/>
      <c r="P667" s="22"/>
      <c r="Q667" s="22" t="s">
        <v>911</v>
      </c>
    </row>
    <row collapsed="false" customFormat="false" customHeight="false" hidden="false" ht="12.1" outlineLevel="0" r="668">
      <c r="A668" s="21" t="n">
        <v>45418.493101852</v>
      </c>
      <c r="B668" s="22" t="s">
        <v>903</v>
      </c>
      <c r="C668" s="22" t="s">
        <v>1062</v>
      </c>
      <c r="D668" s="22" t="s">
        <v>903</v>
      </c>
      <c r="E668" s="22" t="s">
        <v>903</v>
      </c>
      <c r="F668" s="22" t="s">
        <v>20</v>
      </c>
      <c r="G668" s="23" t="n">
        <v>1</v>
      </c>
      <c r="H668" s="24" t="n">
        <v>10.95</v>
      </c>
      <c r="I668" s="24" t="n">
        <v>10.95</v>
      </c>
      <c r="J668" s="24" t="n">
        <v>0</v>
      </c>
      <c r="K668" s="24" t="n">
        <v>-0</v>
      </c>
      <c r="L668" s="24" t="n">
        <v>-0</v>
      </c>
      <c r="M668" s="24"/>
      <c r="N668" s="6" t="s">
        <f>=I668+J668+K668+L668</f>
      </c>
      <c r="O668" s="24"/>
      <c r="P668" s="22"/>
      <c r="Q668" s="22" t="s">
        <v>911</v>
      </c>
    </row>
    <row collapsed="false" customFormat="false" customHeight="false" hidden="false" ht="12.1" outlineLevel="0" r="669">
      <c r="A669" s="21" t="n">
        <v>45418.507384259</v>
      </c>
      <c r="B669" s="22" t="s">
        <v>903</v>
      </c>
      <c r="C669" s="22" t="s">
        <v>1063</v>
      </c>
      <c r="D669" s="22" t="s">
        <v>903</v>
      </c>
      <c r="E669" s="22" t="s">
        <v>903</v>
      </c>
      <c r="F669" s="22" t="s">
        <v>20</v>
      </c>
      <c r="G669" s="23" t="n">
        <v>1</v>
      </c>
      <c r="H669" s="24" t="n">
        <v>2.51</v>
      </c>
      <c r="I669" s="24" t="n">
        <v>2.51</v>
      </c>
      <c r="J669" s="24" t="n">
        <v>0</v>
      </c>
      <c r="K669" s="24" t="n">
        <v>-0</v>
      </c>
      <c r="L669" s="24" t="n">
        <v>-0</v>
      </c>
      <c r="M669" s="24"/>
      <c r="N669" s="6" t="s">
        <f>=I669+J669+K669+L669</f>
      </c>
      <c r="O669" s="24"/>
      <c r="P669" s="22"/>
      <c r="Q669" s="22" t="s">
        <v>911</v>
      </c>
    </row>
    <row collapsed="false" customFormat="false" customHeight="false" hidden="false" ht="12.1" outlineLevel="0" r="670">
      <c r="A670" s="21" t="n">
        <v>45418.507384259</v>
      </c>
      <c r="B670" s="22" t="s">
        <v>903</v>
      </c>
      <c r="C670" s="22" t="s">
        <v>1064</v>
      </c>
      <c r="D670" s="22" t="s">
        <v>903</v>
      </c>
      <c r="E670" s="22" t="s">
        <v>903</v>
      </c>
      <c r="F670" s="22" t="s">
        <v>20</v>
      </c>
      <c r="G670" s="23" t="n">
        <v>1</v>
      </c>
      <c r="H670" s="24" t="n">
        <v>21</v>
      </c>
      <c r="I670" s="24" t="n">
        <v>21</v>
      </c>
      <c r="J670" s="24" t="n">
        <v>0</v>
      </c>
      <c r="K670" s="24" t="n">
        <v>-0</v>
      </c>
      <c r="L670" s="24" t="n">
        <v>-0</v>
      </c>
      <c r="M670" s="24"/>
      <c r="N670" s="6" t="s">
        <f>=I670+J670+K670+L670</f>
      </c>
      <c r="O670" s="24"/>
      <c r="P670" s="22"/>
      <c r="Q670" s="22" t="s">
        <v>911</v>
      </c>
    </row>
    <row collapsed="false" customFormat="false" customHeight="false" hidden="false" ht="12.1" outlineLevel="0" r="671">
      <c r="A671" s="21" t="n">
        <v>45418.510844907</v>
      </c>
      <c r="B671" s="22" t="s">
        <v>903</v>
      </c>
      <c r="C671" s="22" t="s">
        <v>1065</v>
      </c>
      <c r="D671" s="22" t="s">
        <v>903</v>
      </c>
      <c r="E671" s="22" t="s">
        <v>903</v>
      </c>
      <c r="F671" s="22" t="s">
        <v>20</v>
      </c>
      <c r="G671" s="23" t="n">
        <v>1</v>
      </c>
      <c r="H671" s="24" t="n">
        <v>15.02</v>
      </c>
      <c r="I671" s="24" t="n">
        <v>15.02</v>
      </c>
      <c r="J671" s="24" t="n">
        <v>0</v>
      </c>
      <c r="K671" s="24" t="n">
        <v>-0</v>
      </c>
      <c r="L671" s="24" t="n">
        <v>-0</v>
      </c>
      <c r="M671" s="24"/>
      <c r="N671" s="6" t="s">
        <f>=I671+J671+K671+L671</f>
      </c>
      <c r="O671" s="24"/>
      <c r="P671" s="22"/>
      <c r="Q671" s="22" t="s">
        <v>911</v>
      </c>
    </row>
    <row collapsed="false" customFormat="false" customHeight="false" hidden="false" ht="12.1" outlineLevel="0" r="672">
      <c r="A672" s="21" t="n">
        <v>45418.528229167</v>
      </c>
      <c r="B672" s="22" t="s">
        <v>903</v>
      </c>
      <c r="C672" s="22" t="s">
        <v>1066</v>
      </c>
      <c r="D672" s="22" t="s">
        <v>903</v>
      </c>
      <c r="E672" s="22" t="s">
        <v>903</v>
      </c>
      <c r="F672" s="22" t="s">
        <v>20</v>
      </c>
      <c r="G672" s="23" t="n">
        <v>1</v>
      </c>
      <c r="H672" s="24" t="n">
        <v>28.19</v>
      </c>
      <c r="I672" s="24" t="n">
        <v>28.19</v>
      </c>
      <c r="J672" s="24" t="n">
        <v>0</v>
      </c>
      <c r="K672" s="24" t="n">
        <v>-0</v>
      </c>
      <c r="L672" s="24" t="n">
        <v>-0</v>
      </c>
      <c r="M672" s="24"/>
      <c r="N672" s="6" t="s">
        <f>=I672+J672+K672+L672</f>
      </c>
      <c r="O672" s="24"/>
      <c r="P672" s="22"/>
      <c r="Q672" s="22" t="s">
        <v>911</v>
      </c>
    </row>
    <row collapsed="false" customFormat="false" customHeight="false" hidden="false" ht="12.1" outlineLevel="0" r="673">
      <c r="A673" s="21" t="n">
        <v>45418.531863426</v>
      </c>
      <c r="B673" s="22" t="s">
        <v>903</v>
      </c>
      <c r="C673" s="22" t="s">
        <v>1067</v>
      </c>
      <c r="D673" s="22" t="s">
        <v>903</v>
      </c>
      <c r="E673" s="22" t="s">
        <v>903</v>
      </c>
      <c r="F673" s="22" t="s">
        <v>20</v>
      </c>
      <c r="G673" s="23" t="n">
        <v>1</v>
      </c>
      <c r="H673" s="24" t="n">
        <v>7.83</v>
      </c>
      <c r="I673" s="24" t="n">
        <v>7.83</v>
      </c>
      <c r="J673" s="24" t="n">
        <v>0</v>
      </c>
      <c r="K673" s="24" t="n">
        <v>-0</v>
      </c>
      <c r="L673" s="24" t="n">
        <v>-0</v>
      </c>
      <c r="M673" s="24"/>
      <c r="N673" s="6" t="s">
        <f>=I673+J673+K673+L673</f>
      </c>
      <c r="O673" s="24"/>
      <c r="P673" s="22"/>
      <c r="Q673" s="22" t="s">
        <v>911</v>
      </c>
    </row>
    <row collapsed="false" customFormat="false" customHeight="false" hidden="false" ht="12.1" outlineLevel="0" r="674">
      <c r="A674" s="21" t="n">
        <v>45420.618229167</v>
      </c>
      <c r="B674" s="22" t="s">
        <v>903</v>
      </c>
      <c r="C674" s="22" t="s">
        <v>1068</v>
      </c>
      <c r="D674" s="22" t="s">
        <v>903</v>
      </c>
      <c r="E674" s="22" t="s">
        <v>903</v>
      </c>
      <c r="F674" s="22" t="s">
        <v>20</v>
      </c>
      <c r="G674" s="23" t="n">
        <v>1</v>
      </c>
      <c r="H674" s="24" t="n">
        <v>11.32</v>
      </c>
      <c r="I674" s="24" t="n">
        <v>11.32</v>
      </c>
      <c r="J674" s="24" t="n">
        <v>0</v>
      </c>
      <c r="K674" s="24" t="n">
        <v>-0</v>
      </c>
      <c r="L674" s="24" t="n">
        <v>-0</v>
      </c>
      <c r="M674" s="24"/>
      <c r="N674" s="6" t="s">
        <f>=I674+J674+K674+L674</f>
      </c>
      <c r="O674" s="24"/>
      <c r="P674" s="22"/>
      <c r="Q674" s="22" t="s">
        <v>911</v>
      </c>
    </row>
    <row collapsed="false" customFormat="false" customHeight="false" hidden="false" ht="12.1" outlineLevel="0" r="675">
      <c r="A675" s="21" t="n">
        <v>45420.621655093</v>
      </c>
      <c r="B675" s="22" t="s">
        <v>903</v>
      </c>
      <c r="C675" s="22" t="s">
        <v>1068</v>
      </c>
      <c r="D675" s="22" t="s">
        <v>903</v>
      </c>
      <c r="E675" s="22" t="s">
        <v>903</v>
      </c>
      <c r="F675" s="22" t="s">
        <v>20</v>
      </c>
      <c r="G675" s="23" t="n">
        <v>1</v>
      </c>
      <c r="H675" s="24" t="n">
        <v>10.95</v>
      </c>
      <c r="I675" s="24" t="n">
        <v>10.95</v>
      </c>
      <c r="J675" s="24" t="n">
        <v>0</v>
      </c>
      <c r="K675" s="24" t="n">
        <v>-0</v>
      </c>
      <c r="L675" s="24" t="n">
        <v>-0</v>
      </c>
      <c r="M675" s="24"/>
      <c r="N675" s="6" t="s">
        <f>=I675+J675+K675+L675</f>
      </c>
      <c r="O675" s="24"/>
      <c r="P675" s="22"/>
      <c r="Q675" s="22" t="s">
        <v>911</v>
      </c>
    </row>
    <row collapsed="false" customFormat="false" customHeight="false" hidden="false" ht="12.1" outlineLevel="0" r="676">
      <c r="A676" s="25" t="n">
        <v>45435.757708333</v>
      </c>
      <c r="B676" s="26" t="s">
        <v>801</v>
      </c>
      <c r="C676" s="26" t="s">
        <v>1015</v>
      </c>
      <c r="D676" s="26" t="s">
        <v>764</v>
      </c>
      <c r="E676" s="26" t="s">
        <v>18</v>
      </c>
      <c r="F676" s="26" t="s">
        <v>20</v>
      </c>
      <c r="G676" s="27" t="n">
        <v>-10</v>
      </c>
      <c r="H676" s="28" t="n">
        <v>45.355</v>
      </c>
      <c r="I676" s="28" t="n">
        <v>453.55</v>
      </c>
      <c r="J676" s="28" t="n">
        <v>0</v>
      </c>
      <c r="K676" s="28" t="n">
        <v>-0.32</v>
      </c>
      <c r="L676" s="28" t="n">
        <v>-0</v>
      </c>
      <c r="M676" s="28"/>
      <c r="N676" s="6" t="s">
        <f>=I676+J676+K676+L676</f>
      </c>
      <c r="O676" s="28"/>
      <c r="P676" s="26"/>
      <c r="Q676" s="26" t="s">
        <v>911</v>
      </c>
    </row>
    <row collapsed="false" customFormat="false" customHeight="false" hidden="false" ht="12.1" outlineLevel="0" r="677">
      <c r="A677" s="25" t="n">
        <v>45435.760914352</v>
      </c>
      <c r="B677" s="26" t="s">
        <v>57</v>
      </c>
      <c r="C677" s="26" t="s">
        <v>981</v>
      </c>
      <c r="D677" s="26" t="s">
        <v>764</v>
      </c>
      <c r="E677" s="26" t="s">
        <v>18</v>
      </c>
      <c r="F677" s="26" t="s">
        <v>20</v>
      </c>
      <c r="G677" s="27" t="n">
        <v>-1</v>
      </c>
      <c r="H677" s="28" t="n">
        <v>594.9</v>
      </c>
      <c r="I677" s="28" t="n">
        <v>594.9</v>
      </c>
      <c r="J677" s="28" t="n">
        <v>0</v>
      </c>
      <c r="K677" s="28" t="n">
        <v>-0.42</v>
      </c>
      <c r="L677" s="28" t="n">
        <v>-0</v>
      </c>
      <c r="M677" s="28"/>
      <c r="N677" s="6" t="s">
        <f>=I677+J677+K677+L677</f>
      </c>
      <c r="O677" s="28"/>
      <c r="P677" s="26"/>
      <c r="Q677" s="26" t="s">
        <v>911</v>
      </c>
    </row>
    <row collapsed="false" customFormat="false" customHeight="false" hidden="false" ht="12.1" outlineLevel="0" r="678">
      <c r="A678" s="25" t="n">
        <v>45435.762395833</v>
      </c>
      <c r="B678" s="26" t="s">
        <v>145</v>
      </c>
      <c r="C678" s="26" t="s">
        <v>1069</v>
      </c>
      <c r="D678" s="26" t="s">
        <v>764</v>
      </c>
      <c r="E678" s="26" t="s">
        <v>133</v>
      </c>
      <c r="F678" s="26" t="s">
        <v>20</v>
      </c>
      <c r="G678" s="27" t="n">
        <v>-2</v>
      </c>
      <c r="H678" s="28" t="n">
        <v>1.4023</v>
      </c>
      <c r="I678" s="28" t="n">
        <v>2.8</v>
      </c>
      <c r="J678" s="28" t="n">
        <v>0</v>
      </c>
      <c r="K678" s="28" t="n">
        <v>-0</v>
      </c>
      <c r="L678" s="28" t="n">
        <v>-0</v>
      </c>
      <c r="M678" s="28"/>
      <c r="N678" s="6" t="s">
        <f>=I678+J678+K678+L678</f>
      </c>
      <c r="O678" s="28"/>
      <c r="P678" s="26"/>
      <c r="Q678" s="26" t="s">
        <v>911</v>
      </c>
    </row>
    <row collapsed="false" customFormat="false" customHeight="false" hidden="false" ht="12.1" outlineLevel="0" r="679">
      <c r="A679" s="20" t="n">
        <v>45435.770115741</v>
      </c>
      <c r="B679" s="16" t="s">
        <v>803</v>
      </c>
      <c r="C679" s="16" t="s">
        <v>1022</v>
      </c>
      <c r="D679" s="16" t="s">
        <v>763</v>
      </c>
      <c r="E679" s="16" t="s">
        <v>172</v>
      </c>
      <c r="F679" s="16" t="s">
        <v>20</v>
      </c>
      <c r="G679" s="7" t="n">
        <v>2</v>
      </c>
      <c r="H679" s="6" t="n">
        <v>97.96</v>
      </c>
      <c r="I679" s="6" t="n">
        <v>-1959.2</v>
      </c>
      <c r="J679" s="6" t="n">
        <v>-7.1</v>
      </c>
      <c r="K679" s="6" t="n">
        <v>-1.37</v>
      </c>
      <c r="L679" s="6" t="n">
        <v>-0</v>
      </c>
      <c r="M679" s="6"/>
      <c r="N679" s="6" t="s">
        <f>=I679+J679+K679+L679</f>
      </c>
      <c r="O679" s="6"/>
      <c r="P679" s="16"/>
      <c r="Q679" s="16" t="s">
        <v>911</v>
      </c>
    </row>
    <row collapsed="false" customFormat="false" customHeight="false" hidden="false" ht="12.1" outlineLevel="0" r="680">
      <c r="A680" s="21" t="n">
        <v>45439.576793981</v>
      </c>
      <c r="B680" s="22" t="s">
        <v>903</v>
      </c>
      <c r="C680" s="22" t="s">
        <v>1070</v>
      </c>
      <c r="D680" s="22" t="s">
        <v>903</v>
      </c>
      <c r="E680" s="22" t="s">
        <v>903</v>
      </c>
      <c r="F680" s="22" t="s">
        <v>20</v>
      </c>
      <c r="G680" s="23" t="n">
        <v>1</v>
      </c>
      <c r="H680" s="24" t="n">
        <v>20.9</v>
      </c>
      <c r="I680" s="24" t="n">
        <v>20.9</v>
      </c>
      <c r="J680" s="24" t="n">
        <v>0</v>
      </c>
      <c r="K680" s="24" t="n">
        <v>-0</v>
      </c>
      <c r="L680" s="24" t="n">
        <v>-0</v>
      </c>
      <c r="M680" s="24"/>
      <c r="N680" s="6" t="s">
        <f>=I680+J680+K680+L680</f>
      </c>
      <c r="O680" s="24"/>
      <c r="P680" s="22"/>
      <c r="Q680" s="22" t="s">
        <v>911</v>
      </c>
    </row>
    <row collapsed="false" customFormat="false" customHeight="false" hidden="false" ht="12.1" outlineLevel="0" r="681">
      <c r="A681" s="21" t="n">
        <v>45446.020636574</v>
      </c>
      <c r="B681" s="22" t="s">
        <v>890</v>
      </c>
      <c r="C681" s="22" t="s">
        <v>192</v>
      </c>
      <c r="D681" s="22" t="s">
        <v>890</v>
      </c>
      <c r="E681" s="22" t="s">
        <v>890</v>
      </c>
      <c r="F681" s="22" t="s">
        <v>20</v>
      </c>
      <c r="G681" s="23" t="n">
        <v>1</v>
      </c>
      <c r="H681" s="24" t="n">
        <v>2500</v>
      </c>
      <c r="I681" s="24" t="n">
        <v>2500</v>
      </c>
      <c r="J681" s="24" t="n">
        <v>0</v>
      </c>
      <c r="K681" s="24" t="n">
        <v>-0</v>
      </c>
      <c r="L681" s="24" t="n">
        <v>-0</v>
      </c>
      <c r="M681" s="24"/>
      <c r="N681" s="6" t="s">
        <f>=I681+J681+K681+L681</f>
      </c>
      <c r="O681" s="24"/>
      <c r="P681" s="22"/>
      <c r="Q681" s="22" t="s">
        <v>985</v>
      </c>
    </row>
    <row collapsed="false" customFormat="false" customHeight="false" hidden="false" ht="12.1" outlineLevel="0" r="682">
      <c r="A682" s="20" t="n">
        <v>45446.763634259</v>
      </c>
      <c r="B682" s="16" t="s">
        <v>817</v>
      </c>
      <c r="C682" s="16" t="s">
        <v>1071</v>
      </c>
      <c r="D682" s="16" t="s">
        <v>763</v>
      </c>
      <c r="E682" s="16" t="s">
        <v>18</v>
      </c>
      <c r="F682" s="16" t="s">
        <v>20</v>
      </c>
      <c r="G682" s="7" t="n">
        <v>5</v>
      </c>
      <c r="H682" s="6" t="n">
        <v>571.7</v>
      </c>
      <c r="I682" s="6" t="n">
        <v>-2858.5</v>
      </c>
      <c r="J682" s="6" t="n">
        <v>-0</v>
      </c>
      <c r="K682" s="6" t="n">
        <v>-2.28</v>
      </c>
      <c r="L682" s="6" t="n">
        <v>-0</v>
      </c>
      <c r="M682" s="6"/>
      <c r="N682" s="6" t="s">
        <f>=I682+J682+K682+L682</f>
      </c>
      <c r="O682" s="6"/>
      <c r="P682" s="16"/>
      <c r="Q682" s="16" t="s">
        <v>985</v>
      </c>
    </row>
    <row collapsed="false" customFormat="false" customHeight="false" hidden="false" ht="12.1" outlineLevel="0" r="683">
      <c r="A683" s="21" t="n">
        <v>45447.020636574</v>
      </c>
      <c r="B683" s="22" t="s">
        <v>890</v>
      </c>
      <c r="C683" s="22" t="s">
        <v>192</v>
      </c>
      <c r="D683" s="22" t="s">
        <v>890</v>
      </c>
      <c r="E683" s="22" t="s">
        <v>890</v>
      </c>
      <c r="F683" s="22" t="s">
        <v>20</v>
      </c>
      <c r="G683" s="23" t="n">
        <v>1</v>
      </c>
      <c r="H683" s="24" t="n">
        <v>8000</v>
      </c>
      <c r="I683" s="24" t="n">
        <v>8000</v>
      </c>
      <c r="J683" s="24" t="n">
        <v>0</v>
      </c>
      <c r="K683" s="24" t="n">
        <v>-0</v>
      </c>
      <c r="L683" s="24" t="n">
        <v>-0</v>
      </c>
      <c r="M683" s="24"/>
      <c r="N683" s="6" t="s">
        <f>=I683+J683+K683+L683</f>
      </c>
      <c r="O683" s="24"/>
      <c r="P683" s="22"/>
      <c r="Q683" s="22" t="s">
        <v>985</v>
      </c>
    </row>
    <row collapsed="false" customFormat="false" customHeight="false" hidden="false" ht="12.1" outlineLevel="0" r="684">
      <c r="A684" s="21" t="n">
        <v>45447.020636574</v>
      </c>
      <c r="B684" s="22" t="s">
        <v>890</v>
      </c>
      <c r="C684" s="22" t="s">
        <v>192</v>
      </c>
      <c r="D684" s="22" t="s">
        <v>890</v>
      </c>
      <c r="E684" s="22" t="s">
        <v>890</v>
      </c>
      <c r="F684" s="22" t="s">
        <v>20</v>
      </c>
      <c r="G684" s="23" t="n">
        <v>1</v>
      </c>
      <c r="H684" s="24" t="n">
        <v>1800</v>
      </c>
      <c r="I684" s="24" t="n">
        <v>1800</v>
      </c>
      <c r="J684" s="24" t="n">
        <v>0</v>
      </c>
      <c r="K684" s="24" t="n">
        <v>-0</v>
      </c>
      <c r="L684" s="24" t="n">
        <v>-0</v>
      </c>
      <c r="M684" s="24"/>
      <c r="N684" s="6" t="s">
        <f>=I684+J684+K684+L684</f>
      </c>
      <c r="O684" s="24"/>
      <c r="P684" s="22"/>
      <c r="Q684" s="22" t="s">
        <v>985</v>
      </c>
    </row>
    <row collapsed="false" customFormat="false" customHeight="false" hidden="false" ht="12.1" outlineLevel="0" r="685">
      <c r="A685" s="20" t="n">
        <v>45447.780011574</v>
      </c>
      <c r="B685" s="16" t="s">
        <v>817</v>
      </c>
      <c r="C685" s="16" t="s">
        <v>1071</v>
      </c>
      <c r="D685" s="16" t="s">
        <v>763</v>
      </c>
      <c r="E685" s="16" t="s">
        <v>18</v>
      </c>
      <c r="F685" s="16" t="s">
        <v>20</v>
      </c>
      <c r="G685" s="7" t="n">
        <v>5</v>
      </c>
      <c r="H685" s="6" t="n">
        <v>596.95</v>
      </c>
      <c r="I685" s="6" t="n">
        <v>-2984.75</v>
      </c>
      <c r="J685" s="6" t="n">
        <v>-0</v>
      </c>
      <c r="K685" s="6" t="n">
        <v>-1.49</v>
      </c>
      <c r="L685" s="6" t="n">
        <v>-0</v>
      </c>
      <c r="M685" s="6"/>
      <c r="N685" s="6" t="s">
        <f>=I685+J685+K685+L685</f>
      </c>
      <c r="O685" s="6"/>
      <c r="P685" s="16"/>
      <c r="Q685" s="16" t="s">
        <v>985</v>
      </c>
    </row>
    <row collapsed="false" customFormat="false" customHeight="false" hidden="false" ht="12.1" outlineLevel="0" r="686">
      <c r="A686" s="20" t="n">
        <v>45447.780092593</v>
      </c>
      <c r="B686" s="16" t="s">
        <v>61</v>
      </c>
      <c r="C686" s="16" t="s">
        <v>969</v>
      </c>
      <c r="D686" s="16" t="s">
        <v>763</v>
      </c>
      <c r="E686" s="16" t="s">
        <v>18</v>
      </c>
      <c r="F686" s="16" t="s">
        <v>20</v>
      </c>
      <c r="G686" s="7" t="n">
        <v>1000</v>
      </c>
      <c r="H686" s="6" t="n">
        <v>0.898</v>
      </c>
      <c r="I686" s="6" t="n">
        <v>-898</v>
      </c>
      <c r="J686" s="6" t="n">
        <v>-0</v>
      </c>
      <c r="K686" s="6" t="n">
        <v>-0.71</v>
      </c>
      <c r="L686" s="6" t="n">
        <v>-0</v>
      </c>
      <c r="M686" s="6"/>
      <c r="N686" s="6" t="s">
        <f>=I686+J686+K686+L686</f>
      </c>
      <c r="O686" s="6"/>
      <c r="P686" s="16"/>
      <c r="Q686" s="16" t="s">
        <v>985</v>
      </c>
    </row>
    <row collapsed="false" customFormat="false" customHeight="false" hidden="false" ht="12.1" outlineLevel="0" r="687">
      <c r="A687" s="20" t="n">
        <v>45447.780231481</v>
      </c>
      <c r="B687" s="16" t="s">
        <v>61</v>
      </c>
      <c r="C687" s="16" t="s">
        <v>969</v>
      </c>
      <c r="D687" s="16" t="s">
        <v>763</v>
      </c>
      <c r="E687" s="16" t="s">
        <v>18</v>
      </c>
      <c r="F687" s="16" t="s">
        <v>20</v>
      </c>
      <c r="G687" s="7" t="n">
        <v>2000</v>
      </c>
      <c r="H687" s="6" t="n">
        <v>0.898</v>
      </c>
      <c r="I687" s="6" t="n">
        <v>-1796</v>
      </c>
      <c r="J687" s="6" t="n">
        <v>-0</v>
      </c>
      <c r="K687" s="6" t="n">
        <v>-0.9</v>
      </c>
      <c r="L687" s="6" t="n">
        <v>-0</v>
      </c>
      <c r="M687" s="6"/>
      <c r="N687" s="6" t="s">
        <f>=I687+J687+K687+L687</f>
      </c>
      <c r="O687" s="6"/>
      <c r="P687" s="16"/>
      <c r="Q687" s="16" t="s">
        <v>985</v>
      </c>
    </row>
    <row collapsed="false" customFormat="false" customHeight="false" hidden="false" ht="12.1" outlineLevel="0" r="688">
      <c r="A688" s="20" t="n">
        <v>45447.780416667</v>
      </c>
      <c r="B688" s="16" t="s">
        <v>791</v>
      </c>
      <c r="C688" s="16" t="s">
        <v>993</v>
      </c>
      <c r="D688" s="16" t="s">
        <v>763</v>
      </c>
      <c r="E688" s="16" t="s">
        <v>18</v>
      </c>
      <c r="F688" s="16" t="s">
        <v>20</v>
      </c>
      <c r="G688" s="7" t="n">
        <v>10</v>
      </c>
      <c r="H688" s="6" t="n">
        <v>101</v>
      </c>
      <c r="I688" s="6" t="n">
        <v>-1010</v>
      </c>
      <c r="J688" s="6" t="n">
        <v>-0</v>
      </c>
      <c r="K688" s="6" t="n">
        <v>-0.81</v>
      </c>
      <c r="L688" s="6" t="n">
        <v>-0</v>
      </c>
      <c r="M688" s="6"/>
      <c r="N688" s="6" t="s">
        <f>=I688+J688+K688+L688</f>
      </c>
      <c r="O688" s="6"/>
      <c r="P688" s="16"/>
      <c r="Q688" s="16" t="s">
        <v>985</v>
      </c>
    </row>
    <row collapsed="false" customFormat="false" customHeight="false" hidden="false" ht="12.1" outlineLevel="0" r="689">
      <c r="A689" s="20" t="n">
        <v>45447.780891204</v>
      </c>
      <c r="B689" s="16" t="s">
        <v>81</v>
      </c>
      <c r="C689" s="16" t="s">
        <v>948</v>
      </c>
      <c r="D689" s="16" t="s">
        <v>763</v>
      </c>
      <c r="E689" s="16" t="s">
        <v>18</v>
      </c>
      <c r="F689" s="16" t="s">
        <v>20</v>
      </c>
      <c r="G689" s="7" t="n">
        <v>60000</v>
      </c>
      <c r="H689" s="6" t="n">
        <v>0.02017</v>
      </c>
      <c r="I689" s="6" t="n">
        <v>-1210.2</v>
      </c>
      <c r="J689" s="6" t="n">
        <v>-0</v>
      </c>
      <c r="K689" s="6" t="n">
        <v>-0.97</v>
      </c>
      <c r="L689" s="6" t="n">
        <v>-0</v>
      </c>
      <c r="M689" s="6"/>
      <c r="N689" s="6" t="s">
        <f>=I689+J689+K689+L689</f>
      </c>
      <c r="O689" s="6"/>
      <c r="P689" s="16"/>
      <c r="Q689" s="16" t="s">
        <v>985</v>
      </c>
    </row>
    <row collapsed="false" customFormat="false" customHeight="false" hidden="false" ht="12.1" outlineLevel="0" r="690">
      <c r="A690" s="20" t="n">
        <v>45447.782314815</v>
      </c>
      <c r="B690" s="16" t="s">
        <v>791</v>
      </c>
      <c r="C690" s="16" t="s">
        <v>993</v>
      </c>
      <c r="D690" s="16" t="s">
        <v>763</v>
      </c>
      <c r="E690" s="16" t="s">
        <v>18</v>
      </c>
      <c r="F690" s="16" t="s">
        <v>20</v>
      </c>
      <c r="G690" s="7" t="n">
        <v>10</v>
      </c>
      <c r="H690" s="6" t="n">
        <v>101</v>
      </c>
      <c r="I690" s="6" t="n">
        <v>-1010</v>
      </c>
      <c r="J690" s="6" t="n">
        <v>-0</v>
      </c>
      <c r="K690" s="6" t="n">
        <v>-0.81</v>
      </c>
      <c r="L690" s="6" t="n">
        <v>-0</v>
      </c>
      <c r="M690" s="6"/>
      <c r="N690" s="6" t="s">
        <f>=I690+J690+K690+L690</f>
      </c>
      <c r="O690" s="6"/>
      <c r="P690" s="16"/>
      <c r="Q690" s="16" t="s">
        <v>985</v>
      </c>
    </row>
    <row collapsed="false" customFormat="false" customHeight="false" hidden="false" ht="12.1" outlineLevel="0" r="691">
      <c r="A691" s="20" t="n">
        <v>45447.782916667</v>
      </c>
      <c r="B691" s="16" t="s">
        <v>81</v>
      </c>
      <c r="C691" s="16" t="s">
        <v>948</v>
      </c>
      <c r="D691" s="16" t="s">
        <v>763</v>
      </c>
      <c r="E691" s="16" t="s">
        <v>18</v>
      </c>
      <c r="F691" s="16" t="s">
        <v>20</v>
      </c>
      <c r="G691" s="7" t="n">
        <v>40000</v>
      </c>
      <c r="H691" s="6" t="n">
        <v>0.02017</v>
      </c>
      <c r="I691" s="6" t="n">
        <v>-806.8</v>
      </c>
      <c r="J691" s="6" t="n">
        <v>-0</v>
      </c>
      <c r="K691" s="6" t="n">
        <v>-0.64</v>
      </c>
      <c r="L691" s="6" t="n">
        <v>-0</v>
      </c>
      <c r="M691" s="6"/>
      <c r="N691" s="6" t="s">
        <f>=I691+J691+K691+L691</f>
      </c>
      <c r="O691" s="6"/>
      <c r="P691" s="16"/>
      <c r="Q691" s="16" t="s">
        <v>985</v>
      </c>
    </row>
    <row collapsed="false" customFormat="false" customHeight="false" hidden="false" ht="12.1" outlineLevel="0" r="692">
      <c r="A692" s="21" t="n">
        <v>45448</v>
      </c>
      <c r="B692" s="22" t="s">
        <v>890</v>
      </c>
      <c r="C692" s="22" t="s">
        <v>192</v>
      </c>
      <c r="D692" s="22" t="s">
        <v>890</v>
      </c>
      <c r="E692" s="22" t="s">
        <v>890</v>
      </c>
      <c r="F692" s="22" t="s">
        <v>20</v>
      </c>
      <c r="G692" s="23" t="n">
        <v>1</v>
      </c>
      <c r="H692" s="24" t="n">
        <v>3040</v>
      </c>
      <c r="I692" s="24" t="n">
        <v>3040</v>
      </c>
      <c r="J692" s="24" t="n">
        <v>0</v>
      </c>
      <c r="K692" s="24" t="n">
        <v>-0</v>
      </c>
      <c r="L692" s="24" t="n">
        <v>-0</v>
      </c>
      <c r="M692" s="24"/>
      <c r="N692" s="6" t="s">
        <f>=I692+J692+K692+L692</f>
      </c>
      <c r="O692" s="24"/>
      <c r="P692" s="22"/>
      <c r="Q692" s="22" t="s">
        <v>891</v>
      </c>
    </row>
    <row collapsed="false" customFormat="false" customHeight="false" hidden="false" ht="12.1" outlineLevel="0" r="693">
      <c r="A693" s="21" t="n">
        <v>45448</v>
      </c>
      <c r="B693" s="22" t="s">
        <v>890</v>
      </c>
      <c r="C693" s="22" t="s">
        <v>192</v>
      </c>
      <c r="D693" s="22" t="s">
        <v>890</v>
      </c>
      <c r="E693" s="22" t="s">
        <v>890</v>
      </c>
      <c r="F693" s="22" t="s">
        <v>20</v>
      </c>
      <c r="G693" s="23" t="n">
        <v>1</v>
      </c>
      <c r="H693" s="24" t="n">
        <v>250</v>
      </c>
      <c r="I693" s="24" t="n">
        <v>250</v>
      </c>
      <c r="J693" s="24" t="n">
        <v>0</v>
      </c>
      <c r="K693" s="24" t="n">
        <v>-0</v>
      </c>
      <c r="L693" s="24" t="n">
        <v>-0</v>
      </c>
      <c r="M693" s="24"/>
      <c r="N693" s="6" t="s">
        <f>=I693+J693+K693+L693</f>
      </c>
      <c r="O693" s="24"/>
      <c r="P693" s="22"/>
      <c r="Q693" s="22" t="s">
        <v>891</v>
      </c>
    </row>
    <row collapsed="false" customFormat="false" customHeight="false" hidden="false" ht="12.1" outlineLevel="0" r="694">
      <c r="A694" s="20" t="n">
        <v>45448.808611111</v>
      </c>
      <c r="B694" s="16" t="s">
        <v>818</v>
      </c>
      <c r="C694" s="16" t="s">
        <v>1072</v>
      </c>
      <c r="D694" s="16" t="s">
        <v>763</v>
      </c>
      <c r="E694" s="16" t="s">
        <v>172</v>
      </c>
      <c r="F694" s="16" t="s">
        <v>20</v>
      </c>
      <c r="G694" s="7" t="n">
        <v>6</v>
      </c>
      <c r="H694" s="6" t="n">
        <v>55.65</v>
      </c>
      <c r="I694" s="6" t="n">
        <v>-3339</v>
      </c>
      <c r="J694" s="6" t="n">
        <v>-1.14</v>
      </c>
      <c r="K694" s="6" t="n">
        <v>-2</v>
      </c>
      <c r="L694" s="6" t="n">
        <v>-0.5</v>
      </c>
      <c r="M694" s="6"/>
      <c r="N694" s="6" t="s">
        <f>=I694+J694+K694+L694</f>
      </c>
      <c r="O694" s="6"/>
      <c r="P694" s="16"/>
      <c r="Q694" s="16" t="s">
        <v>891</v>
      </c>
    </row>
    <row collapsed="false" customFormat="false" customHeight="false" hidden="false" ht="12.1" outlineLevel="0" r="695">
      <c r="A695" s="21" t="n">
        <v>45456.586967593</v>
      </c>
      <c r="B695" s="22" t="s">
        <v>903</v>
      </c>
      <c r="C695" s="22" t="s">
        <v>1073</v>
      </c>
      <c r="D695" s="22" t="s">
        <v>903</v>
      </c>
      <c r="E695" s="22" t="s">
        <v>903</v>
      </c>
      <c r="F695" s="22" t="s">
        <v>20</v>
      </c>
      <c r="G695" s="23" t="n">
        <v>1</v>
      </c>
      <c r="H695" s="24" t="n">
        <v>152.58</v>
      </c>
      <c r="I695" s="24" t="n">
        <v>152.58</v>
      </c>
      <c r="J695" s="24" t="n">
        <v>0</v>
      </c>
      <c r="K695" s="24" t="n">
        <v>-0</v>
      </c>
      <c r="L695" s="24" t="n">
        <v>-0</v>
      </c>
      <c r="M695" s="24"/>
      <c r="N695" s="6" t="s">
        <f>=I695+J695+K695+L695</f>
      </c>
      <c r="O695" s="24"/>
      <c r="P695" s="22"/>
      <c r="Q695" s="22" t="s">
        <v>911</v>
      </c>
    </row>
    <row collapsed="false" customFormat="false" customHeight="false" hidden="false" ht="12.1" outlineLevel="0" r="696">
      <c r="A696" s="21" t="n">
        <v>45467.58869213</v>
      </c>
      <c r="B696" s="22" t="s">
        <v>903</v>
      </c>
      <c r="C696" s="22" t="s">
        <v>1074</v>
      </c>
      <c r="D696" s="22" t="s">
        <v>903</v>
      </c>
      <c r="E696" s="22" t="s">
        <v>903</v>
      </c>
      <c r="F696" s="22" t="s">
        <v>20</v>
      </c>
      <c r="G696" s="23" t="n">
        <v>1</v>
      </c>
      <c r="H696" s="24" t="n">
        <v>7.89</v>
      </c>
      <c r="I696" s="24" t="n">
        <v>7.89</v>
      </c>
      <c r="J696" s="24" t="n">
        <v>0</v>
      </c>
      <c r="K696" s="24" t="n">
        <v>-0</v>
      </c>
      <c r="L696" s="24" t="n">
        <v>-0</v>
      </c>
      <c r="M696" s="24"/>
      <c r="N696" s="6" t="s">
        <f>=I696+J696+K696+L696</f>
      </c>
      <c r="O696" s="24"/>
      <c r="P696" s="22"/>
      <c r="Q696" s="22" t="s">
        <v>911</v>
      </c>
    </row>
    <row collapsed="false" customFormat="false" customHeight="false" hidden="false" ht="12.1" outlineLevel="0" r="697">
      <c r="A697" s="21" t="n">
        <v>45470.496655093</v>
      </c>
      <c r="B697" s="22" t="s">
        <v>903</v>
      </c>
      <c r="C697" s="22" t="s">
        <v>1075</v>
      </c>
      <c r="D697" s="22" t="s">
        <v>903</v>
      </c>
      <c r="E697" s="22" t="s">
        <v>903</v>
      </c>
      <c r="F697" s="22" t="s">
        <v>20</v>
      </c>
      <c r="G697" s="23" t="n">
        <v>1</v>
      </c>
      <c r="H697" s="24" t="n">
        <v>7.83</v>
      </c>
      <c r="I697" s="24" t="n">
        <v>7.83</v>
      </c>
      <c r="J697" s="24" t="n">
        <v>0</v>
      </c>
      <c r="K697" s="24" t="n">
        <v>-0</v>
      </c>
      <c r="L697" s="24" t="n">
        <v>-0</v>
      </c>
      <c r="M697" s="24"/>
      <c r="N697" s="6" t="s">
        <f>=I697+J697+K697+L697</f>
      </c>
      <c r="O697" s="24"/>
      <c r="P697" s="22"/>
      <c r="Q697" s="22" t="s">
        <v>911</v>
      </c>
    </row>
    <row collapsed="false" customFormat="false" customHeight="false" hidden="false" ht="12.1" outlineLevel="0" r="698">
      <c r="A698" s="21" t="n">
        <v>45470.50025463</v>
      </c>
      <c r="B698" s="22" t="s">
        <v>903</v>
      </c>
      <c r="C698" s="22" t="s">
        <v>1075</v>
      </c>
      <c r="D698" s="22" t="s">
        <v>903</v>
      </c>
      <c r="E698" s="22" t="s">
        <v>903</v>
      </c>
      <c r="F698" s="22" t="s">
        <v>20</v>
      </c>
      <c r="G698" s="23" t="n">
        <v>1</v>
      </c>
      <c r="H698" s="24" t="n">
        <v>7.83</v>
      </c>
      <c r="I698" s="24" t="n">
        <v>7.83</v>
      </c>
      <c r="J698" s="24" t="n">
        <v>0</v>
      </c>
      <c r="K698" s="24" t="n">
        <v>-0</v>
      </c>
      <c r="L698" s="24" t="n">
        <v>-0</v>
      </c>
      <c r="M698" s="24"/>
      <c r="N698" s="6" t="s">
        <f>=I698+J698+K698+L698</f>
      </c>
      <c r="O698" s="24"/>
      <c r="P698" s="22"/>
      <c r="Q698" s="22" t="s">
        <v>911</v>
      </c>
    </row>
    <row collapsed="false" customFormat="false" customHeight="false" hidden="false" ht="12.1" outlineLevel="0" r="699">
      <c r="A699" s="21" t="n">
        <v>45476</v>
      </c>
      <c r="B699" s="22" t="s">
        <v>890</v>
      </c>
      <c r="C699" s="22" t="s">
        <v>192</v>
      </c>
      <c r="D699" s="22" t="s">
        <v>890</v>
      </c>
      <c r="E699" s="22" t="s">
        <v>890</v>
      </c>
      <c r="F699" s="22" t="s">
        <v>20</v>
      </c>
      <c r="G699" s="23" t="n">
        <v>1</v>
      </c>
      <c r="H699" s="24" t="n">
        <v>2200</v>
      </c>
      <c r="I699" s="24" t="n">
        <v>2200</v>
      </c>
      <c r="J699" s="24" t="n">
        <v>0</v>
      </c>
      <c r="K699" s="24" t="n">
        <v>-0</v>
      </c>
      <c r="L699" s="24" t="n">
        <v>-0</v>
      </c>
      <c r="M699" s="24"/>
      <c r="N699" s="6" t="s">
        <f>=I699+J699+K699+L699</f>
      </c>
      <c r="O699" s="24"/>
      <c r="P699" s="22"/>
      <c r="Q699" s="22" t="s">
        <v>891</v>
      </c>
    </row>
    <row collapsed="false" customFormat="false" customHeight="false" hidden="false" ht="12.1" outlineLevel="0" r="700">
      <c r="A700" s="20" t="n">
        <v>45476.759756944</v>
      </c>
      <c r="B700" s="16" t="s">
        <v>35</v>
      </c>
      <c r="C700" s="16" t="s">
        <v>986</v>
      </c>
      <c r="D700" s="16" t="s">
        <v>763</v>
      </c>
      <c r="E700" s="16" t="s">
        <v>18</v>
      </c>
      <c r="F700" s="16" t="s">
        <v>20</v>
      </c>
      <c r="G700" s="7" t="n">
        <v>10</v>
      </c>
      <c r="H700" s="6" t="n">
        <v>211.75</v>
      </c>
      <c r="I700" s="6" t="n">
        <v>-2117.5</v>
      </c>
      <c r="J700" s="6" t="n">
        <v>-0</v>
      </c>
      <c r="K700" s="6" t="n">
        <v>-1.27</v>
      </c>
      <c r="L700" s="6" t="n">
        <v>-0.64</v>
      </c>
      <c r="M700" s="6"/>
      <c r="N700" s="6" t="s">
        <f>=I700+J700+K700+L700</f>
      </c>
      <c r="O700" s="6"/>
      <c r="P700" s="16"/>
      <c r="Q700" s="16" t="s">
        <v>891</v>
      </c>
    </row>
    <row collapsed="false" customFormat="false" customHeight="false" hidden="false" ht="12.1" outlineLevel="0" r="701">
      <c r="A701" s="21" t="n">
        <v>45477.020636574</v>
      </c>
      <c r="B701" s="22" t="s">
        <v>890</v>
      </c>
      <c r="C701" s="22" t="s">
        <v>192</v>
      </c>
      <c r="D701" s="22" t="s">
        <v>890</v>
      </c>
      <c r="E701" s="22" t="s">
        <v>890</v>
      </c>
      <c r="F701" s="22" t="s">
        <v>20</v>
      </c>
      <c r="G701" s="23" t="n">
        <v>1</v>
      </c>
      <c r="H701" s="24" t="n">
        <v>775</v>
      </c>
      <c r="I701" s="24" t="n">
        <v>775</v>
      </c>
      <c r="J701" s="24" t="n">
        <v>0</v>
      </c>
      <c r="K701" s="24" t="n">
        <v>-0</v>
      </c>
      <c r="L701" s="24" t="n">
        <v>-0</v>
      </c>
      <c r="M701" s="24"/>
      <c r="N701" s="6" t="s">
        <f>=I701+J701+K701+L701</f>
      </c>
      <c r="O701" s="24"/>
      <c r="P701" s="22"/>
      <c r="Q701" s="22" t="s">
        <v>985</v>
      </c>
    </row>
    <row collapsed="false" customFormat="false" customHeight="false" hidden="false" ht="12.1" outlineLevel="0" r="702">
      <c r="A702" s="20" t="n">
        <v>45477.468819444</v>
      </c>
      <c r="B702" s="16" t="s">
        <v>61</v>
      </c>
      <c r="C702" s="16" t="s">
        <v>969</v>
      </c>
      <c r="D702" s="16" t="s">
        <v>763</v>
      </c>
      <c r="E702" s="16" t="s">
        <v>18</v>
      </c>
      <c r="F702" s="16" t="s">
        <v>20</v>
      </c>
      <c r="G702" s="7" t="n">
        <v>1000</v>
      </c>
      <c r="H702" s="6" t="n">
        <v>0.875</v>
      </c>
      <c r="I702" s="6" t="n">
        <v>-875</v>
      </c>
      <c r="J702" s="6" t="n">
        <v>-0</v>
      </c>
      <c r="K702" s="6" t="n">
        <v>-0.7</v>
      </c>
      <c r="L702" s="6" t="n">
        <v>-0</v>
      </c>
      <c r="M702" s="6"/>
      <c r="N702" s="6" t="s">
        <f>=I702+J702+K702+L702</f>
      </c>
      <c r="O702" s="6"/>
      <c r="P702" s="16"/>
      <c r="Q702" s="16" t="s">
        <v>985</v>
      </c>
    </row>
    <row collapsed="false" customFormat="false" customHeight="false" hidden="false" ht="12.1" outlineLevel="0" r="703">
      <c r="A703" s="21" t="n">
        <v>45484.618217593</v>
      </c>
      <c r="B703" s="22" t="s">
        <v>903</v>
      </c>
      <c r="C703" s="22" t="s">
        <v>1076</v>
      </c>
      <c r="D703" s="22" t="s">
        <v>903</v>
      </c>
      <c r="E703" s="22" t="s">
        <v>903</v>
      </c>
      <c r="F703" s="22" t="s">
        <v>20</v>
      </c>
      <c r="G703" s="23" t="n">
        <v>1</v>
      </c>
      <c r="H703" s="24" t="n">
        <v>17.56</v>
      </c>
      <c r="I703" s="24" t="n">
        <v>17.56</v>
      </c>
      <c r="J703" s="24" t="n">
        <v>0</v>
      </c>
      <c r="K703" s="24" t="n">
        <v>-0</v>
      </c>
      <c r="L703" s="24" t="n">
        <v>-0</v>
      </c>
      <c r="M703" s="24"/>
      <c r="N703" s="6" t="s">
        <f>=I703+J703+K703+L703</f>
      </c>
      <c r="O703" s="24"/>
      <c r="P703" s="22"/>
      <c r="Q703" s="22" t="s">
        <v>911</v>
      </c>
    </row>
    <row collapsed="false" customFormat="false" customHeight="false" hidden="false" ht="12.1" outlineLevel="0" r="704">
      <c r="A704" s="21" t="n">
        <v>45484.659837963</v>
      </c>
      <c r="B704" s="22" t="s">
        <v>903</v>
      </c>
      <c r="C704" s="22" t="s">
        <v>1076</v>
      </c>
      <c r="D704" s="22" t="s">
        <v>903</v>
      </c>
      <c r="E704" s="22" t="s">
        <v>903</v>
      </c>
      <c r="F704" s="22" t="s">
        <v>20</v>
      </c>
      <c r="G704" s="23" t="n">
        <v>1</v>
      </c>
      <c r="H704" s="24" t="n">
        <v>17.56</v>
      </c>
      <c r="I704" s="24" t="n">
        <v>17.56</v>
      </c>
      <c r="J704" s="24" t="n">
        <v>0</v>
      </c>
      <c r="K704" s="24" t="n">
        <v>-0</v>
      </c>
      <c r="L704" s="24" t="n">
        <v>-0</v>
      </c>
      <c r="M704" s="24"/>
      <c r="N704" s="6" t="s">
        <f>=I704+J704+K704+L704</f>
      </c>
      <c r="O704" s="24"/>
      <c r="P704" s="22"/>
      <c r="Q704" s="22" t="s">
        <v>911</v>
      </c>
    </row>
    <row collapsed="false" customFormat="false" customHeight="false" hidden="false" ht="12.1" outlineLevel="0" r="705">
      <c r="A705" s="21" t="n">
        <v>45484.684155093</v>
      </c>
      <c r="B705" s="22" t="s">
        <v>903</v>
      </c>
      <c r="C705" s="22" t="s">
        <v>1076</v>
      </c>
      <c r="D705" s="22" t="s">
        <v>903</v>
      </c>
      <c r="E705" s="22" t="s">
        <v>903</v>
      </c>
      <c r="F705" s="22" t="s">
        <v>20</v>
      </c>
      <c r="G705" s="23" t="n">
        <v>1</v>
      </c>
      <c r="H705" s="24" t="n">
        <v>15.02</v>
      </c>
      <c r="I705" s="24" t="n">
        <v>15.02</v>
      </c>
      <c r="J705" s="24" t="n">
        <v>0</v>
      </c>
      <c r="K705" s="24" t="n">
        <v>-0</v>
      </c>
      <c r="L705" s="24" t="n">
        <v>-0</v>
      </c>
      <c r="M705" s="24"/>
      <c r="N705" s="6" t="s">
        <f>=I705+J705+K705+L705</f>
      </c>
      <c r="O705" s="24"/>
      <c r="P705" s="22"/>
      <c r="Q705" s="22" t="s">
        <v>911</v>
      </c>
    </row>
    <row collapsed="false" customFormat="false" customHeight="false" hidden="false" ht="12.1" outlineLevel="0" r="706">
      <c r="A706" s="21" t="n">
        <v>45484.711909722</v>
      </c>
      <c r="B706" s="22" t="s">
        <v>903</v>
      </c>
      <c r="C706" s="22" t="s">
        <v>1076</v>
      </c>
      <c r="D706" s="22" t="s">
        <v>903</v>
      </c>
      <c r="E706" s="22" t="s">
        <v>903</v>
      </c>
      <c r="F706" s="22" t="s">
        <v>20</v>
      </c>
      <c r="G706" s="23" t="n">
        <v>1</v>
      </c>
      <c r="H706" s="24" t="n">
        <v>17.56</v>
      </c>
      <c r="I706" s="24" t="n">
        <v>17.56</v>
      </c>
      <c r="J706" s="24" t="n">
        <v>0</v>
      </c>
      <c r="K706" s="24" t="n">
        <v>-0</v>
      </c>
      <c r="L706" s="24" t="n">
        <v>-0</v>
      </c>
      <c r="M706" s="24"/>
      <c r="N706" s="6" t="s">
        <f>=I706+J706+K706+L706</f>
      </c>
      <c r="O706" s="24"/>
      <c r="P706" s="22"/>
      <c r="Q706" s="22" t="s">
        <v>911</v>
      </c>
    </row>
    <row collapsed="false" customFormat="false" customHeight="false" hidden="false" ht="12.1" outlineLevel="0" r="707">
      <c r="A707" s="21" t="n">
        <v>45489</v>
      </c>
      <c r="B707" s="22" t="s">
        <v>890</v>
      </c>
      <c r="C707" s="22" t="s">
        <v>192</v>
      </c>
      <c r="D707" s="22" t="s">
        <v>890</v>
      </c>
      <c r="E707" s="22" t="s">
        <v>890</v>
      </c>
      <c r="F707" s="22" t="s">
        <v>20</v>
      </c>
      <c r="G707" s="23" t="n">
        <v>1</v>
      </c>
      <c r="H707" s="24" t="n">
        <v>2080.35</v>
      </c>
      <c r="I707" s="24" t="n">
        <v>2080.35</v>
      </c>
      <c r="J707" s="24" t="n">
        <v>0</v>
      </c>
      <c r="K707" s="24" t="n">
        <v>-0</v>
      </c>
      <c r="L707" s="24" t="n">
        <v>-0</v>
      </c>
      <c r="M707" s="24"/>
      <c r="N707" s="6" t="s">
        <f>=I707+J707+K707+L707</f>
      </c>
      <c r="O707" s="24"/>
      <c r="P707" s="22"/>
      <c r="Q707" s="22" t="s">
        <v>891</v>
      </c>
    </row>
    <row collapsed="false" customFormat="false" customHeight="false" hidden="false" ht="12.1" outlineLevel="0" r="708">
      <c r="A708" s="21" t="n">
        <v>45489</v>
      </c>
      <c r="B708" s="22" t="s">
        <v>890</v>
      </c>
      <c r="C708" s="22" t="s">
        <v>192</v>
      </c>
      <c r="D708" s="22" t="s">
        <v>890</v>
      </c>
      <c r="E708" s="22" t="s">
        <v>890</v>
      </c>
      <c r="F708" s="22" t="s">
        <v>20</v>
      </c>
      <c r="G708" s="23" t="n">
        <v>1</v>
      </c>
      <c r="H708" s="24" t="n">
        <v>50</v>
      </c>
      <c r="I708" s="24" t="n">
        <v>50</v>
      </c>
      <c r="J708" s="24" t="n">
        <v>0</v>
      </c>
      <c r="K708" s="24" t="n">
        <v>-0</v>
      </c>
      <c r="L708" s="24" t="n">
        <v>-0</v>
      </c>
      <c r="M708" s="24"/>
      <c r="N708" s="6" t="s">
        <f>=I708+J708+K708+L708</f>
      </c>
      <c r="O708" s="24"/>
      <c r="P708" s="22"/>
      <c r="Q708" s="22" t="s">
        <v>891</v>
      </c>
    </row>
    <row collapsed="false" customFormat="false" customHeight="false" hidden="false" ht="12.1" outlineLevel="0" r="709">
      <c r="A709" s="20" t="n">
        <v>45489.668032407</v>
      </c>
      <c r="B709" s="16" t="s">
        <v>64</v>
      </c>
      <c r="C709" s="16" t="s">
        <v>937</v>
      </c>
      <c r="D709" s="16" t="s">
        <v>763</v>
      </c>
      <c r="E709" s="16" t="s">
        <v>18</v>
      </c>
      <c r="F709" s="16" t="s">
        <v>20</v>
      </c>
      <c r="G709" s="7" t="n">
        <v>10</v>
      </c>
      <c r="H709" s="6" t="n">
        <v>220.85</v>
      </c>
      <c r="I709" s="6" t="n">
        <v>-2208.5</v>
      </c>
      <c r="J709" s="6" t="n">
        <v>-0</v>
      </c>
      <c r="K709" s="6" t="n">
        <v>-1.33</v>
      </c>
      <c r="L709" s="6" t="n">
        <v>-0.66</v>
      </c>
      <c r="M709" s="6"/>
      <c r="N709" s="6" t="s">
        <f>=I709+J709+K709+L709</f>
      </c>
      <c r="O709" s="6"/>
      <c r="P709" s="16"/>
      <c r="Q709" s="16" t="s">
        <v>891</v>
      </c>
    </row>
    <row collapsed="false" customFormat="false" customHeight="false" hidden="false" ht="12.1" outlineLevel="0" r="710">
      <c r="A710" s="21" t="n">
        <v>45491</v>
      </c>
      <c r="B710" s="22" t="s">
        <v>905</v>
      </c>
      <c r="C710" s="22" t="s">
        <v>1077</v>
      </c>
      <c r="D710" s="22" t="s">
        <v>905</v>
      </c>
      <c r="E710" s="22" t="s">
        <v>905</v>
      </c>
      <c r="F710" s="22" t="s">
        <v>20</v>
      </c>
      <c r="G710" s="23" t="n">
        <v>1</v>
      </c>
      <c r="H710" s="24" t="n">
        <v>250</v>
      </c>
      <c r="I710" s="24" t="n">
        <v>250</v>
      </c>
      <c r="J710" s="24" t="n">
        <v>0</v>
      </c>
      <c r="K710" s="24" t="n">
        <v>-0</v>
      </c>
      <c r="L710" s="24" t="n">
        <v>-0</v>
      </c>
      <c r="M710" s="24"/>
      <c r="N710" s="6" t="s">
        <f>=I710+J710+K710+L710</f>
      </c>
      <c r="O710" s="24"/>
      <c r="P710" s="22"/>
      <c r="Q710" s="22" t="s">
        <v>891</v>
      </c>
    </row>
    <row collapsed="false" customFormat="false" customHeight="false" hidden="false" ht="12.1" outlineLevel="0" r="711">
      <c r="A711" s="21" t="n">
        <v>45497</v>
      </c>
      <c r="B711" s="22" t="s">
        <v>890</v>
      </c>
      <c r="C711" s="22" t="s">
        <v>192</v>
      </c>
      <c r="D711" s="22" t="s">
        <v>890</v>
      </c>
      <c r="E711" s="22" t="s">
        <v>890</v>
      </c>
      <c r="F711" s="22" t="s">
        <v>20</v>
      </c>
      <c r="G711" s="23" t="n">
        <v>1</v>
      </c>
      <c r="H711" s="24" t="n">
        <v>4000</v>
      </c>
      <c r="I711" s="24" t="n">
        <v>4000</v>
      </c>
      <c r="J711" s="24" t="n">
        <v>0</v>
      </c>
      <c r="K711" s="24" t="n">
        <v>-0</v>
      </c>
      <c r="L711" s="24" t="n">
        <v>-0</v>
      </c>
      <c r="M711" s="24"/>
      <c r="N711" s="6" t="s">
        <f>=I711+J711+K711+L711</f>
      </c>
      <c r="O711" s="24"/>
      <c r="P711" s="22"/>
      <c r="Q711" s="22" t="s">
        <v>891</v>
      </c>
    </row>
    <row collapsed="false" customFormat="false" customHeight="false" hidden="false" ht="12.1" outlineLevel="0" r="712">
      <c r="A712" s="21" t="n">
        <v>45497</v>
      </c>
      <c r="B712" s="22" t="s">
        <v>890</v>
      </c>
      <c r="C712" s="22" t="s">
        <v>192</v>
      </c>
      <c r="D712" s="22" t="s">
        <v>890</v>
      </c>
      <c r="E712" s="22" t="s">
        <v>890</v>
      </c>
      <c r="F712" s="22" t="s">
        <v>20</v>
      </c>
      <c r="G712" s="23" t="n">
        <v>1</v>
      </c>
      <c r="H712" s="24" t="n">
        <v>1100</v>
      </c>
      <c r="I712" s="24" t="n">
        <v>1100</v>
      </c>
      <c r="J712" s="24" t="n">
        <v>0</v>
      </c>
      <c r="K712" s="24" t="n">
        <v>-0</v>
      </c>
      <c r="L712" s="24" t="n">
        <v>-0</v>
      </c>
      <c r="M712" s="24"/>
      <c r="N712" s="6" t="s">
        <f>=I712+J712+K712+L712</f>
      </c>
      <c r="O712" s="24"/>
      <c r="P712" s="22"/>
      <c r="Q712" s="22" t="s">
        <v>891</v>
      </c>
    </row>
    <row collapsed="false" customFormat="false" customHeight="false" hidden="false" ht="12.1" outlineLevel="0" r="713">
      <c r="A713" s="20" t="n">
        <v>45497.446990741</v>
      </c>
      <c r="B713" s="16" t="s">
        <v>49</v>
      </c>
      <c r="C713" s="16" t="s">
        <v>1078</v>
      </c>
      <c r="D713" s="16" t="s">
        <v>763</v>
      </c>
      <c r="E713" s="16" t="s">
        <v>18</v>
      </c>
      <c r="F713" s="16" t="s">
        <v>20</v>
      </c>
      <c r="G713" s="7" t="n">
        <v>1</v>
      </c>
      <c r="H713" s="6" t="n">
        <v>4208</v>
      </c>
      <c r="I713" s="6" t="n">
        <v>-4208</v>
      </c>
      <c r="J713" s="6" t="n">
        <v>-0</v>
      </c>
      <c r="K713" s="6" t="n">
        <v>-2.52</v>
      </c>
      <c r="L713" s="6" t="n">
        <v>-1.27</v>
      </c>
      <c r="M713" s="6"/>
      <c r="N713" s="6" t="s">
        <f>=I713+J713+K713+L713</f>
      </c>
      <c r="O713" s="6"/>
      <c r="P713" s="16"/>
      <c r="Q713" s="16" t="s">
        <v>891</v>
      </c>
    </row>
    <row collapsed="false" customFormat="false" customHeight="false" hidden="false" ht="12.1" outlineLevel="0" r="714">
      <c r="A714" s="20" t="n">
        <v>45497.449247685</v>
      </c>
      <c r="B714" s="16" t="s">
        <v>39</v>
      </c>
      <c r="C714" s="16" t="s">
        <v>958</v>
      </c>
      <c r="D714" s="16" t="s">
        <v>763</v>
      </c>
      <c r="E714" s="16" t="s">
        <v>18</v>
      </c>
      <c r="F714" s="16" t="s">
        <v>20</v>
      </c>
      <c r="G714" s="7" t="n">
        <v>1</v>
      </c>
      <c r="H714" s="6" t="n">
        <v>1105</v>
      </c>
      <c r="I714" s="6" t="n">
        <v>-1105</v>
      </c>
      <c r="J714" s="6" t="n">
        <v>-0</v>
      </c>
      <c r="K714" s="6" t="n">
        <v>-0.67</v>
      </c>
      <c r="L714" s="6" t="n">
        <v>-0.33</v>
      </c>
      <c r="M714" s="6"/>
      <c r="N714" s="6" t="s">
        <f>=I714+J714+K714+L714</f>
      </c>
      <c r="O714" s="6"/>
      <c r="P714" s="16"/>
      <c r="Q714" s="16" t="s">
        <v>891</v>
      </c>
    </row>
    <row collapsed="false" customFormat="false" customHeight="false" hidden="false" ht="12.1" outlineLevel="0" r="715">
      <c r="A715" s="21" t="n">
        <v>45503</v>
      </c>
      <c r="B715" s="22" t="s">
        <v>890</v>
      </c>
      <c r="C715" s="22" t="s">
        <v>192</v>
      </c>
      <c r="D715" s="22" t="s">
        <v>890</v>
      </c>
      <c r="E715" s="22" t="s">
        <v>890</v>
      </c>
      <c r="F715" s="22" t="s">
        <v>20</v>
      </c>
      <c r="G715" s="23" t="n">
        <v>1</v>
      </c>
      <c r="H715" s="24" t="n">
        <v>615</v>
      </c>
      <c r="I715" s="24" t="n">
        <v>615</v>
      </c>
      <c r="J715" s="24" t="n">
        <v>0</v>
      </c>
      <c r="K715" s="24" t="n">
        <v>-0</v>
      </c>
      <c r="L715" s="24" t="n">
        <v>-0</v>
      </c>
      <c r="M715" s="24"/>
      <c r="N715" s="6" t="s">
        <f>=I715+J715+K715+L715</f>
      </c>
      <c r="O715" s="24"/>
      <c r="P715" s="22"/>
      <c r="Q715" s="22" t="s">
        <v>891</v>
      </c>
    </row>
    <row collapsed="false" customFormat="false" customHeight="false" hidden="false" ht="12.1" outlineLevel="0" r="716">
      <c r="A716" s="20" t="n">
        <v>45503.798240741</v>
      </c>
      <c r="B716" s="16" t="s">
        <v>783</v>
      </c>
      <c r="C716" s="16" t="s">
        <v>944</v>
      </c>
      <c r="D716" s="16" t="s">
        <v>763</v>
      </c>
      <c r="E716" s="16" t="s">
        <v>18</v>
      </c>
      <c r="F716" s="16" t="s">
        <v>20</v>
      </c>
      <c r="G716" s="7" t="n">
        <v>10</v>
      </c>
      <c r="H716" s="6" t="n">
        <v>60.69</v>
      </c>
      <c r="I716" s="6" t="n">
        <v>-606.9</v>
      </c>
      <c r="J716" s="6" t="n">
        <v>-0</v>
      </c>
      <c r="K716" s="6" t="n">
        <v>-0.36</v>
      </c>
      <c r="L716" s="6" t="n">
        <v>-0</v>
      </c>
      <c r="M716" s="6"/>
      <c r="N716" s="6" t="s">
        <f>=I716+J716+K716+L716</f>
      </c>
      <c r="O716" s="6"/>
      <c r="P716" s="16"/>
      <c r="Q716" s="16" t="s">
        <v>891</v>
      </c>
    </row>
    <row collapsed="false" customFormat="false" customHeight="false" hidden="false" ht="12.1" outlineLevel="0" r="717">
      <c r="A717" s="21" t="n">
        <v>45506</v>
      </c>
      <c r="B717" s="22" t="s">
        <v>890</v>
      </c>
      <c r="C717" s="22" t="s">
        <v>192</v>
      </c>
      <c r="D717" s="22" t="s">
        <v>890</v>
      </c>
      <c r="E717" s="22" t="s">
        <v>890</v>
      </c>
      <c r="F717" s="22" t="s">
        <v>20</v>
      </c>
      <c r="G717" s="23" t="n">
        <v>1</v>
      </c>
      <c r="H717" s="24" t="n">
        <v>1000</v>
      </c>
      <c r="I717" s="24" t="n">
        <v>1000</v>
      </c>
      <c r="J717" s="24" t="n">
        <v>0</v>
      </c>
      <c r="K717" s="24" t="n">
        <v>-0</v>
      </c>
      <c r="L717" s="24" t="n">
        <v>-0</v>
      </c>
      <c r="M717" s="24"/>
      <c r="N717" s="6" t="s">
        <f>=I717+J717+K717+L717</f>
      </c>
      <c r="O717" s="24"/>
      <c r="P717" s="22"/>
      <c r="Q717" s="22" t="s">
        <v>891</v>
      </c>
    </row>
    <row collapsed="false" customFormat="false" customHeight="false" hidden="false" ht="12.1" outlineLevel="0" r="718">
      <c r="A718" s="21" t="n">
        <v>45511</v>
      </c>
      <c r="B718" s="22" t="s">
        <v>890</v>
      </c>
      <c r="C718" s="22" t="s">
        <v>192</v>
      </c>
      <c r="D718" s="22" t="s">
        <v>890</v>
      </c>
      <c r="E718" s="22" t="s">
        <v>890</v>
      </c>
      <c r="F718" s="22" t="s">
        <v>20</v>
      </c>
      <c r="G718" s="23" t="n">
        <v>1</v>
      </c>
      <c r="H718" s="24" t="n">
        <v>1000</v>
      </c>
      <c r="I718" s="24" t="n">
        <v>1000</v>
      </c>
      <c r="J718" s="24" t="n">
        <v>0</v>
      </c>
      <c r="K718" s="24" t="n">
        <v>-0</v>
      </c>
      <c r="L718" s="24" t="n">
        <v>-0</v>
      </c>
      <c r="M718" s="24"/>
      <c r="N718" s="6" t="s">
        <f>=I718+J718+K718+L718</f>
      </c>
      <c r="O718" s="24"/>
      <c r="P718" s="22"/>
      <c r="Q718" s="22" t="s">
        <v>891</v>
      </c>
    </row>
    <row collapsed="false" customFormat="false" customHeight="false" hidden="false" ht="12.1" outlineLevel="0" r="719">
      <c r="A719" s="21" t="n">
        <v>45511</v>
      </c>
      <c r="B719" s="22" t="s">
        <v>890</v>
      </c>
      <c r="C719" s="22" t="s">
        <v>192</v>
      </c>
      <c r="D719" s="22" t="s">
        <v>890</v>
      </c>
      <c r="E719" s="22" t="s">
        <v>890</v>
      </c>
      <c r="F719" s="22" t="s">
        <v>20</v>
      </c>
      <c r="G719" s="23" t="n">
        <v>1</v>
      </c>
      <c r="H719" s="24" t="n">
        <v>400</v>
      </c>
      <c r="I719" s="24" t="n">
        <v>400</v>
      </c>
      <c r="J719" s="24" t="n">
        <v>0</v>
      </c>
      <c r="K719" s="24" t="n">
        <v>-0</v>
      </c>
      <c r="L719" s="24" t="n">
        <v>-0</v>
      </c>
      <c r="M719" s="24"/>
      <c r="N719" s="6" t="s">
        <f>=I719+J719+K719+L719</f>
      </c>
      <c r="O719" s="24"/>
      <c r="P719" s="22"/>
      <c r="Q719" s="22" t="s">
        <v>891</v>
      </c>
    </row>
    <row collapsed="false" customFormat="false" customHeight="false" hidden="false" ht="12.1" outlineLevel="0" r="720">
      <c r="A720" s="21" t="n">
        <v>45511.645266204</v>
      </c>
      <c r="B720" s="22" t="s">
        <v>890</v>
      </c>
      <c r="C720" s="22" t="s">
        <v>414</v>
      </c>
      <c r="D720" s="22" t="s">
        <v>890</v>
      </c>
      <c r="E720" s="22" t="s">
        <v>890</v>
      </c>
      <c r="F720" s="22" t="s">
        <v>20</v>
      </c>
      <c r="G720" s="23" t="n">
        <v>1</v>
      </c>
      <c r="H720" s="24" t="n">
        <v>50</v>
      </c>
      <c r="I720" s="24" t="n">
        <v>50</v>
      </c>
      <c r="J720" s="24" t="n">
        <v>0</v>
      </c>
      <c r="K720" s="24" t="n">
        <v>-0</v>
      </c>
      <c r="L720" s="24" t="n">
        <v>-0</v>
      </c>
      <c r="M720" s="24"/>
      <c r="N720" s="6" t="s">
        <f>=I720+J720+K720+L720</f>
      </c>
      <c r="O720" s="24"/>
      <c r="P720" s="22"/>
      <c r="Q720" s="22" t="s">
        <v>911</v>
      </c>
    </row>
    <row collapsed="false" customFormat="false" customHeight="false" hidden="false" ht="12.1" outlineLevel="0" r="721">
      <c r="A721" s="20" t="n">
        <v>45511.645902778</v>
      </c>
      <c r="B721" s="16" t="s">
        <v>819</v>
      </c>
      <c r="C721" s="16" t="s">
        <v>1079</v>
      </c>
      <c r="D721" s="16" t="s">
        <v>763</v>
      </c>
      <c r="E721" s="16" t="s">
        <v>172</v>
      </c>
      <c r="F721" s="16" t="s">
        <v>20</v>
      </c>
      <c r="G721" s="7" t="n">
        <v>2</v>
      </c>
      <c r="H721" s="6" t="n">
        <v>57.6</v>
      </c>
      <c r="I721" s="6" t="n">
        <v>-1152</v>
      </c>
      <c r="J721" s="6" t="n">
        <v>-53.58</v>
      </c>
      <c r="K721" s="6" t="n">
        <v>-0.81</v>
      </c>
      <c r="L721" s="6" t="n">
        <v>-0</v>
      </c>
      <c r="M721" s="6"/>
      <c r="N721" s="6" t="s">
        <f>=I721+J721+K721+L721</f>
      </c>
      <c r="O721" s="6"/>
      <c r="P721" s="16"/>
      <c r="Q721" s="16" t="s">
        <v>911</v>
      </c>
    </row>
    <row collapsed="false" customFormat="false" customHeight="false" hidden="false" ht="12.1" outlineLevel="0" r="722">
      <c r="A722" s="21" t="n">
        <v>45511.645972222</v>
      </c>
      <c r="B722" s="22" t="s">
        <v>903</v>
      </c>
      <c r="C722" s="22" t="s">
        <v>1080</v>
      </c>
      <c r="D722" s="22" t="s">
        <v>903</v>
      </c>
      <c r="E722" s="22" t="s">
        <v>903</v>
      </c>
      <c r="F722" s="22" t="s">
        <v>20</v>
      </c>
      <c r="G722" s="23" t="n">
        <v>1</v>
      </c>
      <c r="H722" s="24" t="n">
        <v>40.38</v>
      </c>
      <c r="I722" s="24" t="n">
        <v>40.38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4"/>
      <c r="P722" s="22"/>
      <c r="Q722" s="22" t="s">
        <v>911</v>
      </c>
    </row>
    <row collapsed="false" customFormat="false" customHeight="false" hidden="false" ht="12.1" outlineLevel="0" r="723">
      <c r="A723" s="33" t="n">
        <v>45511.655648148</v>
      </c>
      <c r="B723" s="34" t="s">
        <v>960</v>
      </c>
      <c r="C723" s="34" t="s">
        <v>369</v>
      </c>
      <c r="D723" s="34" t="s">
        <v>960</v>
      </c>
      <c r="E723" s="34" t="s">
        <v>960</v>
      </c>
      <c r="F723" s="34" t="s">
        <v>20</v>
      </c>
      <c r="G723" s="35" t="n">
        <v>1</v>
      </c>
      <c r="H723" s="36" t="n">
        <v>-43</v>
      </c>
      <c r="I723" s="36" t="n">
        <v>-43</v>
      </c>
      <c r="J723" s="36" t="n">
        <v>0</v>
      </c>
      <c r="K723" s="36" t="n">
        <v>-0</v>
      </c>
      <c r="L723" s="36" t="n">
        <v>-0</v>
      </c>
      <c r="M723" s="36"/>
      <c r="N723" s="6" t="s">
        <f>=I723+J723+K723+L723</f>
      </c>
      <c r="O723" s="36"/>
      <c r="P723" s="34"/>
      <c r="Q723" s="34" t="s">
        <v>911</v>
      </c>
    </row>
    <row collapsed="false" customFormat="false" customHeight="false" hidden="false" ht="12.1" outlineLevel="0" r="724">
      <c r="A724" s="29" t="n">
        <v>45511.655648148</v>
      </c>
      <c r="B724" s="30" t="s">
        <v>982</v>
      </c>
      <c r="C724" s="30" t="s">
        <v>1081</v>
      </c>
      <c r="D724" s="30" t="s">
        <v>982</v>
      </c>
      <c r="E724" s="30" t="s">
        <v>982</v>
      </c>
      <c r="F724" s="30" t="s">
        <v>20</v>
      </c>
      <c r="G724" s="31" t="n">
        <v>1</v>
      </c>
      <c r="H724" s="32" t="n">
        <v>-7</v>
      </c>
      <c r="I724" s="32" t="n">
        <v>-7</v>
      </c>
      <c r="J724" s="32" t="n">
        <v>0</v>
      </c>
      <c r="K724" s="32" t="n">
        <v>-0</v>
      </c>
      <c r="L724" s="32" t="n">
        <v>-0</v>
      </c>
      <c r="M724" s="32"/>
      <c r="N724" s="6" t="s">
        <f>=I724+J724+K724+L724</f>
      </c>
      <c r="O724" s="32"/>
      <c r="P724" s="30"/>
      <c r="Q724" s="30" t="s">
        <v>911</v>
      </c>
    </row>
    <row collapsed="false" customFormat="false" customHeight="false" hidden="false" ht="12.1" outlineLevel="0" r="725">
      <c r="A725" s="20" t="n">
        <v>45511.674178241</v>
      </c>
      <c r="B725" s="16" t="s">
        <v>783</v>
      </c>
      <c r="C725" s="16" t="s">
        <v>944</v>
      </c>
      <c r="D725" s="16" t="s">
        <v>763</v>
      </c>
      <c r="E725" s="16" t="s">
        <v>18</v>
      </c>
      <c r="F725" s="16" t="s">
        <v>20</v>
      </c>
      <c r="G725" s="7" t="n">
        <v>40</v>
      </c>
      <c r="H725" s="6" t="n">
        <v>60.98</v>
      </c>
      <c r="I725" s="6" t="n">
        <v>-2439.2</v>
      </c>
      <c r="J725" s="6" t="n">
        <v>-0</v>
      </c>
      <c r="K725" s="6" t="n">
        <v>-1.46</v>
      </c>
      <c r="L725" s="6" t="n">
        <v>-0.73</v>
      </c>
      <c r="M725" s="6"/>
      <c r="N725" s="6" t="s">
        <f>=I725+J725+K725+L725</f>
      </c>
      <c r="O725" s="6"/>
      <c r="P725" s="16"/>
      <c r="Q725" s="16" t="s">
        <v>891</v>
      </c>
    </row>
    <row collapsed="false" customFormat="false" customHeight="false" hidden="false" ht="12.1" outlineLevel="0" r="726">
      <c r="A726" s="21" t="n">
        <v>45512.451481481</v>
      </c>
      <c r="B726" s="22" t="s">
        <v>905</v>
      </c>
      <c r="C726" s="22" t="s">
        <v>1082</v>
      </c>
      <c r="D726" s="22" t="s">
        <v>905</v>
      </c>
      <c r="E726" s="22" t="s">
        <v>905</v>
      </c>
      <c r="F726" s="22" t="s">
        <v>20</v>
      </c>
      <c r="G726" s="23" t="n">
        <v>1</v>
      </c>
      <c r="H726" s="24" t="n">
        <v>2000</v>
      </c>
      <c r="I726" s="24" t="n">
        <v>2000</v>
      </c>
      <c r="J726" s="24" t="n">
        <v>0</v>
      </c>
      <c r="K726" s="24" t="n">
        <v>-0</v>
      </c>
      <c r="L726" s="24" t="n">
        <v>-0</v>
      </c>
      <c r="M726" s="24"/>
      <c r="N726" s="6" t="s">
        <f>=I726+J726+K726+L726</f>
      </c>
      <c r="O726" s="24"/>
      <c r="P726" s="22"/>
      <c r="Q726" s="22" t="s">
        <v>911</v>
      </c>
    </row>
    <row collapsed="false" customFormat="false" customHeight="false" hidden="false" ht="12.1" outlineLevel="0" r="727">
      <c r="A727" s="20" t="n">
        <v>45512.774085648</v>
      </c>
      <c r="B727" s="16" t="s">
        <v>819</v>
      </c>
      <c r="C727" s="16" t="s">
        <v>1079</v>
      </c>
      <c r="D727" s="16" t="s">
        <v>763</v>
      </c>
      <c r="E727" s="16" t="s">
        <v>172</v>
      </c>
      <c r="F727" s="16" t="s">
        <v>20</v>
      </c>
      <c r="G727" s="7" t="n">
        <v>3</v>
      </c>
      <c r="H727" s="6" t="n">
        <v>59.03</v>
      </c>
      <c r="I727" s="6" t="n">
        <v>-1770.9</v>
      </c>
      <c r="J727" s="6" t="n">
        <v>-81</v>
      </c>
      <c r="K727" s="6" t="n">
        <v>-1.24</v>
      </c>
      <c r="L727" s="6" t="n">
        <v>-0</v>
      </c>
      <c r="M727" s="6"/>
      <c r="N727" s="6" t="s">
        <f>=I727+J727+K727+L727</f>
      </c>
      <c r="O727" s="6"/>
      <c r="P727" s="16"/>
      <c r="Q727" s="16" t="s">
        <v>911</v>
      </c>
    </row>
    <row collapsed="false" customFormat="false" customHeight="false" hidden="false" ht="12.1" outlineLevel="0" r="728">
      <c r="A728" s="21" t="n">
        <v>45513</v>
      </c>
      <c r="B728" s="22" t="s">
        <v>890</v>
      </c>
      <c r="C728" s="22" t="s">
        <v>192</v>
      </c>
      <c r="D728" s="22" t="s">
        <v>890</v>
      </c>
      <c r="E728" s="22" t="s">
        <v>890</v>
      </c>
      <c r="F728" s="22" t="s">
        <v>20</v>
      </c>
      <c r="G728" s="23" t="n">
        <v>1</v>
      </c>
      <c r="H728" s="24" t="n">
        <v>550</v>
      </c>
      <c r="I728" s="24" t="n">
        <v>550</v>
      </c>
      <c r="J728" s="24" t="n">
        <v>0</v>
      </c>
      <c r="K728" s="24" t="n">
        <v>-0</v>
      </c>
      <c r="L728" s="24" t="n">
        <v>-0</v>
      </c>
      <c r="M728" s="24"/>
      <c r="N728" s="6" t="s">
        <f>=I728+J728+K728+L728</f>
      </c>
      <c r="O728" s="24"/>
      <c r="P728" s="22"/>
      <c r="Q728" s="22" t="s">
        <v>891</v>
      </c>
    </row>
    <row collapsed="false" customFormat="false" customHeight="false" hidden="false" ht="12.1" outlineLevel="0" r="729">
      <c r="A729" s="21" t="n">
        <v>45513</v>
      </c>
      <c r="B729" s="22" t="s">
        <v>890</v>
      </c>
      <c r="C729" s="22" t="s">
        <v>192</v>
      </c>
      <c r="D729" s="22" t="s">
        <v>890</v>
      </c>
      <c r="E729" s="22" t="s">
        <v>890</v>
      </c>
      <c r="F729" s="22" t="s">
        <v>20</v>
      </c>
      <c r="G729" s="23" t="n">
        <v>1</v>
      </c>
      <c r="H729" s="24" t="n">
        <v>614</v>
      </c>
      <c r="I729" s="24" t="n">
        <v>614</v>
      </c>
      <c r="J729" s="24" t="n">
        <v>0</v>
      </c>
      <c r="K729" s="24" t="n">
        <v>-0</v>
      </c>
      <c r="L729" s="24" t="n">
        <v>-0</v>
      </c>
      <c r="M729" s="24"/>
      <c r="N729" s="6" t="s">
        <f>=I729+J729+K729+L729</f>
      </c>
      <c r="O729" s="24"/>
      <c r="P729" s="22"/>
      <c r="Q729" s="22" t="s">
        <v>891</v>
      </c>
    </row>
    <row collapsed="false" customFormat="false" customHeight="false" hidden="false" ht="12.1" outlineLevel="0" r="730">
      <c r="A730" s="21" t="n">
        <v>45513</v>
      </c>
      <c r="B730" s="22" t="s">
        <v>890</v>
      </c>
      <c r="C730" s="22" t="s">
        <v>192</v>
      </c>
      <c r="D730" s="22" t="s">
        <v>890</v>
      </c>
      <c r="E730" s="22" t="s">
        <v>890</v>
      </c>
      <c r="F730" s="22" t="s">
        <v>20</v>
      </c>
      <c r="G730" s="23" t="n">
        <v>1</v>
      </c>
      <c r="H730" s="24" t="n">
        <v>2810</v>
      </c>
      <c r="I730" s="24" t="n">
        <v>2810</v>
      </c>
      <c r="J730" s="24" t="n">
        <v>0</v>
      </c>
      <c r="K730" s="24" t="n">
        <v>-0</v>
      </c>
      <c r="L730" s="24" t="n">
        <v>-0</v>
      </c>
      <c r="M730" s="24"/>
      <c r="N730" s="6" t="s">
        <f>=I730+J730+K730+L730</f>
      </c>
      <c r="O730" s="24"/>
      <c r="P730" s="22"/>
      <c r="Q730" s="22" t="s">
        <v>891</v>
      </c>
    </row>
    <row collapsed="false" customFormat="false" customHeight="false" hidden="false" ht="12.1" outlineLevel="0" r="731">
      <c r="A731" s="21" t="n">
        <v>45513.020636574</v>
      </c>
      <c r="B731" s="22" t="s">
        <v>890</v>
      </c>
      <c r="C731" s="22" t="s">
        <v>192</v>
      </c>
      <c r="D731" s="22" t="s">
        <v>890</v>
      </c>
      <c r="E731" s="22" t="s">
        <v>890</v>
      </c>
      <c r="F731" s="22" t="s">
        <v>20</v>
      </c>
      <c r="G731" s="23" t="n">
        <v>1</v>
      </c>
      <c r="H731" s="24" t="n">
        <v>780</v>
      </c>
      <c r="I731" s="24" t="n">
        <v>780</v>
      </c>
      <c r="J731" s="24" t="n">
        <v>0</v>
      </c>
      <c r="K731" s="24" t="n">
        <v>-0</v>
      </c>
      <c r="L731" s="24" t="n">
        <v>-0</v>
      </c>
      <c r="M731" s="24"/>
      <c r="N731" s="6" t="s">
        <f>=I731+J731+K731+L731</f>
      </c>
      <c r="O731" s="24"/>
      <c r="P731" s="22"/>
      <c r="Q731" s="22" t="s">
        <v>985</v>
      </c>
    </row>
    <row collapsed="false" customFormat="false" customHeight="false" hidden="false" ht="12.1" outlineLevel="0" r="732">
      <c r="A732" s="20" t="n">
        <v>45513.738668981</v>
      </c>
      <c r="B732" s="16" t="s">
        <v>783</v>
      </c>
      <c r="C732" s="16" t="s">
        <v>944</v>
      </c>
      <c r="D732" s="16" t="s">
        <v>763</v>
      </c>
      <c r="E732" s="16" t="s">
        <v>18</v>
      </c>
      <c r="F732" s="16" t="s">
        <v>20</v>
      </c>
      <c r="G732" s="7" t="n">
        <v>10</v>
      </c>
      <c r="H732" s="6" t="n">
        <v>60.73</v>
      </c>
      <c r="I732" s="6" t="n">
        <v>-607.3</v>
      </c>
      <c r="J732" s="6" t="n">
        <v>-0</v>
      </c>
      <c r="K732" s="6" t="n">
        <v>-0.36</v>
      </c>
      <c r="L732" s="6" t="n">
        <v>-0</v>
      </c>
      <c r="M732" s="6"/>
      <c r="N732" s="6" t="s">
        <f>=I732+J732+K732+L732</f>
      </c>
      <c r="O732" s="6"/>
      <c r="P732" s="16"/>
      <c r="Q732" s="16" t="s">
        <v>891</v>
      </c>
    </row>
    <row collapsed="false" customFormat="false" customHeight="false" hidden="false" ht="12.1" outlineLevel="0" r="733">
      <c r="A733" s="20" t="n">
        <v>45513.742303241</v>
      </c>
      <c r="B733" s="16" t="s">
        <v>783</v>
      </c>
      <c r="C733" s="16" t="s">
        <v>944</v>
      </c>
      <c r="D733" s="16" t="s">
        <v>763</v>
      </c>
      <c r="E733" s="16" t="s">
        <v>18</v>
      </c>
      <c r="F733" s="16" t="s">
        <v>20</v>
      </c>
      <c r="G733" s="7" t="n">
        <v>10</v>
      </c>
      <c r="H733" s="6" t="n">
        <v>60.84</v>
      </c>
      <c r="I733" s="6" t="n">
        <v>-608.4</v>
      </c>
      <c r="J733" s="6" t="n">
        <v>-0</v>
      </c>
      <c r="K733" s="6" t="n">
        <v>-0.37</v>
      </c>
      <c r="L733" s="6" t="n">
        <v>-0.18</v>
      </c>
      <c r="M733" s="6"/>
      <c r="N733" s="6" t="s">
        <f>=I733+J733+K733+L733</f>
      </c>
      <c r="O733" s="6"/>
      <c r="P733" s="16"/>
      <c r="Q733" s="16" t="s">
        <v>891</v>
      </c>
    </row>
    <row collapsed="false" customFormat="false" customHeight="false" hidden="false" ht="12.1" outlineLevel="0" r="734">
      <c r="A734" s="20" t="n">
        <v>45513.744675926</v>
      </c>
      <c r="B734" s="16" t="s">
        <v>31</v>
      </c>
      <c r="C734" s="16" t="s">
        <v>894</v>
      </c>
      <c r="D734" s="16" t="s">
        <v>763</v>
      </c>
      <c r="E734" s="16" t="s">
        <v>18</v>
      </c>
      <c r="F734" s="16" t="s">
        <v>20</v>
      </c>
      <c r="G734" s="7" t="n">
        <v>10</v>
      </c>
      <c r="H734" s="6" t="n">
        <v>280.1</v>
      </c>
      <c r="I734" s="6" t="n">
        <v>-2801</v>
      </c>
      <c r="J734" s="6" t="n">
        <v>-0</v>
      </c>
      <c r="K734" s="6" t="n">
        <v>-1.68</v>
      </c>
      <c r="L734" s="6" t="n">
        <v>-0.84</v>
      </c>
      <c r="M734" s="6"/>
      <c r="N734" s="6" t="s">
        <f>=I734+J734+K734+L734</f>
      </c>
      <c r="O734" s="6"/>
      <c r="P734" s="16"/>
      <c r="Q734" s="16" t="s">
        <v>891</v>
      </c>
    </row>
    <row collapsed="false" customFormat="false" customHeight="false" hidden="false" ht="12.1" outlineLevel="0" r="735">
      <c r="A735" s="20" t="n">
        <v>45513.75755787</v>
      </c>
      <c r="B735" s="16" t="s">
        <v>61</v>
      </c>
      <c r="C735" s="16" t="s">
        <v>969</v>
      </c>
      <c r="D735" s="16" t="s">
        <v>763</v>
      </c>
      <c r="E735" s="16" t="s">
        <v>18</v>
      </c>
      <c r="F735" s="16" t="s">
        <v>20</v>
      </c>
      <c r="G735" s="7" t="n">
        <v>1000</v>
      </c>
      <c r="H735" s="6" t="n">
        <v>0.7795</v>
      </c>
      <c r="I735" s="6" t="n">
        <v>-779.5</v>
      </c>
      <c r="J735" s="6" t="n">
        <v>-0</v>
      </c>
      <c r="K735" s="6" t="n">
        <v>-0.62</v>
      </c>
      <c r="L735" s="6" t="n">
        <v>-0</v>
      </c>
      <c r="M735" s="6"/>
      <c r="N735" s="6" t="s">
        <f>=I735+J735+K735+L735</f>
      </c>
      <c r="O735" s="6"/>
      <c r="P735" s="16"/>
      <c r="Q735" s="16" t="s">
        <v>985</v>
      </c>
    </row>
    <row collapsed="false" customFormat="false" customHeight="false" hidden="false" ht="12.1" outlineLevel="0" r="736">
      <c r="A736" s="25" t="n">
        <v>45516.766018519</v>
      </c>
      <c r="B736" s="26" t="s">
        <v>117</v>
      </c>
      <c r="C736" s="26" t="s">
        <v>920</v>
      </c>
      <c r="D736" s="26" t="s">
        <v>764</v>
      </c>
      <c r="E736" s="26" t="s">
        <v>18</v>
      </c>
      <c r="F736" s="26" t="s">
        <v>20</v>
      </c>
      <c r="G736" s="27" t="n">
        <v>-1</v>
      </c>
      <c r="H736" s="28" t="n">
        <v>1561.31</v>
      </c>
      <c r="I736" s="28" t="n">
        <v>1561.31</v>
      </c>
      <c r="J736" s="28" t="n">
        <v>0</v>
      </c>
      <c r="K736" s="28" t="n">
        <v>-0</v>
      </c>
      <c r="L736" s="28" t="n">
        <v>-0</v>
      </c>
      <c r="M736" s="28"/>
      <c r="N736" s="6" t="s">
        <f>=I736+J736+K736+L736</f>
      </c>
      <c r="O736" s="28"/>
      <c r="P736" s="26"/>
      <c r="Q736" s="26" t="s">
        <v>911</v>
      </c>
    </row>
    <row collapsed="false" customFormat="false" customHeight="false" hidden="false" ht="12.1" outlineLevel="0" r="737">
      <c r="A737" s="25" t="n">
        <v>45516.766018519</v>
      </c>
      <c r="B737" s="26" t="s">
        <v>780</v>
      </c>
      <c r="C737" s="26" t="s">
        <v>934</v>
      </c>
      <c r="D737" s="26" t="s">
        <v>764</v>
      </c>
      <c r="E737" s="26" t="s">
        <v>133</v>
      </c>
      <c r="F737" s="26" t="s">
        <v>20</v>
      </c>
      <c r="G737" s="27" t="n">
        <v>-8</v>
      </c>
      <c r="H737" s="28" t="n">
        <v>149.11</v>
      </c>
      <c r="I737" s="28" t="n">
        <v>1192.88</v>
      </c>
      <c r="J737" s="28" t="n">
        <v>0</v>
      </c>
      <c r="K737" s="28" t="n">
        <v>-0</v>
      </c>
      <c r="L737" s="28" t="n">
        <v>-0</v>
      </c>
      <c r="M737" s="28"/>
      <c r="N737" s="6" t="s">
        <f>=I737+J737+K737+L737</f>
      </c>
      <c r="O737" s="28"/>
      <c r="P737" s="26"/>
      <c r="Q737" s="26" t="s">
        <v>911</v>
      </c>
    </row>
    <row collapsed="false" customFormat="false" customHeight="false" hidden="false" ht="12.1" outlineLevel="0" r="738">
      <c r="A738" s="25" t="n">
        <v>45516.766018519</v>
      </c>
      <c r="B738" s="26" t="s">
        <v>164</v>
      </c>
      <c r="C738" s="26" t="s">
        <v>964</v>
      </c>
      <c r="D738" s="26" t="s">
        <v>764</v>
      </c>
      <c r="E738" s="26" t="s">
        <v>133</v>
      </c>
      <c r="F738" s="26" t="s">
        <v>20</v>
      </c>
      <c r="G738" s="27" t="n">
        <v>-3</v>
      </c>
      <c r="H738" s="28" t="n">
        <v>87.64</v>
      </c>
      <c r="I738" s="28" t="n">
        <v>262.92</v>
      </c>
      <c r="J738" s="28" t="n">
        <v>0</v>
      </c>
      <c r="K738" s="28" t="n">
        <v>-0</v>
      </c>
      <c r="L738" s="28" t="n">
        <v>-0</v>
      </c>
      <c r="M738" s="28"/>
      <c r="N738" s="6" t="s">
        <f>=I738+J738+K738+L738</f>
      </c>
      <c r="O738" s="28"/>
      <c r="P738" s="26"/>
      <c r="Q738" s="26" t="s">
        <v>911</v>
      </c>
    </row>
    <row collapsed="false" customFormat="false" customHeight="false" hidden="false" ht="12.1" outlineLevel="0" r="739">
      <c r="A739" s="25" t="n">
        <v>45516.766018519</v>
      </c>
      <c r="B739" s="26" t="s">
        <v>113</v>
      </c>
      <c r="C739" s="26" t="s">
        <v>114</v>
      </c>
      <c r="D739" s="26" t="s">
        <v>764</v>
      </c>
      <c r="E739" s="26" t="s">
        <v>18</v>
      </c>
      <c r="F739" s="26" t="s">
        <v>20</v>
      </c>
      <c r="G739" s="27" t="n">
        <v>-1</v>
      </c>
      <c r="H739" s="28" t="n">
        <v>1563.15</v>
      </c>
      <c r="I739" s="28" t="n">
        <v>1563.15</v>
      </c>
      <c r="J739" s="28" t="n">
        <v>0</v>
      </c>
      <c r="K739" s="28" t="n">
        <v>-0</v>
      </c>
      <c r="L739" s="28" t="n">
        <v>-0</v>
      </c>
      <c r="M739" s="28"/>
      <c r="N739" s="6" t="s">
        <f>=I739+J739+K739+L739</f>
      </c>
      <c r="O739" s="28"/>
      <c r="P739" s="26"/>
      <c r="Q739" s="26" t="s">
        <v>911</v>
      </c>
    </row>
    <row collapsed="false" customFormat="false" customHeight="false" hidden="false" ht="12.1" outlineLevel="0" r="740">
      <c r="A740" s="25" t="n">
        <v>45516.766018519</v>
      </c>
      <c r="B740" s="26" t="s">
        <v>789</v>
      </c>
      <c r="C740" s="26" t="s">
        <v>970</v>
      </c>
      <c r="D740" s="26" t="s">
        <v>764</v>
      </c>
      <c r="E740" s="26" t="s">
        <v>133</v>
      </c>
      <c r="F740" s="26" t="s">
        <v>20</v>
      </c>
      <c r="G740" s="27" t="n">
        <v>-1</v>
      </c>
      <c r="H740" s="28" t="n">
        <v>76.55</v>
      </c>
      <c r="I740" s="28" t="n">
        <v>76.55</v>
      </c>
      <c r="J740" s="28" t="n">
        <v>0</v>
      </c>
      <c r="K740" s="28" t="n">
        <v>-0</v>
      </c>
      <c r="L740" s="28" t="n">
        <v>-0</v>
      </c>
      <c r="M740" s="28"/>
      <c r="N740" s="6" t="s">
        <f>=I740+J740+K740+L740</f>
      </c>
      <c r="O740" s="28"/>
      <c r="P740" s="26"/>
      <c r="Q740" s="26" t="s">
        <v>911</v>
      </c>
    </row>
    <row collapsed="false" customFormat="false" customHeight="false" hidden="false" ht="12.1" outlineLevel="0" r="741">
      <c r="A741" s="25" t="n">
        <v>45516.766018519</v>
      </c>
      <c r="B741" s="26" t="s">
        <v>162</v>
      </c>
      <c r="C741" s="26" t="s">
        <v>957</v>
      </c>
      <c r="D741" s="26" t="s">
        <v>764</v>
      </c>
      <c r="E741" s="26" t="s">
        <v>133</v>
      </c>
      <c r="F741" s="26" t="s">
        <v>20</v>
      </c>
      <c r="G741" s="27" t="n">
        <v>-27</v>
      </c>
      <c r="H741" s="28" t="n">
        <v>37.44</v>
      </c>
      <c r="I741" s="28" t="n">
        <v>1010.88</v>
      </c>
      <c r="J741" s="28" t="n">
        <v>0</v>
      </c>
      <c r="K741" s="28" t="n">
        <v>-0</v>
      </c>
      <c r="L741" s="28" t="n">
        <v>-0</v>
      </c>
      <c r="M741" s="28"/>
      <c r="N741" s="6" t="s">
        <f>=I741+J741+K741+L741</f>
      </c>
      <c r="O741" s="28"/>
      <c r="P741" s="26"/>
      <c r="Q741" s="26" t="s">
        <v>911</v>
      </c>
    </row>
    <row collapsed="false" customFormat="false" customHeight="false" hidden="false" ht="12.1" outlineLevel="0" r="742">
      <c r="A742" s="25" t="n">
        <v>45516.766018519</v>
      </c>
      <c r="B742" s="26" t="s">
        <v>128</v>
      </c>
      <c r="C742" s="26" t="s">
        <v>122</v>
      </c>
      <c r="D742" s="26" t="s">
        <v>764</v>
      </c>
      <c r="E742" s="26" t="s">
        <v>18</v>
      </c>
      <c r="F742" s="26" t="s">
        <v>20</v>
      </c>
      <c r="G742" s="27" t="n">
        <v>-2</v>
      </c>
      <c r="H742" s="28" t="n">
        <v>523.19</v>
      </c>
      <c r="I742" s="28" t="n">
        <v>1046.38</v>
      </c>
      <c r="J742" s="28" t="n">
        <v>0</v>
      </c>
      <c r="K742" s="28" t="n">
        <v>-0</v>
      </c>
      <c r="L742" s="28" t="n">
        <v>-0</v>
      </c>
      <c r="M742" s="28"/>
      <c r="N742" s="6" t="s">
        <f>=I742+J742+K742+L742</f>
      </c>
      <c r="O742" s="28"/>
      <c r="P742" s="26"/>
      <c r="Q742" s="26" t="s">
        <v>911</v>
      </c>
    </row>
    <row collapsed="false" customFormat="false" customHeight="false" hidden="false" ht="12.1" outlineLevel="0" r="743">
      <c r="A743" s="25" t="n">
        <v>45516.766018519</v>
      </c>
      <c r="B743" s="26" t="s">
        <v>779</v>
      </c>
      <c r="C743" s="26" t="s">
        <v>931</v>
      </c>
      <c r="D743" s="26" t="s">
        <v>764</v>
      </c>
      <c r="E743" s="26" t="s">
        <v>18</v>
      </c>
      <c r="F743" s="26" t="s">
        <v>20</v>
      </c>
      <c r="G743" s="27" t="n">
        <v>-1</v>
      </c>
      <c r="H743" s="28" t="n">
        <v>2515.75</v>
      </c>
      <c r="I743" s="28" t="n">
        <v>2515.75</v>
      </c>
      <c r="J743" s="28" t="n">
        <v>0</v>
      </c>
      <c r="K743" s="28" t="n">
        <v>-0</v>
      </c>
      <c r="L743" s="28" t="n">
        <v>-0</v>
      </c>
      <c r="M743" s="28"/>
      <c r="N743" s="6" t="s">
        <f>=I743+J743+K743+L743</f>
      </c>
      <c r="O743" s="28"/>
      <c r="P743" s="26"/>
      <c r="Q743" s="26" t="s">
        <v>911</v>
      </c>
    </row>
    <row collapsed="false" customFormat="false" customHeight="false" hidden="false" ht="12.1" outlineLevel="0" r="744">
      <c r="A744" s="25" t="n">
        <v>45516.766018519</v>
      </c>
      <c r="B744" s="26" t="s">
        <v>166</v>
      </c>
      <c r="C744" s="26" t="s">
        <v>1083</v>
      </c>
      <c r="D744" s="26" t="s">
        <v>764</v>
      </c>
      <c r="E744" s="26" t="s">
        <v>133</v>
      </c>
      <c r="F744" s="26" t="s">
        <v>20</v>
      </c>
      <c r="G744" s="27" t="n">
        <v>-1</v>
      </c>
      <c r="H744" s="28" t="n">
        <v>86.21</v>
      </c>
      <c r="I744" s="28" t="n">
        <v>86.21</v>
      </c>
      <c r="J744" s="28" t="n">
        <v>0</v>
      </c>
      <c r="K744" s="28" t="n">
        <v>-0</v>
      </c>
      <c r="L744" s="28" t="n">
        <v>-0</v>
      </c>
      <c r="M744" s="28"/>
      <c r="N744" s="6" t="s">
        <f>=I744+J744+K744+L744</f>
      </c>
      <c r="O744" s="28"/>
      <c r="P744" s="26"/>
      <c r="Q744" s="26" t="s">
        <v>911</v>
      </c>
    </row>
    <row collapsed="false" customFormat="false" customHeight="false" hidden="false" ht="12.1" outlineLevel="0" r="745">
      <c r="A745" s="25" t="n">
        <v>45516.766018519</v>
      </c>
      <c r="B745" s="26" t="s">
        <v>156</v>
      </c>
      <c r="C745" s="26" t="s">
        <v>910</v>
      </c>
      <c r="D745" s="26" t="s">
        <v>764</v>
      </c>
      <c r="E745" s="26" t="s">
        <v>133</v>
      </c>
      <c r="F745" s="26" t="s">
        <v>20</v>
      </c>
      <c r="G745" s="27" t="n">
        <v>-14</v>
      </c>
      <c r="H745" s="28" t="n">
        <v>2.48</v>
      </c>
      <c r="I745" s="28" t="n">
        <v>34.72</v>
      </c>
      <c r="J745" s="28" t="n">
        <v>0</v>
      </c>
      <c r="K745" s="28" t="n">
        <v>-0</v>
      </c>
      <c r="L745" s="28" t="n">
        <v>-0</v>
      </c>
      <c r="M745" s="28"/>
      <c r="N745" s="6" t="s">
        <f>=I745+J745+K745+L745</f>
      </c>
      <c r="O745" s="28"/>
      <c r="P745" s="26"/>
      <c r="Q745" s="26" t="s">
        <v>911</v>
      </c>
    </row>
    <row collapsed="false" customFormat="false" customHeight="false" hidden="false" ht="12.1" outlineLevel="0" r="746">
      <c r="A746" s="25" t="n">
        <v>45516.766018519</v>
      </c>
      <c r="B746" s="26" t="s">
        <v>787</v>
      </c>
      <c r="C746" s="26" t="s">
        <v>963</v>
      </c>
      <c r="D746" s="26" t="s">
        <v>764</v>
      </c>
      <c r="E746" s="26" t="s">
        <v>18</v>
      </c>
      <c r="F746" s="26" t="s">
        <v>20</v>
      </c>
      <c r="G746" s="27" t="n">
        <v>-1</v>
      </c>
      <c r="H746" s="28" t="n">
        <v>1313.04</v>
      </c>
      <c r="I746" s="28" t="n">
        <v>1313.04</v>
      </c>
      <c r="J746" s="28" t="n">
        <v>0</v>
      </c>
      <c r="K746" s="28" t="n">
        <v>-0</v>
      </c>
      <c r="L746" s="28" t="n">
        <v>-0</v>
      </c>
      <c r="M746" s="28"/>
      <c r="N746" s="6" t="s">
        <f>=I746+J746+K746+L746</f>
      </c>
      <c r="O746" s="28"/>
      <c r="P746" s="26"/>
      <c r="Q746" s="26" t="s">
        <v>911</v>
      </c>
    </row>
    <row collapsed="false" customFormat="false" customHeight="false" hidden="false" ht="12.1" outlineLevel="0" r="747">
      <c r="A747" s="25" t="n">
        <v>45516.766018519</v>
      </c>
      <c r="B747" s="26" t="s">
        <v>150</v>
      </c>
      <c r="C747" s="26" t="s">
        <v>917</v>
      </c>
      <c r="D747" s="26" t="s">
        <v>764</v>
      </c>
      <c r="E747" s="26" t="s">
        <v>133</v>
      </c>
      <c r="F747" s="26" t="s">
        <v>20</v>
      </c>
      <c r="G747" s="27" t="n">
        <v>-23</v>
      </c>
      <c r="H747" s="28" t="n">
        <v>0.94</v>
      </c>
      <c r="I747" s="28" t="n">
        <v>21.62</v>
      </c>
      <c r="J747" s="28" t="n">
        <v>0</v>
      </c>
      <c r="K747" s="28" t="n">
        <v>-0</v>
      </c>
      <c r="L747" s="28" t="n">
        <v>-0</v>
      </c>
      <c r="M747" s="28"/>
      <c r="N747" s="6" t="s">
        <f>=I747+J747+K747+L747</f>
      </c>
      <c r="O747" s="28"/>
      <c r="P747" s="26"/>
      <c r="Q747" s="26" t="s">
        <v>911</v>
      </c>
    </row>
    <row collapsed="false" customFormat="false" customHeight="false" hidden="false" ht="12.1" outlineLevel="0" r="748">
      <c r="A748" s="25" t="n">
        <v>45516.766018519</v>
      </c>
      <c r="B748" s="26" t="s">
        <v>168</v>
      </c>
      <c r="C748" s="26" t="s">
        <v>945</v>
      </c>
      <c r="D748" s="26" t="s">
        <v>764</v>
      </c>
      <c r="E748" s="26" t="s">
        <v>133</v>
      </c>
      <c r="F748" s="26" t="s">
        <v>20</v>
      </c>
      <c r="G748" s="27" t="n">
        <v>-8</v>
      </c>
      <c r="H748" s="28" t="n">
        <v>107.19</v>
      </c>
      <c r="I748" s="28" t="n">
        <v>857.52</v>
      </c>
      <c r="J748" s="28" t="n">
        <v>0</v>
      </c>
      <c r="K748" s="28" t="n">
        <v>-0</v>
      </c>
      <c r="L748" s="28" t="n">
        <v>-0</v>
      </c>
      <c r="M748" s="28"/>
      <c r="N748" s="6" t="s">
        <f>=I748+J748+K748+L748</f>
      </c>
      <c r="O748" s="28"/>
      <c r="P748" s="26"/>
      <c r="Q748" s="26" t="s">
        <v>911</v>
      </c>
    </row>
    <row collapsed="false" customFormat="false" customHeight="false" hidden="false" ht="12.1" outlineLevel="0" r="749">
      <c r="A749" s="20" t="n">
        <v>45517.704467593</v>
      </c>
      <c r="B749" s="16" t="s">
        <v>798</v>
      </c>
      <c r="C749" s="16" t="s">
        <v>1011</v>
      </c>
      <c r="D749" s="16" t="s">
        <v>763</v>
      </c>
      <c r="E749" s="16" t="s">
        <v>172</v>
      </c>
      <c r="F749" s="16" t="s">
        <v>20</v>
      </c>
      <c r="G749" s="7" t="n">
        <v>1</v>
      </c>
      <c r="H749" s="6" t="n">
        <v>94.7</v>
      </c>
      <c r="I749" s="6" t="n">
        <v>-947</v>
      </c>
      <c r="J749" s="6" t="n">
        <v>-17.61</v>
      </c>
      <c r="K749" s="6" t="n">
        <v>-0.66</v>
      </c>
      <c r="L749" s="6" t="n">
        <v>-0</v>
      </c>
      <c r="M749" s="6"/>
      <c r="N749" s="6" t="s">
        <f>=I749+J749+K749+L749</f>
      </c>
      <c r="O749" s="6"/>
      <c r="P749" s="16"/>
      <c r="Q749" s="16" t="s">
        <v>911</v>
      </c>
    </row>
    <row collapsed="false" customFormat="false" customHeight="false" hidden="false" ht="12.1" outlineLevel="0" r="750">
      <c r="A750" s="20" t="n">
        <v>45517.704467593</v>
      </c>
      <c r="B750" s="16" t="s">
        <v>798</v>
      </c>
      <c r="C750" s="16" t="s">
        <v>1011</v>
      </c>
      <c r="D750" s="16" t="s">
        <v>763</v>
      </c>
      <c r="E750" s="16" t="s">
        <v>172</v>
      </c>
      <c r="F750" s="16" t="s">
        <v>20</v>
      </c>
      <c r="G750" s="7" t="n">
        <v>1</v>
      </c>
      <c r="H750" s="6" t="n">
        <v>94.79</v>
      </c>
      <c r="I750" s="6" t="n">
        <v>-947.9</v>
      </c>
      <c r="J750" s="6" t="n">
        <v>-17.61</v>
      </c>
      <c r="K750" s="6" t="n">
        <v>-0.66</v>
      </c>
      <c r="L750" s="6" t="n">
        <v>-0</v>
      </c>
      <c r="M750" s="6"/>
      <c r="N750" s="6" t="s">
        <f>=I750+J750+K750+L750</f>
      </c>
      <c r="O750" s="6"/>
      <c r="P750" s="16"/>
      <c r="Q750" s="16" t="s">
        <v>911</v>
      </c>
    </row>
    <row collapsed="false" customFormat="false" customHeight="false" hidden="false" ht="12.1" outlineLevel="0" r="751">
      <c r="A751" s="21" t="n">
        <v>45517.715775463</v>
      </c>
      <c r="B751" s="22" t="s">
        <v>903</v>
      </c>
      <c r="C751" s="22" t="s">
        <v>1084</v>
      </c>
      <c r="D751" s="22" t="s">
        <v>903</v>
      </c>
      <c r="E751" s="22" t="s">
        <v>903</v>
      </c>
      <c r="F751" s="22" t="s">
        <v>20</v>
      </c>
      <c r="G751" s="23" t="n">
        <v>1</v>
      </c>
      <c r="H751" s="24" t="n">
        <v>63.33</v>
      </c>
      <c r="I751" s="24" t="n">
        <v>63.33</v>
      </c>
      <c r="J751" s="24" t="n">
        <v>0</v>
      </c>
      <c r="K751" s="24" t="n">
        <v>-0</v>
      </c>
      <c r="L751" s="24" t="n">
        <v>-0</v>
      </c>
      <c r="M751" s="24"/>
      <c r="N751" s="6" t="s">
        <f>=I751+J751+K751+L751</f>
      </c>
      <c r="O751" s="24"/>
      <c r="P751" s="22"/>
      <c r="Q751" s="22" t="s">
        <v>911</v>
      </c>
    </row>
    <row collapsed="false" customFormat="false" customHeight="false" hidden="false" ht="12.1" outlineLevel="0" r="752">
      <c r="A752" s="21" t="n">
        <v>45517.735081019</v>
      </c>
      <c r="B752" s="22" t="s">
        <v>890</v>
      </c>
      <c r="C752" s="22" t="s">
        <v>414</v>
      </c>
      <c r="D752" s="22" t="s">
        <v>890</v>
      </c>
      <c r="E752" s="22" t="s">
        <v>890</v>
      </c>
      <c r="F752" s="22" t="s">
        <v>20</v>
      </c>
      <c r="G752" s="23" t="n">
        <v>1</v>
      </c>
      <c r="H752" s="24" t="n">
        <v>112.34</v>
      </c>
      <c r="I752" s="24" t="n">
        <v>112.34</v>
      </c>
      <c r="J752" s="24" t="n">
        <v>0</v>
      </c>
      <c r="K752" s="24" t="n">
        <v>-0</v>
      </c>
      <c r="L752" s="24" t="n">
        <v>-0</v>
      </c>
      <c r="M752" s="24"/>
      <c r="N752" s="6" t="s">
        <f>=I752+J752+K752+L752</f>
      </c>
      <c r="O752" s="24"/>
      <c r="P752" s="22"/>
      <c r="Q752" s="22" t="s">
        <v>911</v>
      </c>
    </row>
    <row collapsed="false" customFormat="false" customHeight="false" hidden="false" ht="12.1" outlineLevel="0" r="753">
      <c r="A753" s="29" t="n">
        <v>45517.813020833</v>
      </c>
      <c r="B753" s="30" t="s">
        <v>982</v>
      </c>
      <c r="C753" s="30" t="s">
        <v>1085</v>
      </c>
      <c r="D753" s="30" t="s">
        <v>982</v>
      </c>
      <c r="E753" s="30" t="s">
        <v>982</v>
      </c>
      <c r="F753" s="30" t="s">
        <v>20</v>
      </c>
      <c r="G753" s="31" t="n">
        <v>1</v>
      </c>
      <c r="H753" s="32" t="n">
        <v>-177</v>
      </c>
      <c r="I753" s="32" t="n">
        <v>-177</v>
      </c>
      <c r="J753" s="32" t="n">
        <v>0</v>
      </c>
      <c r="K753" s="32" t="n">
        <v>-0</v>
      </c>
      <c r="L753" s="32" t="n">
        <v>-0</v>
      </c>
      <c r="M753" s="32"/>
      <c r="N753" s="6" t="s">
        <f>=I753+J753+K753+L753</f>
      </c>
      <c r="O753" s="32"/>
      <c r="P753" s="30"/>
      <c r="Q753" s="30" t="s">
        <v>911</v>
      </c>
    </row>
    <row collapsed="false" customFormat="false" customHeight="false" hidden="false" ht="12.1" outlineLevel="0" r="754">
      <c r="A754" s="33" t="n">
        <v>45517.833680556</v>
      </c>
      <c r="B754" s="34" t="s">
        <v>960</v>
      </c>
      <c r="C754" s="34" t="s">
        <v>369</v>
      </c>
      <c r="D754" s="34" t="s">
        <v>960</v>
      </c>
      <c r="E754" s="34" t="s">
        <v>960</v>
      </c>
      <c r="F754" s="34" t="s">
        <v>20</v>
      </c>
      <c r="G754" s="35" t="n">
        <v>1</v>
      </c>
      <c r="H754" s="36" t="n">
        <v>-9588.37</v>
      </c>
      <c r="I754" s="36" t="n">
        <v>-9588.37</v>
      </c>
      <c r="J754" s="36" t="n">
        <v>0</v>
      </c>
      <c r="K754" s="36" t="n">
        <v>-0</v>
      </c>
      <c r="L754" s="36" t="n">
        <v>-0</v>
      </c>
      <c r="M754" s="36"/>
      <c r="N754" s="6" t="s">
        <f>=I754+J754+K754+L754</f>
      </c>
      <c r="O754" s="36"/>
      <c r="P754" s="34"/>
      <c r="Q754" s="34" t="s">
        <v>911</v>
      </c>
    </row>
    <row collapsed="false" customFormat="false" customHeight="false" hidden="false" ht="12.1" outlineLevel="0" r="755">
      <c r="A755" s="33" t="n">
        <v>45518.678391204</v>
      </c>
      <c r="B755" s="34" t="s">
        <v>960</v>
      </c>
      <c r="C755" s="34" t="s">
        <v>369</v>
      </c>
      <c r="D755" s="34" t="s">
        <v>960</v>
      </c>
      <c r="E755" s="34" t="s">
        <v>960</v>
      </c>
      <c r="F755" s="34" t="s">
        <v>20</v>
      </c>
      <c r="G755" s="35" t="n">
        <v>1</v>
      </c>
      <c r="H755" s="36" t="n">
        <v>-167.68</v>
      </c>
      <c r="I755" s="36" t="n">
        <v>-167.68</v>
      </c>
      <c r="J755" s="36" t="n">
        <v>0</v>
      </c>
      <c r="K755" s="36" t="n">
        <v>-0</v>
      </c>
      <c r="L755" s="36" t="n">
        <v>-0</v>
      </c>
      <c r="M755" s="36"/>
      <c r="N755" s="6" t="s">
        <f>=I755+J755+K755+L755</f>
      </c>
      <c r="O755" s="36"/>
      <c r="P755" s="34"/>
      <c r="Q755" s="34" t="s">
        <v>911</v>
      </c>
    </row>
    <row collapsed="false" customFormat="false" customHeight="false" hidden="false" ht="12.1" outlineLevel="0" r="756">
      <c r="A756" s="29" t="n">
        <v>45518.678391204</v>
      </c>
      <c r="B756" s="30" t="s">
        <v>982</v>
      </c>
      <c r="C756" s="30" t="s">
        <v>1086</v>
      </c>
      <c r="D756" s="30" t="s">
        <v>982</v>
      </c>
      <c r="E756" s="30" t="s">
        <v>982</v>
      </c>
      <c r="F756" s="30" t="s">
        <v>20</v>
      </c>
      <c r="G756" s="31" t="n">
        <v>1</v>
      </c>
      <c r="H756" s="32" t="n">
        <v>-8</v>
      </c>
      <c r="I756" s="32" t="n">
        <v>-8</v>
      </c>
      <c r="J756" s="32" t="n">
        <v>0</v>
      </c>
      <c r="K756" s="32" t="n">
        <v>-0</v>
      </c>
      <c r="L756" s="32" t="n">
        <v>-0</v>
      </c>
      <c r="M756" s="32"/>
      <c r="N756" s="6" t="s">
        <f>=I756+J756+K756+L756</f>
      </c>
      <c r="O756" s="32"/>
      <c r="P756" s="30"/>
      <c r="Q756" s="30" t="s">
        <v>911</v>
      </c>
    </row>
    <row collapsed="false" customFormat="false" customHeight="false" hidden="false" ht="12.1" outlineLevel="0" r="757">
      <c r="A757" s="21" t="n">
        <v>45518.678506944</v>
      </c>
      <c r="B757" s="22" t="s">
        <v>890</v>
      </c>
      <c r="C757" s="22" t="s">
        <v>414</v>
      </c>
      <c r="D757" s="22" t="s">
        <v>890</v>
      </c>
      <c r="E757" s="22" t="s">
        <v>890</v>
      </c>
      <c r="F757" s="22" t="s">
        <v>20</v>
      </c>
      <c r="G757" s="23" t="n">
        <v>1</v>
      </c>
      <c r="H757" s="24" t="n">
        <v>8</v>
      </c>
      <c r="I757" s="24" t="n">
        <v>8</v>
      </c>
      <c r="J757" s="24" t="n">
        <v>0</v>
      </c>
      <c r="K757" s="24" t="n">
        <v>-0</v>
      </c>
      <c r="L757" s="24" t="n">
        <v>-0</v>
      </c>
      <c r="M757" s="24"/>
      <c r="N757" s="6" t="s">
        <f>=I757+J757+K757+L757</f>
      </c>
      <c r="O757" s="24"/>
      <c r="P757" s="22"/>
      <c r="Q757" s="22" t="s">
        <v>911</v>
      </c>
    </row>
    <row collapsed="false" customFormat="false" customHeight="false" hidden="false" ht="12.1" outlineLevel="0" r="758">
      <c r="A758" s="33" t="n">
        <v>45518.679525463</v>
      </c>
      <c r="B758" s="34" t="s">
        <v>960</v>
      </c>
      <c r="C758" s="34" t="s">
        <v>369</v>
      </c>
      <c r="D758" s="34" t="s">
        <v>960</v>
      </c>
      <c r="E758" s="34" t="s">
        <v>960</v>
      </c>
      <c r="F758" s="34" t="s">
        <v>20</v>
      </c>
      <c r="G758" s="35" t="n">
        <v>1</v>
      </c>
      <c r="H758" s="36" t="n">
        <v>-8</v>
      </c>
      <c r="I758" s="36" t="n">
        <v>-8</v>
      </c>
      <c r="J758" s="36" t="n">
        <v>0</v>
      </c>
      <c r="K758" s="36" t="n">
        <v>-0</v>
      </c>
      <c r="L758" s="36" t="n">
        <v>-0</v>
      </c>
      <c r="M758" s="36"/>
      <c r="N758" s="6" t="s">
        <f>=I758+J758+K758+L758</f>
      </c>
      <c r="O758" s="36"/>
      <c r="P758" s="34"/>
      <c r="Q758" s="34" t="s">
        <v>911</v>
      </c>
    </row>
    <row collapsed="false" customFormat="false" customHeight="false" hidden="false" ht="12.1" outlineLevel="0" r="759">
      <c r="A759" s="21" t="n">
        <v>45526</v>
      </c>
      <c r="B759" s="22" t="s">
        <v>890</v>
      </c>
      <c r="C759" s="22" t="s">
        <v>192</v>
      </c>
      <c r="D759" s="22" t="s">
        <v>890</v>
      </c>
      <c r="E759" s="22" t="s">
        <v>890</v>
      </c>
      <c r="F759" s="22" t="s">
        <v>20</v>
      </c>
      <c r="G759" s="23" t="n">
        <v>1</v>
      </c>
      <c r="H759" s="24" t="n">
        <v>5000</v>
      </c>
      <c r="I759" s="24" t="n">
        <v>5000</v>
      </c>
      <c r="J759" s="24" t="n">
        <v>0</v>
      </c>
      <c r="K759" s="24" t="n">
        <v>-0</v>
      </c>
      <c r="L759" s="24" t="n">
        <v>-0</v>
      </c>
      <c r="M759" s="24"/>
      <c r="N759" s="6" t="s">
        <f>=I759+J759+K759+L759</f>
      </c>
      <c r="O759" s="24"/>
      <c r="P759" s="22"/>
      <c r="Q759" s="22" t="s">
        <v>891</v>
      </c>
    </row>
    <row collapsed="false" customFormat="false" customHeight="false" hidden="false" ht="12.1" outlineLevel="0" r="760">
      <c r="A760" s="20" t="n">
        <v>45526.761377315</v>
      </c>
      <c r="B760" s="16" t="s">
        <v>97</v>
      </c>
      <c r="C760" s="16" t="s">
        <v>1005</v>
      </c>
      <c r="D760" s="16" t="s">
        <v>763</v>
      </c>
      <c r="E760" s="16" t="s">
        <v>18</v>
      </c>
      <c r="F760" s="16" t="s">
        <v>20</v>
      </c>
      <c r="G760" s="7" t="n">
        <v>1</v>
      </c>
      <c r="H760" s="6" t="n">
        <v>650.7</v>
      </c>
      <c r="I760" s="6" t="n">
        <v>-650.7</v>
      </c>
      <c r="J760" s="6" t="n">
        <v>-0</v>
      </c>
      <c r="K760" s="6" t="n">
        <v>-0.39</v>
      </c>
      <c r="L760" s="6" t="n">
        <v>-0.19</v>
      </c>
      <c r="M760" s="6"/>
      <c r="N760" s="6" t="s">
        <f>=I760+J760+K760+L760</f>
      </c>
      <c r="O760" s="6"/>
      <c r="P760" s="16"/>
      <c r="Q760" s="16" t="s">
        <v>891</v>
      </c>
    </row>
    <row collapsed="false" customFormat="false" customHeight="false" hidden="false" ht="12.1" outlineLevel="0" r="761">
      <c r="A761" s="20" t="n">
        <v>45526.761956019</v>
      </c>
      <c r="B761" s="16" t="s">
        <v>97</v>
      </c>
      <c r="C761" s="16" t="s">
        <v>1005</v>
      </c>
      <c r="D761" s="16" t="s">
        <v>763</v>
      </c>
      <c r="E761" s="16" t="s">
        <v>18</v>
      </c>
      <c r="F761" s="16" t="s">
        <v>20</v>
      </c>
      <c r="G761" s="7" t="n">
        <v>1</v>
      </c>
      <c r="H761" s="6" t="n">
        <v>650.7</v>
      </c>
      <c r="I761" s="6" t="n">
        <v>-650.7</v>
      </c>
      <c r="J761" s="6" t="n">
        <v>-0</v>
      </c>
      <c r="K761" s="6" t="n">
        <v>-0.39</v>
      </c>
      <c r="L761" s="6" t="n">
        <v>-0</v>
      </c>
      <c r="M761" s="6"/>
      <c r="N761" s="6" t="s">
        <f>=I761+J761+K761+L761</f>
      </c>
      <c r="O761" s="6"/>
      <c r="P761" s="16"/>
      <c r="Q761" s="16" t="s">
        <v>891</v>
      </c>
    </row>
    <row collapsed="false" customFormat="false" customHeight="false" hidden="false" ht="12.1" outlineLevel="0" r="762">
      <c r="A762" s="20" t="n">
        <v>45526.762094907</v>
      </c>
      <c r="B762" s="16" t="s">
        <v>57</v>
      </c>
      <c r="C762" s="16" t="s">
        <v>981</v>
      </c>
      <c r="D762" s="16" t="s">
        <v>763</v>
      </c>
      <c r="E762" s="16" t="s">
        <v>18</v>
      </c>
      <c r="F762" s="16" t="s">
        <v>20</v>
      </c>
      <c r="G762" s="7" t="n">
        <v>5</v>
      </c>
      <c r="H762" s="6" t="n">
        <v>477.8</v>
      </c>
      <c r="I762" s="6" t="n">
        <v>-2389</v>
      </c>
      <c r="J762" s="6" t="n">
        <v>-0</v>
      </c>
      <c r="K762" s="6" t="n">
        <v>-1.43</v>
      </c>
      <c r="L762" s="6" t="n">
        <v>-0</v>
      </c>
      <c r="M762" s="6"/>
      <c r="N762" s="6" t="s">
        <f>=I762+J762+K762+L762</f>
      </c>
      <c r="O762" s="6"/>
      <c r="P762" s="16"/>
      <c r="Q762" s="16" t="s">
        <v>891</v>
      </c>
    </row>
    <row collapsed="false" customFormat="false" customHeight="false" hidden="false" ht="12.1" outlineLevel="0" r="763">
      <c r="A763" s="21" t="n">
        <v>45530</v>
      </c>
      <c r="B763" s="22" t="s">
        <v>890</v>
      </c>
      <c r="C763" s="22" t="s">
        <v>192</v>
      </c>
      <c r="D763" s="22" t="s">
        <v>890</v>
      </c>
      <c r="E763" s="22" t="s">
        <v>890</v>
      </c>
      <c r="F763" s="22" t="s">
        <v>20</v>
      </c>
      <c r="G763" s="23" t="n">
        <v>1</v>
      </c>
      <c r="H763" s="24" t="n">
        <v>1450</v>
      </c>
      <c r="I763" s="24" t="n">
        <v>1450</v>
      </c>
      <c r="J763" s="24" t="n">
        <v>0</v>
      </c>
      <c r="K763" s="24" t="n">
        <v>-0</v>
      </c>
      <c r="L763" s="24" t="n">
        <v>-0</v>
      </c>
      <c r="M763" s="24"/>
      <c r="N763" s="6" t="s">
        <f>=I763+J763+K763+L763</f>
      </c>
      <c r="O763" s="24"/>
      <c r="P763" s="22"/>
      <c r="Q763" s="22" t="s">
        <v>891</v>
      </c>
    </row>
    <row collapsed="false" customFormat="false" customHeight="false" hidden="false" ht="12.1" outlineLevel="0" r="764">
      <c r="A764" s="21" t="n">
        <v>45530</v>
      </c>
      <c r="B764" s="22" t="s">
        <v>890</v>
      </c>
      <c r="C764" s="22" t="s">
        <v>192</v>
      </c>
      <c r="D764" s="22" t="s">
        <v>890</v>
      </c>
      <c r="E764" s="22" t="s">
        <v>890</v>
      </c>
      <c r="F764" s="22" t="s">
        <v>20</v>
      </c>
      <c r="G764" s="23" t="n">
        <v>1</v>
      </c>
      <c r="H764" s="24" t="n">
        <v>2000</v>
      </c>
      <c r="I764" s="24" t="n">
        <v>2000</v>
      </c>
      <c r="J764" s="24" t="n">
        <v>0</v>
      </c>
      <c r="K764" s="24" t="n">
        <v>-0</v>
      </c>
      <c r="L764" s="24" t="n">
        <v>-0</v>
      </c>
      <c r="M764" s="24"/>
      <c r="N764" s="6" t="s">
        <f>=I764+J764+K764+L764</f>
      </c>
      <c r="O764" s="24"/>
      <c r="P764" s="22"/>
      <c r="Q764" s="22" t="s">
        <v>891</v>
      </c>
    </row>
    <row collapsed="false" customFormat="false" customHeight="false" hidden="false" ht="12.1" outlineLevel="0" r="765">
      <c r="A765" s="21" t="n">
        <v>45530</v>
      </c>
      <c r="B765" s="22" t="s">
        <v>890</v>
      </c>
      <c r="C765" s="22" t="s">
        <v>192</v>
      </c>
      <c r="D765" s="22" t="s">
        <v>890</v>
      </c>
      <c r="E765" s="22" t="s">
        <v>890</v>
      </c>
      <c r="F765" s="22" t="s">
        <v>20</v>
      </c>
      <c r="G765" s="23" t="n">
        <v>1</v>
      </c>
      <c r="H765" s="24" t="n">
        <v>3200</v>
      </c>
      <c r="I765" s="24" t="n">
        <v>3200</v>
      </c>
      <c r="J765" s="24" t="n">
        <v>0</v>
      </c>
      <c r="K765" s="24" t="n">
        <v>-0</v>
      </c>
      <c r="L765" s="24" t="n">
        <v>-0</v>
      </c>
      <c r="M765" s="24"/>
      <c r="N765" s="6" t="s">
        <f>=I765+J765+K765+L765</f>
      </c>
      <c r="O765" s="24"/>
      <c r="P765" s="22"/>
      <c r="Q765" s="22" t="s">
        <v>891</v>
      </c>
    </row>
    <row collapsed="false" customFormat="false" customHeight="false" hidden="false" ht="12.1" outlineLevel="0" r="766">
      <c r="A766" s="21" t="n">
        <v>45530.020636574</v>
      </c>
      <c r="B766" s="22" t="s">
        <v>890</v>
      </c>
      <c r="C766" s="22" t="s">
        <v>192</v>
      </c>
      <c r="D766" s="22" t="s">
        <v>890</v>
      </c>
      <c r="E766" s="22" t="s">
        <v>890</v>
      </c>
      <c r="F766" s="22" t="s">
        <v>20</v>
      </c>
      <c r="G766" s="23" t="n">
        <v>1</v>
      </c>
      <c r="H766" s="24" t="n">
        <v>800</v>
      </c>
      <c r="I766" s="24" t="n">
        <v>800</v>
      </c>
      <c r="J766" s="24" t="n">
        <v>0</v>
      </c>
      <c r="K766" s="24" t="n">
        <v>-0</v>
      </c>
      <c r="L766" s="24" t="n">
        <v>-0</v>
      </c>
      <c r="M766" s="24"/>
      <c r="N766" s="6" t="s">
        <f>=I766+J766+K766+L766</f>
      </c>
      <c r="O766" s="24"/>
      <c r="P766" s="22"/>
      <c r="Q766" s="22" t="s">
        <v>985</v>
      </c>
    </row>
    <row collapsed="false" customFormat="false" customHeight="false" hidden="false" ht="12.1" outlineLevel="0" r="767">
      <c r="A767" s="20" t="n">
        <v>45530.741238426</v>
      </c>
      <c r="B767" s="16" t="s">
        <v>31</v>
      </c>
      <c r="C767" s="16" t="s">
        <v>894</v>
      </c>
      <c r="D767" s="16" t="s">
        <v>763</v>
      </c>
      <c r="E767" s="16" t="s">
        <v>18</v>
      </c>
      <c r="F767" s="16" t="s">
        <v>20</v>
      </c>
      <c r="G767" s="7" t="n">
        <v>10</v>
      </c>
      <c r="H767" s="6" t="n">
        <v>264.21</v>
      </c>
      <c r="I767" s="6" t="n">
        <v>-2642.1</v>
      </c>
      <c r="J767" s="6" t="n">
        <v>-0</v>
      </c>
      <c r="K767" s="6" t="n">
        <v>-1.59</v>
      </c>
      <c r="L767" s="6" t="n">
        <v>-0</v>
      </c>
      <c r="M767" s="6"/>
      <c r="N767" s="6" t="s">
        <f>=I767+J767+K767+L767</f>
      </c>
      <c r="O767" s="6"/>
      <c r="P767" s="16"/>
      <c r="Q767" s="16" t="s">
        <v>891</v>
      </c>
    </row>
    <row collapsed="false" customFormat="false" customHeight="false" hidden="false" ht="12.1" outlineLevel="0" r="768">
      <c r="A768" s="20" t="n">
        <v>45530.744479167</v>
      </c>
      <c r="B768" s="16" t="s">
        <v>64</v>
      </c>
      <c r="C768" s="16" t="s">
        <v>937</v>
      </c>
      <c r="D768" s="16" t="s">
        <v>763</v>
      </c>
      <c r="E768" s="16" t="s">
        <v>18</v>
      </c>
      <c r="F768" s="16" t="s">
        <v>20</v>
      </c>
      <c r="G768" s="7" t="n">
        <v>10</v>
      </c>
      <c r="H768" s="6" t="n">
        <v>200.4</v>
      </c>
      <c r="I768" s="6" t="n">
        <v>-2004</v>
      </c>
      <c r="J768" s="6" t="n">
        <v>-0</v>
      </c>
      <c r="K768" s="6" t="n">
        <v>-1.2</v>
      </c>
      <c r="L768" s="6" t="n">
        <v>-0</v>
      </c>
      <c r="M768" s="6"/>
      <c r="N768" s="6" t="s">
        <f>=I768+J768+K768+L768</f>
      </c>
      <c r="O768" s="6"/>
      <c r="P768" s="16"/>
      <c r="Q768" s="16" t="s">
        <v>891</v>
      </c>
    </row>
    <row collapsed="false" customFormat="false" customHeight="false" hidden="false" ht="12.1" outlineLevel="0" r="769">
      <c r="A769" s="20" t="n">
        <v>45530.751643519</v>
      </c>
      <c r="B769" s="16" t="s">
        <v>795</v>
      </c>
      <c r="C769" s="16" t="s">
        <v>1002</v>
      </c>
      <c r="D769" s="16" t="s">
        <v>763</v>
      </c>
      <c r="E769" s="16" t="s">
        <v>18</v>
      </c>
      <c r="F769" s="16" t="s">
        <v>20</v>
      </c>
      <c r="G769" s="7" t="n">
        <v>2000</v>
      </c>
      <c r="H769" s="6" t="n">
        <v>0.5695</v>
      </c>
      <c r="I769" s="6" t="n">
        <v>-1139</v>
      </c>
      <c r="J769" s="6" t="n">
        <v>-0</v>
      </c>
      <c r="K769" s="6" t="n">
        <v>-0.68</v>
      </c>
      <c r="L769" s="6" t="n">
        <v>-0</v>
      </c>
      <c r="M769" s="6"/>
      <c r="N769" s="6" t="s">
        <f>=I769+J769+K769+L769</f>
      </c>
      <c r="O769" s="6"/>
      <c r="P769" s="16"/>
      <c r="Q769" s="16" t="s">
        <v>891</v>
      </c>
    </row>
    <row collapsed="false" customFormat="false" customHeight="false" hidden="false" ht="12.1" outlineLevel="0" r="770">
      <c r="A770" s="20" t="n">
        <v>45530.752430556</v>
      </c>
      <c r="B770" s="16" t="s">
        <v>35</v>
      </c>
      <c r="C770" s="16" t="s">
        <v>986</v>
      </c>
      <c r="D770" s="16" t="s">
        <v>763</v>
      </c>
      <c r="E770" s="16" t="s">
        <v>18</v>
      </c>
      <c r="F770" s="16" t="s">
        <v>20</v>
      </c>
      <c r="G770" s="7" t="n">
        <v>10</v>
      </c>
      <c r="H770" s="6" t="n">
        <v>201.6</v>
      </c>
      <c r="I770" s="6" t="n">
        <v>-2016</v>
      </c>
      <c r="J770" s="6" t="n">
        <v>-0</v>
      </c>
      <c r="K770" s="6" t="n">
        <v>-1.21</v>
      </c>
      <c r="L770" s="6" t="n">
        <v>-0</v>
      </c>
      <c r="M770" s="6"/>
      <c r="N770" s="6" t="s">
        <f>=I770+J770+K770+L770</f>
      </c>
      <c r="O770" s="6"/>
      <c r="P770" s="16"/>
      <c r="Q770" s="16" t="s">
        <v>891</v>
      </c>
    </row>
    <row collapsed="false" customFormat="false" customHeight="false" hidden="false" ht="12.1" outlineLevel="0" r="771">
      <c r="A771" s="20" t="n">
        <v>45530.790509259</v>
      </c>
      <c r="B771" s="16" t="s">
        <v>61</v>
      </c>
      <c r="C771" s="16" t="s">
        <v>969</v>
      </c>
      <c r="D771" s="16" t="s">
        <v>763</v>
      </c>
      <c r="E771" s="16" t="s">
        <v>18</v>
      </c>
      <c r="F771" s="16" t="s">
        <v>20</v>
      </c>
      <c r="G771" s="7" t="n">
        <v>1000</v>
      </c>
      <c r="H771" s="6" t="n">
        <v>0.782</v>
      </c>
      <c r="I771" s="6" t="n">
        <v>-782</v>
      </c>
      <c r="J771" s="6" t="n">
        <v>-0</v>
      </c>
      <c r="K771" s="6" t="n">
        <v>-0.62</v>
      </c>
      <c r="L771" s="6" t="n">
        <v>-0</v>
      </c>
      <c r="M771" s="6"/>
      <c r="N771" s="6" t="s">
        <f>=I771+J771+K771+L771</f>
      </c>
      <c r="O771" s="6"/>
      <c r="P771" s="16"/>
      <c r="Q771" s="16" t="s">
        <v>985</v>
      </c>
    </row>
    <row collapsed="false" customFormat="false" customHeight="false" hidden="false" ht="12.1" outlineLevel="0" r="772">
      <c r="A772" s="21" t="n">
        <v>45539</v>
      </c>
      <c r="B772" s="22" t="s">
        <v>890</v>
      </c>
      <c r="C772" s="22" t="s">
        <v>192</v>
      </c>
      <c r="D772" s="22" t="s">
        <v>890</v>
      </c>
      <c r="E772" s="22" t="s">
        <v>890</v>
      </c>
      <c r="F772" s="22" t="s">
        <v>20</v>
      </c>
      <c r="G772" s="23" t="n">
        <v>1</v>
      </c>
      <c r="H772" s="24" t="n">
        <v>4500</v>
      </c>
      <c r="I772" s="24" t="n">
        <v>4500</v>
      </c>
      <c r="J772" s="24" t="n">
        <v>0</v>
      </c>
      <c r="K772" s="24" t="n">
        <v>-0</v>
      </c>
      <c r="L772" s="24" t="n">
        <v>-0</v>
      </c>
      <c r="M772" s="24"/>
      <c r="N772" s="6" t="s">
        <f>=I772+J772+K772+L772</f>
      </c>
      <c r="O772" s="24"/>
      <c r="P772" s="22"/>
      <c r="Q772" s="22" t="s">
        <v>891</v>
      </c>
    </row>
    <row collapsed="false" customFormat="false" customHeight="false" hidden="false" ht="12.1" outlineLevel="0" r="773">
      <c r="A773" s="20" t="n">
        <v>45539.650104167</v>
      </c>
      <c r="B773" s="16" t="s">
        <v>31</v>
      </c>
      <c r="C773" s="16" t="s">
        <v>894</v>
      </c>
      <c r="D773" s="16" t="s">
        <v>763</v>
      </c>
      <c r="E773" s="16" t="s">
        <v>18</v>
      </c>
      <c r="F773" s="16" t="s">
        <v>20</v>
      </c>
      <c r="G773" s="7" t="n">
        <v>10</v>
      </c>
      <c r="H773" s="6" t="n">
        <v>248.52</v>
      </c>
      <c r="I773" s="6" t="n">
        <v>-2485.2</v>
      </c>
      <c r="J773" s="6" t="n">
        <v>-0</v>
      </c>
      <c r="K773" s="6" t="n">
        <v>-1.49</v>
      </c>
      <c r="L773" s="6" t="n">
        <v>-0.75</v>
      </c>
      <c r="M773" s="6"/>
      <c r="N773" s="6" t="s">
        <f>=I773+J773+K773+L773</f>
      </c>
      <c r="O773" s="6"/>
      <c r="P773" s="16"/>
      <c r="Q773" s="16" t="s">
        <v>891</v>
      </c>
    </row>
    <row collapsed="false" customFormat="false" customHeight="false" hidden="false" ht="12.1" outlineLevel="0" r="774">
      <c r="A774" s="20" t="n">
        <v>45539.650277778</v>
      </c>
      <c r="B774" s="16" t="s">
        <v>35</v>
      </c>
      <c r="C774" s="16" t="s">
        <v>986</v>
      </c>
      <c r="D774" s="16" t="s">
        <v>763</v>
      </c>
      <c r="E774" s="16" t="s">
        <v>18</v>
      </c>
      <c r="F774" s="16" t="s">
        <v>20</v>
      </c>
      <c r="G774" s="7" t="n">
        <v>10</v>
      </c>
      <c r="H774" s="6" t="n">
        <v>192.3</v>
      </c>
      <c r="I774" s="6" t="n">
        <v>-1923</v>
      </c>
      <c r="J774" s="6" t="n">
        <v>-0</v>
      </c>
      <c r="K774" s="6" t="n">
        <v>-1.15</v>
      </c>
      <c r="L774" s="6" t="n">
        <v>-0.58</v>
      </c>
      <c r="M774" s="6"/>
      <c r="N774" s="6" t="s">
        <f>=I774+J774+K774+L774</f>
      </c>
      <c r="O774" s="6"/>
      <c r="P774" s="16"/>
      <c r="Q774" s="16" t="s">
        <v>891</v>
      </c>
    </row>
    <row collapsed="false" customFormat="false" customHeight="false" hidden="false" ht="12.1" outlineLevel="0" r="775">
      <c r="A775" s="21" t="n">
        <v>45567.632349537</v>
      </c>
      <c r="B775" s="22" t="s">
        <v>903</v>
      </c>
      <c r="C775" s="22" t="s">
        <v>1087</v>
      </c>
      <c r="D775" s="22" t="s">
        <v>903</v>
      </c>
      <c r="E775" s="22" t="s">
        <v>903</v>
      </c>
      <c r="F775" s="22" t="s">
        <v>20</v>
      </c>
      <c r="G775" s="23" t="n">
        <v>1</v>
      </c>
      <c r="H775" s="24" t="n">
        <v>191.95</v>
      </c>
      <c r="I775" s="24" t="n">
        <v>191.95</v>
      </c>
      <c r="J775" s="24" t="n">
        <v>0</v>
      </c>
      <c r="K775" s="24" t="n">
        <v>-0</v>
      </c>
      <c r="L775" s="24" t="n">
        <v>-0</v>
      </c>
      <c r="M775" s="24"/>
      <c r="N775" s="6" t="s">
        <f>=I775+J775+K775+L775</f>
      </c>
      <c r="O775" s="24"/>
      <c r="P775" s="22"/>
      <c r="Q775" s="22" t="s">
        <v>911</v>
      </c>
    </row>
    <row collapsed="false" customFormat="false" customHeight="false" hidden="false" ht="12.1" outlineLevel="0" r="776">
      <c r="A776" s="21" t="n">
        <v>45575.81837963</v>
      </c>
      <c r="B776" s="22" t="s">
        <v>890</v>
      </c>
      <c r="C776" s="22" t="s">
        <v>414</v>
      </c>
      <c r="D776" s="22" t="s">
        <v>890</v>
      </c>
      <c r="E776" s="22" t="s">
        <v>890</v>
      </c>
      <c r="F776" s="22" t="s">
        <v>20</v>
      </c>
      <c r="G776" s="23" t="n">
        <v>1</v>
      </c>
      <c r="H776" s="24" t="n">
        <v>400</v>
      </c>
      <c r="I776" s="24" t="n">
        <v>400</v>
      </c>
      <c r="J776" s="24" t="n">
        <v>0</v>
      </c>
      <c r="K776" s="24" t="n">
        <v>-0</v>
      </c>
      <c r="L776" s="24" t="n">
        <v>-0</v>
      </c>
      <c r="M776" s="24"/>
      <c r="N776" s="6" t="s">
        <f>=I776+J776+K776+L776</f>
      </c>
      <c r="O776" s="24"/>
      <c r="P776" s="22"/>
      <c r="Q776" s="22" t="s">
        <v>911</v>
      </c>
    </row>
    <row collapsed="false" customFormat="false" customHeight="false" hidden="false" ht="12.1" outlineLevel="0" r="777">
      <c r="A777" s="20" t="n">
        <v>45575.819791667</v>
      </c>
      <c r="B777" s="16" t="s">
        <v>57</v>
      </c>
      <c r="C777" s="16" t="s">
        <v>981</v>
      </c>
      <c r="D777" s="16" t="s">
        <v>763</v>
      </c>
      <c r="E777" s="16" t="s">
        <v>18</v>
      </c>
      <c r="F777" s="16" t="s">
        <v>20</v>
      </c>
      <c r="G777" s="7" t="n">
        <v>1</v>
      </c>
      <c r="H777" s="6" t="n">
        <v>497.4</v>
      </c>
      <c r="I777" s="6" t="n">
        <v>-497.4</v>
      </c>
      <c r="J777" s="6" t="n">
        <v>-0</v>
      </c>
      <c r="K777" s="6" t="n">
        <v>-0.35</v>
      </c>
      <c r="L777" s="6" t="n">
        <v>-0</v>
      </c>
      <c r="M777" s="6"/>
      <c r="N777" s="6" t="s">
        <f>=I777+J777+K777+L777</f>
      </c>
      <c r="O777" s="6"/>
      <c r="P777" s="16"/>
      <c r="Q777" s="16" t="s">
        <v>911</v>
      </c>
    </row>
    <row collapsed="false" customFormat="false" customHeight="false" hidden="false" ht="12.1" outlineLevel="0" r="778">
      <c r="A778" s="21" t="n">
        <v>45580.752094907</v>
      </c>
      <c r="B778" s="22" t="s">
        <v>1016</v>
      </c>
      <c r="C778" s="22" t="s">
        <v>1088</v>
      </c>
      <c r="D778" s="22" t="s">
        <v>903</v>
      </c>
      <c r="E778" s="22" t="s">
        <v>903</v>
      </c>
      <c r="F778" s="22" t="s">
        <v>20</v>
      </c>
      <c r="G778" s="23" t="n">
        <v>1</v>
      </c>
      <c r="H778" s="24" t="n">
        <v>1.37</v>
      </c>
      <c r="I778" s="24" t="n">
        <v>1.37</v>
      </c>
      <c r="J778" s="24" t="n">
        <v>0</v>
      </c>
      <c r="K778" s="24" t="n">
        <v>-0</v>
      </c>
      <c r="L778" s="24" t="n">
        <v>-0</v>
      </c>
      <c r="M778" s="24"/>
      <c r="N778" s="6" t="s">
        <f>=I778+J778+K778+L778</f>
      </c>
      <c r="O778" s="24"/>
      <c r="P778" s="22"/>
      <c r="Q778" s="22" t="s">
        <v>911</v>
      </c>
    </row>
    <row collapsed="false" customFormat="false" customHeight="false" hidden="false" ht="12.1" outlineLevel="0" r="779">
      <c r="A779" s="21" t="n">
        <v>45582</v>
      </c>
      <c r="B779" s="22" t="s">
        <v>905</v>
      </c>
      <c r="C779" s="22" t="s">
        <v>1077</v>
      </c>
      <c r="D779" s="22" t="s">
        <v>905</v>
      </c>
      <c r="E779" s="22" t="s">
        <v>905</v>
      </c>
      <c r="F779" s="22" t="s">
        <v>20</v>
      </c>
      <c r="G779" s="23" t="n">
        <v>1</v>
      </c>
      <c r="H779" s="24" t="n">
        <v>250</v>
      </c>
      <c r="I779" s="24" t="n">
        <v>250</v>
      </c>
      <c r="J779" s="24" t="n">
        <v>0</v>
      </c>
      <c r="K779" s="24" t="n">
        <v>-0</v>
      </c>
      <c r="L779" s="24" t="n">
        <v>-0</v>
      </c>
      <c r="M779" s="24"/>
      <c r="N779" s="6" t="s">
        <f>=I779+J779+K779+L779</f>
      </c>
      <c r="O779" s="24"/>
      <c r="P779" s="22"/>
      <c r="Q779" s="22" t="s">
        <v>891</v>
      </c>
    </row>
    <row collapsed="false" customFormat="false" customHeight="false" hidden="false" ht="12.1" outlineLevel="0" r="780">
      <c r="A780" s="21" t="n">
        <v>45590.773553241</v>
      </c>
      <c r="B780" s="22" t="s">
        <v>1016</v>
      </c>
      <c r="C780" s="22" t="s">
        <v>1029</v>
      </c>
      <c r="D780" s="22" t="s">
        <v>903</v>
      </c>
      <c r="E780" s="22" t="s">
        <v>903</v>
      </c>
      <c r="F780" s="22" t="s">
        <v>20</v>
      </c>
      <c r="G780" s="23" t="n">
        <v>1</v>
      </c>
      <c r="H780" s="24" t="n">
        <v>12.55</v>
      </c>
      <c r="I780" s="24" t="n">
        <v>12.55</v>
      </c>
      <c r="J780" s="24" t="n">
        <v>0</v>
      </c>
      <c r="K780" s="24" t="n">
        <v>-0</v>
      </c>
      <c r="L780" s="24" t="n">
        <v>-0</v>
      </c>
      <c r="M780" s="24"/>
      <c r="N780" s="6" t="s">
        <f>=I780+J780+K780+L780</f>
      </c>
      <c r="O780" s="24"/>
      <c r="P780" s="22"/>
      <c r="Q780" s="22" t="s">
        <v>911</v>
      </c>
    </row>
    <row collapsed="false" customFormat="false" customHeight="false" hidden="false" ht="12.1" outlineLevel="0" r="781">
      <c r="A781" s="21" t="n">
        <v>45594</v>
      </c>
      <c r="B781" s="22" t="s">
        <v>890</v>
      </c>
      <c r="C781" s="22" t="s">
        <v>192</v>
      </c>
      <c r="D781" s="22" t="s">
        <v>890</v>
      </c>
      <c r="E781" s="22" t="s">
        <v>890</v>
      </c>
      <c r="F781" s="22" t="s">
        <v>20</v>
      </c>
      <c r="G781" s="23" t="n">
        <v>1</v>
      </c>
      <c r="H781" s="24" t="n">
        <v>4000</v>
      </c>
      <c r="I781" s="24" t="n">
        <v>4000</v>
      </c>
      <c r="J781" s="24" t="n">
        <v>0</v>
      </c>
      <c r="K781" s="24" t="n">
        <v>-0</v>
      </c>
      <c r="L781" s="24" t="n">
        <v>-0</v>
      </c>
      <c r="M781" s="24"/>
      <c r="N781" s="6" t="s">
        <f>=I781+J781+K781+L781</f>
      </c>
      <c r="O781" s="24"/>
      <c r="P781" s="22"/>
      <c r="Q781" s="22" t="s">
        <v>891</v>
      </c>
    </row>
    <row collapsed="false" customFormat="false" customHeight="false" hidden="false" ht="12.1" outlineLevel="0" r="782">
      <c r="A782" s="20" t="n">
        <v>45594.680555556</v>
      </c>
      <c r="B782" s="16" t="s">
        <v>35</v>
      </c>
      <c r="C782" s="16" t="s">
        <v>986</v>
      </c>
      <c r="D782" s="16" t="s">
        <v>763</v>
      </c>
      <c r="E782" s="16" t="s">
        <v>18</v>
      </c>
      <c r="F782" s="16" t="s">
        <v>20</v>
      </c>
      <c r="G782" s="7" t="n">
        <v>10</v>
      </c>
      <c r="H782" s="6" t="n">
        <v>190.15</v>
      </c>
      <c r="I782" s="6" t="n">
        <v>-1901.5</v>
      </c>
      <c r="J782" s="6" t="n">
        <v>-0</v>
      </c>
      <c r="K782" s="6" t="n">
        <v>-1.14</v>
      </c>
      <c r="L782" s="6" t="n">
        <v>-0.57</v>
      </c>
      <c r="M782" s="6"/>
      <c r="N782" s="6" t="s">
        <f>=I782+J782+K782+L782</f>
      </c>
      <c r="O782" s="6"/>
      <c r="P782" s="16"/>
      <c r="Q782" s="16" t="s">
        <v>891</v>
      </c>
    </row>
    <row collapsed="false" customFormat="false" customHeight="false" hidden="false" ht="12.1" outlineLevel="0" r="783">
      <c r="A783" s="20" t="n">
        <v>45594.680763889</v>
      </c>
      <c r="B783" s="16" t="s">
        <v>57</v>
      </c>
      <c r="C783" s="16" t="s">
        <v>981</v>
      </c>
      <c r="D783" s="16" t="s">
        <v>763</v>
      </c>
      <c r="E783" s="16" t="s">
        <v>18</v>
      </c>
      <c r="F783" s="16" t="s">
        <v>20</v>
      </c>
      <c r="G783" s="7" t="n">
        <v>5</v>
      </c>
      <c r="H783" s="6" t="n">
        <v>444.6</v>
      </c>
      <c r="I783" s="6" t="n">
        <v>-2223</v>
      </c>
      <c r="J783" s="6" t="n">
        <v>-0</v>
      </c>
      <c r="K783" s="6" t="n">
        <v>-1.33</v>
      </c>
      <c r="L783" s="6" t="n">
        <v>-0.66</v>
      </c>
      <c r="M783" s="6"/>
      <c r="N783" s="6" t="s">
        <f>=I783+J783+K783+L783</f>
      </c>
      <c r="O783" s="6"/>
      <c r="P783" s="16"/>
      <c r="Q783" s="16" t="s">
        <v>891</v>
      </c>
    </row>
    <row collapsed="false" customFormat="false" customHeight="false" hidden="false" ht="12.1" outlineLevel="0" r="784">
      <c r="A784" s="21" t="n">
        <v>45595</v>
      </c>
      <c r="B784" s="22" t="s">
        <v>890</v>
      </c>
      <c r="C784" s="22" t="s">
        <v>192</v>
      </c>
      <c r="D784" s="22" t="s">
        <v>890</v>
      </c>
      <c r="E784" s="22" t="s">
        <v>890</v>
      </c>
      <c r="F784" s="22" t="s">
        <v>20</v>
      </c>
      <c r="G784" s="23" t="n">
        <v>1</v>
      </c>
      <c r="H784" s="24" t="n">
        <v>3600</v>
      </c>
      <c r="I784" s="24" t="n">
        <v>3600</v>
      </c>
      <c r="J784" s="24" t="n">
        <v>0</v>
      </c>
      <c r="K784" s="24" t="n">
        <v>-0</v>
      </c>
      <c r="L784" s="24" t="n">
        <v>-0</v>
      </c>
      <c r="M784" s="24"/>
      <c r="N784" s="6" t="s">
        <f>=I784+J784+K784+L784</f>
      </c>
      <c r="O784" s="24"/>
      <c r="P784" s="22"/>
      <c r="Q784" s="22" t="s">
        <v>891</v>
      </c>
    </row>
    <row collapsed="false" customFormat="false" customHeight="false" hidden="false" ht="12.1" outlineLevel="0" r="785">
      <c r="A785" s="20" t="n">
        <v>45595.509675926</v>
      </c>
      <c r="B785" s="16" t="s">
        <v>72</v>
      </c>
      <c r="C785" s="16" t="s">
        <v>902</v>
      </c>
      <c r="D785" s="16" t="s">
        <v>763</v>
      </c>
      <c r="E785" s="16" t="s">
        <v>18</v>
      </c>
      <c r="F785" s="16" t="s">
        <v>20</v>
      </c>
      <c r="G785" s="7" t="n">
        <v>20</v>
      </c>
      <c r="H785" s="6" t="n">
        <v>196.48</v>
      </c>
      <c r="I785" s="6" t="n">
        <v>-3929.6</v>
      </c>
      <c r="J785" s="6" t="n">
        <v>-0</v>
      </c>
      <c r="K785" s="6" t="n">
        <v>-2.36</v>
      </c>
      <c r="L785" s="6" t="n">
        <v>-1.18</v>
      </c>
      <c r="M785" s="6"/>
      <c r="N785" s="6" t="s">
        <f>=I785+J785+K785+L785</f>
      </c>
      <c r="O785" s="6"/>
      <c r="P785" s="16"/>
      <c r="Q785" s="16" t="s">
        <v>891</v>
      </c>
    </row>
    <row collapsed="false" customFormat="false" customHeight="false" hidden="false" ht="12.1" outlineLevel="0" r="786">
      <c r="A786" s="21" t="n">
        <v>45596</v>
      </c>
      <c r="B786" s="22" t="s">
        <v>903</v>
      </c>
      <c r="C786" s="22" t="s">
        <v>1089</v>
      </c>
      <c r="D786" s="22" t="s">
        <v>903</v>
      </c>
      <c r="E786" s="22" t="s">
        <v>903</v>
      </c>
      <c r="F786" s="22" t="s">
        <v>20</v>
      </c>
      <c r="G786" s="23" t="n">
        <v>1</v>
      </c>
      <c r="H786" s="24" t="n">
        <v>42.38</v>
      </c>
      <c r="I786" s="24" t="n">
        <v>42.38</v>
      </c>
      <c r="J786" s="24" t="n">
        <v>0</v>
      </c>
      <c r="K786" s="24" t="n">
        <v>-0</v>
      </c>
      <c r="L786" s="24" t="n">
        <v>-0</v>
      </c>
      <c r="M786" s="24"/>
      <c r="N786" s="6" t="s">
        <f>=I786+J786+K786+L786</f>
      </c>
      <c r="O786" s="24"/>
      <c r="P786" s="22"/>
      <c r="Q786" s="22" t="s">
        <v>891</v>
      </c>
    </row>
    <row collapsed="false" customFormat="false" customHeight="false" hidden="false" ht="12.1" outlineLevel="0" r="787">
      <c r="A787" s="21" t="n">
        <v>45617</v>
      </c>
      <c r="B787" s="22" t="s">
        <v>890</v>
      </c>
      <c r="C787" s="22" t="s">
        <v>192</v>
      </c>
      <c r="D787" s="22" t="s">
        <v>890</v>
      </c>
      <c r="E787" s="22" t="s">
        <v>890</v>
      </c>
      <c r="F787" s="22" t="s">
        <v>20</v>
      </c>
      <c r="G787" s="23" t="n">
        <v>1</v>
      </c>
      <c r="H787" s="24" t="n">
        <v>6500</v>
      </c>
      <c r="I787" s="24" t="n">
        <v>6500</v>
      </c>
      <c r="J787" s="24" t="n">
        <v>0</v>
      </c>
      <c r="K787" s="24" t="n">
        <v>-0</v>
      </c>
      <c r="L787" s="24" t="n">
        <v>-0</v>
      </c>
      <c r="M787" s="24"/>
      <c r="N787" s="6" t="s">
        <f>=I787+J787+K787+L787</f>
      </c>
      <c r="O787" s="24"/>
      <c r="P787" s="22"/>
      <c r="Q787" s="22" t="s">
        <v>891</v>
      </c>
    </row>
    <row collapsed="false" customFormat="false" customHeight="false" hidden="false" ht="12.1" outlineLevel="0" r="788">
      <c r="A788" s="20" t="n">
        <v>45617.757615741</v>
      </c>
      <c r="B788" s="16" t="s">
        <v>57</v>
      </c>
      <c r="C788" s="16" t="s">
        <v>981</v>
      </c>
      <c r="D788" s="16" t="s">
        <v>763</v>
      </c>
      <c r="E788" s="16" t="s">
        <v>18</v>
      </c>
      <c r="F788" s="16" t="s">
        <v>20</v>
      </c>
      <c r="G788" s="7" t="n">
        <v>1</v>
      </c>
      <c r="H788" s="6" t="n">
        <v>451.55</v>
      </c>
      <c r="I788" s="6" t="n">
        <v>-451.55</v>
      </c>
      <c r="J788" s="6" t="n">
        <v>-0</v>
      </c>
      <c r="K788" s="6" t="n">
        <v>-0.27</v>
      </c>
      <c r="L788" s="6" t="n">
        <v>-0.14</v>
      </c>
      <c r="M788" s="6"/>
      <c r="N788" s="6" t="s">
        <f>=I788+J788+K788+L788</f>
      </c>
      <c r="O788" s="6"/>
      <c r="P788" s="16"/>
      <c r="Q788" s="16" t="s">
        <v>891</v>
      </c>
    </row>
    <row collapsed="false" customFormat="false" customHeight="false" hidden="false" ht="12.1" outlineLevel="0" r="789">
      <c r="A789" s="20" t="n">
        <v>45617.75775463</v>
      </c>
      <c r="B789" s="16" t="s">
        <v>78</v>
      </c>
      <c r="C789" s="16" t="s">
        <v>908</v>
      </c>
      <c r="D789" s="16" t="s">
        <v>763</v>
      </c>
      <c r="E789" s="16" t="s">
        <v>18</v>
      </c>
      <c r="F789" s="16" t="s">
        <v>20</v>
      </c>
      <c r="G789" s="7" t="n">
        <v>1</v>
      </c>
      <c r="H789" s="6" t="n">
        <v>1108.2</v>
      </c>
      <c r="I789" s="6" t="n">
        <v>-1108.2</v>
      </c>
      <c r="J789" s="6" t="n">
        <v>-0</v>
      </c>
      <c r="K789" s="6" t="n">
        <v>-0.67</v>
      </c>
      <c r="L789" s="6" t="n">
        <v>-0.33</v>
      </c>
      <c r="M789" s="6"/>
      <c r="N789" s="6" t="s">
        <f>=I789+J789+K789+L789</f>
      </c>
      <c r="O789" s="6"/>
      <c r="P789" s="16"/>
      <c r="Q789" s="16" t="s">
        <v>891</v>
      </c>
    </row>
    <row collapsed="false" customFormat="false" customHeight="false" hidden="false" ht="12.1" outlineLevel="0" r="790">
      <c r="A790" s="20" t="n">
        <v>45617.757951389</v>
      </c>
      <c r="B790" s="16" t="s">
        <v>775</v>
      </c>
      <c r="C790" s="16" t="s">
        <v>907</v>
      </c>
      <c r="D790" s="16" t="s">
        <v>763</v>
      </c>
      <c r="E790" s="16" t="s">
        <v>18</v>
      </c>
      <c r="F790" s="16" t="s">
        <v>20</v>
      </c>
      <c r="G790" s="7" t="n">
        <v>10</v>
      </c>
      <c r="H790" s="6" t="n">
        <v>53.05</v>
      </c>
      <c r="I790" s="6" t="n">
        <v>-530.5</v>
      </c>
      <c r="J790" s="6" t="n">
        <v>-0</v>
      </c>
      <c r="K790" s="6" t="n">
        <v>-0.31</v>
      </c>
      <c r="L790" s="6" t="n">
        <v>-0.16</v>
      </c>
      <c r="M790" s="6"/>
      <c r="N790" s="6" t="s">
        <f>=I790+J790+K790+L790</f>
      </c>
      <c r="O790" s="6"/>
      <c r="P790" s="16"/>
      <c r="Q790" s="16" t="s">
        <v>891</v>
      </c>
    </row>
    <row collapsed="false" customFormat="false" customHeight="false" hidden="false" ht="12.1" outlineLevel="0" r="791">
      <c r="A791" s="20" t="n">
        <v>45617.760092593</v>
      </c>
      <c r="B791" s="16" t="s">
        <v>820</v>
      </c>
      <c r="C791" s="16" t="s">
        <v>1090</v>
      </c>
      <c r="D791" s="16" t="s">
        <v>763</v>
      </c>
      <c r="E791" s="16" t="s">
        <v>172</v>
      </c>
      <c r="F791" s="16" t="s">
        <v>20</v>
      </c>
      <c r="G791" s="7" t="n">
        <v>5</v>
      </c>
      <c r="H791" s="6" t="n">
        <v>53.633</v>
      </c>
      <c r="I791" s="6" t="n">
        <v>-2681.65</v>
      </c>
      <c r="J791" s="6" t="n">
        <v>-95.9</v>
      </c>
      <c r="K791" s="6" t="n">
        <v>-1.61</v>
      </c>
      <c r="L791" s="6" t="n">
        <v>-0.26</v>
      </c>
      <c r="M791" s="6"/>
      <c r="N791" s="6" t="s">
        <f>=I791+J791+K791+L791</f>
      </c>
      <c r="O791" s="6"/>
      <c r="P791" s="16"/>
      <c r="Q791" s="16" t="s">
        <v>891</v>
      </c>
    </row>
    <row collapsed="false" customFormat="false" customHeight="false" hidden="false" ht="12.1" outlineLevel="0" r="792">
      <c r="A792" s="21" t="n">
        <v>45623</v>
      </c>
      <c r="B792" s="22" t="s">
        <v>890</v>
      </c>
      <c r="C792" s="22" t="s">
        <v>192</v>
      </c>
      <c r="D792" s="22" t="s">
        <v>890</v>
      </c>
      <c r="E792" s="22" t="s">
        <v>890</v>
      </c>
      <c r="F792" s="22" t="s">
        <v>20</v>
      </c>
      <c r="G792" s="23" t="n">
        <v>1</v>
      </c>
      <c r="H792" s="24" t="n">
        <v>5000</v>
      </c>
      <c r="I792" s="24" t="n">
        <v>5000</v>
      </c>
      <c r="J792" s="24" t="n">
        <v>0</v>
      </c>
      <c r="K792" s="24" t="n">
        <v>-0</v>
      </c>
      <c r="L792" s="24" t="n">
        <v>-0</v>
      </c>
      <c r="M792" s="24"/>
      <c r="N792" s="6" t="s">
        <f>=I792+J792+K792+L792</f>
      </c>
      <c r="O792" s="24"/>
      <c r="P792" s="22"/>
      <c r="Q792" s="22" t="s">
        <v>891</v>
      </c>
    </row>
    <row collapsed="false" customFormat="false" customHeight="false" hidden="false" ht="12.1" outlineLevel="0" r="793">
      <c r="A793" s="20" t="n">
        <v>45623.676805556</v>
      </c>
      <c r="B793" s="16" t="s">
        <v>75</v>
      </c>
      <c r="C793" s="16" t="s">
        <v>895</v>
      </c>
      <c r="D793" s="16" t="s">
        <v>763</v>
      </c>
      <c r="E793" s="16" t="s">
        <v>18</v>
      </c>
      <c r="F793" s="16" t="s">
        <v>20</v>
      </c>
      <c r="G793" s="7" t="n">
        <v>3</v>
      </c>
      <c r="H793" s="6" t="n">
        <v>513.3</v>
      </c>
      <c r="I793" s="6" t="n">
        <v>-1539.9</v>
      </c>
      <c r="J793" s="6" t="n">
        <v>-0</v>
      </c>
      <c r="K793" s="6" t="n">
        <v>-0.92</v>
      </c>
      <c r="L793" s="6" t="n">
        <v>-0</v>
      </c>
      <c r="M793" s="6"/>
      <c r="N793" s="6" t="s">
        <f>=I793+J793+K793+L793</f>
      </c>
      <c r="O793" s="6"/>
      <c r="P793" s="16"/>
      <c r="Q793" s="16" t="s">
        <v>891</v>
      </c>
    </row>
    <row collapsed="false" customFormat="false" customHeight="false" hidden="false" ht="12.1" outlineLevel="0" r="794">
      <c r="A794" s="20" t="n">
        <v>45623.679236111</v>
      </c>
      <c r="B794" s="16" t="s">
        <v>78</v>
      </c>
      <c r="C794" s="16" t="s">
        <v>908</v>
      </c>
      <c r="D794" s="16" t="s">
        <v>763</v>
      </c>
      <c r="E794" s="16" t="s">
        <v>18</v>
      </c>
      <c r="F794" s="16" t="s">
        <v>20</v>
      </c>
      <c r="G794" s="7" t="n">
        <v>1</v>
      </c>
      <c r="H794" s="6" t="n">
        <v>1063.6</v>
      </c>
      <c r="I794" s="6" t="n">
        <v>-1063.6</v>
      </c>
      <c r="J794" s="6" t="n">
        <v>-0</v>
      </c>
      <c r="K794" s="6" t="n">
        <v>-0.64</v>
      </c>
      <c r="L794" s="6" t="n">
        <v>-0.32</v>
      </c>
      <c r="M794" s="6"/>
      <c r="N794" s="6" t="s">
        <f>=I794+J794+K794+L794</f>
      </c>
      <c r="O794" s="6"/>
      <c r="P794" s="16"/>
      <c r="Q794" s="16" t="s">
        <v>891</v>
      </c>
    </row>
    <row collapsed="false" customFormat="false" customHeight="false" hidden="false" ht="12.1" outlineLevel="0" r="795">
      <c r="A795" s="20" t="n">
        <v>45623.679756944</v>
      </c>
      <c r="B795" s="16" t="s">
        <v>72</v>
      </c>
      <c r="C795" s="16" t="s">
        <v>902</v>
      </c>
      <c r="D795" s="16" t="s">
        <v>763</v>
      </c>
      <c r="E795" s="16" t="s">
        <v>18</v>
      </c>
      <c r="F795" s="16" t="s">
        <v>20</v>
      </c>
      <c r="G795" s="7" t="n">
        <v>10</v>
      </c>
      <c r="H795" s="6" t="n">
        <v>184.21</v>
      </c>
      <c r="I795" s="6" t="n">
        <v>-1842.1</v>
      </c>
      <c r="J795" s="6" t="n">
        <v>-0</v>
      </c>
      <c r="K795" s="6" t="n">
        <v>-1.11</v>
      </c>
      <c r="L795" s="6" t="n">
        <v>-0.55</v>
      </c>
      <c r="M795" s="6"/>
      <c r="N795" s="6" t="s">
        <f>=I795+J795+K795+L795</f>
      </c>
      <c r="O795" s="6"/>
      <c r="P795" s="16"/>
      <c r="Q795" s="16" t="s">
        <v>891</v>
      </c>
    </row>
    <row collapsed="false" customFormat="false" customHeight="false" hidden="false" ht="12.1" outlineLevel="0" r="796">
      <c r="A796" s="20" t="n">
        <v>45623.680451389</v>
      </c>
      <c r="B796" s="16" t="s">
        <v>35</v>
      </c>
      <c r="C796" s="16" t="s">
        <v>986</v>
      </c>
      <c r="D796" s="16" t="s">
        <v>763</v>
      </c>
      <c r="E796" s="16" t="s">
        <v>18</v>
      </c>
      <c r="F796" s="16" t="s">
        <v>20</v>
      </c>
      <c r="G796" s="7" t="n">
        <v>10</v>
      </c>
      <c r="H796" s="6" t="n">
        <v>185.15</v>
      </c>
      <c r="I796" s="6" t="n">
        <v>-1851.5</v>
      </c>
      <c r="J796" s="6" t="n">
        <v>-0</v>
      </c>
      <c r="K796" s="6" t="n">
        <v>-1.11</v>
      </c>
      <c r="L796" s="6" t="n">
        <v>-0</v>
      </c>
      <c r="M796" s="6"/>
      <c r="N796" s="6" t="s">
        <f>=I796+J796+K796+L796</f>
      </c>
      <c r="O796" s="6"/>
      <c r="P796" s="16"/>
      <c r="Q796" s="16" t="s">
        <v>891</v>
      </c>
    </row>
    <row collapsed="false" customFormat="false" customHeight="false" hidden="false" ht="12.1" outlineLevel="0" r="797">
      <c r="A797" s="21" t="n">
        <v>45631</v>
      </c>
      <c r="B797" s="22" t="s">
        <v>890</v>
      </c>
      <c r="C797" s="22" t="s">
        <v>192</v>
      </c>
      <c r="D797" s="22" t="s">
        <v>890</v>
      </c>
      <c r="E797" s="22" t="s">
        <v>890</v>
      </c>
      <c r="F797" s="22" t="s">
        <v>20</v>
      </c>
      <c r="G797" s="23" t="n">
        <v>1</v>
      </c>
      <c r="H797" s="24" t="n">
        <v>2550</v>
      </c>
      <c r="I797" s="24" t="n">
        <v>2550</v>
      </c>
      <c r="J797" s="24" t="n">
        <v>0</v>
      </c>
      <c r="K797" s="24" t="n">
        <v>-0</v>
      </c>
      <c r="L797" s="24" t="n">
        <v>-0</v>
      </c>
      <c r="M797" s="24"/>
      <c r="N797" s="6" t="s">
        <f>=I797+J797+K797+L797</f>
      </c>
      <c r="O797" s="24"/>
      <c r="P797" s="22"/>
      <c r="Q797" s="22" t="s">
        <v>891</v>
      </c>
    </row>
    <row collapsed="false" customFormat="false" customHeight="false" hidden="false" ht="12.1" outlineLevel="0" r="798">
      <c r="A798" s="20" t="n">
        <v>45631.420740741</v>
      </c>
      <c r="B798" s="16" t="s">
        <v>35</v>
      </c>
      <c r="C798" s="16" t="s">
        <v>986</v>
      </c>
      <c r="D798" s="16" t="s">
        <v>763</v>
      </c>
      <c r="E798" s="16" t="s">
        <v>18</v>
      </c>
      <c r="F798" s="16" t="s">
        <v>20</v>
      </c>
      <c r="G798" s="7" t="n">
        <v>10</v>
      </c>
      <c r="H798" s="6" t="n">
        <v>187.7</v>
      </c>
      <c r="I798" s="6" t="n">
        <v>-1877</v>
      </c>
      <c r="J798" s="6" t="n">
        <v>-0</v>
      </c>
      <c r="K798" s="6" t="n">
        <v>-1.13</v>
      </c>
      <c r="L798" s="6" t="n">
        <v>-0.56</v>
      </c>
      <c r="M798" s="6"/>
      <c r="N798" s="6" t="s">
        <f>=I798+J798+K798+L798</f>
      </c>
      <c r="O798" s="6"/>
      <c r="P798" s="16"/>
      <c r="Q798" s="16" t="s">
        <v>891</v>
      </c>
    </row>
    <row collapsed="false" customFormat="false" customHeight="false" hidden="false" ht="12.1" outlineLevel="0" r="799">
      <c r="A799" s="20" t="n">
        <v>45631.421493056</v>
      </c>
      <c r="B799" s="16" t="s">
        <v>78</v>
      </c>
      <c r="C799" s="16" t="s">
        <v>908</v>
      </c>
      <c r="D799" s="16" t="s">
        <v>763</v>
      </c>
      <c r="E799" s="16" t="s">
        <v>18</v>
      </c>
      <c r="F799" s="16" t="s">
        <v>20</v>
      </c>
      <c r="G799" s="7" t="n">
        <v>1</v>
      </c>
      <c r="H799" s="6" t="n">
        <v>1053.2</v>
      </c>
      <c r="I799" s="6" t="n">
        <v>-1053.2</v>
      </c>
      <c r="J799" s="6" t="n">
        <v>-0</v>
      </c>
      <c r="K799" s="6" t="n">
        <v>-0.63</v>
      </c>
      <c r="L799" s="6" t="n">
        <v>-0.31</v>
      </c>
      <c r="M799" s="6"/>
      <c r="N799" s="6" t="s">
        <f>=I799+J799+K799+L799</f>
      </c>
      <c r="O799" s="6"/>
      <c r="P799" s="16"/>
      <c r="Q799" s="16" t="s">
        <v>891</v>
      </c>
    </row>
    <row collapsed="false" customFormat="false" customHeight="false" hidden="false" ht="12.1" outlineLevel="0" r="800">
      <c r="A800" s="21" t="n">
        <v>45632.526909722</v>
      </c>
      <c r="B800" s="22" t="s">
        <v>1016</v>
      </c>
      <c r="C800" s="22" t="s">
        <v>1029</v>
      </c>
      <c r="D800" s="22" t="s">
        <v>903</v>
      </c>
      <c r="E800" s="22" t="s">
        <v>903</v>
      </c>
      <c r="F800" s="22" t="s">
        <v>20</v>
      </c>
      <c r="G800" s="23" t="n">
        <v>1</v>
      </c>
      <c r="H800" s="24" t="n">
        <v>241.1</v>
      </c>
      <c r="I800" s="24" t="n">
        <v>241.1</v>
      </c>
      <c r="J800" s="24" t="n">
        <v>0</v>
      </c>
      <c r="K800" s="24" t="n">
        <v>-0</v>
      </c>
      <c r="L800" s="24" t="n">
        <v>-0</v>
      </c>
      <c r="M800" s="24"/>
      <c r="N800" s="6" t="s">
        <f>=I800+J800+K800+L800</f>
      </c>
      <c r="O800" s="24"/>
      <c r="P800" s="22"/>
      <c r="Q800" s="22" t="s">
        <v>911</v>
      </c>
    </row>
    <row collapsed="false" customFormat="false" customHeight="false" hidden="false" ht="12.1" outlineLevel="0" r="801">
      <c r="A801" s="21" t="n">
        <v>45637.652905093</v>
      </c>
      <c r="B801" s="22" t="s">
        <v>903</v>
      </c>
      <c r="C801" s="22" t="s">
        <v>1091</v>
      </c>
      <c r="D801" s="22" t="s">
        <v>903</v>
      </c>
      <c r="E801" s="22" t="s">
        <v>903</v>
      </c>
      <c r="F801" s="22" t="s">
        <v>20</v>
      </c>
      <c r="G801" s="23" t="n">
        <v>1</v>
      </c>
      <c r="H801" s="24" t="n">
        <v>254.3</v>
      </c>
      <c r="I801" s="24" t="n">
        <v>254.3</v>
      </c>
      <c r="J801" s="24" t="n">
        <v>0</v>
      </c>
      <c r="K801" s="24" t="n">
        <v>-0</v>
      </c>
      <c r="L801" s="24" t="n">
        <v>-0</v>
      </c>
      <c r="M801" s="24"/>
      <c r="N801" s="6" t="s">
        <f>=I801+J801+K801+L801</f>
      </c>
      <c r="O801" s="24"/>
      <c r="P801" s="22"/>
      <c r="Q801" s="22" t="s">
        <v>911</v>
      </c>
    </row>
    <row collapsed="false" customFormat="false" customHeight="false" hidden="false" ht="12.1" outlineLevel="0" r="802">
      <c r="A802" s="21" t="n">
        <v>45642</v>
      </c>
      <c r="B802" s="22" t="s">
        <v>890</v>
      </c>
      <c r="C802" s="22" t="s">
        <v>192</v>
      </c>
      <c r="D802" s="22" t="s">
        <v>890</v>
      </c>
      <c r="E802" s="22" t="s">
        <v>890</v>
      </c>
      <c r="F802" s="22" t="s">
        <v>20</v>
      </c>
      <c r="G802" s="23" t="n">
        <v>1</v>
      </c>
      <c r="H802" s="24" t="n">
        <v>1100</v>
      </c>
      <c r="I802" s="24" t="n">
        <v>1100</v>
      </c>
      <c r="J802" s="24" t="n">
        <v>0</v>
      </c>
      <c r="K802" s="24" t="n">
        <v>-0</v>
      </c>
      <c r="L802" s="24" t="n">
        <v>-0</v>
      </c>
      <c r="M802" s="24"/>
      <c r="N802" s="6" t="s">
        <f>=I802+J802+K802+L802</f>
      </c>
      <c r="O802" s="24"/>
      <c r="P802" s="22"/>
      <c r="Q802" s="22" t="s">
        <v>891</v>
      </c>
    </row>
    <row collapsed="false" customFormat="false" customHeight="false" hidden="false" ht="12.1" outlineLevel="0" r="803">
      <c r="A803" s="20" t="n">
        <v>45642.724594907</v>
      </c>
      <c r="B803" s="16" t="s">
        <v>78</v>
      </c>
      <c r="C803" s="16" t="s">
        <v>908</v>
      </c>
      <c r="D803" s="16" t="s">
        <v>763</v>
      </c>
      <c r="E803" s="16" t="s">
        <v>18</v>
      </c>
      <c r="F803" s="16" t="s">
        <v>20</v>
      </c>
      <c r="G803" s="7" t="n">
        <v>1</v>
      </c>
      <c r="H803" s="6" t="n">
        <v>1068</v>
      </c>
      <c r="I803" s="6" t="n">
        <v>-1068</v>
      </c>
      <c r="J803" s="6" t="n">
        <v>-0</v>
      </c>
      <c r="K803" s="6" t="n">
        <v>-0.64</v>
      </c>
      <c r="L803" s="6" t="n">
        <v>-0.32</v>
      </c>
      <c r="M803" s="6"/>
      <c r="N803" s="6" t="s">
        <f>=I803+J803+K803+L803</f>
      </c>
      <c r="O803" s="6"/>
      <c r="P803" s="16"/>
      <c r="Q803" s="16" t="s">
        <v>891</v>
      </c>
    </row>
    <row collapsed="false" customFormat="false" customHeight="false" hidden="false" ht="12.1" outlineLevel="0" r="804">
      <c r="A804" s="21" t="n">
        <v>45643</v>
      </c>
      <c r="B804" s="22" t="s">
        <v>890</v>
      </c>
      <c r="C804" s="22" t="s">
        <v>192</v>
      </c>
      <c r="D804" s="22" t="s">
        <v>890</v>
      </c>
      <c r="E804" s="22" t="s">
        <v>890</v>
      </c>
      <c r="F804" s="22" t="s">
        <v>20</v>
      </c>
      <c r="G804" s="23" t="n">
        <v>1</v>
      </c>
      <c r="H804" s="24" t="n">
        <v>1000</v>
      </c>
      <c r="I804" s="24" t="n">
        <v>1000</v>
      </c>
      <c r="J804" s="24" t="n">
        <v>0</v>
      </c>
      <c r="K804" s="24" t="n">
        <v>-0</v>
      </c>
      <c r="L804" s="24" t="n">
        <v>-0</v>
      </c>
      <c r="M804" s="24"/>
      <c r="N804" s="6" t="s">
        <f>=I804+J804+K804+L804</f>
      </c>
      <c r="O804" s="24"/>
      <c r="P804" s="22"/>
      <c r="Q804" s="22" t="s">
        <v>891</v>
      </c>
    </row>
    <row collapsed="false" customFormat="false" customHeight="false" hidden="false" ht="12.1" outlineLevel="0" r="805">
      <c r="A805" s="20" t="n">
        <v>45643.440219907</v>
      </c>
      <c r="B805" s="16" t="s">
        <v>78</v>
      </c>
      <c r="C805" s="16" t="s">
        <v>908</v>
      </c>
      <c r="D805" s="16" t="s">
        <v>763</v>
      </c>
      <c r="E805" s="16" t="s">
        <v>18</v>
      </c>
      <c r="F805" s="16" t="s">
        <v>20</v>
      </c>
      <c r="G805" s="7" t="n">
        <v>1</v>
      </c>
      <c r="H805" s="6" t="n">
        <v>1013</v>
      </c>
      <c r="I805" s="6" t="n">
        <v>-1013</v>
      </c>
      <c r="J805" s="6" t="n">
        <v>-0</v>
      </c>
      <c r="K805" s="6" t="n">
        <v>-0.61</v>
      </c>
      <c r="L805" s="6" t="n">
        <v>-0.3</v>
      </c>
      <c r="M805" s="6"/>
      <c r="N805" s="6" t="s">
        <f>=I805+J805+K805+L805</f>
      </c>
      <c r="O805" s="6"/>
      <c r="P805" s="16"/>
      <c r="Q805" s="16" t="s">
        <v>891</v>
      </c>
    </row>
    <row collapsed="false" customFormat="false" customHeight="false" hidden="false" ht="12.1" outlineLevel="0" r="806">
      <c r="A806" s="21" t="n">
        <v>45653</v>
      </c>
      <c r="B806" s="22" t="s">
        <v>890</v>
      </c>
      <c r="C806" s="22" t="s">
        <v>192</v>
      </c>
      <c r="D806" s="22" t="s">
        <v>890</v>
      </c>
      <c r="E806" s="22" t="s">
        <v>890</v>
      </c>
      <c r="F806" s="22" t="s">
        <v>20</v>
      </c>
      <c r="G806" s="23" t="n">
        <v>1</v>
      </c>
      <c r="H806" s="24" t="n">
        <v>5944.71</v>
      </c>
      <c r="I806" s="24" t="n">
        <v>5944.71</v>
      </c>
      <c r="J806" s="24" t="n">
        <v>0</v>
      </c>
      <c r="K806" s="24" t="n">
        <v>-0</v>
      </c>
      <c r="L806" s="24" t="n">
        <v>-0</v>
      </c>
      <c r="M806" s="24"/>
      <c r="N806" s="6" t="s">
        <f>=I806+J806+K806+L806</f>
      </c>
      <c r="O806" s="24"/>
      <c r="P806" s="22"/>
      <c r="Q806" s="22" t="s">
        <v>891</v>
      </c>
    </row>
    <row collapsed="false" customFormat="false" customHeight="false" hidden="false" ht="12.1" outlineLevel="0" r="807">
      <c r="A807" s="21" t="n">
        <v>45653</v>
      </c>
      <c r="B807" s="22" t="s">
        <v>890</v>
      </c>
      <c r="C807" s="22" t="s">
        <v>192</v>
      </c>
      <c r="D807" s="22" t="s">
        <v>890</v>
      </c>
      <c r="E807" s="22" t="s">
        <v>890</v>
      </c>
      <c r="F807" s="22" t="s">
        <v>20</v>
      </c>
      <c r="G807" s="23" t="n">
        <v>1</v>
      </c>
      <c r="H807" s="24" t="n">
        <v>5000</v>
      </c>
      <c r="I807" s="24" t="n">
        <v>5000</v>
      </c>
      <c r="J807" s="24" t="n">
        <v>0</v>
      </c>
      <c r="K807" s="24" t="n">
        <v>-0</v>
      </c>
      <c r="L807" s="24" t="n">
        <v>-0</v>
      </c>
      <c r="M807" s="24"/>
      <c r="N807" s="6" t="s">
        <f>=I807+J807+K807+L807</f>
      </c>
      <c r="O807" s="24"/>
      <c r="P807" s="22"/>
      <c r="Q807" s="22" t="s">
        <v>891</v>
      </c>
    </row>
    <row collapsed="false" customFormat="false" customHeight="false" hidden="false" ht="12.1" outlineLevel="0" r="808">
      <c r="A808" s="21" t="n">
        <v>45660.557256944</v>
      </c>
      <c r="B808" s="22" t="s">
        <v>1016</v>
      </c>
      <c r="C808" s="22" t="s">
        <v>1029</v>
      </c>
      <c r="D808" s="22" t="s">
        <v>903</v>
      </c>
      <c r="E808" s="22" t="s">
        <v>903</v>
      </c>
      <c r="F808" s="22" t="s">
        <v>20</v>
      </c>
      <c r="G808" s="23" t="n">
        <v>1</v>
      </c>
      <c r="H808" s="24" t="n">
        <v>59.66</v>
      </c>
      <c r="I808" s="24" t="n">
        <v>59.66</v>
      </c>
      <c r="J808" s="24" t="n">
        <v>0</v>
      </c>
      <c r="K808" s="24" t="n">
        <v>-0</v>
      </c>
      <c r="L808" s="24" t="n">
        <v>-0</v>
      </c>
      <c r="M808" s="24"/>
      <c r="N808" s="6" t="s">
        <f>=I808+J808+K808+L808</f>
      </c>
      <c r="O808" s="24"/>
      <c r="P808" s="22"/>
      <c r="Q808" s="22" t="s">
        <v>911</v>
      </c>
    </row>
    <row collapsed="false" customFormat="false" customHeight="false" hidden="false" ht="12.1" outlineLevel="0" r="809">
      <c r="A809" s="29" t="n">
        <v>45660.791099537</v>
      </c>
      <c r="B809" s="30" t="s">
        <v>982</v>
      </c>
      <c r="C809" s="30" t="s">
        <v>1092</v>
      </c>
      <c r="D809" s="30" t="s">
        <v>982</v>
      </c>
      <c r="E809" s="30" t="s">
        <v>982</v>
      </c>
      <c r="F809" s="30" t="s">
        <v>20</v>
      </c>
      <c r="G809" s="31" t="n">
        <v>1</v>
      </c>
      <c r="H809" s="32" t="n">
        <v>-77</v>
      </c>
      <c r="I809" s="32" t="n">
        <v>-77</v>
      </c>
      <c r="J809" s="32" t="n">
        <v>0</v>
      </c>
      <c r="K809" s="32" t="n">
        <v>-0</v>
      </c>
      <c r="L809" s="32" t="n">
        <v>-0</v>
      </c>
      <c r="M809" s="32"/>
      <c r="N809" s="6" t="s">
        <f>=I809+J809+K809+L809</f>
      </c>
      <c r="O809" s="32"/>
      <c r="P809" s="30"/>
      <c r="Q809" s="30" t="s">
        <v>911</v>
      </c>
    </row>
    <row collapsed="false" customFormat="false" customHeight="false" hidden="false" ht="12.1" outlineLevel="0" r="810">
      <c r="A810" s="20" t="n">
        <v>45667.674409722</v>
      </c>
      <c r="B810" s="16" t="s">
        <v>17</v>
      </c>
      <c r="C810" s="16" t="s">
        <v>1093</v>
      </c>
      <c r="D810" s="16" t="s">
        <v>763</v>
      </c>
      <c r="E810" s="16" t="s">
        <v>18</v>
      </c>
      <c r="F810" s="16" t="s">
        <v>20</v>
      </c>
      <c r="G810" s="7" t="n">
        <v>1</v>
      </c>
      <c r="H810" s="6" t="n">
        <v>2881.5</v>
      </c>
      <c r="I810" s="6" t="n">
        <v>-2881.5</v>
      </c>
      <c r="J810" s="6" t="n">
        <v>-0</v>
      </c>
      <c r="K810" s="6" t="n">
        <v>-1.73</v>
      </c>
      <c r="L810" s="6" t="n">
        <v>-0</v>
      </c>
      <c r="M810" s="6"/>
      <c r="N810" s="6" t="s">
        <f>=I810+J810+K810+L810</f>
      </c>
      <c r="O810" s="6"/>
      <c r="P810" s="16"/>
      <c r="Q810" s="16" t="s">
        <v>891</v>
      </c>
    </row>
    <row collapsed="false" customFormat="false" customHeight="false" hidden="false" ht="12.1" outlineLevel="0" r="811">
      <c r="A811" s="20" t="n">
        <v>45667.674930556</v>
      </c>
      <c r="B811" s="16" t="s">
        <v>17</v>
      </c>
      <c r="C811" s="16" t="s">
        <v>1093</v>
      </c>
      <c r="D811" s="16" t="s">
        <v>763</v>
      </c>
      <c r="E811" s="16" t="s">
        <v>18</v>
      </c>
      <c r="F811" s="16" t="s">
        <v>20</v>
      </c>
      <c r="G811" s="7" t="n">
        <v>1</v>
      </c>
      <c r="H811" s="6" t="n">
        <v>2880</v>
      </c>
      <c r="I811" s="6" t="n">
        <v>-2880</v>
      </c>
      <c r="J811" s="6" t="n">
        <v>-0</v>
      </c>
      <c r="K811" s="6" t="n">
        <v>-1.73</v>
      </c>
      <c r="L811" s="6" t="n">
        <v>-0</v>
      </c>
      <c r="M811" s="6"/>
      <c r="N811" s="6" t="s">
        <f>=I811+J811+K811+L811</f>
      </c>
      <c r="O811" s="6"/>
      <c r="P811" s="16"/>
      <c r="Q811" s="16" t="s">
        <v>891</v>
      </c>
    </row>
    <row collapsed="false" customFormat="false" customHeight="false" hidden="false" ht="12.1" outlineLevel="0" r="812">
      <c r="A812" s="21" t="n">
        <v>45673</v>
      </c>
      <c r="B812" s="22" t="s">
        <v>905</v>
      </c>
      <c r="C812" s="22" t="s">
        <v>1077</v>
      </c>
      <c r="D812" s="22" t="s">
        <v>905</v>
      </c>
      <c r="E812" s="22" t="s">
        <v>905</v>
      </c>
      <c r="F812" s="22" t="s">
        <v>20</v>
      </c>
      <c r="G812" s="23" t="n">
        <v>1</v>
      </c>
      <c r="H812" s="24" t="n">
        <v>250</v>
      </c>
      <c r="I812" s="24" t="n">
        <v>250</v>
      </c>
      <c r="J812" s="24" t="n">
        <v>0</v>
      </c>
      <c r="K812" s="24" t="n">
        <v>-0</v>
      </c>
      <c r="L812" s="24" t="n">
        <v>-0</v>
      </c>
      <c r="M812" s="24"/>
      <c r="N812" s="6" t="s">
        <f>=I812+J812+K812+L812</f>
      </c>
      <c r="O812" s="24"/>
      <c r="P812" s="22"/>
      <c r="Q812" s="22" t="s">
        <v>891</v>
      </c>
    </row>
    <row collapsed="false" customFormat="false" customHeight="false" hidden="false" ht="12.1" outlineLevel="0" r="813">
      <c r="A813" s="21" t="n">
        <v>45674</v>
      </c>
      <c r="B813" s="22" t="s">
        <v>905</v>
      </c>
      <c r="C813" s="22" t="s">
        <v>1094</v>
      </c>
      <c r="D813" s="22" t="s">
        <v>905</v>
      </c>
      <c r="E813" s="22" t="s">
        <v>905</v>
      </c>
      <c r="F813" s="22" t="s">
        <v>20</v>
      </c>
      <c r="G813" s="23" t="n">
        <v>1</v>
      </c>
      <c r="H813" s="24" t="n">
        <v>2000</v>
      </c>
      <c r="I813" s="24" t="n">
        <v>2000</v>
      </c>
      <c r="J813" s="24" t="n">
        <v>0</v>
      </c>
      <c r="K813" s="24" t="n">
        <v>-0</v>
      </c>
      <c r="L813" s="24" t="n">
        <v>-0</v>
      </c>
      <c r="M813" s="24"/>
      <c r="N813" s="6" t="s">
        <f>=I813+J813+K813+L813</f>
      </c>
      <c r="O813" s="24"/>
      <c r="P813" s="22"/>
      <c r="Q813" s="22" t="s">
        <v>891</v>
      </c>
    </row>
    <row collapsed="false" customFormat="false" customHeight="false" hidden="false" ht="12.1" outlineLevel="0" r="814">
      <c r="A814" s="21" t="n">
        <v>45676.020636574</v>
      </c>
      <c r="B814" s="22" t="s">
        <v>1095</v>
      </c>
      <c r="C814" s="22" t="s">
        <v>1003</v>
      </c>
      <c r="D814" s="22" t="s">
        <v>903</v>
      </c>
      <c r="E814" s="22" t="s">
        <v>903</v>
      </c>
      <c r="F814" s="22" t="s">
        <v>20</v>
      </c>
      <c r="G814" s="23" t="n">
        <v>1</v>
      </c>
      <c r="H814" s="24" t="n">
        <v>1</v>
      </c>
      <c r="I814" s="24" t="n">
        <v>1</v>
      </c>
      <c r="J814" s="24" t="n">
        <v>0</v>
      </c>
      <c r="K814" s="24" t="n">
        <v>-0</v>
      </c>
      <c r="L814" s="24" t="n">
        <v>-0</v>
      </c>
      <c r="M814" s="24"/>
      <c r="N814" s="6" t="s">
        <f>=I814+J814+K814+L814</f>
      </c>
      <c r="O814" s="24"/>
      <c r="P814" s="22"/>
      <c r="Q814" s="22" t="s">
        <v>985</v>
      </c>
    </row>
    <row collapsed="false" customFormat="false" customHeight="false" hidden="false" ht="12.1" outlineLevel="0" r="815">
      <c r="A815" s="21" t="n">
        <v>45681</v>
      </c>
      <c r="B815" s="22" t="s">
        <v>890</v>
      </c>
      <c r="C815" s="22" t="s">
        <v>192</v>
      </c>
      <c r="D815" s="22" t="s">
        <v>890</v>
      </c>
      <c r="E815" s="22" t="s">
        <v>890</v>
      </c>
      <c r="F815" s="22" t="s">
        <v>20</v>
      </c>
      <c r="G815" s="23" t="n">
        <v>1</v>
      </c>
      <c r="H815" s="24" t="n">
        <v>900</v>
      </c>
      <c r="I815" s="24" t="n">
        <v>900</v>
      </c>
      <c r="J815" s="24" t="n">
        <v>0</v>
      </c>
      <c r="K815" s="24" t="n">
        <v>-0</v>
      </c>
      <c r="L815" s="24" t="n">
        <v>-0</v>
      </c>
      <c r="M815" s="24"/>
      <c r="N815" s="6" t="s">
        <f>=I815+J815+K815+L815</f>
      </c>
      <c r="O815" s="24"/>
      <c r="P815" s="22"/>
      <c r="Q815" s="22" t="s">
        <v>891</v>
      </c>
    </row>
    <row collapsed="false" customFormat="false" customHeight="false" hidden="false" ht="12.1" outlineLevel="0" r="816">
      <c r="A816" s="20" t="n">
        <v>45681.734756944</v>
      </c>
      <c r="B816" s="16" t="s">
        <v>821</v>
      </c>
      <c r="C816" s="16" t="s">
        <v>1096</v>
      </c>
      <c r="D816" s="16" t="s">
        <v>763</v>
      </c>
      <c r="E816" s="16" t="s">
        <v>172</v>
      </c>
      <c r="F816" s="16" t="s">
        <v>20</v>
      </c>
      <c r="G816" s="7" t="n">
        <v>3</v>
      </c>
      <c r="H816" s="6" t="n">
        <v>76.876</v>
      </c>
      <c r="I816" s="6" t="n">
        <v>-2306.28</v>
      </c>
      <c r="J816" s="6" t="n">
        <v>-54.36</v>
      </c>
      <c r="K816" s="6" t="n">
        <v>-1.38</v>
      </c>
      <c r="L816" s="6" t="n">
        <v>-0.23</v>
      </c>
      <c r="M816" s="6"/>
      <c r="N816" s="6" t="s">
        <f>=I816+J816+K816+L816</f>
      </c>
      <c r="O816" s="6"/>
      <c r="P816" s="16"/>
      <c r="Q816" s="16" t="s">
        <v>891</v>
      </c>
    </row>
    <row collapsed="false" customFormat="false" customHeight="false" hidden="false" ht="12.1" outlineLevel="0" r="817">
      <c r="A817" s="20" t="n">
        <v>45681.761921296</v>
      </c>
      <c r="B817" s="16" t="s">
        <v>46</v>
      </c>
      <c r="C817" s="16" t="s">
        <v>1097</v>
      </c>
      <c r="D817" s="16" t="s">
        <v>763</v>
      </c>
      <c r="E817" s="16" t="s">
        <v>18</v>
      </c>
      <c r="F817" s="16" t="s">
        <v>20</v>
      </c>
      <c r="G817" s="7" t="n">
        <v>3</v>
      </c>
      <c r="H817" s="6" t="n">
        <v>974</v>
      </c>
      <c r="I817" s="6" t="n">
        <v>-2922</v>
      </c>
      <c r="J817" s="6" t="n">
        <v>-0</v>
      </c>
      <c r="K817" s="6" t="n">
        <v>-1.76</v>
      </c>
      <c r="L817" s="6" t="n">
        <v>-0.87</v>
      </c>
      <c r="M817" s="6"/>
      <c r="N817" s="6" t="s">
        <f>=I817+J817+K817+L817</f>
      </c>
      <c r="O817" s="6"/>
      <c r="P817" s="16"/>
      <c r="Q817" s="16" t="s">
        <v>891</v>
      </c>
    </row>
    <row collapsed="false" customFormat="false" customHeight="false" hidden="false" ht="12.1" outlineLevel="0" r="818">
      <c r="A818" s="20" t="n">
        <v>45681.823738426</v>
      </c>
      <c r="B818" s="16" t="s">
        <v>17</v>
      </c>
      <c r="C818" s="16" t="s">
        <v>1093</v>
      </c>
      <c r="D818" s="16" t="s">
        <v>763</v>
      </c>
      <c r="E818" s="16" t="s">
        <v>18</v>
      </c>
      <c r="F818" s="16" t="s">
        <v>20</v>
      </c>
      <c r="G818" s="7" t="n">
        <v>1</v>
      </c>
      <c r="H818" s="6" t="n">
        <v>2909.5</v>
      </c>
      <c r="I818" s="6" t="n">
        <v>-2909.5</v>
      </c>
      <c r="J818" s="6" t="n">
        <v>-0</v>
      </c>
      <c r="K818" s="6" t="n">
        <v>-1.74</v>
      </c>
      <c r="L818" s="6" t="n">
        <v>-0</v>
      </c>
      <c r="M818" s="6"/>
      <c r="N818" s="6" t="s">
        <f>=I818+J818+K818+L818</f>
      </c>
      <c r="O818" s="6"/>
      <c r="P818" s="16"/>
      <c r="Q818" s="16" t="s">
        <v>891</v>
      </c>
    </row>
    <row collapsed="false" customFormat="false" customHeight="false" hidden="false" ht="12.1" outlineLevel="0" r="819">
      <c r="A819" s="21" t="n">
        <v>45684.580243056</v>
      </c>
      <c r="B819" s="22" t="s">
        <v>903</v>
      </c>
      <c r="C819" s="22" t="s">
        <v>1098</v>
      </c>
      <c r="D819" s="22" t="s">
        <v>903</v>
      </c>
      <c r="E819" s="22" t="s">
        <v>903</v>
      </c>
      <c r="F819" s="22" t="s">
        <v>20</v>
      </c>
      <c r="G819" s="23" t="n">
        <v>1</v>
      </c>
      <c r="H819" s="24" t="n">
        <v>31.47</v>
      </c>
      <c r="I819" s="24" t="n">
        <v>31.47</v>
      </c>
      <c r="J819" s="24" t="n">
        <v>0</v>
      </c>
      <c r="K819" s="24" t="n">
        <v>-0</v>
      </c>
      <c r="L819" s="24" t="n">
        <v>-0</v>
      </c>
      <c r="M819" s="24"/>
      <c r="N819" s="6" t="s">
        <f>=I819+J819+K819+L819</f>
      </c>
      <c r="O819" s="24"/>
      <c r="P819" s="22"/>
      <c r="Q819" s="22" t="s">
        <v>911</v>
      </c>
    </row>
    <row collapsed="false" customFormat="false" customHeight="false" hidden="false" ht="12.1" outlineLevel="0" r="820">
      <c r="A820" s="21" t="n">
        <v>45698.719143519</v>
      </c>
      <c r="B820" s="22" t="s">
        <v>903</v>
      </c>
      <c r="C820" s="22" t="s">
        <v>1099</v>
      </c>
      <c r="D820" s="22" t="s">
        <v>903</v>
      </c>
      <c r="E820" s="22" t="s">
        <v>903</v>
      </c>
      <c r="F820" s="22" t="s">
        <v>20</v>
      </c>
      <c r="G820" s="23" t="n">
        <v>1</v>
      </c>
      <c r="H820" s="24" t="n">
        <v>30.31</v>
      </c>
      <c r="I820" s="24" t="n">
        <v>30.31</v>
      </c>
      <c r="J820" s="24" t="n">
        <v>0</v>
      </c>
      <c r="K820" s="24" t="n">
        <v>-0</v>
      </c>
      <c r="L820" s="24" t="n">
        <v>-0</v>
      </c>
      <c r="M820" s="24"/>
      <c r="N820" s="6" t="s">
        <f>=I820+J820+K820+L820</f>
      </c>
      <c r="O820" s="24"/>
      <c r="P820" s="22"/>
      <c r="Q820" s="22" t="s">
        <v>911</v>
      </c>
    </row>
    <row collapsed="false" customFormat="false" customHeight="false" hidden="false" ht="12.1" outlineLevel="0" r="821">
      <c r="A821" s="21" t="n">
        <v>45699.594074074</v>
      </c>
      <c r="B821" s="22" t="s">
        <v>903</v>
      </c>
      <c r="C821" s="22" t="s">
        <v>1100</v>
      </c>
      <c r="D821" s="22" t="s">
        <v>903</v>
      </c>
      <c r="E821" s="22" t="s">
        <v>903</v>
      </c>
      <c r="F821" s="22" t="s">
        <v>20</v>
      </c>
      <c r="G821" s="23" t="n">
        <v>1</v>
      </c>
      <c r="H821" s="24" t="n">
        <v>63.33</v>
      </c>
      <c r="I821" s="24" t="n">
        <v>63.33</v>
      </c>
      <c r="J821" s="24" t="n">
        <v>0</v>
      </c>
      <c r="K821" s="24" t="n">
        <v>-0</v>
      </c>
      <c r="L821" s="24" t="n">
        <v>-0</v>
      </c>
      <c r="M821" s="24"/>
      <c r="N821" s="6" t="s">
        <f>=I821+J821+K821+L821</f>
      </c>
      <c r="O821" s="24"/>
      <c r="P821" s="22"/>
      <c r="Q821" s="22" t="s">
        <v>911</v>
      </c>
    </row>
    <row collapsed="false" customFormat="false" customHeight="false" hidden="false" ht="12.1" outlineLevel="0" r="822">
      <c r="A822" s="21" t="n">
        <v>45699.808506944</v>
      </c>
      <c r="B822" s="22" t="s">
        <v>1016</v>
      </c>
      <c r="C822" s="22" t="s">
        <v>1029</v>
      </c>
      <c r="D822" s="22" t="s">
        <v>903</v>
      </c>
      <c r="E822" s="22" t="s">
        <v>903</v>
      </c>
      <c r="F822" s="22" t="s">
        <v>20</v>
      </c>
      <c r="G822" s="23" t="n">
        <v>1</v>
      </c>
      <c r="H822" s="24" t="n">
        <v>538.85</v>
      </c>
      <c r="I822" s="24" t="n">
        <v>538.85</v>
      </c>
      <c r="J822" s="24" t="n">
        <v>0</v>
      </c>
      <c r="K822" s="24" t="n">
        <v>-0</v>
      </c>
      <c r="L822" s="24" t="n">
        <v>-0</v>
      </c>
      <c r="M822" s="24"/>
      <c r="N822" s="6" t="s">
        <f>=I822+J822+K822+L822</f>
      </c>
      <c r="O822" s="24"/>
      <c r="P822" s="22"/>
      <c r="Q822" s="22" t="s">
        <v>911</v>
      </c>
    </row>
    <row collapsed="false" customFormat="false" customHeight="false" hidden="false" ht="12.1" outlineLevel="0" r="823">
      <c r="A823" s="20" t="n">
        <v>45699.809386574</v>
      </c>
      <c r="B823" s="16" t="s">
        <v>819</v>
      </c>
      <c r="C823" s="16" t="s">
        <v>1079</v>
      </c>
      <c r="D823" s="16" t="s">
        <v>763</v>
      </c>
      <c r="E823" s="16" t="s">
        <v>172</v>
      </c>
      <c r="F823" s="16" t="s">
        <v>20</v>
      </c>
      <c r="G823" s="7" t="n">
        <v>2</v>
      </c>
      <c r="H823" s="6" t="n">
        <v>53.421</v>
      </c>
      <c r="I823" s="6" t="n">
        <v>-1068.42</v>
      </c>
      <c r="J823" s="6" t="n">
        <v>-56.1</v>
      </c>
      <c r="K823" s="6" t="n">
        <v>-0.75</v>
      </c>
      <c r="L823" s="6" t="n">
        <v>-0</v>
      </c>
      <c r="M823" s="6"/>
      <c r="N823" s="6" t="s">
        <f>=I823+J823+K823+L823</f>
      </c>
      <c r="O823" s="6"/>
      <c r="P823" s="16"/>
      <c r="Q823" s="16" t="s">
        <v>911</v>
      </c>
    </row>
    <row collapsed="false" customFormat="false" customHeight="false" hidden="false" ht="12.1" outlineLevel="0" r="824">
      <c r="A824" s="21" t="n">
        <v>45700</v>
      </c>
      <c r="B824" s="22" t="s">
        <v>890</v>
      </c>
      <c r="C824" s="22" t="s">
        <v>192</v>
      </c>
      <c r="D824" s="22" t="s">
        <v>890</v>
      </c>
      <c r="E824" s="22" t="s">
        <v>890</v>
      </c>
      <c r="F824" s="22" t="s">
        <v>20</v>
      </c>
      <c r="G824" s="23" t="n">
        <v>1</v>
      </c>
      <c r="H824" s="24" t="n">
        <v>2600</v>
      </c>
      <c r="I824" s="24" t="n">
        <v>2600</v>
      </c>
      <c r="J824" s="24" t="n">
        <v>0</v>
      </c>
      <c r="K824" s="24" t="n">
        <v>-0</v>
      </c>
      <c r="L824" s="24" t="n">
        <v>-0</v>
      </c>
      <c r="M824" s="24"/>
      <c r="N824" s="6" t="s">
        <f>=I824+J824+K824+L824</f>
      </c>
      <c r="O824" s="24"/>
      <c r="P824" s="22"/>
      <c r="Q824" s="22" t="s">
        <v>891</v>
      </c>
    </row>
    <row collapsed="false" customFormat="false" customHeight="false" hidden="false" ht="12.1" outlineLevel="0" r="825">
      <c r="A825" s="20" t="n">
        <v>45700.756331019</v>
      </c>
      <c r="B825" s="16" t="s">
        <v>820</v>
      </c>
      <c r="C825" s="16" t="s">
        <v>1090</v>
      </c>
      <c r="D825" s="16" t="s">
        <v>763</v>
      </c>
      <c r="E825" s="16" t="s">
        <v>172</v>
      </c>
      <c r="F825" s="16" t="s">
        <v>20</v>
      </c>
      <c r="G825" s="7" t="n">
        <v>5</v>
      </c>
      <c r="H825" s="6" t="n">
        <v>53.54</v>
      </c>
      <c r="I825" s="6" t="n">
        <v>-2677</v>
      </c>
      <c r="J825" s="6" t="n">
        <v>-0.95</v>
      </c>
      <c r="K825" s="6" t="n">
        <v>-1.61</v>
      </c>
      <c r="L825" s="6" t="n">
        <v>-0.26</v>
      </c>
      <c r="M825" s="6"/>
      <c r="N825" s="6" t="s">
        <f>=I825+J825+K825+L825</f>
      </c>
      <c r="O825" s="6"/>
      <c r="P825" s="16"/>
      <c r="Q825" s="16" t="s">
        <v>891</v>
      </c>
    </row>
    <row collapsed="false" customFormat="false" customHeight="false" hidden="false" ht="12.1" outlineLevel="0" r="826">
      <c r="A826" s="21" t="n">
        <v>45701.493414352</v>
      </c>
      <c r="B826" s="22" t="s">
        <v>890</v>
      </c>
      <c r="C826" s="22" t="s">
        <v>414</v>
      </c>
      <c r="D826" s="22" t="s">
        <v>890</v>
      </c>
      <c r="E826" s="22" t="s">
        <v>890</v>
      </c>
      <c r="F826" s="22" t="s">
        <v>20</v>
      </c>
      <c r="G826" s="23" t="n">
        <v>1</v>
      </c>
      <c r="H826" s="24" t="n">
        <v>1177</v>
      </c>
      <c r="I826" s="24" t="n">
        <v>1177</v>
      </c>
      <c r="J826" s="24" t="n">
        <v>0</v>
      </c>
      <c r="K826" s="24" t="n">
        <v>-0</v>
      </c>
      <c r="L826" s="24" t="n">
        <v>-0</v>
      </c>
      <c r="M826" s="24"/>
      <c r="N826" s="6" t="s">
        <f>=I826+J826+K826+L826</f>
      </c>
      <c r="O826" s="24"/>
      <c r="P826" s="22"/>
      <c r="Q826" s="22" t="s">
        <v>911</v>
      </c>
    </row>
    <row collapsed="false" customFormat="false" customHeight="false" hidden="false" ht="12.1" outlineLevel="0" r="827">
      <c r="A827" s="20" t="n">
        <v>45701.49369213</v>
      </c>
      <c r="B827" s="16" t="s">
        <v>819</v>
      </c>
      <c r="C827" s="16" t="s">
        <v>1079</v>
      </c>
      <c r="D827" s="16" t="s">
        <v>763</v>
      </c>
      <c r="E827" s="16" t="s">
        <v>172</v>
      </c>
      <c r="F827" s="16" t="s">
        <v>20</v>
      </c>
      <c r="G827" s="7" t="n">
        <v>2</v>
      </c>
      <c r="H827" s="6" t="n">
        <v>55.749</v>
      </c>
      <c r="I827" s="6" t="n">
        <v>-1114.98</v>
      </c>
      <c r="J827" s="6" t="n">
        <v>-56.96</v>
      </c>
      <c r="K827" s="6" t="n">
        <v>-0.78</v>
      </c>
      <c r="L827" s="6" t="n">
        <v>-0</v>
      </c>
      <c r="M827" s="6"/>
      <c r="N827" s="6" t="s">
        <f>=I827+J827+K827+L827</f>
      </c>
      <c r="O827" s="6"/>
      <c r="P827" s="16"/>
      <c r="Q827" s="16" t="s">
        <v>911</v>
      </c>
    </row>
    <row collapsed="false" customFormat="false" customHeight="false" hidden="false" ht="12.1" outlineLevel="0" r="828">
      <c r="A828" s="21" t="n">
        <v>45737</v>
      </c>
      <c r="B828" s="22" t="s">
        <v>890</v>
      </c>
      <c r="C828" s="22" t="s">
        <v>192</v>
      </c>
      <c r="D828" s="22" t="s">
        <v>890</v>
      </c>
      <c r="E828" s="22" t="s">
        <v>890</v>
      </c>
      <c r="F828" s="22" t="s">
        <v>20</v>
      </c>
      <c r="G828" s="23" t="n">
        <v>1</v>
      </c>
      <c r="H828" s="24" t="n">
        <v>3400</v>
      </c>
      <c r="I828" s="24" t="n">
        <v>3400</v>
      </c>
      <c r="J828" s="24" t="n">
        <v>0</v>
      </c>
      <c r="K828" s="24" t="n">
        <v>-0</v>
      </c>
      <c r="L828" s="24" t="n">
        <v>-0</v>
      </c>
      <c r="M828" s="24"/>
      <c r="N828" s="6" t="s">
        <f>=I828+J828+K828+L828</f>
      </c>
      <c r="O828" s="24"/>
      <c r="P828" s="22"/>
      <c r="Q828" s="22" t="s">
        <v>891</v>
      </c>
    </row>
    <row collapsed="false" customFormat="false" customHeight="false" hidden="false" ht="12.1" outlineLevel="0" r="829">
      <c r="A829" s="20" t="n">
        <v>45737.682731481</v>
      </c>
      <c r="B829" s="16" t="s">
        <v>42</v>
      </c>
      <c r="C829" s="16" t="s">
        <v>1101</v>
      </c>
      <c r="D829" s="16" t="s">
        <v>763</v>
      </c>
      <c r="E829" s="16" t="s">
        <v>18</v>
      </c>
      <c r="F829" s="16" t="s">
        <v>20</v>
      </c>
      <c r="G829" s="7" t="n">
        <v>1</v>
      </c>
      <c r="H829" s="6" t="n">
        <v>3392</v>
      </c>
      <c r="I829" s="6" t="n">
        <v>-3392</v>
      </c>
      <c r="J829" s="6" t="n">
        <v>-0</v>
      </c>
      <c r="K829" s="6" t="n">
        <v>-2.04</v>
      </c>
      <c r="L829" s="6" t="n">
        <v>-1.02</v>
      </c>
      <c r="M829" s="6"/>
      <c r="N829" s="6" t="s">
        <f>=I829+J829+K829+L829</f>
      </c>
      <c r="O829" s="6"/>
      <c r="P829" s="16"/>
      <c r="Q829" s="16" t="s">
        <v>891</v>
      </c>
    </row>
    <row collapsed="false" customFormat="false" customHeight="false" hidden="false" ht="12.1" outlineLevel="0" r="830">
      <c r="A830" s="21" t="n">
        <v>45743</v>
      </c>
      <c r="B830" s="22" t="s">
        <v>890</v>
      </c>
      <c r="C830" s="22" t="s">
        <v>192</v>
      </c>
      <c r="D830" s="22" t="s">
        <v>890</v>
      </c>
      <c r="E830" s="22" t="s">
        <v>890</v>
      </c>
      <c r="F830" s="22" t="s">
        <v>20</v>
      </c>
      <c r="G830" s="23" t="n">
        <v>1</v>
      </c>
      <c r="H830" s="24" t="n">
        <v>9800</v>
      </c>
      <c r="I830" s="24" t="n">
        <v>9800</v>
      </c>
      <c r="J830" s="24" t="n">
        <v>0</v>
      </c>
      <c r="K830" s="24" t="n">
        <v>-0</v>
      </c>
      <c r="L830" s="24" t="n">
        <v>-0</v>
      </c>
      <c r="M830" s="24"/>
      <c r="N830" s="6" t="s">
        <f>=I830+J830+K830+L830</f>
      </c>
      <c r="O830" s="24"/>
      <c r="P830" s="22"/>
      <c r="Q830" s="22" t="s">
        <v>891</v>
      </c>
    </row>
    <row collapsed="false" customFormat="false" customHeight="false" hidden="false" ht="12.1" outlineLevel="0" r="831">
      <c r="A831" s="20" t="n">
        <v>45743.417268519</v>
      </c>
      <c r="B831" s="16" t="s">
        <v>816</v>
      </c>
      <c r="C831" s="16" t="s">
        <v>1056</v>
      </c>
      <c r="D831" s="16" t="s">
        <v>763</v>
      </c>
      <c r="E831" s="16" t="s">
        <v>172</v>
      </c>
      <c r="F831" s="16" t="s">
        <v>20</v>
      </c>
      <c r="G831" s="7" t="n">
        <v>5</v>
      </c>
      <c r="H831" s="6" t="n">
        <v>82.515</v>
      </c>
      <c r="I831" s="6" t="n">
        <v>-4125.75</v>
      </c>
      <c r="J831" s="6" t="n">
        <v>-3.1</v>
      </c>
      <c r="K831" s="6" t="n">
        <v>-2.48</v>
      </c>
      <c r="L831" s="6" t="n">
        <v>-0.35</v>
      </c>
      <c r="M831" s="6"/>
      <c r="N831" s="6" t="s">
        <f>=I831+J831+K831+L831</f>
      </c>
      <c r="O831" s="6"/>
      <c r="P831" s="16"/>
      <c r="Q831" s="16" t="s">
        <v>891</v>
      </c>
    </row>
    <row collapsed="false" customFormat="false" customHeight="false" hidden="false" ht="12.1" outlineLevel="0" r="832">
      <c r="A832" s="20" t="n">
        <v>45743.422673611</v>
      </c>
      <c r="B832" s="16" t="s">
        <v>27</v>
      </c>
      <c r="C832" s="16" t="s">
        <v>1102</v>
      </c>
      <c r="D832" s="16" t="s">
        <v>763</v>
      </c>
      <c r="E832" s="16" t="s">
        <v>18</v>
      </c>
      <c r="F832" s="16" t="s">
        <v>20</v>
      </c>
      <c r="G832" s="7" t="n">
        <v>1</v>
      </c>
      <c r="H832" s="6" t="n">
        <v>1879.2</v>
      </c>
      <c r="I832" s="6" t="n">
        <v>-1879.2</v>
      </c>
      <c r="J832" s="6" t="n">
        <v>-0</v>
      </c>
      <c r="K832" s="6" t="n">
        <v>-1.12</v>
      </c>
      <c r="L832" s="6" t="n">
        <v>-0.56</v>
      </c>
      <c r="M832" s="6"/>
      <c r="N832" s="6" t="s">
        <f>=I832+J832+K832+L832</f>
      </c>
      <c r="O832" s="6"/>
      <c r="P832" s="16"/>
      <c r="Q832" s="16" t="s">
        <v>891</v>
      </c>
    </row>
    <row collapsed="false" customFormat="false" customHeight="false" hidden="false" ht="12.1" outlineLevel="0" r="833">
      <c r="A833" s="20" t="n">
        <v>45743.543993056</v>
      </c>
      <c r="B833" s="16" t="s">
        <v>27</v>
      </c>
      <c r="C833" s="16" t="s">
        <v>1102</v>
      </c>
      <c r="D833" s="16" t="s">
        <v>763</v>
      </c>
      <c r="E833" s="16" t="s">
        <v>18</v>
      </c>
      <c r="F833" s="16" t="s">
        <v>20</v>
      </c>
      <c r="G833" s="7" t="n">
        <v>1</v>
      </c>
      <c r="H833" s="6" t="n">
        <v>1850</v>
      </c>
      <c r="I833" s="6" t="n">
        <v>-1850</v>
      </c>
      <c r="J833" s="6" t="n">
        <v>-0</v>
      </c>
      <c r="K833" s="6" t="n">
        <v>-1.11</v>
      </c>
      <c r="L833" s="6" t="n">
        <v>-0.56</v>
      </c>
      <c r="M833" s="6"/>
      <c r="N833" s="6" t="s">
        <f>=I833+J833+K833+L833</f>
      </c>
      <c r="O833" s="6"/>
      <c r="P833" s="16"/>
      <c r="Q833" s="16" t="s">
        <v>891</v>
      </c>
    </row>
    <row collapsed="false" customFormat="false" customHeight="false" hidden="false" ht="12.1" outlineLevel="0" r="834">
      <c r="A834" s="21" t="n">
        <v>45749.614872685</v>
      </c>
      <c r="B834" s="22" t="s">
        <v>903</v>
      </c>
      <c r="C834" s="22" t="s">
        <v>1103</v>
      </c>
      <c r="D834" s="22" t="s">
        <v>903</v>
      </c>
      <c r="E834" s="22" t="s">
        <v>903</v>
      </c>
      <c r="F834" s="22" t="s">
        <v>20</v>
      </c>
      <c r="G834" s="23" t="n">
        <v>1</v>
      </c>
      <c r="H834" s="24" t="n">
        <v>345.51</v>
      </c>
      <c r="I834" s="24" t="n">
        <v>345.51</v>
      </c>
      <c r="J834" s="24" t="n">
        <v>0</v>
      </c>
      <c r="K834" s="24" t="n">
        <v>-0</v>
      </c>
      <c r="L834" s="24" t="n">
        <v>-0</v>
      </c>
      <c r="M834" s="24"/>
      <c r="N834" s="6" t="s">
        <f>=I834+J834+K834+L834</f>
      </c>
      <c r="O834" s="24"/>
      <c r="P834" s="22"/>
      <c r="Q834" s="22" t="s">
        <v>911</v>
      </c>
    </row>
    <row collapsed="false" customFormat="false" customHeight="false" hidden="false" ht="12.1" outlineLevel="0" r="835">
      <c r="A835" s="20" t="n">
        <v>45751.707361111</v>
      </c>
      <c r="B835" s="16" t="s">
        <v>27</v>
      </c>
      <c r="C835" s="16" t="s">
        <v>1102</v>
      </c>
      <c r="D835" s="16" t="s">
        <v>763</v>
      </c>
      <c r="E835" s="16" t="s">
        <v>18</v>
      </c>
      <c r="F835" s="16" t="s">
        <v>20</v>
      </c>
      <c r="G835" s="7" t="n">
        <v>1</v>
      </c>
      <c r="H835" s="6" t="n">
        <v>1761</v>
      </c>
      <c r="I835" s="6" t="n">
        <v>-1761</v>
      </c>
      <c r="J835" s="6" t="n">
        <v>-0</v>
      </c>
      <c r="K835" s="6" t="n">
        <v>-1.06</v>
      </c>
      <c r="L835" s="6" t="n">
        <v>-0.52</v>
      </c>
      <c r="M835" s="6"/>
      <c r="N835" s="6" t="s">
        <f>=I835+J835+K835+L835</f>
      </c>
      <c r="O835" s="6"/>
      <c r="P835" s="16"/>
      <c r="Q835" s="16" t="s">
        <v>891</v>
      </c>
    </row>
    <row collapsed="false" customFormat="false" customHeight="false" hidden="false" ht="12.1" outlineLevel="0" r="836">
      <c r="A836" s="21" t="n">
        <v>45762</v>
      </c>
      <c r="B836" s="22" t="s">
        <v>890</v>
      </c>
      <c r="C836" s="22" t="s">
        <v>192</v>
      </c>
      <c r="D836" s="22" t="s">
        <v>890</v>
      </c>
      <c r="E836" s="22" t="s">
        <v>890</v>
      </c>
      <c r="F836" s="22" t="s">
        <v>20</v>
      </c>
      <c r="G836" s="23" t="n">
        <v>1</v>
      </c>
      <c r="H836" s="24" t="n">
        <v>2161</v>
      </c>
      <c r="I836" s="24" t="n">
        <v>2161</v>
      </c>
      <c r="J836" s="24" t="n">
        <v>0</v>
      </c>
      <c r="K836" s="24" t="n">
        <v>-0</v>
      </c>
      <c r="L836" s="24" t="n">
        <v>-0</v>
      </c>
      <c r="M836" s="24"/>
      <c r="N836" s="6" t="s">
        <f>=I836+J836+K836+L836</f>
      </c>
      <c r="O836" s="24"/>
      <c r="P836" s="22"/>
      <c r="Q836" s="22" t="s">
        <v>891</v>
      </c>
    </row>
    <row collapsed="false" customFormat="false" customHeight="false" hidden="false" ht="12.1" outlineLevel="0" r="837">
      <c r="A837" s="21" t="n">
        <v>45762</v>
      </c>
      <c r="B837" s="22" t="s">
        <v>890</v>
      </c>
      <c r="C837" s="22" t="s">
        <v>192</v>
      </c>
      <c r="D837" s="22" t="s">
        <v>890</v>
      </c>
      <c r="E837" s="22" t="s">
        <v>890</v>
      </c>
      <c r="F837" s="22" t="s">
        <v>20</v>
      </c>
      <c r="G837" s="23" t="n">
        <v>1</v>
      </c>
      <c r="H837" s="24" t="n">
        <v>3000</v>
      </c>
      <c r="I837" s="24" t="n">
        <v>3000</v>
      </c>
      <c r="J837" s="24" t="n">
        <v>0</v>
      </c>
      <c r="K837" s="24" t="n">
        <v>-0</v>
      </c>
      <c r="L837" s="24" t="n">
        <v>-0</v>
      </c>
      <c r="M837" s="24"/>
      <c r="N837" s="6" t="s">
        <f>=I837+J837+K837+L837</f>
      </c>
      <c r="O837" s="24"/>
      <c r="P837" s="22"/>
      <c r="Q837" s="22" t="s">
        <v>891</v>
      </c>
    </row>
    <row collapsed="false" customFormat="false" customHeight="false" hidden="false" ht="12.1" outlineLevel="0" r="838">
      <c r="A838" s="20" t="n">
        <v>45762.701597222</v>
      </c>
      <c r="B838" s="16" t="s">
        <v>39</v>
      </c>
      <c r="C838" s="16" t="s">
        <v>958</v>
      </c>
      <c r="D838" s="16" t="s">
        <v>763</v>
      </c>
      <c r="E838" s="16" t="s">
        <v>18</v>
      </c>
      <c r="F838" s="16" t="s">
        <v>20</v>
      </c>
      <c r="G838" s="7" t="n">
        <v>3</v>
      </c>
      <c r="H838" s="6" t="n">
        <v>1121.2</v>
      </c>
      <c r="I838" s="6" t="n">
        <v>-3363.6</v>
      </c>
      <c r="J838" s="6" t="n">
        <v>-0</v>
      </c>
      <c r="K838" s="6" t="n">
        <v>-2.02</v>
      </c>
      <c r="L838" s="6" t="n">
        <v>-0</v>
      </c>
      <c r="M838" s="6"/>
      <c r="N838" s="6" t="s">
        <f>=I838+J838+K838+L838</f>
      </c>
      <c r="O838" s="6"/>
      <c r="P838" s="16"/>
      <c r="Q838" s="16" t="s">
        <v>891</v>
      </c>
    </row>
    <row collapsed="false" customFormat="false" customHeight="false" hidden="false" ht="12.1" outlineLevel="0" r="839">
      <c r="A839" s="20" t="n">
        <v>45762.701793981</v>
      </c>
      <c r="B839" s="16" t="s">
        <v>27</v>
      </c>
      <c r="C839" s="16" t="s">
        <v>1102</v>
      </c>
      <c r="D839" s="16" t="s">
        <v>763</v>
      </c>
      <c r="E839" s="16" t="s">
        <v>18</v>
      </c>
      <c r="F839" s="16" t="s">
        <v>20</v>
      </c>
      <c r="G839" s="7" t="n">
        <v>1</v>
      </c>
      <c r="H839" s="6" t="n">
        <v>1901.4</v>
      </c>
      <c r="I839" s="6" t="n">
        <v>-1901.4</v>
      </c>
      <c r="J839" s="6" t="n">
        <v>-0</v>
      </c>
      <c r="K839" s="6" t="n">
        <v>-1.14</v>
      </c>
      <c r="L839" s="6" t="n">
        <v>-0</v>
      </c>
      <c r="M839" s="6"/>
      <c r="N839" s="6" t="s">
        <f>=I839+J839+K839+L839</f>
      </c>
      <c r="O839" s="6"/>
      <c r="P839" s="16"/>
      <c r="Q839" s="16" t="s">
        <v>891</v>
      </c>
    </row>
    <row collapsed="false" customFormat="false" customHeight="false" hidden="false" ht="12.1" outlineLevel="0" r="840">
      <c r="A840" s="21" t="n">
        <v>45764</v>
      </c>
      <c r="B840" s="22" t="s">
        <v>905</v>
      </c>
      <c r="C840" s="22" t="s">
        <v>1077</v>
      </c>
      <c r="D840" s="22" t="s">
        <v>905</v>
      </c>
      <c r="E840" s="22" t="s">
        <v>905</v>
      </c>
      <c r="F840" s="22" t="s">
        <v>20</v>
      </c>
      <c r="G840" s="23" t="n">
        <v>1</v>
      </c>
      <c r="H840" s="24" t="n">
        <v>250</v>
      </c>
      <c r="I840" s="24" t="n">
        <v>250</v>
      </c>
      <c r="J840" s="24" t="n">
        <v>0</v>
      </c>
      <c r="K840" s="24" t="n">
        <v>-0</v>
      </c>
      <c r="L840" s="24" t="n">
        <v>-0</v>
      </c>
      <c r="M840" s="24"/>
      <c r="N840" s="6" t="s">
        <f>=I840+J840+K840+L840</f>
      </c>
      <c r="O840" s="24"/>
      <c r="P840" s="22"/>
      <c r="Q840" s="22" t="s">
        <v>891</v>
      </c>
    </row>
    <row collapsed="false" customFormat="false" customHeight="false" hidden="false" ht="12.1" outlineLevel="0" r="841">
      <c r="A841" s="21" t="n">
        <v>45776</v>
      </c>
      <c r="B841" s="22" t="s">
        <v>890</v>
      </c>
      <c r="C841" s="22" t="s">
        <v>192</v>
      </c>
      <c r="D841" s="22" t="s">
        <v>890</v>
      </c>
      <c r="E841" s="22" t="s">
        <v>890</v>
      </c>
      <c r="F841" s="22" t="s">
        <v>20</v>
      </c>
      <c r="G841" s="23" t="n">
        <v>1</v>
      </c>
      <c r="H841" s="24" t="n">
        <v>180</v>
      </c>
      <c r="I841" s="24" t="n">
        <v>180</v>
      </c>
      <c r="J841" s="24" t="n">
        <v>0</v>
      </c>
      <c r="K841" s="24" t="n">
        <v>-0</v>
      </c>
      <c r="L841" s="24" t="n">
        <v>-0</v>
      </c>
      <c r="M841" s="24"/>
      <c r="N841" s="6" t="s">
        <f>=I841+J841+K841+L841</f>
      </c>
      <c r="O841" s="24"/>
      <c r="P841" s="22"/>
      <c r="Q841" s="22" t="s">
        <v>891</v>
      </c>
    </row>
    <row collapsed="false" customFormat="false" customHeight="false" hidden="false" ht="12.1" outlineLevel="0" r="842">
      <c r="A842" s="25" t="n">
        <v>45776.757893519</v>
      </c>
      <c r="B842" s="26" t="s">
        <v>794</v>
      </c>
      <c r="C842" s="26" t="s">
        <v>1001</v>
      </c>
      <c r="D842" s="26" t="s">
        <v>764</v>
      </c>
      <c r="E842" s="26" t="s">
        <v>18</v>
      </c>
      <c r="F842" s="26" t="s">
        <v>20</v>
      </c>
      <c r="G842" s="27" t="n">
        <v>-1</v>
      </c>
      <c r="H842" s="28" t="n">
        <v>4565.5</v>
      </c>
      <c r="I842" s="28" t="n">
        <v>4565.5</v>
      </c>
      <c r="J842" s="28" t="n">
        <v>0</v>
      </c>
      <c r="K842" s="28" t="n">
        <v>-2.74</v>
      </c>
      <c r="L842" s="28" t="n">
        <v>-1.37</v>
      </c>
      <c r="M842" s="28"/>
      <c r="N842" s="6" t="s">
        <f>=I842+J842+K842+L842</f>
      </c>
      <c r="O842" s="28"/>
      <c r="P842" s="26"/>
      <c r="Q842" s="26" t="s">
        <v>891</v>
      </c>
    </row>
    <row collapsed="false" customFormat="false" customHeight="false" hidden="false" ht="12.1" outlineLevel="0" r="843">
      <c r="A843" s="20" t="n">
        <v>45776.758900463</v>
      </c>
      <c r="B843" s="16" t="s">
        <v>17</v>
      </c>
      <c r="C843" s="16" t="s">
        <v>1093</v>
      </c>
      <c r="D843" s="16" t="s">
        <v>763</v>
      </c>
      <c r="E843" s="16" t="s">
        <v>18</v>
      </c>
      <c r="F843" s="16" t="s">
        <v>20</v>
      </c>
      <c r="G843" s="7" t="n">
        <v>1</v>
      </c>
      <c r="H843" s="6" t="n">
        <v>3360</v>
      </c>
      <c r="I843" s="6" t="n">
        <v>-3360</v>
      </c>
      <c r="J843" s="6" t="n">
        <v>-0</v>
      </c>
      <c r="K843" s="6" t="n">
        <v>-2.02</v>
      </c>
      <c r="L843" s="6" t="n">
        <v>-1.01</v>
      </c>
      <c r="M843" s="6"/>
      <c r="N843" s="6" t="s">
        <f>=I843+J843+K843+L843</f>
      </c>
      <c r="O843" s="6"/>
      <c r="P843" s="16"/>
      <c r="Q843" s="16" t="s">
        <v>891</v>
      </c>
    </row>
    <row collapsed="false" customFormat="false" customHeight="false" hidden="false" ht="12.1" outlineLevel="0" r="844">
      <c r="A844" s="20" t="n">
        <v>45776.763703704</v>
      </c>
      <c r="B844" s="16" t="s">
        <v>27</v>
      </c>
      <c r="C844" s="16" t="s">
        <v>1102</v>
      </c>
      <c r="D844" s="16" t="s">
        <v>763</v>
      </c>
      <c r="E844" s="16" t="s">
        <v>18</v>
      </c>
      <c r="F844" s="16" t="s">
        <v>20</v>
      </c>
      <c r="G844" s="7" t="n">
        <v>1</v>
      </c>
      <c r="H844" s="6" t="n">
        <v>1779.8</v>
      </c>
      <c r="I844" s="6" t="n">
        <v>-1779.8</v>
      </c>
      <c r="J844" s="6" t="n">
        <v>-0</v>
      </c>
      <c r="K844" s="6" t="n">
        <v>-1.06</v>
      </c>
      <c r="L844" s="6" t="n">
        <v>-0</v>
      </c>
      <c r="M844" s="6"/>
      <c r="N844" s="6" t="s">
        <f>=I844+J844+K844+L844</f>
      </c>
      <c r="O844" s="6"/>
      <c r="P844" s="16"/>
      <c r="Q844" s="16" t="s">
        <v>891</v>
      </c>
    </row>
    <row collapsed="false" customFormat="false" customHeight="false" hidden="false" ht="12.1" outlineLevel="0" r="845">
      <c r="A845" s="21" t="n">
        <v>45777</v>
      </c>
      <c r="B845" s="22" t="s">
        <v>890</v>
      </c>
      <c r="C845" s="22" t="s">
        <v>192</v>
      </c>
      <c r="D845" s="22" t="s">
        <v>890</v>
      </c>
      <c r="E845" s="22" t="s">
        <v>890</v>
      </c>
      <c r="F845" s="22" t="s">
        <v>20</v>
      </c>
      <c r="G845" s="23" t="n">
        <v>1</v>
      </c>
      <c r="H845" s="24" t="n">
        <v>3121.88</v>
      </c>
      <c r="I845" s="24" t="n">
        <v>3121.88</v>
      </c>
      <c r="J845" s="24" t="n">
        <v>0</v>
      </c>
      <c r="K845" s="24" t="n">
        <v>-0</v>
      </c>
      <c r="L845" s="24" t="n">
        <v>-0</v>
      </c>
      <c r="M845" s="24"/>
      <c r="N845" s="6" t="s">
        <f>=I845+J845+K845+L845</f>
      </c>
      <c r="O845" s="24"/>
      <c r="P845" s="22"/>
      <c r="Q845" s="22" t="s">
        <v>891</v>
      </c>
    </row>
    <row collapsed="false" customFormat="false" customHeight="false" hidden="false" ht="12.1" outlineLevel="0" r="846">
      <c r="A846" s="20" t="n">
        <v>45777.479837963</v>
      </c>
      <c r="B846" s="16" t="s">
        <v>27</v>
      </c>
      <c r="C846" s="16" t="s">
        <v>1102</v>
      </c>
      <c r="D846" s="16" t="s">
        <v>763</v>
      </c>
      <c r="E846" s="16" t="s">
        <v>18</v>
      </c>
      <c r="F846" s="16" t="s">
        <v>20</v>
      </c>
      <c r="G846" s="7" t="n">
        <v>1</v>
      </c>
      <c r="H846" s="6" t="n">
        <v>1727</v>
      </c>
      <c r="I846" s="6" t="n">
        <v>-1727</v>
      </c>
      <c r="J846" s="6" t="n">
        <v>-0</v>
      </c>
      <c r="K846" s="6" t="n">
        <v>-1.04</v>
      </c>
      <c r="L846" s="6" t="n">
        <v>-0</v>
      </c>
      <c r="M846" s="6"/>
      <c r="N846" s="6" t="s">
        <f>=I846+J846+K846+L846</f>
      </c>
      <c r="O846" s="6"/>
      <c r="P846" s="16"/>
      <c r="Q846" s="16" t="s">
        <v>891</v>
      </c>
    </row>
    <row collapsed="false" customFormat="false" customHeight="false" hidden="false" ht="12.1" outlineLevel="0" r="847">
      <c r="A847" s="20" t="n">
        <v>45777.767592593</v>
      </c>
      <c r="B847" s="16" t="s">
        <v>102</v>
      </c>
      <c r="C847" s="16" t="s">
        <v>901</v>
      </c>
      <c r="D847" s="16" t="s">
        <v>763</v>
      </c>
      <c r="E847" s="16" t="s">
        <v>18</v>
      </c>
      <c r="F847" s="16" t="s">
        <v>20</v>
      </c>
      <c r="G847" s="7" t="n">
        <v>10</v>
      </c>
      <c r="H847" s="6" t="n">
        <v>129.98</v>
      </c>
      <c r="I847" s="6" t="n">
        <v>-1299.8</v>
      </c>
      <c r="J847" s="6" t="n">
        <v>-0</v>
      </c>
      <c r="K847" s="6" t="n">
        <v>-0.78</v>
      </c>
      <c r="L847" s="6" t="n">
        <v>-0.39</v>
      </c>
      <c r="M847" s="6"/>
      <c r="N847" s="6" t="s">
        <f>=I847+J847+K847+L847</f>
      </c>
      <c r="O847" s="6"/>
      <c r="P847" s="16"/>
      <c r="Q847" s="16" t="s">
        <v>891</v>
      </c>
    </row>
    <row collapsed="false" customFormat="false" customHeight="false" hidden="false" ht="12.1" outlineLevel="0" r="848">
      <c r="A848" s="21" t="n">
        <v>45779</v>
      </c>
      <c r="B848" s="22" t="s">
        <v>890</v>
      </c>
      <c r="C848" s="22" t="s">
        <v>192</v>
      </c>
      <c r="D848" s="22" t="s">
        <v>890</v>
      </c>
      <c r="E848" s="22" t="s">
        <v>890</v>
      </c>
      <c r="F848" s="22" t="s">
        <v>20</v>
      </c>
      <c r="G848" s="23" t="n">
        <v>1</v>
      </c>
      <c r="H848" s="24" t="n">
        <v>1700</v>
      </c>
      <c r="I848" s="24" t="n">
        <v>1700</v>
      </c>
      <c r="J848" s="24" t="n">
        <v>0</v>
      </c>
      <c r="K848" s="24" t="n">
        <v>-0</v>
      </c>
      <c r="L848" s="24" t="n">
        <v>-0</v>
      </c>
      <c r="M848" s="24"/>
      <c r="N848" s="6" t="s">
        <f>=I848+J848+K848+L848</f>
      </c>
      <c r="O848" s="24"/>
      <c r="P848" s="22"/>
      <c r="Q848" s="22" t="s">
        <v>891</v>
      </c>
    </row>
    <row collapsed="false" customFormat="false" customHeight="false" hidden="false" ht="12.1" outlineLevel="0" r="849">
      <c r="A849" s="20" t="n">
        <v>45779.822638889</v>
      </c>
      <c r="B849" s="16" t="s">
        <v>27</v>
      </c>
      <c r="C849" s="16" t="s">
        <v>1102</v>
      </c>
      <c r="D849" s="16" t="s">
        <v>763</v>
      </c>
      <c r="E849" s="16" t="s">
        <v>18</v>
      </c>
      <c r="F849" s="16" t="s">
        <v>20</v>
      </c>
      <c r="G849" s="7" t="n">
        <v>1</v>
      </c>
      <c r="H849" s="6" t="n">
        <v>1708.6</v>
      </c>
      <c r="I849" s="6" t="n">
        <v>-1708.6</v>
      </c>
      <c r="J849" s="6" t="n">
        <v>-0</v>
      </c>
      <c r="K849" s="6" t="n">
        <v>-1.03</v>
      </c>
      <c r="L849" s="6" t="n">
        <v>-0.51</v>
      </c>
      <c r="M849" s="6"/>
      <c r="N849" s="6" t="s">
        <f>=I849+J849+K849+L849</f>
      </c>
      <c r="O849" s="6"/>
      <c r="P849" s="16"/>
      <c r="Q849" s="16" t="s">
        <v>891</v>
      </c>
    </row>
    <row collapsed="false" customFormat="false" customHeight="false" hidden="false" ht="12.1" outlineLevel="0" r="850">
      <c r="A850" s="21" t="n">
        <v>45782</v>
      </c>
      <c r="B850" s="22" t="s">
        <v>903</v>
      </c>
      <c r="C850" s="22" t="s">
        <v>1104</v>
      </c>
      <c r="D850" s="22" t="s">
        <v>903</v>
      </c>
      <c r="E850" s="22" t="s">
        <v>903</v>
      </c>
      <c r="F850" s="22" t="s">
        <v>20</v>
      </c>
      <c r="G850" s="23" t="n">
        <v>1</v>
      </c>
      <c r="H850" s="24" t="n">
        <v>42.38</v>
      </c>
      <c r="I850" s="24" t="n">
        <v>42.38</v>
      </c>
      <c r="J850" s="24" t="n">
        <v>0</v>
      </c>
      <c r="K850" s="24" t="n">
        <v>-0</v>
      </c>
      <c r="L850" s="24" t="n">
        <v>-0</v>
      </c>
      <c r="M850" s="24"/>
      <c r="N850" s="6" t="s">
        <f>=I850+J850+K850+L850</f>
      </c>
      <c r="O850" s="24"/>
      <c r="P850" s="22"/>
      <c r="Q850" s="22" t="s">
        <v>891</v>
      </c>
    </row>
    <row collapsed="false" customFormat="false" customHeight="false" hidden="false" ht="12.1" outlineLevel="0" r="851">
      <c r="A851" s="21" t="n">
        <v>45782</v>
      </c>
      <c r="B851" s="22" t="s">
        <v>905</v>
      </c>
      <c r="C851" s="22" t="s">
        <v>1105</v>
      </c>
      <c r="D851" s="22" t="s">
        <v>905</v>
      </c>
      <c r="E851" s="22" t="s">
        <v>905</v>
      </c>
      <c r="F851" s="22" t="s">
        <v>20</v>
      </c>
      <c r="G851" s="23" t="n">
        <v>1</v>
      </c>
      <c r="H851" s="24" t="n">
        <v>1000</v>
      </c>
      <c r="I851" s="24" t="n">
        <v>1000</v>
      </c>
      <c r="J851" s="24" t="n">
        <v>0</v>
      </c>
      <c r="K851" s="24" t="n">
        <v>-0</v>
      </c>
      <c r="L851" s="24" t="n">
        <v>-0</v>
      </c>
      <c r="M851" s="24"/>
      <c r="N851" s="6" t="s">
        <f>=I851+J851+K851+L851</f>
      </c>
      <c r="O851" s="24"/>
      <c r="P851" s="22"/>
      <c r="Q851" s="22" t="s">
        <v>891</v>
      </c>
    </row>
    <row collapsed="false" customFormat="false" customHeight="false" hidden="false" ht="12.1" outlineLevel="0" r="852">
      <c r="A852" s="20" t="n">
        <v>45783.419594907</v>
      </c>
      <c r="B852" s="16" t="s">
        <v>46</v>
      </c>
      <c r="C852" s="16" t="s">
        <v>1097</v>
      </c>
      <c r="D852" s="16" t="s">
        <v>763</v>
      </c>
      <c r="E852" s="16" t="s">
        <v>18</v>
      </c>
      <c r="F852" s="16" t="s">
        <v>20</v>
      </c>
      <c r="G852" s="7" t="n">
        <v>1</v>
      </c>
      <c r="H852" s="6" t="n">
        <v>985.7</v>
      </c>
      <c r="I852" s="6" t="n">
        <v>-985.7</v>
      </c>
      <c r="J852" s="6" t="n">
        <v>-0</v>
      </c>
      <c r="K852" s="6" t="n">
        <v>-0.59</v>
      </c>
      <c r="L852" s="6" t="n">
        <v>-0</v>
      </c>
      <c r="M852" s="6"/>
      <c r="N852" s="6" t="s">
        <f>=I852+J852+K852+L852</f>
      </c>
      <c r="O852" s="6"/>
      <c r="P852" s="16"/>
      <c r="Q852" s="16" t="s">
        <v>891</v>
      </c>
    </row>
    <row collapsed="false" customFormat="false" customHeight="false" hidden="false" ht="12.1" outlineLevel="0" r="853">
      <c r="A853" s="21" t="n">
        <v>45784</v>
      </c>
      <c r="B853" s="22" t="s">
        <v>890</v>
      </c>
      <c r="C853" s="22" t="s">
        <v>192</v>
      </c>
      <c r="D853" s="22" t="s">
        <v>890</v>
      </c>
      <c r="E853" s="22" t="s">
        <v>890</v>
      </c>
      <c r="F853" s="22" t="s">
        <v>20</v>
      </c>
      <c r="G853" s="23" t="n">
        <v>1</v>
      </c>
      <c r="H853" s="24" t="n">
        <v>5000</v>
      </c>
      <c r="I853" s="24" t="n">
        <v>5000</v>
      </c>
      <c r="J853" s="24" t="n">
        <v>0</v>
      </c>
      <c r="K853" s="24" t="n">
        <v>-0</v>
      </c>
      <c r="L853" s="24" t="n">
        <v>-0</v>
      </c>
      <c r="M853" s="24"/>
      <c r="N853" s="6" t="s">
        <f>=I853+J853+K853+L853</f>
      </c>
      <c r="O853" s="24"/>
      <c r="P853" s="22"/>
      <c r="Q853" s="22" t="s">
        <v>891</v>
      </c>
    </row>
    <row collapsed="false" customFormat="false" customHeight="false" hidden="false" ht="12.1" outlineLevel="0" r="854">
      <c r="A854" s="21" t="n">
        <v>45785</v>
      </c>
      <c r="B854" s="22" t="s">
        <v>890</v>
      </c>
      <c r="C854" s="22" t="s">
        <v>192</v>
      </c>
      <c r="D854" s="22" t="s">
        <v>890</v>
      </c>
      <c r="E854" s="22" t="s">
        <v>890</v>
      </c>
      <c r="F854" s="22" t="s">
        <v>20</v>
      </c>
      <c r="G854" s="23" t="n">
        <v>1</v>
      </c>
      <c r="H854" s="24" t="n">
        <v>1000</v>
      </c>
      <c r="I854" s="24" t="n">
        <v>1000</v>
      </c>
      <c r="J854" s="24" t="n">
        <v>0</v>
      </c>
      <c r="K854" s="24" t="n">
        <v>-0</v>
      </c>
      <c r="L854" s="24" t="n">
        <v>-0</v>
      </c>
      <c r="M854" s="24"/>
      <c r="N854" s="6" t="s">
        <f>=I854+J854+K854+L854</f>
      </c>
      <c r="O854" s="24"/>
      <c r="P854" s="22"/>
      <c r="Q854" s="22" t="s">
        <v>891</v>
      </c>
    </row>
    <row collapsed="false" customFormat="false" customHeight="false" hidden="false" ht="12.1" outlineLevel="0" r="855">
      <c r="A855" s="20" t="n">
        <v>45785.465069444</v>
      </c>
      <c r="B855" s="16" t="s">
        <v>17</v>
      </c>
      <c r="C855" s="16" t="s">
        <v>1093</v>
      </c>
      <c r="D855" s="16" t="s">
        <v>763</v>
      </c>
      <c r="E855" s="16" t="s">
        <v>18</v>
      </c>
      <c r="F855" s="16" t="s">
        <v>20</v>
      </c>
      <c r="G855" s="7" t="n">
        <v>1</v>
      </c>
      <c r="H855" s="6" t="n">
        <v>3219</v>
      </c>
      <c r="I855" s="6" t="n">
        <v>-3219</v>
      </c>
      <c r="J855" s="6" t="n">
        <v>-0</v>
      </c>
      <c r="K855" s="6" t="n">
        <v>-1.93</v>
      </c>
      <c r="L855" s="6" t="n">
        <v>-0.97</v>
      </c>
      <c r="M855" s="6"/>
      <c r="N855" s="6" t="s">
        <f>=I855+J855+K855+L855</f>
      </c>
      <c r="O855" s="6"/>
      <c r="P855" s="16"/>
      <c r="Q855" s="16" t="s">
        <v>891</v>
      </c>
    </row>
    <row collapsed="false" customFormat="false" customHeight="false" hidden="false" ht="12.1" outlineLevel="0" r="856">
      <c r="A856" s="20" t="n">
        <v>45785.472893519</v>
      </c>
      <c r="B856" s="16" t="s">
        <v>27</v>
      </c>
      <c r="C856" s="16" t="s">
        <v>1102</v>
      </c>
      <c r="D856" s="16" t="s">
        <v>763</v>
      </c>
      <c r="E856" s="16" t="s">
        <v>18</v>
      </c>
      <c r="F856" s="16" t="s">
        <v>20</v>
      </c>
      <c r="G856" s="7" t="n">
        <v>1</v>
      </c>
      <c r="H856" s="6" t="n">
        <v>1748.8</v>
      </c>
      <c r="I856" s="6" t="n">
        <v>-1748.8</v>
      </c>
      <c r="J856" s="6" t="n">
        <v>-0</v>
      </c>
      <c r="K856" s="6" t="n">
        <v>-1.05</v>
      </c>
      <c r="L856" s="6" t="n">
        <v>-0.52</v>
      </c>
      <c r="M856" s="6"/>
      <c r="N856" s="6" t="s">
        <f>=I856+J856+K856+L856</f>
      </c>
      <c r="O856" s="6"/>
      <c r="P856" s="16"/>
      <c r="Q856" s="16" t="s">
        <v>891</v>
      </c>
    </row>
    <row collapsed="false" customFormat="false" customHeight="false" hidden="false" ht="12.1" outlineLevel="0" r="857">
      <c r="A857" s="20" t="n">
        <v>45785.496631944</v>
      </c>
      <c r="B857" s="16" t="s">
        <v>46</v>
      </c>
      <c r="C857" s="16" t="s">
        <v>1097</v>
      </c>
      <c r="D857" s="16" t="s">
        <v>763</v>
      </c>
      <c r="E857" s="16" t="s">
        <v>18</v>
      </c>
      <c r="F857" s="16" t="s">
        <v>20</v>
      </c>
      <c r="G857" s="7" t="n">
        <v>1</v>
      </c>
      <c r="H857" s="6" t="n">
        <v>1000.2</v>
      </c>
      <c r="I857" s="6" t="n">
        <v>-1000.2</v>
      </c>
      <c r="J857" s="6" t="n">
        <v>-0</v>
      </c>
      <c r="K857" s="6" t="n">
        <v>-0.6</v>
      </c>
      <c r="L857" s="6" t="n">
        <v>-0</v>
      </c>
      <c r="M857" s="6"/>
      <c r="N857" s="6" t="s">
        <f>=I857+J857+K857+L857</f>
      </c>
      <c r="O857" s="6"/>
      <c r="P857" s="16"/>
      <c r="Q857" s="16" t="s">
        <v>891</v>
      </c>
    </row>
    <row collapsed="false" customFormat="false" customHeight="false" hidden="false" ht="12.1" outlineLevel="0" r="858">
      <c r="A858" s="20" t="n">
        <v>45785.497905093</v>
      </c>
      <c r="B858" s="16" t="s">
        <v>139</v>
      </c>
      <c r="C858" s="16" t="s">
        <v>1004</v>
      </c>
      <c r="D858" s="16" t="s">
        <v>763</v>
      </c>
      <c r="E858" s="16" t="s">
        <v>133</v>
      </c>
      <c r="F858" s="16" t="s">
        <v>20</v>
      </c>
      <c r="G858" s="7" t="n">
        <v>11</v>
      </c>
      <c r="H858" s="6" t="n">
        <v>12.156</v>
      </c>
      <c r="I858" s="6" t="n">
        <v>-133.72</v>
      </c>
      <c r="J858" s="6" t="n">
        <v>-0</v>
      </c>
      <c r="K858" s="6" t="n">
        <v>-0</v>
      </c>
      <c r="L858" s="6" t="n">
        <v>-0.04</v>
      </c>
      <c r="M858" s="6"/>
      <c r="N858" s="6" t="s">
        <f>=I858+J858+K858+L858</f>
      </c>
      <c r="O858" s="6"/>
      <c r="P858" s="16"/>
      <c r="Q858" s="16" t="s">
        <v>891</v>
      </c>
    </row>
    <row collapsed="false" customFormat="false" customHeight="false" hidden="false" ht="12.1" outlineLevel="0" r="859">
      <c r="A859" s="20" t="n">
        <v>45785.4984375</v>
      </c>
      <c r="B859" s="16" t="s">
        <v>139</v>
      </c>
      <c r="C859" s="16" t="s">
        <v>1004</v>
      </c>
      <c r="D859" s="16" t="s">
        <v>763</v>
      </c>
      <c r="E859" s="16" t="s">
        <v>133</v>
      </c>
      <c r="F859" s="16" t="s">
        <v>20</v>
      </c>
      <c r="G859" s="7" t="n">
        <v>3</v>
      </c>
      <c r="H859" s="6" t="n">
        <v>12.156</v>
      </c>
      <c r="I859" s="6" t="n">
        <v>-36.47</v>
      </c>
      <c r="J859" s="6" t="n">
        <v>-0</v>
      </c>
      <c r="K859" s="6" t="n">
        <v>-0</v>
      </c>
      <c r="L859" s="6" t="n">
        <v>-0</v>
      </c>
      <c r="M859" s="6"/>
      <c r="N859" s="6" t="s">
        <f>=I859+J859+K859+L859</f>
      </c>
      <c r="O859" s="6"/>
      <c r="P859" s="16"/>
      <c r="Q859" s="16" t="s">
        <v>891</v>
      </c>
    </row>
    <row collapsed="false" customFormat="false" customHeight="false" hidden="false" ht="12.1" outlineLevel="0" r="860">
      <c r="A860" s="21" t="n">
        <v>45794.349421296</v>
      </c>
      <c r="B860" s="22" t="s">
        <v>890</v>
      </c>
      <c r="C860" s="22" t="s">
        <v>414</v>
      </c>
      <c r="D860" s="22" t="s">
        <v>890</v>
      </c>
      <c r="E860" s="22" t="s">
        <v>890</v>
      </c>
      <c r="F860" s="22" t="s">
        <v>20</v>
      </c>
      <c r="G860" s="23" t="n">
        <v>1</v>
      </c>
      <c r="H860" s="24" t="n">
        <v>1000</v>
      </c>
      <c r="I860" s="24" t="n">
        <v>1000</v>
      </c>
      <c r="J860" s="24" t="n">
        <v>0</v>
      </c>
      <c r="K860" s="24" t="n">
        <v>-0</v>
      </c>
      <c r="L860" s="24" t="n">
        <v>-0</v>
      </c>
      <c r="M860" s="24"/>
      <c r="N860" s="6" t="s">
        <f>=I860+J860+K860+L860</f>
      </c>
      <c r="O860" s="24"/>
      <c r="P860" s="22"/>
      <c r="Q860" s="22" t="s">
        <v>911</v>
      </c>
    </row>
    <row collapsed="false" customFormat="false" customHeight="false" hidden="false" ht="12.1" outlineLevel="0" r="861">
      <c r="A861" s="21" t="n">
        <v>45813</v>
      </c>
      <c r="B861" s="22" t="s">
        <v>890</v>
      </c>
      <c r="C861" s="22" t="s">
        <v>192</v>
      </c>
      <c r="D861" s="22" t="s">
        <v>890</v>
      </c>
      <c r="E861" s="22" t="s">
        <v>890</v>
      </c>
      <c r="F861" s="22" t="s">
        <v>20</v>
      </c>
      <c r="G861" s="23" t="n">
        <v>1</v>
      </c>
      <c r="H861" s="24" t="n">
        <v>5900</v>
      </c>
      <c r="I861" s="24" t="n">
        <v>5900</v>
      </c>
      <c r="J861" s="24" t="n">
        <v>0</v>
      </c>
      <c r="K861" s="24" t="n">
        <v>-0</v>
      </c>
      <c r="L861" s="24" t="n">
        <v>-0</v>
      </c>
      <c r="M861" s="24"/>
      <c r="N861" s="6" t="s">
        <f>=I861+J861+K861+L861</f>
      </c>
      <c r="O861" s="24"/>
      <c r="P861" s="22"/>
      <c r="Q861" s="22" t="s">
        <v>891</v>
      </c>
    </row>
    <row collapsed="false" customFormat="false" customHeight="false" hidden="false" ht="12.1" outlineLevel="0" r="862">
      <c r="A862" s="21" t="n">
        <v>45813</v>
      </c>
      <c r="B862" s="22" t="s">
        <v>890</v>
      </c>
      <c r="C862" s="22" t="s">
        <v>192</v>
      </c>
      <c r="D862" s="22" t="s">
        <v>890</v>
      </c>
      <c r="E862" s="22" t="s">
        <v>890</v>
      </c>
      <c r="F862" s="22" t="s">
        <v>20</v>
      </c>
      <c r="G862" s="23" t="n">
        <v>1</v>
      </c>
      <c r="H862" s="24" t="n">
        <v>1800</v>
      </c>
      <c r="I862" s="24" t="n">
        <v>1800</v>
      </c>
      <c r="J862" s="24" t="n">
        <v>0</v>
      </c>
      <c r="K862" s="24" t="n">
        <v>-0</v>
      </c>
      <c r="L862" s="24" t="n">
        <v>-0</v>
      </c>
      <c r="M862" s="24"/>
      <c r="N862" s="6" t="s">
        <f>=I862+J862+K862+L862</f>
      </c>
      <c r="O862" s="24"/>
      <c r="P862" s="22"/>
      <c r="Q862" s="22" t="s">
        <v>891</v>
      </c>
    </row>
    <row collapsed="false" customFormat="false" customHeight="false" hidden="false" ht="12.1" outlineLevel="0" r="863">
      <c r="A863" s="20" t="n">
        <v>45813.721203704</v>
      </c>
      <c r="B863" s="16" t="s">
        <v>822</v>
      </c>
      <c r="C863" s="16" t="s">
        <v>1106</v>
      </c>
      <c r="D863" s="16" t="s">
        <v>763</v>
      </c>
      <c r="E863" s="16" t="s">
        <v>172</v>
      </c>
      <c r="F863" s="16" t="s">
        <v>20</v>
      </c>
      <c r="G863" s="7" t="n">
        <v>1</v>
      </c>
      <c r="H863" s="6" t="n">
        <v>114.71</v>
      </c>
      <c r="I863" s="6" t="n">
        <v>-1147.1</v>
      </c>
      <c r="J863" s="6" t="n">
        <v>-18.49</v>
      </c>
      <c r="K863" s="6" t="n">
        <v>-0.69</v>
      </c>
      <c r="L863" s="6" t="n">
        <v>-0.14</v>
      </c>
      <c r="M863" s="6"/>
      <c r="N863" s="6" t="s">
        <f>=I863+J863+K863+L863</f>
      </c>
      <c r="O863" s="6"/>
      <c r="P863" s="16"/>
      <c r="Q863" s="16" t="s">
        <v>891</v>
      </c>
    </row>
    <row collapsed="false" customFormat="false" customHeight="false" hidden="false" ht="12.1" outlineLevel="0" r="864">
      <c r="A864" s="20" t="n">
        <v>45813.721203704</v>
      </c>
      <c r="B864" s="16" t="s">
        <v>822</v>
      </c>
      <c r="C864" s="16" t="s">
        <v>1106</v>
      </c>
      <c r="D864" s="16" t="s">
        <v>763</v>
      </c>
      <c r="E864" s="16" t="s">
        <v>172</v>
      </c>
      <c r="F864" s="16" t="s">
        <v>20</v>
      </c>
      <c r="G864" s="7" t="n">
        <v>4</v>
      </c>
      <c r="H864" s="6" t="n">
        <v>114.72</v>
      </c>
      <c r="I864" s="6" t="n">
        <v>-4588.8</v>
      </c>
      <c r="J864" s="6" t="n">
        <v>-73.96</v>
      </c>
      <c r="K864" s="6" t="n">
        <v>-2.75</v>
      </c>
      <c r="L864" s="6" t="n">
        <v>-0.57</v>
      </c>
      <c r="M864" s="6"/>
      <c r="N864" s="6" t="s">
        <f>=I864+J864+K864+L864</f>
      </c>
      <c r="O864" s="6"/>
      <c r="P864" s="16"/>
      <c r="Q864" s="16" t="s">
        <v>891</v>
      </c>
    </row>
    <row collapsed="false" customFormat="false" customHeight="false" hidden="false" ht="12.1" outlineLevel="0" r="865">
      <c r="A865" s="20" t="n">
        <v>45813.726435185</v>
      </c>
      <c r="B865" s="16" t="s">
        <v>27</v>
      </c>
      <c r="C865" s="16" t="s">
        <v>1102</v>
      </c>
      <c r="D865" s="16" t="s">
        <v>763</v>
      </c>
      <c r="E865" s="16" t="s">
        <v>18</v>
      </c>
      <c r="F865" s="16" t="s">
        <v>20</v>
      </c>
      <c r="G865" s="7" t="n">
        <v>1</v>
      </c>
      <c r="H865" s="6" t="n">
        <v>1806.4</v>
      </c>
      <c r="I865" s="6" t="n">
        <v>-1806.4</v>
      </c>
      <c r="J865" s="6" t="n">
        <v>-0</v>
      </c>
      <c r="K865" s="6" t="n">
        <v>-1.09</v>
      </c>
      <c r="L865" s="6" t="n">
        <v>-0</v>
      </c>
      <c r="M865" s="6"/>
      <c r="N865" s="6" t="s">
        <f>=I865+J865+K865+L865</f>
      </c>
      <c r="O865" s="6"/>
      <c r="P865" s="16"/>
      <c r="Q865" s="16" t="s">
        <v>891</v>
      </c>
    </row>
    <row collapsed="false" customFormat="false" customHeight="false" hidden="false" ht="12.1" outlineLevel="0" r="866">
      <c r="A866" s="21" t="n">
        <v>45817</v>
      </c>
      <c r="B866" s="22" t="s">
        <v>890</v>
      </c>
      <c r="C866" s="22" t="s">
        <v>192</v>
      </c>
      <c r="D866" s="22" t="s">
        <v>890</v>
      </c>
      <c r="E866" s="22" t="s">
        <v>890</v>
      </c>
      <c r="F866" s="22" t="s">
        <v>20</v>
      </c>
      <c r="G866" s="23" t="n">
        <v>1</v>
      </c>
      <c r="H866" s="24" t="n">
        <v>1089.75</v>
      </c>
      <c r="I866" s="24" t="n">
        <v>1089.75</v>
      </c>
      <c r="J866" s="24" t="n">
        <v>0</v>
      </c>
      <c r="K866" s="24" t="n">
        <v>-0</v>
      </c>
      <c r="L866" s="24" t="n">
        <v>-0</v>
      </c>
      <c r="M866" s="24"/>
      <c r="N866" s="6" t="s">
        <f>=I866+J866+K866+L866</f>
      </c>
      <c r="O866" s="24"/>
      <c r="P866" s="22"/>
      <c r="Q866" s="22" t="s">
        <v>891</v>
      </c>
    </row>
    <row collapsed="false" customFormat="false" customHeight="false" hidden="false" ht="12.1" outlineLevel="0" r="867">
      <c r="A867" s="20" t="n">
        <v>45817.670347222</v>
      </c>
      <c r="B867" s="16" t="s">
        <v>68</v>
      </c>
      <c r="C867" s="16" t="s">
        <v>1107</v>
      </c>
      <c r="D867" s="16" t="s">
        <v>763</v>
      </c>
      <c r="E867" s="16" t="s">
        <v>18</v>
      </c>
      <c r="F867" s="16" t="s">
        <v>20</v>
      </c>
      <c r="G867" s="7" t="n">
        <v>10</v>
      </c>
      <c r="H867" s="6" t="n">
        <v>109.4</v>
      </c>
      <c r="I867" s="6" t="n">
        <v>-1094</v>
      </c>
      <c r="J867" s="6" t="n">
        <v>-0</v>
      </c>
      <c r="K867" s="6" t="n">
        <v>-0.66</v>
      </c>
      <c r="L867" s="6" t="n">
        <v>-0</v>
      </c>
      <c r="M867" s="6"/>
      <c r="N867" s="6" t="s">
        <f>=I867+J867+K867+L867</f>
      </c>
      <c r="O867" s="6"/>
      <c r="P867" s="16"/>
      <c r="Q867" s="16" t="s">
        <v>891</v>
      </c>
    </row>
    <row collapsed="false" customFormat="false" customHeight="false" hidden="false" ht="12.1" outlineLevel="0" r="868">
      <c r="A868" s="21" t="n">
        <v>45819</v>
      </c>
      <c r="B868" s="22" t="s">
        <v>890</v>
      </c>
      <c r="C868" s="22" t="s">
        <v>192</v>
      </c>
      <c r="D868" s="22" t="s">
        <v>890</v>
      </c>
      <c r="E868" s="22" t="s">
        <v>890</v>
      </c>
      <c r="F868" s="22" t="s">
        <v>20</v>
      </c>
      <c r="G868" s="23" t="n">
        <v>1</v>
      </c>
      <c r="H868" s="24" t="n">
        <v>2211</v>
      </c>
      <c r="I868" s="24" t="n">
        <v>2211</v>
      </c>
      <c r="J868" s="24" t="n">
        <v>0</v>
      </c>
      <c r="K868" s="24" t="n">
        <v>-0</v>
      </c>
      <c r="L868" s="24" t="n">
        <v>-0</v>
      </c>
      <c r="M868" s="24"/>
      <c r="N868" s="6" t="s">
        <f>=I868+J868+K868+L868</f>
      </c>
      <c r="O868" s="24"/>
      <c r="P868" s="22"/>
      <c r="Q868" s="22" t="s">
        <v>891</v>
      </c>
    </row>
    <row collapsed="false" customFormat="false" customHeight="false" hidden="false" ht="12.1" outlineLevel="0" r="869">
      <c r="A869" s="21" t="n">
        <v>45819.621712963</v>
      </c>
      <c r="B869" s="22" t="s">
        <v>905</v>
      </c>
      <c r="C869" s="22" t="s">
        <v>1108</v>
      </c>
      <c r="D869" s="22" t="s">
        <v>905</v>
      </c>
      <c r="E869" s="22" t="s">
        <v>905</v>
      </c>
      <c r="F869" s="22" t="s">
        <v>20</v>
      </c>
      <c r="G869" s="23" t="n">
        <v>1</v>
      </c>
      <c r="H869" s="24" t="n">
        <v>5000</v>
      </c>
      <c r="I869" s="24" t="n">
        <v>5000</v>
      </c>
      <c r="J869" s="24" t="n">
        <v>0</v>
      </c>
      <c r="K869" s="24" t="n">
        <v>-0</v>
      </c>
      <c r="L869" s="24" t="n">
        <v>-0</v>
      </c>
      <c r="M869" s="24"/>
      <c r="N869" s="6" t="s">
        <f>=I869+J869+K869+L869</f>
      </c>
      <c r="O869" s="24"/>
      <c r="P869" s="22"/>
      <c r="Q869" s="22" t="s">
        <v>911</v>
      </c>
    </row>
    <row collapsed="false" customFormat="false" customHeight="false" hidden="false" ht="12.1" outlineLevel="0" r="870">
      <c r="A870" s="21" t="n">
        <v>45819.62537037</v>
      </c>
      <c r="B870" s="22" t="s">
        <v>903</v>
      </c>
      <c r="C870" s="22" t="s">
        <v>1109</v>
      </c>
      <c r="D870" s="22" t="s">
        <v>903</v>
      </c>
      <c r="E870" s="22" t="s">
        <v>903</v>
      </c>
      <c r="F870" s="22" t="s">
        <v>20</v>
      </c>
      <c r="G870" s="23" t="n">
        <v>1</v>
      </c>
      <c r="H870" s="24" t="n">
        <v>254.3</v>
      </c>
      <c r="I870" s="24" t="n">
        <v>254.3</v>
      </c>
      <c r="J870" s="24" t="n">
        <v>0</v>
      </c>
      <c r="K870" s="24" t="n">
        <v>-0</v>
      </c>
      <c r="L870" s="24" t="n">
        <v>-0</v>
      </c>
      <c r="M870" s="24"/>
      <c r="N870" s="6" t="s">
        <f>=I870+J870+K870+L870</f>
      </c>
      <c r="O870" s="24"/>
      <c r="P870" s="22"/>
      <c r="Q870" s="22" t="s">
        <v>911</v>
      </c>
    </row>
    <row collapsed="false" customFormat="false" customHeight="false" hidden="false" ht="12.1" outlineLevel="0" r="871">
      <c r="A871" s="21" t="n">
        <v>45821.419467593</v>
      </c>
      <c r="B871" s="22" t="s">
        <v>1016</v>
      </c>
      <c r="C871" s="22" t="s">
        <v>1029</v>
      </c>
      <c r="D871" s="22" t="s">
        <v>903</v>
      </c>
      <c r="E871" s="22" t="s">
        <v>903</v>
      </c>
      <c r="F871" s="22" t="s">
        <v>20</v>
      </c>
      <c r="G871" s="23" t="n">
        <v>1</v>
      </c>
      <c r="H871" s="24" t="n">
        <v>377.9</v>
      </c>
      <c r="I871" s="24" t="n">
        <v>377.9</v>
      </c>
      <c r="J871" s="24" t="n">
        <v>0</v>
      </c>
      <c r="K871" s="24" t="n">
        <v>-0</v>
      </c>
      <c r="L871" s="24" t="n">
        <v>-0</v>
      </c>
      <c r="M871" s="24"/>
      <c r="N871" s="6" t="s">
        <f>=I871+J871+K871+L871</f>
      </c>
      <c r="O871" s="24"/>
      <c r="P871" s="22"/>
      <c r="Q871" s="22" t="s">
        <v>911</v>
      </c>
    </row>
    <row collapsed="false" customFormat="false" customHeight="false" hidden="false" ht="12.1" outlineLevel="0" r="872">
      <c r="A872" s="21" t="n">
        <v>45825.35162037</v>
      </c>
      <c r="B872" s="22" t="s">
        <v>890</v>
      </c>
      <c r="C872" s="22" t="s">
        <v>414</v>
      </c>
      <c r="D872" s="22" t="s">
        <v>890</v>
      </c>
      <c r="E872" s="22" t="s">
        <v>890</v>
      </c>
      <c r="F872" s="22" t="s">
        <v>20</v>
      </c>
      <c r="G872" s="23" t="n">
        <v>1</v>
      </c>
      <c r="H872" s="24" t="n">
        <v>1000</v>
      </c>
      <c r="I872" s="24" t="n">
        <v>1000</v>
      </c>
      <c r="J872" s="24" t="n">
        <v>0</v>
      </c>
      <c r="K872" s="24" t="n">
        <v>-0</v>
      </c>
      <c r="L872" s="24" t="n">
        <v>-0</v>
      </c>
      <c r="M872" s="24"/>
      <c r="N872" s="6" t="s">
        <f>=I872+J872+K872+L872</f>
      </c>
      <c r="O872" s="24"/>
      <c r="P872" s="22"/>
      <c r="Q872" s="22" t="s">
        <v>911</v>
      </c>
    </row>
    <row collapsed="false" customFormat="false" customHeight="false" hidden="false" ht="12.1" outlineLevel="0" r="873">
      <c r="A873" s="21" t="n">
        <v>45845</v>
      </c>
      <c r="B873" s="22" t="s">
        <v>890</v>
      </c>
      <c r="C873" s="22" t="s">
        <v>192</v>
      </c>
      <c r="D873" s="22" t="s">
        <v>890</v>
      </c>
      <c r="E873" s="22" t="s">
        <v>890</v>
      </c>
      <c r="F873" s="22" t="s">
        <v>20</v>
      </c>
      <c r="G873" s="23" t="n">
        <v>1</v>
      </c>
      <c r="H873" s="24" t="n">
        <v>2000</v>
      </c>
      <c r="I873" s="24" t="n">
        <v>2000</v>
      </c>
      <c r="J873" s="24" t="n">
        <v>0</v>
      </c>
      <c r="K873" s="24" t="n">
        <v>-0</v>
      </c>
      <c r="L873" s="24" t="n">
        <v>-0</v>
      </c>
      <c r="M873" s="24"/>
      <c r="N873" s="6" t="s">
        <f>=I873+J873+K873+L873</f>
      </c>
      <c r="O873" s="24"/>
      <c r="P873" s="22"/>
      <c r="Q873" s="22" t="s">
        <v>891</v>
      </c>
    </row>
    <row collapsed="false" customFormat="false" customHeight="false" hidden="false" ht="12.1" outlineLevel="0" r="874">
      <c r="A874" s="20" t="n">
        <v>45845.794976852</v>
      </c>
      <c r="B874" s="16" t="s">
        <v>35</v>
      </c>
      <c r="C874" s="16" t="s">
        <v>986</v>
      </c>
      <c r="D874" s="16" t="s">
        <v>763</v>
      </c>
      <c r="E874" s="16" t="s">
        <v>18</v>
      </c>
      <c r="F874" s="16" t="s">
        <v>20</v>
      </c>
      <c r="G874" s="7" t="n">
        <v>10</v>
      </c>
      <c r="H874" s="6" t="n">
        <v>214</v>
      </c>
      <c r="I874" s="6" t="n">
        <v>-2140</v>
      </c>
      <c r="J874" s="6" t="n">
        <v>-0</v>
      </c>
      <c r="K874" s="6" t="n">
        <v>-1.28</v>
      </c>
      <c r="L874" s="6" t="n">
        <v>-0.32</v>
      </c>
      <c r="M874" s="6"/>
      <c r="N874" s="6" t="s">
        <f>=I874+J874+K874+L874</f>
      </c>
      <c r="O874" s="6"/>
      <c r="P874" s="16"/>
      <c r="Q874" s="16" t="s">
        <v>891</v>
      </c>
    </row>
    <row collapsed="false" customFormat="false" customHeight="false" hidden="false" ht="12.1" outlineLevel="0" r="875">
      <c r="A875" s="20" t="n">
        <v>45845.795335648</v>
      </c>
      <c r="B875" s="16" t="s">
        <v>64</v>
      </c>
      <c r="C875" s="16" t="s">
        <v>937</v>
      </c>
      <c r="D875" s="16" t="s">
        <v>763</v>
      </c>
      <c r="E875" s="16" t="s">
        <v>18</v>
      </c>
      <c r="F875" s="16" t="s">
        <v>20</v>
      </c>
      <c r="G875" s="7" t="n">
        <v>10</v>
      </c>
      <c r="H875" s="6" t="n">
        <v>194.35</v>
      </c>
      <c r="I875" s="6" t="n">
        <v>-1943.5</v>
      </c>
      <c r="J875" s="6" t="n">
        <v>-0</v>
      </c>
      <c r="K875" s="6" t="n">
        <v>-1.17</v>
      </c>
      <c r="L875" s="6" t="n">
        <v>-0</v>
      </c>
      <c r="M875" s="6"/>
      <c r="N875" s="6" t="s">
        <f>=I875+J875+K875+L875</f>
      </c>
      <c r="O875" s="6"/>
      <c r="P875" s="16"/>
      <c r="Q875" s="16" t="s">
        <v>891</v>
      </c>
    </row>
    <row collapsed="false" customFormat="false" customHeight="false" hidden="false" ht="12.1" outlineLevel="0" r="876">
      <c r="A876" s="20" t="n">
        <v>45847.470428241</v>
      </c>
      <c r="B876" s="16" t="s">
        <v>125</v>
      </c>
      <c r="C876" s="16" t="s">
        <v>1110</v>
      </c>
      <c r="D876" s="16" t="s">
        <v>763</v>
      </c>
      <c r="E876" s="16" t="s">
        <v>18</v>
      </c>
      <c r="F876" s="16" t="s">
        <v>20</v>
      </c>
      <c r="G876" s="7" t="n">
        <v>158</v>
      </c>
      <c r="H876" s="6" t="n">
        <v>0.9545</v>
      </c>
      <c r="I876" s="6" t="n">
        <v>-150.81</v>
      </c>
      <c r="J876" s="6" t="n">
        <v>-0</v>
      </c>
      <c r="K876" s="6" t="n">
        <v>-0</v>
      </c>
      <c r="L876" s="6" t="n">
        <v>-0</v>
      </c>
      <c r="M876" s="6"/>
      <c r="N876" s="6" t="s">
        <f>=I876+J876+K876+L876</f>
      </c>
      <c r="O876" s="6"/>
      <c r="P876" s="16"/>
      <c r="Q876" s="16" t="s">
        <v>911</v>
      </c>
    </row>
    <row collapsed="false" customFormat="false" customHeight="false" hidden="false" ht="12.1" outlineLevel="0" r="877">
      <c r="A877" s="25" t="n">
        <v>45847.475694444</v>
      </c>
      <c r="B877" s="26" t="s">
        <v>782</v>
      </c>
      <c r="C877" s="26" t="s">
        <v>943</v>
      </c>
      <c r="D877" s="26" t="s">
        <v>764</v>
      </c>
      <c r="E877" s="26" t="s">
        <v>18</v>
      </c>
      <c r="F877" s="26" t="s">
        <v>20</v>
      </c>
      <c r="G877" s="27" t="n">
        <v>-1</v>
      </c>
      <c r="H877" s="28" t="n">
        <v>150.811</v>
      </c>
      <c r="I877" s="28" t="n">
        <v>150.81</v>
      </c>
      <c r="J877" s="28" t="n">
        <v>0</v>
      </c>
      <c r="K877" s="28" t="n">
        <v>-0</v>
      </c>
      <c r="L877" s="28" t="n">
        <v>-0</v>
      </c>
      <c r="M877" s="28"/>
      <c r="N877" s="6" t="s">
        <f>=I877+J877+K877+L877</f>
      </c>
      <c r="O877" s="28"/>
      <c r="P877" s="26"/>
      <c r="Q877" s="26" t="s">
        <v>911</v>
      </c>
    </row>
    <row collapsed="false" customFormat="false" customHeight="false" hidden="false" ht="12.1" outlineLevel="0" r="878">
      <c r="A878" s="20" t="n">
        <v>45848.841539352</v>
      </c>
      <c r="B878" s="16" t="s">
        <v>171</v>
      </c>
      <c r="C878" s="16" t="s">
        <v>1111</v>
      </c>
      <c r="D878" s="16" t="s">
        <v>763</v>
      </c>
      <c r="E878" s="16" t="s">
        <v>172</v>
      </c>
      <c r="F878" s="16" t="s">
        <v>20</v>
      </c>
      <c r="G878" s="7" t="n">
        <v>6</v>
      </c>
      <c r="H878" s="6" t="n">
        <v>113</v>
      </c>
      <c r="I878" s="6" t="n">
        <v>-6780</v>
      </c>
      <c r="J878" s="6" t="n">
        <v>-44.16</v>
      </c>
      <c r="K878" s="6" t="n">
        <v>-4.75</v>
      </c>
      <c r="L878" s="6" t="n">
        <v>-0</v>
      </c>
      <c r="M878" s="6"/>
      <c r="N878" s="6" t="s">
        <f>=I878+J878+K878+L878</f>
      </c>
      <c r="O878" s="6"/>
      <c r="P878" s="16"/>
      <c r="Q878" s="16" t="s">
        <v>911</v>
      </c>
    </row>
    <row collapsed="false" customFormat="false" customHeight="false" hidden="false" ht="12.1" outlineLevel="0" r="879">
      <c r="A879" s="20" t="n">
        <v>45848.842916667</v>
      </c>
      <c r="B879" s="16" t="s">
        <v>171</v>
      </c>
      <c r="C879" s="16" t="s">
        <v>1111</v>
      </c>
      <c r="D879" s="16" t="s">
        <v>763</v>
      </c>
      <c r="E879" s="16" t="s">
        <v>172</v>
      </c>
      <c r="F879" s="16" t="s">
        <v>20</v>
      </c>
      <c r="G879" s="7" t="n">
        <v>1</v>
      </c>
      <c r="H879" s="6" t="n">
        <v>113</v>
      </c>
      <c r="I879" s="6" t="n">
        <v>-1130</v>
      </c>
      <c r="J879" s="6" t="n">
        <v>-7.36</v>
      </c>
      <c r="K879" s="6" t="n">
        <v>-0.79</v>
      </c>
      <c r="L879" s="6" t="n">
        <v>-0</v>
      </c>
      <c r="M879" s="6"/>
      <c r="N879" s="6" t="s">
        <f>=I879+J879+K879+L879</f>
      </c>
      <c r="O879" s="6"/>
      <c r="P879" s="16"/>
      <c r="Q879" s="16" t="s">
        <v>911</v>
      </c>
    </row>
    <row collapsed="false" customFormat="false" customHeight="false" hidden="false" ht="12.1" outlineLevel="0" r="880">
      <c r="A880" s="21" t="n">
        <v>45849</v>
      </c>
      <c r="B880" s="22" t="s">
        <v>905</v>
      </c>
      <c r="C880" s="22" t="s">
        <v>1112</v>
      </c>
      <c r="D880" s="22" t="s">
        <v>905</v>
      </c>
      <c r="E880" s="22" t="s">
        <v>905</v>
      </c>
      <c r="F880" s="22" t="s">
        <v>20</v>
      </c>
      <c r="G880" s="23" t="n">
        <v>1</v>
      </c>
      <c r="H880" s="24" t="n">
        <v>1000</v>
      </c>
      <c r="I880" s="24" t="n">
        <v>1000</v>
      </c>
      <c r="J880" s="24" t="n">
        <v>0</v>
      </c>
      <c r="K880" s="24" t="n">
        <v>-0</v>
      </c>
      <c r="L880" s="24" t="n">
        <v>-0</v>
      </c>
      <c r="M880" s="24"/>
      <c r="N880" s="6" t="s">
        <f>=I880+J880+K880+L880</f>
      </c>
      <c r="O880" s="24"/>
      <c r="P880" s="22"/>
      <c r="Q880" s="22" t="s">
        <v>891</v>
      </c>
    </row>
    <row collapsed="false" customFormat="false" customHeight="false" hidden="false" ht="12.1" outlineLevel="0" r="881">
      <c r="A881" s="20" t="n">
        <v>45852.586898148</v>
      </c>
      <c r="B881" s="16" t="s">
        <v>821</v>
      </c>
      <c r="C881" s="16" t="s">
        <v>1096</v>
      </c>
      <c r="D881" s="16" t="s">
        <v>763</v>
      </c>
      <c r="E881" s="16" t="s">
        <v>172</v>
      </c>
      <c r="F881" s="16" t="s">
        <v>20</v>
      </c>
      <c r="G881" s="7" t="n">
        <v>1</v>
      </c>
      <c r="H881" s="6" t="n">
        <v>86.553</v>
      </c>
      <c r="I881" s="6" t="n">
        <v>-865.53</v>
      </c>
      <c r="J881" s="6" t="n">
        <v>-13.76</v>
      </c>
      <c r="K881" s="6" t="n">
        <v>-0.52</v>
      </c>
      <c r="L881" s="6" t="n">
        <v>-0.07</v>
      </c>
      <c r="M881" s="6"/>
      <c r="N881" s="6" t="s">
        <f>=I881+J881+K881+L881</f>
      </c>
      <c r="O881" s="6"/>
      <c r="P881" s="16"/>
      <c r="Q881" s="16" t="s">
        <v>891</v>
      </c>
    </row>
    <row collapsed="false" customFormat="false" customHeight="false" hidden="false" ht="12.1" outlineLevel="0" r="882">
      <c r="A882" s="21" t="n">
        <v>45853</v>
      </c>
      <c r="B882" s="22" t="s">
        <v>890</v>
      </c>
      <c r="C882" s="22" t="s">
        <v>192</v>
      </c>
      <c r="D882" s="22" t="s">
        <v>890</v>
      </c>
      <c r="E882" s="22" t="s">
        <v>890</v>
      </c>
      <c r="F882" s="22" t="s">
        <v>20</v>
      </c>
      <c r="G882" s="23" t="n">
        <v>1</v>
      </c>
      <c r="H882" s="24" t="n">
        <v>3452.19</v>
      </c>
      <c r="I882" s="24" t="n">
        <v>3452.19</v>
      </c>
      <c r="J882" s="24" t="n">
        <v>0</v>
      </c>
      <c r="K882" s="24" t="n">
        <v>-0</v>
      </c>
      <c r="L882" s="24" t="n">
        <v>-0</v>
      </c>
      <c r="M882" s="24"/>
      <c r="N882" s="6" t="s">
        <f>=I882+J882+K882+L882</f>
      </c>
      <c r="O882" s="24"/>
      <c r="P882" s="22"/>
      <c r="Q882" s="22" t="s">
        <v>891</v>
      </c>
    </row>
    <row collapsed="false" customFormat="false" customHeight="false" hidden="false" ht="12.1" outlineLevel="0" r="883">
      <c r="A883" s="21" t="n">
        <v>45853</v>
      </c>
      <c r="B883" s="22" t="s">
        <v>890</v>
      </c>
      <c r="C883" s="22" t="s">
        <v>192</v>
      </c>
      <c r="D883" s="22" t="s">
        <v>890</v>
      </c>
      <c r="E883" s="22" t="s">
        <v>890</v>
      </c>
      <c r="F883" s="22" t="s">
        <v>20</v>
      </c>
      <c r="G883" s="23" t="n">
        <v>1</v>
      </c>
      <c r="H883" s="24" t="n">
        <v>4157.46</v>
      </c>
      <c r="I883" s="24" t="n">
        <v>4157.46</v>
      </c>
      <c r="J883" s="24" t="n">
        <v>0</v>
      </c>
      <c r="K883" s="24" t="n">
        <v>-0</v>
      </c>
      <c r="L883" s="24" t="n">
        <v>-0</v>
      </c>
      <c r="M883" s="24"/>
      <c r="N883" s="6" t="s">
        <f>=I883+J883+K883+L883</f>
      </c>
      <c r="O883" s="24"/>
      <c r="P883" s="22"/>
      <c r="Q883" s="22" t="s">
        <v>891</v>
      </c>
    </row>
    <row collapsed="false" customFormat="false" customHeight="false" hidden="false" ht="12.1" outlineLevel="0" r="884">
      <c r="A884" s="21" t="n">
        <v>45853</v>
      </c>
      <c r="B884" s="22" t="s">
        <v>890</v>
      </c>
      <c r="C884" s="22" t="s">
        <v>192</v>
      </c>
      <c r="D884" s="22" t="s">
        <v>890</v>
      </c>
      <c r="E884" s="22" t="s">
        <v>890</v>
      </c>
      <c r="F884" s="22" t="s">
        <v>20</v>
      </c>
      <c r="G884" s="23" t="n">
        <v>1</v>
      </c>
      <c r="H884" s="24" t="n">
        <v>7482.35</v>
      </c>
      <c r="I884" s="24" t="n">
        <v>7482.35</v>
      </c>
      <c r="J884" s="24" t="n">
        <v>0</v>
      </c>
      <c r="K884" s="24" t="n">
        <v>-0</v>
      </c>
      <c r="L884" s="24" t="n">
        <v>-0</v>
      </c>
      <c r="M884" s="24"/>
      <c r="N884" s="6" t="s">
        <f>=I884+J884+K884+L884</f>
      </c>
      <c r="O884" s="24"/>
      <c r="P884" s="22"/>
      <c r="Q884" s="22" t="s">
        <v>891</v>
      </c>
    </row>
    <row collapsed="false" customFormat="false" customHeight="false" hidden="false" ht="12.1" outlineLevel="0" r="885">
      <c r="A885" s="20" t="n">
        <v>45853.797418981</v>
      </c>
      <c r="B885" s="16" t="s">
        <v>27</v>
      </c>
      <c r="C885" s="16" t="s">
        <v>1102</v>
      </c>
      <c r="D885" s="16" t="s">
        <v>763</v>
      </c>
      <c r="E885" s="16" t="s">
        <v>18</v>
      </c>
      <c r="F885" s="16" t="s">
        <v>20</v>
      </c>
      <c r="G885" s="7" t="n">
        <v>1</v>
      </c>
      <c r="H885" s="6" t="n">
        <v>1862.6</v>
      </c>
      <c r="I885" s="6" t="n">
        <v>-1862.6</v>
      </c>
      <c r="J885" s="6" t="n">
        <v>-0</v>
      </c>
      <c r="K885" s="6" t="n">
        <v>-1.12</v>
      </c>
      <c r="L885" s="6" t="n">
        <v>-0.56</v>
      </c>
      <c r="M885" s="6"/>
      <c r="N885" s="6" t="s">
        <f>=I885+J885+K885+L885</f>
      </c>
      <c r="O885" s="6"/>
      <c r="P885" s="16"/>
      <c r="Q885" s="16" t="s">
        <v>891</v>
      </c>
    </row>
    <row collapsed="false" customFormat="false" customHeight="false" hidden="false" ht="12.1" outlineLevel="0" r="886">
      <c r="A886" s="20" t="n">
        <v>45853.797719907</v>
      </c>
      <c r="B886" s="16" t="s">
        <v>17</v>
      </c>
      <c r="C886" s="16" t="s">
        <v>1093</v>
      </c>
      <c r="D886" s="16" t="s">
        <v>763</v>
      </c>
      <c r="E886" s="16" t="s">
        <v>18</v>
      </c>
      <c r="F886" s="16" t="s">
        <v>20</v>
      </c>
      <c r="G886" s="7" t="n">
        <v>2</v>
      </c>
      <c r="H886" s="6" t="n">
        <v>2910</v>
      </c>
      <c r="I886" s="6" t="n">
        <v>-5820</v>
      </c>
      <c r="J886" s="6" t="n">
        <v>-0</v>
      </c>
      <c r="K886" s="6" t="n">
        <v>-3.49</v>
      </c>
      <c r="L886" s="6" t="n">
        <v>-1.74</v>
      </c>
      <c r="M886" s="6"/>
      <c r="N886" s="6" t="s">
        <f>=I886+J886+K886+L886</f>
      </c>
      <c r="O886" s="6"/>
      <c r="P886" s="16"/>
      <c r="Q886" s="16" t="s">
        <v>891</v>
      </c>
    </row>
    <row collapsed="false" customFormat="false" customHeight="false" hidden="false" ht="12.1" outlineLevel="0" r="887">
      <c r="A887" s="20" t="n">
        <v>45853.803229167</v>
      </c>
      <c r="B887" s="16" t="s">
        <v>39</v>
      </c>
      <c r="C887" s="16" t="s">
        <v>958</v>
      </c>
      <c r="D887" s="16" t="s">
        <v>763</v>
      </c>
      <c r="E887" s="16" t="s">
        <v>18</v>
      </c>
      <c r="F887" s="16" t="s">
        <v>20</v>
      </c>
      <c r="G887" s="7" t="n">
        <v>3</v>
      </c>
      <c r="H887" s="6" t="n">
        <v>1047.8</v>
      </c>
      <c r="I887" s="6" t="n">
        <v>-3143.4</v>
      </c>
      <c r="J887" s="6" t="n">
        <v>-0</v>
      </c>
      <c r="K887" s="6" t="n">
        <v>-1.89</v>
      </c>
      <c r="L887" s="6" t="n">
        <v>-0.94</v>
      </c>
      <c r="M887" s="6"/>
      <c r="N887" s="6" t="s">
        <f>=I887+J887+K887+L887</f>
      </c>
      <c r="O887" s="6"/>
      <c r="P887" s="16"/>
      <c r="Q887" s="16" t="s">
        <v>891</v>
      </c>
    </row>
    <row collapsed="false" customFormat="false" customHeight="false" hidden="false" ht="12.1" outlineLevel="0" r="888">
      <c r="A888" s="20" t="n">
        <v>45853.80337963</v>
      </c>
      <c r="B888" s="16" t="s">
        <v>46</v>
      </c>
      <c r="C888" s="16" t="s">
        <v>1097</v>
      </c>
      <c r="D888" s="16" t="s">
        <v>763</v>
      </c>
      <c r="E888" s="16" t="s">
        <v>18</v>
      </c>
      <c r="F888" s="16" t="s">
        <v>20</v>
      </c>
      <c r="G888" s="7" t="n">
        <v>1</v>
      </c>
      <c r="H888" s="6" t="n">
        <v>1095.9</v>
      </c>
      <c r="I888" s="6" t="n">
        <v>-1095.9</v>
      </c>
      <c r="J888" s="6" t="n">
        <v>-0</v>
      </c>
      <c r="K888" s="6" t="n">
        <v>-0.65</v>
      </c>
      <c r="L888" s="6" t="n">
        <v>-0.33</v>
      </c>
      <c r="M888" s="6"/>
      <c r="N888" s="6" t="s">
        <f>=I888+J888+K888+L888</f>
      </c>
      <c r="O888" s="6"/>
      <c r="P888" s="16"/>
      <c r="Q888" s="16" t="s">
        <v>891</v>
      </c>
    </row>
    <row collapsed="false" customFormat="false" customHeight="false" hidden="false" ht="12.1" outlineLevel="0" r="889">
      <c r="A889" s="20" t="n">
        <v>45853.809768519</v>
      </c>
      <c r="B889" s="16" t="s">
        <v>821</v>
      </c>
      <c r="C889" s="16" t="s">
        <v>1096</v>
      </c>
      <c r="D889" s="16" t="s">
        <v>763</v>
      </c>
      <c r="E889" s="16" t="s">
        <v>172</v>
      </c>
      <c r="F889" s="16" t="s">
        <v>20</v>
      </c>
      <c r="G889" s="7" t="n">
        <v>1</v>
      </c>
      <c r="H889" s="6" t="n">
        <v>88.459</v>
      </c>
      <c r="I889" s="6" t="n">
        <v>-884.59</v>
      </c>
      <c r="J889" s="6" t="n">
        <v>-14.1</v>
      </c>
      <c r="K889" s="6" t="n">
        <v>-0.53</v>
      </c>
      <c r="L889" s="6" t="n">
        <v>-0.07</v>
      </c>
      <c r="M889" s="6"/>
      <c r="N889" s="6" t="s">
        <f>=I889+J889+K889+L889</f>
      </c>
      <c r="O889" s="6"/>
      <c r="P889" s="16"/>
      <c r="Q889" s="16" t="s">
        <v>891</v>
      </c>
    </row>
    <row collapsed="false" customFormat="false" customHeight="false" hidden="false" ht="12.1" outlineLevel="0" r="890">
      <c r="A890" s="20" t="n">
        <v>45853.8109375</v>
      </c>
      <c r="B890" s="16" t="s">
        <v>68</v>
      </c>
      <c r="C890" s="16" t="s">
        <v>1107</v>
      </c>
      <c r="D890" s="16" t="s">
        <v>763</v>
      </c>
      <c r="E890" s="16" t="s">
        <v>18</v>
      </c>
      <c r="F890" s="16" t="s">
        <v>20</v>
      </c>
      <c r="G890" s="7" t="n">
        <v>20</v>
      </c>
      <c r="H890" s="6" t="n">
        <v>109.82</v>
      </c>
      <c r="I890" s="6" t="n">
        <v>-2196.4</v>
      </c>
      <c r="J890" s="6" t="n">
        <v>-0</v>
      </c>
      <c r="K890" s="6" t="n">
        <v>-1.32</v>
      </c>
      <c r="L890" s="6" t="n">
        <v>-0</v>
      </c>
      <c r="M890" s="6"/>
      <c r="N890" s="6" t="s">
        <f>=I890+J890+K890+L890</f>
      </c>
      <c r="O890" s="6"/>
      <c r="P890" s="16"/>
      <c r="Q890" s="16" t="s">
        <v>891</v>
      </c>
    </row>
    <row collapsed="false" customFormat="false" customHeight="false" hidden="false" ht="12.1" outlineLevel="0" r="891">
      <c r="A891" s="21" t="n">
        <v>45854</v>
      </c>
      <c r="B891" s="22" t="s">
        <v>905</v>
      </c>
      <c r="C891" s="22" t="s">
        <v>1113</v>
      </c>
      <c r="D891" s="22" t="s">
        <v>905</v>
      </c>
      <c r="E891" s="22" t="s">
        <v>905</v>
      </c>
      <c r="F891" s="22" t="s">
        <v>20</v>
      </c>
      <c r="G891" s="23" t="n">
        <v>1</v>
      </c>
      <c r="H891" s="24" t="n">
        <v>3000</v>
      </c>
      <c r="I891" s="24" t="n">
        <v>3000</v>
      </c>
      <c r="J891" s="24" t="n">
        <v>0</v>
      </c>
      <c r="K891" s="24" t="n">
        <v>-0</v>
      </c>
      <c r="L891" s="24" t="n">
        <v>-0</v>
      </c>
      <c r="M891" s="24"/>
      <c r="N891" s="6" t="s">
        <f>=I891+J891+K891+L891</f>
      </c>
      <c r="O891" s="24"/>
      <c r="P891" s="22"/>
      <c r="Q891" s="22" t="s">
        <v>891</v>
      </c>
    </row>
    <row collapsed="false" customFormat="false" customHeight="false" hidden="false" ht="12.1" outlineLevel="0" r="892">
      <c r="A892" s="21" t="n">
        <v>45855</v>
      </c>
      <c r="B892" s="22" t="s">
        <v>905</v>
      </c>
      <c r="C892" s="22" t="s">
        <v>1077</v>
      </c>
      <c r="D892" s="22" t="s">
        <v>905</v>
      </c>
      <c r="E892" s="22" t="s">
        <v>905</v>
      </c>
      <c r="F892" s="22" t="s">
        <v>20</v>
      </c>
      <c r="G892" s="23" t="n">
        <v>1</v>
      </c>
      <c r="H892" s="24" t="n">
        <v>250</v>
      </c>
      <c r="I892" s="24" t="n">
        <v>250</v>
      </c>
      <c r="J892" s="24" t="n">
        <v>0</v>
      </c>
      <c r="K892" s="24" t="n">
        <v>-0</v>
      </c>
      <c r="L892" s="24" t="n">
        <v>-0</v>
      </c>
      <c r="M892" s="24"/>
      <c r="N892" s="6" t="s">
        <f>=I892+J892+K892+L892</f>
      </c>
      <c r="O892" s="24"/>
      <c r="P892" s="22"/>
      <c r="Q892" s="22" t="s">
        <v>891</v>
      </c>
    </row>
    <row collapsed="false" customFormat="false" customHeight="false" hidden="false" ht="12.1" outlineLevel="0" r="893">
      <c r="A893" s="21" t="n">
        <v>45855.343530093</v>
      </c>
      <c r="B893" s="22" t="s">
        <v>890</v>
      </c>
      <c r="C893" s="22" t="s">
        <v>414</v>
      </c>
      <c r="D893" s="22" t="s">
        <v>890</v>
      </c>
      <c r="E893" s="22" t="s">
        <v>890</v>
      </c>
      <c r="F893" s="22" t="s">
        <v>20</v>
      </c>
      <c r="G893" s="23" t="n">
        <v>1</v>
      </c>
      <c r="H893" s="24" t="n">
        <v>1000</v>
      </c>
      <c r="I893" s="24" t="n">
        <v>1000</v>
      </c>
      <c r="J893" s="24" t="n">
        <v>0</v>
      </c>
      <c r="K893" s="24" t="n">
        <v>-0</v>
      </c>
      <c r="L893" s="24" t="n">
        <v>-0</v>
      </c>
      <c r="M893" s="24"/>
      <c r="N893" s="6" t="s">
        <f>=I893+J893+K893+L893</f>
      </c>
      <c r="O893" s="24"/>
      <c r="P893" s="22"/>
      <c r="Q893" s="22" t="s">
        <v>911</v>
      </c>
    </row>
    <row collapsed="false" customFormat="false" customHeight="false" hidden="false" ht="12.1" outlineLevel="0" r="894">
      <c r="A894" s="20" t="n">
        <v>45855.775243056</v>
      </c>
      <c r="B894" s="16" t="s">
        <v>823</v>
      </c>
      <c r="C894" s="16" t="s">
        <v>1114</v>
      </c>
      <c r="D894" s="16" t="s">
        <v>763</v>
      </c>
      <c r="E894" s="16" t="s">
        <v>133</v>
      </c>
      <c r="F894" s="16" t="s">
        <v>20</v>
      </c>
      <c r="G894" s="7" t="n">
        <v>1</v>
      </c>
      <c r="H894" s="6" t="n">
        <v>1006.4</v>
      </c>
      <c r="I894" s="6" t="n">
        <v>-1006.4</v>
      </c>
      <c r="J894" s="6" t="n">
        <v>-0</v>
      </c>
      <c r="K894" s="6" t="n">
        <v>-0</v>
      </c>
      <c r="L894" s="6" t="n">
        <v>-0.3</v>
      </c>
      <c r="M894" s="6"/>
      <c r="N894" s="6" t="s">
        <f>=I894+J894+K894+L894</f>
      </c>
      <c r="O894" s="6"/>
      <c r="P894" s="16"/>
      <c r="Q894" s="16" t="s">
        <v>891</v>
      </c>
    </row>
    <row collapsed="false" customFormat="false" customHeight="false" hidden="false" ht="12.1" outlineLevel="0" r="895">
      <c r="A895" s="21" t="n">
        <v>45860</v>
      </c>
      <c r="B895" s="22" t="s">
        <v>905</v>
      </c>
      <c r="C895" s="22" t="s">
        <v>1115</v>
      </c>
      <c r="D895" s="22" t="s">
        <v>905</v>
      </c>
      <c r="E895" s="22" t="s">
        <v>905</v>
      </c>
      <c r="F895" s="22" t="s">
        <v>20</v>
      </c>
      <c r="G895" s="23" t="n">
        <v>1</v>
      </c>
      <c r="H895" s="24" t="n">
        <v>2000</v>
      </c>
      <c r="I895" s="24" t="n">
        <v>2000</v>
      </c>
      <c r="J895" s="24" t="n">
        <v>0</v>
      </c>
      <c r="K895" s="24" t="n">
        <v>-0</v>
      </c>
      <c r="L895" s="24" t="n">
        <v>-0</v>
      </c>
      <c r="M895" s="24"/>
      <c r="N895" s="6" t="s">
        <f>=I895+J895+K895+L895</f>
      </c>
      <c r="O895" s="24"/>
      <c r="P895" s="22"/>
      <c r="Q895" s="22" t="s">
        <v>891</v>
      </c>
    </row>
    <row collapsed="false" customFormat="false" customHeight="false" hidden="false" ht="12.1" outlineLevel="0" r="896">
      <c r="A896" s="21" t="n">
        <v>45866.43431713</v>
      </c>
      <c r="B896" s="22" t="s">
        <v>903</v>
      </c>
      <c r="C896" s="22" t="s">
        <v>1116</v>
      </c>
      <c r="D896" s="22" t="s">
        <v>903</v>
      </c>
      <c r="E896" s="22" t="s">
        <v>903</v>
      </c>
      <c r="F896" s="22" t="s">
        <v>20</v>
      </c>
      <c r="G896" s="23" t="n">
        <v>1</v>
      </c>
      <c r="H896" s="24" t="n">
        <v>45.16</v>
      </c>
      <c r="I896" s="24" t="n">
        <v>45.16</v>
      </c>
      <c r="J896" s="24" t="n">
        <v>0</v>
      </c>
      <c r="K896" s="24" t="n">
        <v>-0</v>
      </c>
      <c r="L896" s="24" t="n">
        <v>-0</v>
      </c>
      <c r="M896" s="24"/>
      <c r="N896" s="6" t="s">
        <f>=I896+J896+K896+L896</f>
      </c>
      <c r="O896" s="24"/>
      <c r="P896" s="22"/>
      <c r="Q896" s="22" t="s">
        <v>911</v>
      </c>
    </row>
    <row collapsed="false" customFormat="false" customHeight="false" hidden="false" ht="12.1" outlineLevel="0" r="897">
      <c r="A897" s="20" t="n">
        <v>45866.479479167</v>
      </c>
      <c r="B897" s="16" t="s">
        <v>821</v>
      </c>
      <c r="C897" s="16" t="s">
        <v>1096</v>
      </c>
      <c r="D897" s="16" t="s">
        <v>763</v>
      </c>
      <c r="E897" s="16" t="s">
        <v>172</v>
      </c>
      <c r="F897" s="16" t="s">
        <v>20</v>
      </c>
      <c r="G897" s="7" t="n">
        <v>5</v>
      </c>
      <c r="H897" s="6" t="n">
        <v>90.259</v>
      </c>
      <c r="I897" s="6" t="n">
        <v>-4512.95</v>
      </c>
      <c r="J897" s="6" t="n">
        <v>-92.3</v>
      </c>
      <c r="K897" s="6" t="n">
        <v>-2.71</v>
      </c>
      <c r="L897" s="6" t="n">
        <v>-0.38</v>
      </c>
      <c r="M897" s="6"/>
      <c r="N897" s="6" t="s">
        <f>=I897+J897+K897+L897</f>
      </c>
      <c r="O897" s="6"/>
      <c r="P897" s="16"/>
      <c r="Q897" s="16" t="s">
        <v>891</v>
      </c>
    </row>
    <row collapsed="false" customFormat="false" customHeight="false" hidden="false" ht="12.1" outlineLevel="0" r="898">
      <c r="A898" s="21" t="n">
        <v>45866.639247685</v>
      </c>
      <c r="B898" s="22" t="s">
        <v>903</v>
      </c>
      <c r="C898" s="22" t="s">
        <v>1117</v>
      </c>
      <c r="D898" s="22" t="s">
        <v>903</v>
      </c>
      <c r="E898" s="22" t="s">
        <v>903</v>
      </c>
      <c r="F898" s="22" t="s">
        <v>20</v>
      </c>
      <c r="G898" s="23" t="n">
        <v>1</v>
      </c>
      <c r="H898" s="24" t="n">
        <v>102.97</v>
      </c>
      <c r="I898" s="24" t="n">
        <v>102.97</v>
      </c>
      <c r="J898" s="24" t="n">
        <v>0</v>
      </c>
      <c r="K898" s="24" t="n">
        <v>-0</v>
      </c>
      <c r="L898" s="24" t="n">
        <v>-0</v>
      </c>
      <c r="M898" s="24"/>
      <c r="N898" s="6" t="s">
        <f>=I898+J898+K898+L898</f>
      </c>
      <c r="O898" s="24"/>
      <c r="P898" s="22"/>
      <c r="Q898" s="22" t="s">
        <v>911</v>
      </c>
    </row>
    <row collapsed="false" customFormat="false" customHeight="false" hidden="false" ht="12.1" outlineLevel="0" r="899">
      <c r="A899" s="20" t="n">
        <v>45866.727060185</v>
      </c>
      <c r="B899" s="16" t="s">
        <v>171</v>
      </c>
      <c r="C899" s="16" t="s">
        <v>1111</v>
      </c>
      <c r="D899" s="16" t="s">
        <v>763</v>
      </c>
      <c r="E899" s="16" t="s">
        <v>172</v>
      </c>
      <c r="F899" s="16" t="s">
        <v>20</v>
      </c>
      <c r="G899" s="7" t="n">
        <v>1</v>
      </c>
      <c r="H899" s="6" t="n">
        <v>114.41</v>
      </c>
      <c r="I899" s="6" t="n">
        <v>-1144.1</v>
      </c>
      <c r="J899" s="6" t="n">
        <v>-1.47</v>
      </c>
      <c r="K899" s="6" t="n">
        <v>-0.8</v>
      </c>
      <c r="L899" s="6" t="n">
        <v>-0</v>
      </c>
      <c r="M899" s="6"/>
      <c r="N899" s="6" t="s">
        <f>=I899+J899+K899+L899</f>
      </c>
      <c r="O899" s="6"/>
      <c r="P899" s="16"/>
      <c r="Q899" s="16" t="s">
        <v>911</v>
      </c>
    </row>
    <row collapsed="false" customFormat="false" customHeight="false" hidden="false" ht="12.1" outlineLevel="0" r="900">
      <c r="A900" s="21" t="n">
        <v>45867</v>
      </c>
      <c r="B900" s="22" t="s">
        <v>890</v>
      </c>
      <c r="C900" s="22" t="s">
        <v>192</v>
      </c>
      <c r="D900" s="22" t="s">
        <v>890</v>
      </c>
      <c r="E900" s="22" t="s">
        <v>890</v>
      </c>
      <c r="F900" s="22" t="s">
        <v>20</v>
      </c>
      <c r="G900" s="23" t="n">
        <v>1</v>
      </c>
      <c r="H900" s="24" t="n">
        <v>5000</v>
      </c>
      <c r="I900" s="24" t="n">
        <v>5000</v>
      </c>
      <c r="J900" s="24" t="n">
        <v>0</v>
      </c>
      <c r="K900" s="24" t="n">
        <v>-0</v>
      </c>
      <c r="L900" s="24" t="n">
        <v>-0</v>
      </c>
      <c r="M900" s="24"/>
      <c r="N900" s="6" t="s">
        <f>=I900+J900+K900+L900</f>
      </c>
      <c r="O900" s="24"/>
      <c r="P900" s="22"/>
      <c r="Q900" s="22" t="s">
        <v>891</v>
      </c>
    </row>
    <row collapsed="false" customFormat="false" customHeight="false" hidden="false" ht="12.1" outlineLevel="0" r="901">
      <c r="A901" s="21" t="n">
        <v>45867</v>
      </c>
      <c r="B901" s="22" t="s">
        <v>890</v>
      </c>
      <c r="C901" s="22" t="s">
        <v>192</v>
      </c>
      <c r="D901" s="22" t="s">
        <v>890</v>
      </c>
      <c r="E901" s="22" t="s">
        <v>890</v>
      </c>
      <c r="F901" s="22" t="s">
        <v>20</v>
      </c>
      <c r="G901" s="23" t="n">
        <v>1</v>
      </c>
      <c r="H901" s="24" t="n">
        <v>500</v>
      </c>
      <c r="I901" s="24" t="n">
        <v>500</v>
      </c>
      <c r="J901" s="24" t="n">
        <v>0</v>
      </c>
      <c r="K901" s="24" t="n">
        <v>-0</v>
      </c>
      <c r="L901" s="24" t="n">
        <v>-0</v>
      </c>
      <c r="M901" s="24"/>
      <c r="N901" s="6" t="s">
        <f>=I901+J901+K901+L901</f>
      </c>
      <c r="O901" s="24"/>
      <c r="P901" s="22"/>
      <c r="Q901" s="22" t="s">
        <v>891</v>
      </c>
    </row>
    <row collapsed="false" customFormat="false" customHeight="false" hidden="false" ht="12.1" outlineLevel="0" r="902">
      <c r="A902" s="20" t="n">
        <v>45867.796481481</v>
      </c>
      <c r="B902" s="16" t="s">
        <v>17</v>
      </c>
      <c r="C902" s="16" t="s">
        <v>1093</v>
      </c>
      <c r="D902" s="16" t="s">
        <v>763</v>
      </c>
      <c r="E902" s="16" t="s">
        <v>18</v>
      </c>
      <c r="F902" s="16" t="s">
        <v>20</v>
      </c>
      <c r="G902" s="7" t="n">
        <v>1</v>
      </c>
      <c r="H902" s="6" t="n">
        <v>2937.5</v>
      </c>
      <c r="I902" s="6" t="n">
        <v>-2937.5</v>
      </c>
      <c r="J902" s="6" t="n">
        <v>-0</v>
      </c>
      <c r="K902" s="6" t="n">
        <v>-1.76</v>
      </c>
      <c r="L902" s="6" t="n">
        <v>-0.88</v>
      </c>
      <c r="M902" s="6"/>
      <c r="N902" s="6" t="s">
        <f>=I902+J902+K902+L902</f>
      </c>
      <c r="O902" s="6"/>
      <c r="P902" s="16"/>
      <c r="Q902" s="16" t="s">
        <v>891</v>
      </c>
    </row>
    <row collapsed="false" customFormat="false" customHeight="false" hidden="false" ht="12.1" outlineLevel="0" r="903">
      <c r="A903" s="20" t="n">
        <v>45867.797743056</v>
      </c>
      <c r="B903" s="16" t="s">
        <v>68</v>
      </c>
      <c r="C903" s="16" t="s">
        <v>1107</v>
      </c>
      <c r="D903" s="16" t="s">
        <v>763</v>
      </c>
      <c r="E903" s="16" t="s">
        <v>18</v>
      </c>
      <c r="F903" s="16" t="s">
        <v>20</v>
      </c>
      <c r="G903" s="7" t="n">
        <v>10</v>
      </c>
      <c r="H903" s="6" t="n">
        <v>122.84</v>
      </c>
      <c r="I903" s="6" t="n">
        <v>-1228.4</v>
      </c>
      <c r="J903" s="6" t="n">
        <v>-0</v>
      </c>
      <c r="K903" s="6" t="n">
        <v>-0.74</v>
      </c>
      <c r="L903" s="6" t="n">
        <v>-0</v>
      </c>
      <c r="M903" s="6"/>
      <c r="N903" s="6" t="s">
        <f>=I903+J903+K903+L903</f>
      </c>
      <c r="O903" s="6"/>
      <c r="P903" s="16"/>
      <c r="Q903" s="16" t="s">
        <v>891</v>
      </c>
    </row>
    <row collapsed="false" customFormat="false" customHeight="false" hidden="false" ht="12.1" outlineLevel="0" r="904">
      <c r="A904" s="20" t="n">
        <v>45867.8</v>
      </c>
      <c r="B904" s="16" t="s">
        <v>68</v>
      </c>
      <c r="C904" s="16" t="s">
        <v>1107</v>
      </c>
      <c r="D904" s="16" t="s">
        <v>763</v>
      </c>
      <c r="E904" s="16" t="s">
        <v>18</v>
      </c>
      <c r="F904" s="16" t="s">
        <v>20</v>
      </c>
      <c r="G904" s="7" t="n">
        <v>10</v>
      </c>
      <c r="H904" s="6" t="n">
        <v>122.66</v>
      </c>
      <c r="I904" s="6" t="n">
        <v>-1226.6</v>
      </c>
      <c r="J904" s="6" t="n">
        <v>-0</v>
      </c>
      <c r="K904" s="6" t="n">
        <v>-0.74</v>
      </c>
      <c r="L904" s="6" t="n">
        <v>-0.37</v>
      </c>
      <c r="M904" s="6"/>
      <c r="N904" s="6" t="s">
        <f>=I904+J904+K904+L904</f>
      </c>
      <c r="O904" s="6"/>
      <c r="P904" s="16"/>
      <c r="Q904" s="16" t="s">
        <v>891</v>
      </c>
    </row>
    <row collapsed="false" customFormat="false" customHeight="false" hidden="false" ht="12.1" outlineLevel="0" r="905">
      <c r="A905" s="21" t="n">
        <v>45873.760972222</v>
      </c>
      <c r="B905" s="22" t="s">
        <v>903</v>
      </c>
      <c r="C905" s="22" t="s">
        <v>1118</v>
      </c>
      <c r="D905" s="22" t="s">
        <v>903</v>
      </c>
      <c r="E905" s="22" t="s">
        <v>903</v>
      </c>
      <c r="F905" s="22" t="s">
        <v>20</v>
      </c>
      <c r="G905" s="23" t="n">
        <v>1</v>
      </c>
      <c r="H905" s="24" t="n">
        <v>12.68</v>
      </c>
      <c r="I905" s="24" t="n">
        <v>12.68</v>
      </c>
      <c r="J905" s="24" t="n">
        <v>0</v>
      </c>
      <c r="K905" s="24" t="n">
        <v>-0</v>
      </c>
      <c r="L905" s="24" t="n">
        <v>-0</v>
      </c>
      <c r="M905" s="24"/>
      <c r="N905" s="6" t="s">
        <f>=I905+J905+K905+L905</f>
      </c>
      <c r="O905" s="24"/>
      <c r="P905" s="22"/>
      <c r="Q905" s="22" t="s">
        <v>911</v>
      </c>
    </row>
    <row collapsed="false" customFormat="false" customHeight="false" hidden="false" ht="12.1" outlineLevel="0" r="906">
      <c r="A906" s="25" t="n">
        <v>45876.515543981</v>
      </c>
      <c r="B906" s="26" t="s">
        <v>811</v>
      </c>
      <c r="C906" s="26" t="s">
        <v>1042</v>
      </c>
      <c r="D906" s="26" t="s">
        <v>764</v>
      </c>
      <c r="E906" s="26" t="s">
        <v>18</v>
      </c>
      <c r="F906" s="26" t="s">
        <v>20</v>
      </c>
      <c r="G906" s="27" t="n">
        <v>-2000</v>
      </c>
      <c r="H906" s="28" t="n">
        <v>1.527</v>
      </c>
      <c r="I906" s="28" t="n">
        <v>3054</v>
      </c>
      <c r="J906" s="28" t="n">
        <v>0</v>
      </c>
      <c r="K906" s="28" t="n">
        <v>-1.83</v>
      </c>
      <c r="L906" s="28" t="n">
        <v>-0.92</v>
      </c>
      <c r="M906" s="28"/>
      <c r="N906" s="6" t="s">
        <f>=I906+J906+K906+L906</f>
      </c>
      <c r="O906" s="28"/>
      <c r="P906" s="26"/>
      <c r="Q906" s="26" t="s">
        <v>891</v>
      </c>
    </row>
    <row collapsed="false" customFormat="false" customHeight="false" hidden="false" ht="12.1" outlineLevel="0" r="907">
      <c r="A907" s="20" t="n">
        <v>45876.518321759</v>
      </c>
      <c r="B907" s="16" t="s">
        <v>17</v>
      </c>
      <c r="C907" s="16" t="s">
        <v>1093</v>
      </c>
      <c r="D907" s="16" t="s">
        <v>763</v>
      </c>
      <c r="E907" s="16" t="s">
        <v>18</v>
      </c>
      <c r="F907" s="16" t="s">
        <v>20</v>
      </c>
      <c r="G907" s="7" t="n">
        <v>1</v>
      </c>
      <c r="H907" s="6" t="n">
        <v>3049</v>
      </c>
      <c r="I907" s="6" t="n">
        <v>-3049</v>
      </c>
      <c r="J907" s="6" t="n">
        <v>-0</v>
      </c>
      <c r="K907" s="6" t="n">
        <v>-1.83</v>
      </c>
      <c r="L907" s="6" t="n">
        <v>-0.92</v>
      </c>
      <c r="M907" s="6"/>
      <c r="N907" s="6" t="s">
        <f>=I907+J907+K907+L907</f>
      </c>
      <c r="O907" s="6"/>
      <c r="P907" s="16"/>
      <c r="Q907" s="16" t="s">
        <v>891</v>
      </c>
    </row>
    <row collapsed="false" customFormat="false" customHeight="false" hidden="false" ht="12.1" outlineLevel="0" r="908">
      <c r="A908" s="21" t="n">
        <v>45881.632372685</v>
      </c>
      <c r="B908" s="22" t="s">
        <v>903</v>
      </c>
      <c r="C908" s="22" t="s">
        <v>1119</v>
      </c>
      <c r="D908" s="22" t="s">
        <v>903</v>
      </c>
      <c r="E908" s="22" t="s">
        <v>903</v>
      </c>
      <c r="F908" s="22" t="s">
        <v>20</v>
      </c>
      <c r="G908" s="23" t="n">
        <v>1</v>
      </c>
      <c r="H908" s="24" t="n">
        <v>129.64</v>
      </c>
      <c r="I908" s="24" t="n">
        <v>129.64</v>
      </c>
      <c r="J908" s="24" t="n">
        <v>0</v>
      </c>
      <c r="K908" s="24" t="n">
        <v>-0</v>
      </c>
      <c r="L908" s="24" t="n">
        <v>-0</v>
      </c>
      <c r="M908" s="24"/>
      <c r="N908" s="6" t="s">
        <f>=I908+J908+K908+L908</f>
      </c>
      <c r="O908" s="24"/>
      <c r="P908" s="22"/>
      <c r="Q908" s="22" t="s">
        <v>911</v>
      </c>
    </row>
    <row collapsed="false" customFormat="false" customHeight="false" hidden="false" ht="12.1" outlineLevel="0" r="909">
      <c r="A909" s="21" t="n">
        <v>45883</v>
      </c>
      <c r="B909" s="22" t="s">
        <v>890</v>
      </c>
      <c r="C909" s="22" t="s">
        <v>192</v>
      </c>
      <c r="D909" s="22" t="s">
        <v>890</v>
      </c>
      <c r="E909" s="22" t="s">
        <v>890</v>
      </c>
      <c r="F909" s="22" t="s">
        <v>20</v>
      </c>
      <c r="G909" s="23" t="n">
        <v>1</v>
      </c>
      <c r="H909" s="24" t="n">
        <v>3217.72</v>
      </c>
      <c r="I909" s="24" t="n">
        <v>3217.72</v>
      </c>
      <c r="J909" s="24" t="n">
        <v>0</v>
      </c>
      <c r="K909" s="24" t="n">
        <v>-0</v>
      </c>
      <c r="L909" s="24" t="n">
        <v>-0</v>
      </c>
      <c r="M909" s="24"/>
      <c r="N909" s="6" t="s">
        <f>=I909+J909+K909+L909</f>
      </c>
      <c r="O909" s="24"/>
      <c r="P909" s="22"/>
      <c r="Q909" s="22" t="s">
        <v>891</v>
      </c>
    </row>
    <row collapsed="false" customFormat="false" customHeight="false" hidden="false" ht="12.1" outlineLevel="0" r="910">
      <c r="A910" s="20" t="n">
        <v>45884.292789352</v>
      </c>
      <c r="B910" s="16" t="s">
        <v>17</v>
      </c>
      <c r="C910" s="16" t="s">
        <v>1093</v>
      </c>
      <c r="D910" s="16" t="s">
        <v>763</v>
      </c>
      <c r="E910" s="16" t="s">
        <v>18</v>
      </c>
      <c r="F910" s="16" t="s">
        <v>20</v>
      </c>
      <c r="G910" s="7" t="n">
        <v>1</v>
      </c>
      <c r="H910" s="6" t="n">
        <v>3029</v>
      </c>
      <c r="I910" s="6" t="n">
        <v>-3029</v>
      </c>
      <c r="J910" s="6" t="n">
        <v>-0</v>
      </c>
      <c r="K910" s="6" t="n">
        <v>-1.82</v>
      </c>
      <c r="L910" s="6" t="n">
        <v>-0.91</v>
      </c>
      <c r="M910" s="6"/>
      <c r="N910" s="6" t="s">
        <f>=I910+J910+K910+L910</f>
      </c>
      <c r="O910" s="6"/>
      <c r="P910" s="16"/>
      <c r="Q910" s="16" t="s">
        <v>891</v>
      </c>
    </row>
    <row collapsed="false" customFormat="false" customHeight="false" hidden="false" ht="12.1" outlineLevel="0" r="911">
      <c r="A911" s="21" t="n">
        <v>45886.341967593</v>
      </c>
      <c r="B911" s="22" t="s">
        <v>890</v>
      </c>
      <c r="C911" s="22" t="s">
        <v>414</v>
      </c>
      <c r="D911" s="22" t="s">
        <v>890</v>
      </c>
      <c r="E911" s="22" t="s">
        <v>890</v>
      </c>
      <c r="F911" s="22" t="s">
        <v>20</v>
      </c>
      <c r="G911" s="23" t="n">
        <v>1</v>
      </c>
      <c r="H911" s="24" t="n">
        <v>1000</v>
      </c>
      <c r="I911" s="24" t="n">
        <v>1000</v>
      </c>
      <c r="J911" s="24" t="n">
        <v>0</v>
      </c>
      <c r="K911" s="24" t="n">
        <v>-0</v>
      </c>
      <c r="L911" s="24" t="n">
        <v>-0</v>
      </c>
      <c r="M911" s="24"/>
      <c r="N911" s="6" t="s">
        <f>=I911+J911+K911+L911</f>
      </c>
      <c r="O911" s="24"/>
      <c r="P911" s="22"/>
      <c r="Q911" s="22" t="s">
        <v>911</v>
      </c>
    </row>
    <row collapsed="false" customFormat="false" customHeight="false" hidden="false" ht="12.1" outlineLevel="0" r="912">
      <c r="A912" s="20" t="n">
        <v>45887.646782407</v>
      </c>
      <c r="B912" s="16" t="s">
        <v>824</v>
      </c>
      <c r="C912" s="16" t="s">
        <v>1120</v>
      </c>
      <c r="D912" s="16" t="s">
        <v>763</v>
      </c>
      <c r="E912" s="16" t="s">
        <v>133</v>
      </c>
      <c r="F912" s="16" t="s">
        <v>20</v>
      </c>
      <c r="G912" s="7" t="n">
        <v>25</v>
      </c>
      <c r="H912" s="6" t="n">
        <v>1.801</v>
      </c>
      <c r="I912" s="6" t="n">
        <v>-45.03</v>
      </c>
      <c r="J912" s="6" t="n">
        <v>-0</v>
      </c>
      <c r="K912" s="6" t="n">
        <v>-0</v>
      </c>
      <c r="L912" s="6" t="n">
        <v>-0</v>
      </c>
      <c r="M912" s="6"/>
      <c r="N912" s="6" t="s">
        <f>=I912+J912+K912+L912</f>
      </c>
      <c r="O912" s="6"/>
      <c r="P912" s="16"/>
      <c r="Q912" s="16" t="s">
        <v>911</v>
      </c>
    </row>
    <row collapsed="false" customFormat="false" customHeight="false" hidden="false" ht="12.1" outlineLevel="0" r="913">
      <c r="A913" s="20" t="n">
        <v>45887.647905093</v>
      </c>
      <c r="B913" s="16" t="s">
        <v>825</v>
      </c>
      <c r="C913" s="16" t="s">
        <v>1121</v>
      </c>
      <c r="D913" s="16" t="s">
        <v>763</v>
      </c>
      <c r="E913" s="16" t="s">
        <v>133</v>
      </c>
      <c r="F913" s="16" t="s">
        <v>20</v>
      </c>
      <c r="G913" s="7" t="n">
        <v>33</v>
      </c>
      <c r="H913" s="6" t="n">
        <v>1.0922</v>
      </c>
      <c r="I913" s="6" t="n">
        <v>-36.04</v>
      </c>
      <c r="J913" s="6" t="n">
        <v>-0</v>
      </c>
      <c r="K913" s="6" t="n">
        <v>-0</v>
      </c>
      <c r="L913" s="6" t="n">
        <v>-0</v>
      </c>
      <c r="M913" s="6"/>
      <c r="N913" s="6" t="s">
        <f>=I913+J913+K913+L913</f>
      </c>
      <c r="O913" s="6"/>
      <c r="P913" s="16"/>
      <c r="Q913" s="16" t="s">
        <v>911</v>
      </c>
    </row>
    <row collapsed="false" customFormat="false" customHeight="false" hidden="false" ht="12.1" outlineLevel="0" r="914">
      <c r="A914" s="20" t="n">
        <v>45887.649641204</v>
      </c>
      <c r="B914" s="16" t="s">
        <v>790</v>
      </c>
      <c r="C914" s="16" t="s">
        <v>980</v>
      </c>
      <c r="D914" s="16" t="s">
        <v>763</v>
      </c>
      <c r="E914" s="16" t="s">
        <v>133</v>
      </c>
      <c r="F914" s="16" t="s">
        <v>20</v>
      </c>
      <c r="G914" s="7" t="n">
        <v>3</v>
      </c>
      <c r="H914" s="6" t="n">
        <v>16.481</v>
      </c>
      <c r="I914" s="6" t="n">
        <v>-49.44</v>
      </c>
      <c r="J914" s="6" t="n">
        <v>-0</v>
      </c>
      <c r="K914" s="6" t="n">
        <v>-0.03</v>
      </c>
      <c r="L914" s="6" t="n">
        <v>-0</v>
      </c>
      <c r="M914" s="6"/>
      <c r="N914" s="6" t="s">
        <f>=I914+J914+K914+L914</f>
      </c>
      <c r="O914" s="6"/>
      <c r="P914" s="16"/>
      <c r="Q914" s="16" t="s">
        <v>911</v>
      </c>
    </row>
    <row collapsed="false" customFormat="false" customHeight="false" hidden="false" ht="12.1" outlineLevel="0" r="915">
      <c r="A915" s="20" t="n">
        <v>45887.650104167</v>
      </c>
      <c r="B915" s="16" t="s">
        <v>159</v>
      </c>
      <c r="C915" s="16" t="s">
        <v>1122</v>
      </c>
      <c r="D915" s="16" t="s">
        <v>763</v>
      </c>
      <c r="E915" s="16" t="s">
        <v>133</v>
      </c>
      <c r="F915" s="16" t="s">
        <v>20</v>
      </c>
      <c r="G915" s="7" t="n">
        <v>2</v>
      </c>
      <c r="H915" s="6" t="n">
        <v>19.642</v>
      </c>
      <c r="I915" s="6" t="n">
        <v>-39.28</v>
      </c>
      <c r="J915" s="6" t="n">
        <v>-0</v>
      </c>
      <c r="K915" s="6" t="n">
        <v>-0.03</v>
      </c>
      <c r="L915" s="6" t="n">
        <v>-0</v>
      </c>
      <c r="M915" s="6"/>
      <c r="N915" s="6" t="s">
        <f>=I915+J915+K915+L915</f>
      </c>
      <c r="O915" s="6"/>
      <c r="P915" s="16"/>
      <c r="Q915" s="16" t="s">
        <v>911</v>
      </c>
    </row>
    <row collapsed="false" customFormat="false" customHeight="false" hidden="false" ht="12.1" outlineLevel="0" r="916">
      <c r="A916" s="20" t="n">
        <v>45887.650671296</v>
      </c>
      <c r="B916" s="16" t="s">
        <v>81</v>
      </c>
      <c r="C916" s="16" t="s">
        <v>948</v>
      </c>
      <c r="D916" s="16" t="s">
        <v>763</v>
      </c>
      <c r="E916" s="16" t="s">
        <v>18</v>
      </c>
      <c r="F916" s="16" t="s">
        <v>20</v>
      </c>
      <c r="G916" s="7" t="n">
        <v>1</v>
      </c>
      <c r="H916" s="6" t="n">
        <v>79.57</v>
      </c>
      <c r="I916" s="6" t="n">
        <v>-79.57</v>
      </c>
      <c r="J916" s="6" t="n">
        <v>-0</v>
      </c>
      <c r="K916" s="6" t="n">
        <v>-0.06</v>
      </c>
      <c r="L916" s="6" t="n">
        <v>-0</v>
      </c>
      <c r="M916" s="6"/>
      <c r="N916" s="6" t="s">
        <f>=I916+J916+K916+L916</f>
      </c>
      <c r="O916" s="6"/>
      <c r="P916" s="16"/>
      <c r="Q916" s="16" t="s">
        <v>911</v>
      </c>
    </row>
    <row collapsed="false" customFormat="false" customHeight="false" hidden="false" ht="12.1" outlineLevel="0" r="917">
      <c r="A917" s="20" t="n">
        <v>45887.651516204</v>
      </c>
      <c r="B917" s="16" t="s">
        <v>819</v>
      </c>
      <c r="C917" s="16" t="s">
        <v>1079</v>
      </c>
      <c r="D917" s="16" t="s">
        <v>763</v>
      </c>
      <c r="E917" s="16" t="s">
        <v>172</v>
      </c>
      <c r="F917" s="16" t="s">
        <v>20</v>
      </c>
      <c r="G917" s="7" t="n">
        <v>1</v>
      </c>
      <c r="H917" s="6" t="n">
        <v>66.698</v>
      </c>
      <c r="I917" s="6" t="n">
        <v>-666.98</v>
      </c>
      <c r="J917" s="6" t="n">
        <v>-29.32</v>
      </c>
      <c r="K917" s="6" t="n">
        <v>-0.47</v>
      </c>
      <c r="L917" s="6" t="n">
        <v>-0</v>
      </c>
      <c r="M917" s="6"/>
      <c r="N917" s="6" t="s">
        <f>=I917+J917+K917+L917</f>
      </c>
      <c r="O917" s="6"/>
      <c r="P917" s="16"/>
      <c r="Q917" s="16" t="s">
        <v>911</v>
      </c>
    </row>
    <row collapsed="false" customFormat="false" customHeight="false" hidden="false" ht="12.1" outlineLevel="0" r="918">
      <c r="A918" s="21" t="n">
        <v>45887.653194444</v>
      </c>
      <c r="B918" s="22" t="s">
        <v>890</v>
      </c>
      <c r="C918" s="22" t="s">
        <v>414</v>
      </c>
      <c r="D918" s="22" t="s">
        <v>890</v>
      </c>
      <c r="E918" s="22" t="s">
        <v>890</v>
      </c>
      <c r="F918" s="22" t="s">
        <v>20</v>
      </c>
      <c r="G918" s="23" t="n">
        <v>1</v>
      </c>
      <c r="H918" s="24" t="n">
        <v>400</v>
      </c>
      <c r="I918" s="24" t="n">
        <v>400</v>
      </c>
      <c r="J918" s="24" t="n">
        <v>0</v>
      </c>
      <c r="K918" s="24" t="n">
        <v>-0</v>
      </c>
      <c r="L918" s="24" t="n">
        <v>-0</v>
      </c>
      <c r="M918" s="24"/>
      <c r="N918" s="6" t="s">
        <f>=I918+J918+K918+L918</f>
      </c>
      <c r="O918" s="24"/>
      <c r="P918" s="22"/>
      <c r="Q918" s="22" t="s">
        <v>911</v>
      </c>
    </row>
    <row collapsed="false" customFormat="false" customHeight="false" hidden="false" ht="12.1" outlineLevel="0" r="919">
      <c r="A919" s="21" t="n">
        <v>45894.715636574</v>
      </c>
      <c r="B919" s="22" t="s">
        <v>903</v>
      </c>
      <c r="C919" s="22" t="s">
        <v>1123</v>
      </c>
      <c r="D919" s="22" t="s">
        <v>903</v>
      </c>
      <c r="E919" s="22" t="s">
        <v>903</v>
      </c>
      <c r="F919" s="22" t="s">
        <v>20</v>
      </c>
      <c r="G919" s="23" t="n">
        <v>1</v>
      </c>
      <c r="H919" s="24" t="n">
        <v>117.68</v>
      </c>
      <c r="I919" s="24" t="n">
        <v>117.68</v>
      </c>
      <c r="J919" s="24" t="n">
        <v>0</v>
      </c>
      <c r="K919" s="24" t="n">
        <v>-0</v>
      </c>
      <c r="L919" s="24" t="n">
        <v>-0</v>
      </c>
      <c r="M919" s="24"/>
      <c r="N919" s="6" t="s">
        <f>=I919+J919+K919+L919</f>
      </c>
      <c r="O919" s="24"/>
      <c r="P919" s="22"/>
      <c r="Q919" s="22" t="s">
        <v>911</v>
      </c>
    </row>
    <row collapsed="false" customFormat="false" customHeight="false" hidden="false" ht="12.1" outlineLevel="0" r="920">
      <c r="A920" s="21" t="n">
        <v>45896</v>
      </c>
      <c r="B920" s="22" t="s">
        <v>890</v>
      </c>
      <c r="C920" s="22" t="s">
        <v>192</v>
      </c>
      <c r="D920" s="22" t="s">
        <v>890</v>
      </c>
      <c r="E920" s="22" t="s">
        <v>890</v>
      </c>
      <c r="F920" s="22" t="s">
        <v>20</v>
      </c>
      <c r="G920" s="23" t="n">
        <v>1</v>
      </c>
      <c r="H920" s="24" t="n">
        <v>2000</v>
      </c>
      <c r="I920" s="24" t="n">
        <v>2000</v>
      </c>
      <c r="J920" s="24" t="n">
        <v>0</v>
      </c>
      <c r="K920" s="24" t="n">
        <v>-0</v>
      </c>
      <c r="L920" s="24" t="n">
        <v>-0</v>
      </c>
      <c r="M920" s="24"/>
      <c r="N920" s="6" t="s">
        <f>=I920+J920+K920+L920</f>
      </c>
      <c r="O920" s="24"/>
      <c r="P920" s="22"/>
      <c r="Q920" s="22" t="s">
        <v>891</v>
      </c>
    </row>
    <row collapsed="false" customFormat="false" customHeight="false" hidden="false" ht="12.1" outlineLevel="0" r="921">
      <c r="A921" s="21" t="n">
        <v>45896</v>
      </c>
      <c r="B921" s="22" t="s">
        <v>890</v>
      </c>
      <c r="C921" s="22" t="s">
        <v>192</v>
      </c>
      <c r="D921" s="22" t="s">
        <v>890</v>
      </c>
      <c r="E921" s="22" t="s">
        <v>890</v>
      </c>
      <c r="F921" s="22" t="s">
        <v>20</v>
      </c>
      <c r="G921" s="23" t="n">
        <v>1</v>
      </c>
      <c r="H921" s="24" t="n">
        <v>1600</v>
      </c>
      <c r="I921" s="24" t="n">
        <v>1600</v>
      </c>
      <c r="J921" s="24" t="n">
        <v>0</v>
      </c>
      <c r="K921" s="24" t="n">
        <v>-0</v>
      </c>
      <c r="L921" s="24" t="n">
        <v>-0</v>
      </c>
      <c r="M921" s="24"/>
      <c r="N921" s="6" t="s">
        <f>=I921+J921+K921+L921</f>
      </c>
      <c r="O921" s="24"/>
      <c r="P921" s="22"/>
      <c r="Q921" s="22" t="s">
        <v>891</v>
      </c>
    </row>
    <row collapsed="false" customFormat="false" customHeight="false" hidden="false" ht="12.1" outlineLevel="0" r="922">
      <c r="A922" s="20" t="n">
        <v>45896.445289352</v>
      </c>
      <c r="B922" s="16" t="s">
        <v>81</v>
      </c>
      <c r="C922" s="16" t="s">
        <v>948</v>
      </c>
      <c r="D922" s="16" t="s">
        <v>763</v>
      </c>
      <c r="E922" s="16" t="s">
        <v>18</v>
      </c>
      <c r="F922" s="16" t="s">
        <v>20</v>
      </c>
      <c r="G922" s="7" t="n">
        <v>50</v>
      </c>
      <c r="H922" s="6" t="n">
        <v>76.49</v>
      </c>
      <c r="I922" s="6" t="n">
        <v>-3824.5</v>
      </c>
      <c r="J922" s="6" t="n">
        <v>-0</v>
      </c>
      <c r="K922" s="6" t="n">
        <v>-2.29</v>
      </c>
      <c r="L922" s="6" t="n">
        <v>-0</v>
      </c>
      <c r="M922" s="6"/>
      <c r="N922" s="6" t="s">
        <f>=I922+J922+K922+L922</f>
      </c>
      <c r="O922" s="6"/>
      <c r="P922" s="16"/>
      <c r="Q922" s="16" t="s">
        <v>891</v>
      </c>
    </row>
    <row collapsed="false" customFormat="false" customHeight="false" hidden="false" ht="12.1" outlineLevel="0" r="923">
      <c r="A923" s="21" t="n">
        <v>45902</v>
      </c>
      <c r="B923" s="22" t="s">
        <v>890</v>
      </c>
      <c r="C923" s="22" t="s">
        <v>192</v>
      </c>
      <c r="D923" s="22" t="s">
        <v>890</v>
      </c>
      <c r="E923" s="22" t="s">
        <v>890</v>
      </c>
      <c r="F923" s="22" t="s">
        <v>20</v>
      </c>
      <c r="G923" s="23" t="n">
        <v>1</v>
      </c>
      <c r="H923" s="24" t="n">
        <v>5000</v>
      </c>
      <c r="I923" s="24" t="n">
        <v>5000</v>
      </c>
      <c r="J923" s="24" t="n">
        <v>0</v>
      </c>
      <c r="K923" s="24" t="n">
        <v>-0</v>
      </c>
      <c r="L923" s="24" t="n">
        <v>-0</v>
      </c>
      <c r="M923" s="24"/>
      <c r="N923" s="6" t="s">
        <f>=I923+J923+K923+L923</f>
      </c>
      <c r="O923" s="24"/>
      <c r="P923" s="22"/>
      <c r="Q923" s="22" t="s">
        <v>891</v>
      </c>
    </row>
    <row collapsed="false" customFormat="false" customHeight="false" hidden="false" ht="12.1" outlineLevel="0" r="924">
      <c r="A924" s="21" t="n">
        <v>45902</v>
      </c>
      <c r="B924" s="22" t="s">
        <v>890</v>
      </c>
      <c r="C924" s="22" t="s">
        <v>192</v>
      </c>
      <c r="D924" s="22" t="s">
        <v>890</v>
      </c>
      <c r="E924" s="22" t="s">
        <v>890</v>
      </c>
      <c r="F924" s="22" t="s">
        <v>20</v>
      </c>
      <c r="G924" s="23" t="n">
        <v>1</v>
      </c>
      <c r="H924" s="24" t="n">
        <v>1200</v>
      </c>
      <c r="I924" s="24" t="n">
        <v>1200</v>
      </c>
      <c r="J924" s="24" t="n">
        <v>0</v>
      </c>
      <c r="K924" s="24" t="n">
        <v>-0</v>
      </c>
      <c r="L924" s="24" t="n">
        <v>-0</v>
      </c>
      <c r="M924" s="24"/>
      <c r="N924" s="6" t="s">
        <f>=I924+J924+K924+L924</f>
      </c>
      <c r="O924" s="24"/>
      <c r="P924" s="22"/>
      <c r="Q924" s="22" t="s">
        <v>891</v>
      </c>
    </row>
    <row collapsed="false" customFormat="false" customHeight="false" hidden="false" ht="12.1" outlineLevel="0" r="925">
      <c r="A925" s="20" t="n">
        <v>45902.712291667</v>
      </c>
      <c r="B925" s="16" t="s">
        <v>821</v>
      </c>
      <c r="C925" s="16" t="s">
        <v>1096</v>
      </c>
      <c r="D925" s="16" t="s">
        <v>763</v>
      </c>
      <c r="E925" s="16" t="s">
        <v>172</v>
      </c>
      <c r="F925" s="16" t="s">
        <v>20</v>
      </c>
      <c r="G925" s="7" t="n">
        <v>2</v>
      </c>
      <c r="H925" s="6" t="n">
        <v>91.089</v>
      </c>
      <c r="I925" s="6" t="n">
        <v>-1821.78</v>
      </c>
      <c r="J925" s="6" t="n">
        <v>-61.08</v>
      </c>
      <c r="K925" s="6" t="n">
        <v>-1.09</v>
      </c>
      <c r="L925" s="6" t="n">
        <v>-0.28</v>
      </c>
      <c r="M925" s="6"/>
      <c r="N925" s="6" t="s">
        <f>=I925+J925+K925+L925</f>
      </c>
      <c r="O925" s="6"/>
      <c r="P925" s="16"/>
      <c r="Q925" s="16" t="s">
        <v>891</v>
      </c>
    </row>
    <row collapsed="false" customFormat="false" customHeight="false" hidden="false" ht="12.1" outlineLevel="0" r="926">
      <c r="A926" s="20" t="n">
        <v>45902.71318287</v>
      </c>
      <c r="B926" s="16" t="s">
        <v>815</v>
      </c>
      <c r="C926" s="16" t="s">
        <v>1049</v>
      </c>
      <c r="D926" s="16" t="s">
        <v>763</v>
      </c>
      <c r="E926" s="16" t="s">
        <v>172</v>
      </c>
      <c r="F926" s="16" t="s">
        <v>20</v>
      </c>
      <c r="G926" s="7" t="n">
        <v>3</v>
      </c>
      <c r="H926" s="6" t="n">
        <v>87.299</v>
      </c>
      <c r="I926" s="6" t="n">
        <v>-2618.97</v>
      </c>
      <c r="J926" s="6" t="n">
        <v>-0</v>
      </c>
      <c r="K926" s="6" t="n">
        <v>-1.57</v>
      </c>
      <c r="L926" s="6" t="n">
        <v>-0.4</v>
      </c>
      <c r="M926" s="6"/>
      <c r="N926" s="6" t="s">
        <f>=I926+J926+K926+L926</f>
      </c>
      <c r="O926" s="6"/>
      <c r="P926" s="16"/>
      <c r="Q926" s="16" t="s">
        <v>891</v>
      </c>
    </row>
    <row collapsed="false" customFormat="false" customHeight="false" hidden="false" ht="12.1" outlineLevel="0" r="927">
      <c r="A927" s="20" t="n">
        <v>45902.718946759</v>
      </c>
      <c r="B927" s="16" t="s">
        <v>815</v>
      </c>
      <c r="C927" s="16" t="s">
        <v>1049</v>
      </c>
      <c r="D927" s="16" t="s">
        <v>763</v>
      </c>
      <c r="E927" s="16" t="s">
        <v>172</v>
      </c>
      <c r="F927" s="16" t="s">
        <v>20</v>
      </c>
      <c r="G927" s="7" t="n">
        <v>2</v>
      </c>
      <c r="H927" s="6" t="n">
        <v>87.299</v>
      </c>
      <c r="I927" s="6" t="n">
        <v>-1745.98</v>
      </c>
      <c r="J927" s="6" t="n">
        <v>-0</v>
      </c>
      <c r="K927" s="6" t="n">
        <v>-1.05</v>
      </c>
      <c r="L927" s="6" t="n">
        <v>-0.26</v>
      </c>
      <c r="M927" s="6"/>
      <c r="N927" s="6" t="s">
        <f>=I927+J927+K927+L927</f>
      </c>
      <c r="O927" s="6"/>
      <c r="P927" s="16"/>
      <c r="Q927" s="16" t="s">
        <v>891</v>
      </c>
    </row>
    <row collapsed="false" customFormat="false" customHeight="false" hidden="false" ht="12.1" outlineLevel="0" r="928">
      <c r="A928" s="21" t="n">
        <v>45915</v>
      </c>
      <c r="B928" s="22" t="s">
        <v>890</v>
      </c>
      <c r="C928" s="22" t="s">
        <v>192</v>
      </c>
      <c r="D928" s="22" t="s">
        <v>890</v>
      </c>
      <c r="E928" s="22" t="s">
        <v>890</v>
      </c>
      <c r="F928" s="22" t="s">
        <v>20</v>
      </c>
      <c r="G928" s="23" t="n">
        <v>1</v>
      </c>
      <c r="H928" s="24" t="n">
        <v>2050</v>
      </c>
      <c r="I928" s="24" t="n">
        <v>2050</v>
      </c>
      <c r="J928" s="24" t="n">
        <v>0</v>
      </c>
      <c r="K928" s="24" t="n">
        <v>-0</v>
      </c>
      <c r="L928" s="24" t="n">
        <v>-0</v>
      </c>
      <c r="M928" s="24"/>
      <c r="N928" s="6" t="s">
        <f>=I928+J928+K928+L928</f>
      </c>
      <c r="O928" s="24"/>
      <c r="P928" s="22"/>
      <c r="Q928" s="22" t="s">
        <v>891</v>
      </c>
    </row>
    <row collapsed="false" customFormat="false" customHeight="false" hidden="false" ht="12.1" outlineLevel="0" r="929">
      <c r="A929" s="21" t="n">
        <v>45917.346689815</v>
      </c>
      <c r="B929" s="22" t="s">
        <v>890</v>
      </c>
      <c r="C929" s="22" t="s">
        <v>414</v>
      </c>
      <c r="D929" s="22" t="s">
        <v>890</v>
      </c>
      <c r="E929" s="22" t="s">
        <v>890</v>
      </c>
      <c r="F929" s="22" t="s">
        <v>20</v>
      </c>
      <c r="G929" s="23" t="n">
        <v>1</v>
      </c>
      <c r="H929" s="24" t="n">
        <v>1000</v>
      </c>
      <c r="I929" s="24" t="n">
        <v>1000</v>
      </c>
      <c r="J929" s="24" t="n">
        <v>0</v>
      </c>
      <c r="K929" s="24" t="n">
        <v>-0</v>
      </c>
      <c r="L929" s="24" t="n">
        <v>-0</v>
      </c>
      <c r="M929" s="24"/>
      <c r="N929" s="6" t="s">
        <f>=I929+J929+K929+L929</f>
      </c>
      <c r="O929" s="24"/>
      <c r="P929" s="22"/>
      <c r="Q929" s="22" t="s">
        <v>911</v>
      </c>
    </row>
    <row collapsed="false" customFormat="false" customHeight="false" hidden="false" ht="12.1" outlineLevel="0" r="930">
      <c r="A930" s="21" t="n">
        <v>45917.358263889</v>
      </c>
      <c r="B930" s="22" t="s">
        <v>890</v>
      </c>
      <c r="C930" s="22" t="s">
        <v>414</v>
      </c>
      <c r="D930" s="22" t="s">
        <v>890</v>
      </c>
      <c r="E930" s="22" t="s">
        <v>890</v>
      </c>
      <c r="F930" s="22" t="s">
        <v>20</v>
      </c>
      <c r="G930" s="23" t="n">
        <v>1</v>
      </c>
      <c r="H930" s="24" t="n">
        <v>100</v>
      </c>
      <c r="I930" s="24" t="n">
        <v>100</v>
      </c>
      <c r="J930" s="24" t="n">
        <v>0</v>
      </c>
      <c r="K930" s="24" t="n">
        <v>-0</v>
      </c>
      <c r="L930" s="24" t="n">
        <v>-0</v>
      </c>
      <c r="M930" s="24"/>
      <c r="N930" s="6" t="s">
        <f>=I930+J930+K930+L930</f>
      </c>
      <c r="O930" s="24"/>
      <c r="P930" s="22"/>
      <c r="Q930" s="22" t="s">
        <v>911</v>
      </c>
    </row>
    <row collapsed="false" customFormat="false" customHeight="false" hidden="false" ht="12.1" outlineLevel="0" r="931">
      <c r="A931" s="21" t="n">
        <v>45917.359293981</v>
      </c>
      <c r="B931" s="22" t="s">
        <v>1016</v>
      </c>
      <c r="C931" s="22" t="s">
        <v>1029</v>
      </c>
      <c r="D931" s="22" t="s">
        <v>903</v>
      </c>
      <c r="E931" s="22" t="s">
        <v>903</v>
      </c>
      <c r="F931" s="22" t="s">
        <v>20</v>
      </c>
      <c r="G931" s="23" t="n">
        <v>1</v>
      </c>
      <c r="H931" s="24" t="n">
        <v>10.32</v>
      </c>
      <c r="I931" s="24" t="n">
        <v>10.32</v>
      </c>
      <c r="J931" s="24" t="n">
        <v>0</v>
      </c>
      <c r="K931" s="24" t="n">
        <v>-0</v>
      </c>
      <c r="L931" s="24" t="n">
        <v>-0</v>
      </c>
      <c r="M931" s="24"/>
      <c r="N931" s="6" t="s">
        <f>=I931+J931+K931+L931</f>
      </c>
      <c r="O931" s="24"/>
      <c r="P931" s="22"/>
      <c r="Q931" s="22" t="s">
        <v>911</v>
      </c>
    </row>
    <row collapsed="false" customFormat="false" customHeight="false" hidden="false" ht="12.1" outlineLevel="0" r="932">
      <c r="A932" s="20" t="n">
        <v>45922.788321759</v>
      </c>
      <c r="B932" s="16" t="s">
        <v>821</v>
      </c>
      <c r="C932" s="16" t="s">
        <v>1096</v>
      </c>
      <c r="D932" s="16" t="s">
        <v>763</v>
      </c>
      <c r="E932" s="16" t="s">
        <v>172</v>
      </c>
      <c r="F932" s="16" t="s">
        <v>20</v>
      </c>
      <c r="G932" s="7" t="n">
        <v>2</v>
      </c>
      <c r="H932" s="6" t="n">
        <v>88.4</v>
      </c>
      <c r="I932" s="6" t="n">
        <v>-1768</v>
      </c>
      <c r="J932" s="6" t="n">
        <v>-74.5</v>
      </c>
      <c r="K932" s="6" t="n">
        <v>-1.06</v>
      </c>
      <c r="L932" s="6" t="n">
        <v>-0.15</v>
      </c>
      <c r="M932" s="6"/>
      <c r="N932" s="6" t="s">
        <f>=I932+J932+K932+L932</f>
      </c>
      <c r="O932" s="6"/>
      <c r="P932" s="16"/>
      <c r="Q932" s="16" t="s">
        <v>891</v>
      </c>
    </row>
    <row collapsed="false" customFormat="false" customHeight="false" hidden="false" ht="12.1" outlineLevel="0" r="933">
      <c r="A933" s="21" t="n">
        <v>45924</v>
      </c>
      <c r="B933" s="22" t="s">
        <v>890</v>
      </c>
      <c r="C933" s="22" t="s">
        <v>192</v>
      </c>
      <c r="D933" s="22" t="s">
        <v>890</v>
      </c>
      <c r="E933" s="22" t="s">
        <v>890</v>
      </c>
      <c r="F933" s="22" t="s">
        <v>20</v>
      </c>
      <c r="G933" s="23" t="n">
        <v>1</v>
      </c>
      <c r="H933" s="24" t="n">
        <v>489</v>
      </c>
      <c r="I933" s="24" t="n">
        <v>489</v>
      </c>
      <c r="J933" s="24" t="n">
        <v>0</v>
      </c>
      <c r="K933" s="24" t="n">
        <v>-0</v>
      </c>
      <c r="L933" s="24" t="n">
        <v>-0</v>
      </c>
      <c r="M933" s="24"/>
      <c r="N933" s="6" t="s">
        <f>=I933+J933+K933+L933</f>
      </c>
      <c r="O933" s="24"/>
      <c r="P933" s="22"/>
      <c r="Q933" s="22" t="s">
        <v>891</v>
      </c>
    </row>
    <row collapsed="false" customFormat="false" customHeight="false" hidden="false" ht="12.1" outlineLevel="0" r="934">
      <c r="A934" s="21" t="n">
        <v>45924</v>
      </c>
      <c r="B934" s="22" t="s">
        <v>890</v>
      </c>
      <c r="C934" s="22" t="s">
        <v>192</v>
      </c>
      <c r="D934" s="22" t="s">
        <v>890</v>
      </c>
      <c r="E934" s="22" t="s">
        <v>890</v>
      </c>
      <c r="F934" s="22" t="s">
        <v>20</v>
      </c>
      <c r="G934" s="23" t="n">
        <v>1</v>
      </c>
      <c r="H934" s="24" t="n">
        <v>1100</v>
      </c>
      <c r="I934" s="24" t="n">
        <v>1100</v>
      </c>
      <c r="J934" s="24" t="n">
        <v>0</v>
      </c>
      <c r="K934" s="24" t="n">
        <v>-0</v>
      </c>
      <c r="L934" s="24" t="n">
        <v>-0</v>
      </c>
      <c r="M934" s="24"/>
      <c r="N934" s="6" t="s">
        <f>=I934+J934+K934+L934</f>
      </c>
      <c r="O934" s="24"/>
      <c r="P934" s="22"/>
      <c r="Q934" s="22" t="s">
        <v>891</v>
      </c>
    </row>
    <row collapsed="false" customFormat="false" customHeight="false" hidden="false" ht="12.1" outlineLevel="0" r="935">
      <c r="A935" s="21" t="n">
        <v>45924.639479167</v>
      </c>
      <c r="B935" s="22" t="s">
        <v>903</v>
      </c>
      <c r="C935" s="22" t="s">
        <v>1124</v>
      </c>
      <c r="D935" s="22" t="s">
        <v>903</v>
      </c>
      <c r="E935" s="22" t="s">
        <v>903</v>
      </c>
      <c r="F935" s="22" t="s">
        <v>20</v>
      </c>
      <c r="G935" s="23" t="n">
        <v>1</v>
      </c>
      <c r="H935" s="24" t="n">
        <v>117.68</v>
      </c>
      <c r="I935" s="24" t="n">
        <v>117.68</v>
      </c>
      <c r="J935" s="24" t="n">
        <v>0</v>
      </c>
      <c r="K935" s="24" t="n">
        <v>-0</v>
      </c>
      <c r="L935" s="24" t="n">
        <v>-0</v>
      </c>
      <c r="M935" s="24"/>
      <c r="N935" s="6" t="s">
        <f>=I935+J935+K935+L935</f>
      </c>
      <c r="O935" s="24"/>
      <c r="P935" s="22"/>
      <c r="Q935" s="22" t="s">
        <v>911</v>
      </c>
    </row>
    <row collapsed="false" customFormat="false" customHeight="false" hidden="false" ht="12.1" outlineLevel="0" r="936">
      <c r="A936" s="20" t="n">
        <v>45924.717256944</v>
      </c>
      <c r="B936" s="16" t="s">
        <v>816</v>
      </c>
      <c r="C936" s="16" t="s">
        <v>1056</v>
      </c>
      <c r="D936" s="16" t="s">
        <v>763</v>
      </c>
      <c r="E936" s="16" t="s">
        <v>172</v>
      </c>
      <c r="F936" s="16" t="s">
        <v>20</v>
      </c>
      <c r="G936" s="7" t="n">
        <v>2</v>
      </c>
      <c r="H936" s="6" t="n">
        <v>85.7</v>
      </c>
      <c r="I936" s="6" t="n">
        <v>-1714</v>
      </c>
      <c r="J936" s="6" t="n">
        <v>-0.62</v>
      </c>
      <c r="K936" s="6" t="n">
        <v>-1.03</v>
      </c>
      <c r="L936" s="6" t="n">
        <v>-0.14</v>
      </c>
      <c r="M936" s="6"/>
      <c r="N936" s="6" t="s">
        <f>=I936+J936+K936+L936</f>
      </c>
      <c r="O936" s="6"/>
      <c r="P936" s="16"/>
      <c r="Q936" s="16" t="s">
        <v>891</v>
      </c>
    </row>
    <row collapsed="false" customFormat="false" customHeight="false" hidden="false" ht="12.1" outlineLevel="0" r="937">
      <c r="A937" s="21" t="n">
        <v>45930</v>
      </c>
      <c r="B937" s="22" t="s">
        <v>890</v>
      </c>
      <c r="C937" s="22" t="s">
        <v>192</v>
      </c>
      <c r="D937" s="22" t="s">
        <v>890</v>
      </c>
      <c r="E937" s="22" t="s">
        <v>890</v>
      </c>
      <c r="F937" s="22" t="s">
        <v>20</v>
      </c>
      <c r="G937" s="23" t="n">
        <v>1</v>
      </c>
      <c r="H937" s="24" t="n">
        <v>4523.3</v>
      </c>
      <c r="I937" s="24" t="n">
        <v>4523.3</v>
      </c>
      <c r="J937" s="24" t="n">
        <v>0</v>
      </c>
      <c r="K937" s="24" t="n">
        <v>-0</v>
      </c>
      <c r="L937" s="24" t="n">
        <v>-0</v>
      </c>
      <c r="M937" s="24"/>
      <c r="N937" s="6" t="s">
        <f>=I937+J937+K937+L937</f>
      </c>
      <c r="O937" s="24"/>
      <c r="P937" s="22"/>
      <c r="Q937" s="22" t="s">
        <v>891</v>
      </c>
    </row>
    <row collapsed="false" customFormat="false" customHeight="false" hidden="false" ht="12.1" outlineLevel="0" r="938">
      <c r="A938" s="20" t="n">
        <v>45931.52400463</v>
      </c>
      <c r="B938" s="16" t="s">
        <v>821</v>
      </c>
      <c r="C938" s="16" t="s">
        <v>1096</v>
      </c>
      <c r="D938" s="16" t="s">
        <v>763</v>
      </c>
      <c r="E938" s="16" t="s">
        <v>172</v>
      </c>
      <c r="F938" s="16" t="s">
        <v>20</v>
      </c>
      <c r="G938" s="7" t="n">
        <v>1</v>
      </c>
      <c r="H938" s="6" t="n">
        <v>86.697</v>
      </c>
      <c r="I938" s="6" t="n">
        <v>-866.97</v>
      </c>
      <c r="J938" s="6" t="n">
        <v>-40.27</v>
      </c>
      <c r="K938" s="6" t="n">
        <v>-0.52</v>
      </c>
      <c r="L938" s="6" t="n">
        <v>-0.13</v>
      </c>
      <c r="M938" s="6"/>
      <c r="N938" s="6" t="s">
        <f>=I938+J938+K938+L938</f>
      </c>
      <c r="O938" s="6"/>
      <c r="P938" s="16"/>
      <c r="Q938" s="16" t="s">
        <v>891</v>
      </c>
    </row>
    <row collapsed="false" customFormat="false" customHeight="false" hidden="false" ht="12.1" outlineLevel="0" r="939">
      <c r="A939" s="20" t="n">
        <v>45931.527233796</v>
      </c>
      <c r="B939" s="16" t="s">
        <v>171</v>
      </c>
      <c r="C939" s="16" t="s">
        <v>1111</v>
      </c>
      <c r="D939" s="16" t="s">
        <v>763</v>
      </c>
      <c r="E939" s="16" t="s">
        <v>172</v>
      </c>
      <c r="F939" s="16" t="s">
        <v>20</v>
      </c>
      <c r="G939" s="7" t="n">
        <v>1</v>
      </c>
      <c r="H939" s="6" t="n">
        <v>111.77</v>
      </c>
      <c r="I939" s="6" t="n">
        <v>-1117.7</v>
      </c>
      <c r="J939" s="6" t="n">
        <v>-3.92</v>
      </c>
      <c r="K939" s="6" t="n">
        <v>-0.78</v>
      </c>
      <c r="L939" s="6" t="n">
        <v>-0</v>
      </c>
      <c r="M939" s="6"/>
      <c r="N939" s="6" t="s">
        <f>=I939+J939+K939+L939</f>
      </c>
      <c r="O939" s="6"/>
      <c r="P939" s="16"/>
      <c r="Q939" s="16" t="s">
        <v>911</v>
      </c>
    </row>
    <row collapsed="false" customFormat="false" customHeight="false" hidden="false" ht="12.1" outlineLevel="0" r="940">
      <c r="A940" s="20" t="n">
        <v>45931.608587963</v>
      </c>
      <c r="B940" s="16" t="s">
        <v>820</v>
      </c>
      <c r="C940" s="16" t="s">
        <v>1090</v>
      </c>
      <c r="D940" s="16" t="s">
        <v>763</v>
      </c>
      <c r="E940" s="16" t="s">
        <v>172</v>
      </c>
      <c r="F940" s="16" t="s">
        <v>20</v>
      </c>
      <c r="G940" s="7" t="n">
        <v>2</v>
      </c>
      <c r="H940" s="6" t="n">
        <v>60.008</v>
      </c>
      <c r="I940" s="6" t="n">
        <v>-1200.16</v>
      </c>
      <c r="J940" s="6" t="n">
        <v>-19.18</v>
      </c>
      <c r="K940" s="6" t="n">
        <v>-0.72</v>
      </c>
      <c r="L940" s="6" t="n">
        <v>-0.18</v>
      </c>
      <c r="M940" s="6"/>
      <c r="N940" s="6" t="s">
        <f>=I940+J940+K940+L940</f>
      </c>
      <c r="O940" s="6"/>
      <c r="P940" s="16"/>
      <c r="Q940" s="16" t="s">
        <v>891</v>
      </c>
    </row>
    <row collapsed="false" customFormat="false" customHeight="false" hidden="false" ht="12.1" outlineLevel="0" r="941">
      <c r="A941" s="21" t="n">
        <v>45931.653090278</v>
      </c>
      <c r="B941" s="22" t="s">
        <v>903</v>
      </c>
      <c r="C941" s="22" t="s">
        <v>1125</v>
      </c>
      <c r="D941" s="22" t="s">
        <v>903</v>
      </c>
      <c r="E941" s="22" t="s">
        <v>903</v>
      </c>
      <c r="F941" s="22" t="s">
        <v>20</v>
      </c>
      <c r="G941" s="23" t="n">
        <v>1</v>
      </c>
      <c r="H941" s="24" t="n">
        <v>383.9</v>
      </c>
      <c r="I941" s="24" t="n">
        <v>383.9</v>
      </c>
      <c r="J941" s="24" t="n">
        <v>0</v>
      </c>
      <c r="K941" s="24" t="n">
        <v>-0</v>
      </c>
      <c r="L941" s="24" t="n">
        <v>-0</v>
      </c>
      <c r="M941" s="24"/>
      <c r="N941" s="6" t="s">
        <f>=I941+J941+K941+L941</f>
      </c>
      <c r="O941" s="24"/>
      <c r="P941" s="22"/>
      <c r="Q941" s="22" t="s">
        <v>911</v>
      </c>
    </row>
    <row collapsed="false" customFormat="false" customHeight="false" hidden="false" ht="12.1" outlineLevel="0" r="942">
      <c r="A942" s="20" t="n">
        <v>45931.664039352</v>
      </c>
      <c r="B942" s="16" t="s">
        <v>816</v>
      </c>
      <c r="C942" s="16" t="s">
        <v>1056</v>
      </c>
      <c r="D942" s="16" t="s">
        <v>763</v>
      </c>
      <c r="E942" s="16" t="s">
        <v>172</v>
      </c>
      <c r="F942" s="16" t="s">
        <v>20</v>
      </c>
      <c r="G942" s="7" t="n">
        <v>1</v>
      </c>
      <c r="H942" s="6" t="n">
        <v>84.818</v>
      </c>
      <c r="I942" s="6" t="n">
        <v>-848.18</v>
      </c>
      <c r="J942" s="6" t="n">
        <v>-2.47</v>
      </c>
      <c r="K942" s="6" t="n">
        <v>-0.51</v>
      </c>
      <c r="L942" s="6" t="n">
        <v>-0.12</v>
      </c>
      <c r="M942" s="6"/>
      <c r="N942" s="6" t="s">
        <f>=I942+J942+K942+L942</f>
      </c>
      <c r="O942" s="6"/>
      <c r="P942" s="16"/>
      <c r="Q942" s="16" t="s">
        <v>891</v>
      </c>
    </row>
    <row collapsed="false" customFormat="false" customHeight="false" hidden="false" ht="12.1" outlineLevel="0" r="943">
      <c r="A943" s="20" t="n">
        <v>45931.664039352</v>
      </c>
      <c r="B943" s="16" t="s">
        <v>816</v>
      </c>
      <c r="C943" s="16" t="s">
        <v>1056</v>
      </c>
      <c r="D943" s="16" t="s">
        <v>763</v>
      </c>
      <c r="E943" s="16" t="s">
        <v>172</v>
      </c>
      <c r="F943" s="16" t="s">
        <v>20</v>
      </c>
      <c r="G943" s="7" t="n">
        <v>1</v>
      </c>
      <c r="H943" s="6" t="n">
        <v>84.814</v>
      </c>
      <c r="I943" s="6" t="n">
        <v>-848.14</v>
      </c>
      <c r="J943" s="6" t="n">
        <v>-2.47</v>
      </c>
      <c r="K943" s="6" t="n">
        <v>-0.51</v>
      </c>
      <c r="L943" s="6" t="n">
        <v>-0.12</v>
      </c>
      <c r="M943" s="6"/>
      <c r="N943" s="6" t="s">
        <f>=I943+J943+K943+L943</f>
      </c>
      <c r="O943" s="6"/>
      <c r="P943" s="16"/>
      <c r="Q943" s="16" t="s">
        <v>891</v>
      </c>
    </row>
    <row collapsed="false" customFormat="false" customHeight="false" hidden="false" ht="12.1" outlineLevel="0" r="944">
      <c r="A944" s="20" t="n">
        <v>45931.804085648</v>
      </c>
      <c r="B944" s="16" t="s">
        <v>171</v>
      </c>
      <c r="C944" s="16" t="s">
        <v>1111</v>
      </c>
      <c r="D944" s="16" t="s">
        <v>763</v>
      </c>
      <c r="E944" s="16" t="s">
        <v>172</v>
      </c>
      <c r="F944" s="16" t="s">
        <v>20</v>
      </c>
      <c r="G944" s="7" t="n">
        <v>1</v>
      </c>
      <c r="H944" s="6" t="n">
        <v>111.76</v>
      </c>
      <c r="I944" s="6" t="n">
        <v>-1117.6</v>
      </c>
      <c r="J944" s="6" t="n">
        <v>-3.92</v>
      </c>
      <c r="K944" s="6" t="n">
        <v>-0.78</v>
      </c>
      <c r="L944" s="6" t="n">
        <v>-0</v>
      </c>
      <c r="M944" s="6"/>
      <c r="N944" s="6" t="s">
        <f>=I944+J944+K944+L944</f>
      </c>
      <c r="O944" s="6"/>
      <c r="P944" s="16"/>
      <c r="Q944" s="16" t="s">
        <v>911</v>
      </c>
    </row>
    <row collapsed="false" customFormat="false" customHeight="false" hidden="false" ht="12.1" outlineLevel="0" r="945">
      <c r="A945" s="20" t="n">
        <v>45931.897928241</v>
      </c>
      <c r="B945" s="16" t="s">
        <v>820</v>
      </c>
      <c r="C945" s="16" t="s">
        <v>1090</v>
      </c>
      <c r="D945" s="16" t="s">
        <v>763</v>
      </c>
      <c r="E945" s="16" t="s">
        <v>172</v>
      </c>
      <c r="F945" s="16" t="s">
        <v>20</v>
      </c>
      <c r="G945" s="7" t="n">
        <v>1</v>
      </c>
      <c r="H945" s="6" t="n">
        <v>59.816</v>
      </c>
      <c r="I945" s="6" t="n">
        <v>-598.16</v>
      </c>
      <c r="J945" s="6" t="n">
        <v>-9.59</v>
      </c>
      <c r="K945" s="6" t="n">
        <v>-0.36</v>
      </c>
      <c r="L945" s="6" t="n">
        <v>-0.09</v>
      </c>
      <c r="M945" s="6"/>
      <c r="N945" s="6" t="s">
        <f>=I945+J945+K945+L945</f>
      </c>
      <c r="O945" s="6"/>
      <c r="P945" s="16"/>
      <c r="Q945" s="16" t="s">
        <v>891</v>
      </c>
    </row>
    <row collapsed="false" customFormat="false" customHeight="false" hidden="false" ht="12.1" outlineLevel="0" r="946">
      <c r="A946" s="21" t="n">
        <v>45932</v>
      </c>
      <c r="B946" s="22" t="s">
        <v>890</v>
      </c>
      <c r="C946" s="22" t="s">
        <v>192</v>
      </c>
      <c r="D946" s="22" t="s">
        <v>890</v>
      </c>
      <c r="E946" s="22" t="s">
        <v>890</v>
      </c>
      <c r="F946" s="22" t="s">
        <v>20</v>
      </c>
      <c r="G946" s="23" t="n">
        <v>1</v>
      </c>
      <c r="H946" s="24" t="n">
        <v>3072.72</v>
      </c>
      <c r="I946" s="24" t="n">
        <v>3072.72</v>
      </c>
      <c r="J946" s="24" t="n">
        <v>0</v>
      </c>
      <c r="K946" s="24" t="n">
        <v>-0</v>
      </c>
      <c r="L946" s="24" t="n">
        <v>-0</v>
      </c>
      <c r="M946" s="24"/>
      <c r="N946" s="6" t="s">
        <f>=I946+J946+K946+L946</f>
      </c>
      <c r="O946" s="24"/>
      <c r="P946" s="22"/>
      <c r="Q946" s="22" t="s">
        <v>891</v>
      </c>
    </row>
    <row collapsed="false" customFormat="false" customHeight="false" hidden="false" ht="12.1" outlineLevel="0" r="947">
      <c r="A947" s="20" t="n">
        <v>45932.45693287</v>
      </c>
      <c r="B947" s="16" t="s">
        <v>820</v>
      </c>
      <c r="C947" s="16" t="s">
        <v>1090</v>
      </c>
      <c r="D947" s="16" t="s">
        <v>763</v>
      </c>
      <c r="E947" s="16" t="s">
        <v>172</v>
      </c>
      <c r="F947" s="16" t="s">
        <v>20</v>
      </c>
      <c r="G947" s="7" t="n">
        <v>2</v>
      </c>
      <c r="H947" s="6" t="n">
        <v>59.51</v>
      </c>
      <c r="I947" s="6" t="n">
        <v>-1190.2</v>
      </c>
      <c r="J947" s="6" t="n">
        <v>-19.56</v>
      </c>
      <c r="K947" s="6" t="n">
        <v>-0.71</v>
      </c>
      <c r="L947" s="6" t="n">
        <v>-0.18</v>
      </c>
      <c r="M947" s="6"/>
      <c r="N947" s="6" t="s">
        <f>=I947+J947+K947+L947</f>
      </c>
      <c r="O947" s="6"/>
      <c r="P947" s="16"/>
      <c r="Q947" s="16" t="s">
        <v>891</v>
      </c>
    </row>
    <row collapsed="false" customFormat="false" customHeight="false" hidden="false" ht="12.1" outlineLevel="0" r="948">
      <c r="A948" s="20" t="n">
        <v>45932.457222222</v>
      </c>
      <c r="B948" s="16" t="s">
        <v>821</v>
      </c>
      <c r="C948" s="16" t="s">
        <v>1096</v>
      </c>
      <c r="D948" s="16" t="s">
        <v>763</v>
      </c>
      <c r="E948" s="16" t="s">
        <v>172</v>
      </c>
      <c r="F948" s="16" t="s">
        <v>20</v>
      </c>
      <c r="G948" s="7" t="n">
        <v>1</v>
      </c>
      <c r="H948" s="6" t="n">
        <v>85.844</v>
      </c>
      <c r="I948" s="6" t="n">
        <v>-858.44</v>
      </c>
      <c r="J948" s="6" t="n">
        <v>-40.61</v>
      </c>
      <c r="K948" s="6" t="n">
        <v>-0.52</v>
      </c>
      <c r="L948" s="6" t="n">
        <v>-0.12</v>
      </c>
      <c r="M948" s="6"/>
      <c r="N948" s="6" t="s">
        <f>=I948+J948+K948+L948</f>
      </c>
      <c r="O948" s="6"/>
      <c r="P948" s="16"/>
      <c r="Q948" s="16" t="s">
        <v>891</v>
      </c>
    </row>
    <row collapsed="false" customFormat="false" customHeight="false" hidden="false" ht="12.1" outlineLevel="0" r="949">
      <c r="A949" s="20" t="n">
        <v>45932.457847222</v>
      </c>
      <c r="B949" s="16" t="s">
        <v>816</v>
      </c>
      <c r="C949" s="16" t="s">
        <v>1056</v>
      </c>
      <c r="D949" s="16" t="s">
        <v>763</v>
      </c>
      <c r="E949" s="16" t="s">
        <v>172</v>
      </c>
      <c r="F949" s="16" t="s">
        <v>20</v>
      </c>
      <c r="G949" s="7" t="n">
        <v>1</v>
      </c>
      <c r="H949" s="6" t="n">
        <v>84.1</v>
      </c>
      <c r="I949" s="6" t="n">
        <v>-841</v>
      </c>
      <c r="J949" s="6" t="n">
        <v>-2.77</v>
      </c>
      <c r="K949" s="6" t="n">
        <v>-0.5</v>
      </c>
      <c r="L949" s="6" t="n">
        <v>-0.12</v>
      </c>
      <c r="M949" s="6"/>
      <c r="N949" s="6" t="s">
        <f>=I949+J949+K949+L949</f>
      </c>
      <c r="O949" s="6"/>
      <c r="P949" s="16"/>
      <c r="Q949" s="16" t="s">
        <v>891</v>
      </c>
    </row>
    <row collapsed="false" customFormat="false" customHeight="false" hidden="false" ht="12.1" outlineLevel="0" r="950">
      <c r="A950" s="21" t="n">
        <v>45935</v>
      </c>
      <c r="B950" s="22" t="s">
        <v>890</v>
      </c>
      <c r="C950" s="22" t="s">
        <v>192</v>
      </c>
      <c r="D950" s="22" t="s">
        <v>890</v>
      </c>
      <c r="E950" s="22" t="s">
        <v>890</v>
      </c>
      <c r="F950" s="22" t="s">
        <v>20</v>
      </c>
      <c r="G950" s="23" t="n">
        <v>1</v>
      </c>
      <c r="H950" s="24" t="n">
        <v>5125.99</v>
      </c>
      <c r="I950" s="24" t="n">
        <v>5125.99</v>
      </c>
      <c r="J950" s="24" t="n">
        <v>0</v>
      </c>
      <c r="K950" s="24" t="n">
        <v>-0</v>
      </c>
      <c r="L950" s="24" t="n">
        <v>-0</v>
      </c>
      <c r="M950" s="24"/>
      <c r="N950" s="6" t="s">
        <f>=I950+J950+K950+L950</f>
      </c>
      <c r="O950" s="24"/>
      <c r="P950" s="22"/>
      <c r="Q950" s="22" t="s">
        <v>891</v>
      </c>
    </row>
    <row collapsed="false" customFormat="false" customHeight="false" hidden="false" ht="12.1" outlineLevel="0" r="951">
      <c r="A951" s="20" t="n">
        <v>45936.638275463</v>
      </c>
      <c r="B951" s="16" t="s">
        <v>816</v>
      </c>
      <c r="C951" s="16" t="s">
        <v>1056</v>
      </c>
      <c r="D951" s="16" t="s">
        <v>763</v>
      </c>
      <c r="E951" s="16" t="s">
        <v>172</v>
      </c>
      <c r="F951" s="16" t="s">
        <v>20</v>
      </c>
      <c r="G951" s="7" t="n">
        <v>1</v>
      </c>
      <c r="H951" s="6" t="n">
        <v>84.1</v>
      </c>
      <c r="I951" s="6" t="n">
        <v>-841</v>
      </c>
      <c r="J951" s="6" t="n">
        <v>-4.01</v>
      </c>
      <c r="K951" s="6" t="n">
        <v>-0.5</v>
      </c>
      <c r="L951" s="6" t="n">
        <v>-0.1</v>
      </c>
      <c r="M951" s="6"/>
      <c r="N951" s="6" t="s">
        <f>=I951+J951+K951+L951</f>
      </c>
      <c r="O951" s="6"/>
      <c r="P951" s="16"/>
      <c r="Q951" s="16" t="s">
        <v>891</v>
      </c>
    </row>
    <row collapsed="false" customFormat="false" customHeight="false" hidden="false" ht="12.1" outlineLevel="0" r="952">
      <c r="A952" s="20" t="n">
        <v>45936.638634259</v>
      </c>
      <c r="B952" s="16" t="s">
        <v>820</v>
      </c>
      <c r="C952" s="16" t="s">
        <v>1090</v>
      </c>
      <c r="D952" s="16" t="s">
        <v>763</v>
      </c>
      <c r="E952" s="16" t="s">
        <v>172</v>
      </c>
      <c r="F952" s="16" t="s">
        <v>20</v>
      </c>
      <c r="G952" s="7" t="n">
        <v>2</v>
      </c>
      <c r="H952" s="6" t="n">
        <v>59.5</v>
      </c>
      <c r="I952" s="6" t="n">
        <v>-1190</v>
      </c>
      <c r="J952" s="6" t="n">
        <v>-21.1</v>
      </c>
      <c r="K952" s="6" t="n">
        <v>-0.72</v>
      </c>
      <c r="L952" s="6" t="n">
        <v>-0.15</v>
      </c>
      <c r="M952" s="6"/>
      <c r="N952" s="6" t="s">
        <f>=I952+J952+K952+L952</f>
      </c>
      <c r="O952" s="6"/>
      <c r="P952" s="16"/>
      <c r="Q952" s="16" t="s">
        <v>891</v>
      </c>
    </row>
    <row collapsed="false" customFormat="false" customHeight="false" hidden="false" ht="12.1" outlineLevel="0" r="953">
      <c r="A953" s="20" t="n">
        <v>45936.643414352</v>
      </c>
      <c r="B953" s="16" t="s">
        <v>17</v>
      </c>
      <c r="C953" s="16" t="s">
        <v>1093</v>
      </c>
      <c r="D953" s="16" t="s">
        <v>763</v>
      </c>
      <c r="E953" s="16" t="s">
        <v>18</v>
      </c>
      <c r="F953" s="16" t="s">
        <v>20</v>
      </c>
      <c r="G953" s="7" t="n">
        <v>1</v>
      </c>
      <c r="H953" s="6" t="n">
        <v>2578.5</v>
      </c>
      <c r="I953" s="6" t="n">
        <v>-2578.5</v>
      </c>
      <c r="J953" s="6" t="n">
        <v>-0</v>
      </c>
      <c r="K953" s="6" t="n">
        <v>-1.55</v>
      </c>
      <c r="L953" s="6" t="n">
        <v>-0</v>
      </c>
      <c r="M953" s="6"/>
      <c r="N953" s="6" t="s">
        <f>=I953+J953+K953+L953</f>
      </c>
      <c r="O953" s="6"/>
      <c r="P953" s="16"/>
      <c r="Q953" s="16" t="s">
        <v>891</v>
      </c>
    </row>
    <row collapsed="false" customFormat="false" customHeight="false" hidden="false" ht="12.1" outlineLevel="0" r="954">
      <c r="A954" s="20" t="n">
        <v>45937.791840278</v>
      </c>
      <c r="B954" s="16" t="s">
        <v>825</v>
      </c>
      <c r="C954" s="16" t="s">
        <v>1121</v>
      </c>
      <c r="D954" s="16" t="s">
        <v>763</v>
      </c>
      <c r="E954" s="16" t="s">
        <v>133</v>
      </c>
      <c r="F954" s="16" t="s">
        <v>20</v>
      </c>
      <c r="G954" s="7" t="n">
        <v>89</v>
      </c>
      <c r="H954" s="6" t="n">
        <v>1.1158</v>
      </c>
      <c r="I954" s="6" t="n">
        <v>-99.31</v>
      </c>
      <c r="J954" s="6" t="n">
        <v>-0</v>
      </c>
      <c r="K954" s="6" t="n">
        <v>-0</v>
      </c>
      <c r="L954" s="6" t="n">
        <v>-0</v>
      </c>
      <c r="M954" s="6"/>
      <c r="N954" s="6" t="s">
        <f>=I954+J954+K954+L954</f>
      </c>
      <c r="O954" s="6"/>
      <c r="P954" s="16"/>
      <c r="Q954" s="16" t="s">
        <v>911</v>
      </c>
    </row>
    <row collapsed="false" customFormat="false" customHeight="false" hidden="false" ht="12.1" outlineLevel="0" r="955">
      <c r="A955" s="20" t="n">
        <v>45937.791840278</v>
      </c>
      <c r="B955" s="16" t="s">
        <v>824</v>
      </c>
      <c r="C955" s="16" t="s">
        <v>1120</v>
      </c>
      <c r="D955" s="16" t="s">
        <v>763</v>
      </c>
      <c r="E955" s="16" t="s">
        <v>133</v>
      </c>
      <c r="F955" s="16" t="s">
        <v>20</v>
      </c>
      <c r="G955" s="7" t="n">
        <v>56</v>
      </c>
      <c r="H955" s="6" t="n">
        <v>1.7716</v>
      </c>
      <c r="I955" s="6" t="n">
        <v>-99.21</v>
      </c>
      <c r="J955" s="6" t="n">
        <v>-0</v>
      </c>
      <c r="K955" s="6" t="n">
        <v>-0</v>
      </c>
      <c r="L955" s="6" t="n">
        <v>-0</v>
      </c>
      <c r="M955" s="6"/>
      <c r="N955" s="6" t="s">
        <f>=I955+J955+K955+L955</f>
      </c>
      <c r="O955" s="6"/>
      <c r="P955" s="16"/>
      <c r="Q955" s="16" t="s">
        <v>911</v>
      </c>
    </row>
    <row collapsed="false" customFormat="false" customHeight="false" hidden="false" ht="12.1" outlineLevel="0" r="956">
      <c r="A956" s="21" t="n">
        <v>45938</v>
      </c>
      <c r="B956" s="22" t="s">
        <v>890</v>
      </c>
      <c r="C956" s="22" t="s">
        <v>192</v>
      </c>
      <c r="D956" s="22" t="s">
        <v>890</v>
      </c>
      <c r="E956" s="22" t="s">
        <v>890</v>
      </c>
      <c r="F956" s="22" t="s">
        <v>20</v>
      </c>
      <c r="G956" s="23" t="n">
        <v>1</v>
      </c>
      <c r="H956" s="24" t="n">
        <v>326.75</v>
      </c>
      <c r="I956" s="24" t="n">
        <v>326.75</v>
      </c>
      <c r="J956" s="24" t="n">
        <v>0</v>
      </c>
      <c r="K956" s="24" t="n">
        <v>-0</v>
      </c>
      <c r="L956" s="24" t="n">
        <v>-0</v>
      </c>
      <c r="M956" s="24"/>
      <c r="N956" s="6" t="s">
        <f>=I956+J956+K956+L956</f>
      </c>
      <c r="O956" s="24"/>
      <c r="P956" s="22"/>
      <c r="Q956" s="22" t="s">
        <v>891</v>
      </c>
    </row>
    <row collapsed="false" customFormat="false" customHeight="false" hidden="false" ht="12.1" outlineLevel="0" r="957">
      <c r="A957" s="20" t="n">
        <v>45938.411041667</v>
      </c>
      <c r="B957" s="16" t="s">
        <v>39</v>
      </c>
      <c r="C957" s="16" t="s">
        <v>958</v>
      </c>
      <c r="D957" s="16" t="s">
        <v>763</v>
      </c>
      <c r="E957" s="16" t="s">
        <v>18</v>
      </c>
      <c r="F957" s="16" t="s">
        <v>20</v>
      </c>
      <c r="G957" s="7" t="n">
        <v>1</v>
      </c>
      <c r="H957" s="6" t="n">
        <v>1074.8</v>
      </c>
      <c r="I957" s="6" t="n">
        <v>-1074.8</v>
      </c>
      <c r="J957" s="6" t="n">
        <v>-0</v>
      </c>
      <c r="K957" s="6" t="n">
        <v>-0.64</v>
      </c>
      <c r="L957" s="6" t="n">
        <v>-0.33</v>
      </c>
      <c r="M957" s="6"/>
      <c r="N957" s="6" t="s">
        <f>=I957+J957+K957+L957</f>
      </c>
      <c r="O957" s="6"/>
      <c r="P957" s="16"/>
      <c r="Q957" s="16" t="s">
        <v>891</v>
      </c>
    </row>
    <row collapsed="false" customFormat="false" customHeight="false" hidden="false" ht="12.1" outlineLevel="0" r="958">
      <c r="A958" s="25" t="n">
        <v>45938.416666667</v>
      </c>
      <c r="B958" s="26" t="s">
        <v>793</v>
      </c>
      <c r="C958" s="26" t="s">
        <v>997</v>
      </c>
      <c r="D958" s="26" t="s">
        <v>764</v>
      </c>
      <c r="E958" s="26" t="s">
        <v>172</v>
      </c>
      <c r="F958" s="26" t="s">
        <v>20</v>
      </c>
      <c r="G958" s="27" t="n">
        <v>-2</v>
      </c>
      <c r="H958" s="28" t="n">
        <v>89.49</v>
      </c>
      <c r="I958" s="28" t="n">
        <v>1789.8</v>
      </c>
      <c r="J958" s="28" t="n">
        <v>20.26</v>
      </c>
      <c r="K958" s="28" t="n">
        <v>-1.08</v>
      </c>
      <c r="L958" s="28" t="n">
        <v>-0.23</v>
      </c>
      <c r="M958" s="28"/>
      <c r="N958" s="6" t="s">
        <f>=I958+J958+K958+L958</f>
      </c>
      <c r="O958" s="28"/>
      <c r="P958" s="26"/>
      <c r="Q958" s="26" t="s">
        <v>891</v>
      </c>
    </row>
    <row collapsed="false" customFormat="false" customHeight="false" hidden="false" ht="12.1" outlineLevel="0" r="959">
      <c r="A959" s="20" t="n">
        <v>45938.423136574</v>
      </c>
      <c r="B959" s="16" t="s">
        <v>39</v>
      </c>
      <c r="C959" s="16" t="s">
        <v>958</v>
      </c>
      <c r="D959" s="16" t="s">
        <v>763</v>
      </c>
      <c r="E959" s="16" t="s">
        <v>18</v>
      </c>
      <c r="F959" s="16" t="s">
        <v>20</v>
      </c>
      <c r="G959" s="7" t="n">
        <v>1</v>
      </c>
      <c r="H959" s="6" t="n">
        <v>1072.8</v>
      </c>
      <c r="I959" s="6" t="n">
        <v>-1072.8</v>
      </c>
      <c r="J959" s="6" t="n">
        <v>-0</v>
      </c>
      <c r="K959" s="6" t="n">
        <v>-0.64</v>
      </c>
      <c r="L959" s="6" t="n">
        <v>-0</v>
      </c>
      <c r="M959" s="6"/>
      <c r="N959" s="6" t="s">
        <f>=I959+J959+K959+L959</f>
      </c>
      <c r="O959" s="6"/>
      <c r="P959" s="16"/>
      <c r="Q959" s="16" t="s">
        <v>891</v>
      </c>
    </row>
    <row collapsed="false" customFormat="false" customHeight="false" hidden="false" ht="12.1" outlineLevel="0" r="960">
      <c r="A960" s="20" t="n">
        <v>45938.423645833</v>
      </c>
      <c r="B960" s="16" t="s">
        <v>31</v>
      </c>
      <c r="C960" s="16" t="s">
        <v>894</v>
      </c>
      <c r="D960" s="16" t="s">
        <v>763</v>
      </c>
      <c r="E960" s="16" t="s">
        <v>18</v>
      </c>
      <c r="F960" s="16" t="s">
        <v>20</v>
      </c>
      <c r="G960" s="7" t="n">
        <v>2</v>
      </c>
      <c r="H960" s="6" t="n">
        <v>293.1</v>
      </c>
      <c r="I960" s="6" t="n">
        <v>-586.2</v>
      </c>
      <c r="J960" s="6" t="n">
        <v>-0</v>
      </c>
      <c r="K960" s="6" t="n">
        <v>-0.35</v>
      </c>
      <c r="L960" s="6" t="n">
        <v>-0</v>
      </c>
      <c r="M960" s="6"/>
      <c r="N960" s="6" t="s">
        <f>=I960+J960+K960+L960</f>
      </c>
      <c r="O960" s="6"/>
      <c r="P960" s="16"/>
      <c r="Q960" s="16" t="s">
        <v>891</v>
      </c>
    </row>
    <row collapsed="false" customFormat="false" customHeight="false" hidden="false" ht="12.1" outlineLevel="0" r="961">
      <c r="A961" s="21" t="n">
        <v>45939</v>
      </c>
      <c r="B961" s="22" t="s">
        <v>890</v>
      </c>
      <c r="C961" s="22" t="s">
        <v>192</v>
      </c>
      <c r="D961" s="22" t="s">
        <v>890</v>
      </c>
      <c r="E961" s="22" t="s">
        <v>890</v>
      </c>
      <c r="F961" s="22" t="s">
        <v>20</v>
      </c>
      <c r="G961" s="23" t="n">
        <v>1</v>
      </c>
      <c r="H961" s="24" t="n">
        <v>289.2</v>
      </c>
      <c r="I961" s="24" t="n">
        <v>289.2</v>
      </c>
      <c r="J961" s="24" t="n">
        <v>0</v>
      </c>
      <c r="K961" s="24" t="n">
        <v>-0</v>
      </c>
      <c r="L961" s="24" t="n">
        <v>-0</v>
      </c>
      <c r="M961" s="24"/>
      <c r="N961" s="6" t="s">
        <f>=I961+J961+K961+L961</f>
      </c>
      <c r="O961" s="24"/>
      <c r="P961" s="22"/>
      <c r="Q961" s="22" t="s">
        <v>891</v>
      </c>
    </row>
    <row collapsed="false" customFormat="false" customHeight="false" hidden="false" ht="12.1" outlineLevel="0" r="962">
      <c r="A962" s="20" t="n">
        <v>45939.626053241</v>
      </c>
      <c r="B962" s="16" t="s">
        <v>31</v>
      </c>
      <c r="C962" s="16" t="s">
        <v>894</v>
      </c>
      <c r="D962" s="16" t="s">
        <v>763</v>
      </c>
      <c r="E962" s="16" t="s">
        <v>18</v>
      </c>
      <c r="F962" s="16" t="s">
        <v>20</v>
      </c>
      <c r="G962" s="7" t="n">
        <v>1</v>
      </c>
      <c r="H962" s="6" t="n">
        <v>287.43</v>
      </c>
      <c r="I962" s="6" t="n">
        <v>-287.43</v>
      </c>
      <c r="J962" s="6" t="n">
        <v>-0</v>
      </c>
      <c r="K962" s="6" t="n">
        <v>-0.17</v>
      </c>
      <c r="L962" s="6" t="n">
        <v>-0.09</v>
      </c>
      <c r="M962" s="6"/>
      <c r="N962" s="6" t="s">
        <f>=I962+J962+K962+L962</f>
      </c>
      <c r="O962" s="6"/>
      <c r="P962" s="16"/>
      <c r="Q962" s="16" t="s">
        <v>891</v>
      </c>
    </row>
    <row collapsed="false" customFormat="false" customHeight="false" hidden="false" ht="12.1" outlineLevel="0" r="963">
      <c r="A963" s="21" t="n">
        <v>45946</v>
      </c>
      <c r="B963" s="22" t="s">
        <v>890</v>
      </c>
      <c r="C963" s="22" t="s">
        <v>192</v>
      </c>
      <c r="D963" s="22" t="s">
        <v>890</v>
      </c>
      <c r="E963" s="22" t="s">
        <v>890</v>
      </c>
      <c r="F963" s="22" t="s">
        <v>20</v>
      </c>
      <c r="G963" s="23" t="n">
        <v>1</v>
      </c>
      <c r="H963" s="24" t="n">
        <v>3988.61</v>
      </c>
      <c r="I963" s="24" t="n">
        <v>3988.61</v>
      </c>
      <c r="J963" s="24" t="n">
        <v>0</v>
      </c>
      <c r="K963" s="24" t="n">
        <v>-0</v>
      </c>
      <c r="L963" s="24" t="n">
        <v>-0</v>
      </c>
      <c r="M963" s="24"/>
      <c r="N963" s="6" t="s">
        <f>=I963+J963+K963+L963</f>
      </c>
      <c r="O963" s="24"/>
      <c r="P963" s="22"/>
      <c r="Q963" s="22" t="s">
        <v>891</v>
      </c>
    </row>
    <row collapsed="false" customFormat="false" customHeight="false" hidden="false" ht="12.1" outlineLevel="0" r="964">
      <c r="A964" s="21" t="n">
        <v>45946</v>
      </c>
      <c r="B964" s="22" t="s">
        <v>890</v>
      </c>
      <c r="C964" s="22" t="s">
        <v>192</v>
      </c>
      <c r="D964" s="22" t="s">
        <v>890</v>
      </c>
      <c r="E964" s="22" t="s">
        <v>890</v>
      </c>
      <c r="F964" s="22" t="s">
        <v>20</v>
      </c>
      <c r="G964" s="23" t="n">
        <v>1</v>
      </c>
      <c r="H964" s="24" t="n">
        <v>250</v>
      </c>
      <c r="I964" s="24" t="n">
        <v>250</v>
      </c>
      <c r="J964" s="24" t="n">
        <v>0</v>
      </c>
      <c r="K964" s="24" t="n">
        <v>-0</v>
      </c>
      <c r="L964" s="24" t="n">
        <v>-0</v>
      </c>
      <c r="M964" s="24"/>
      <c r="N964" s="6" t="s">
        <f>=I964+J964+K964+L964</f>
      </c>
      <c r="O964" s="24"/>
      <c r="P964" s="22"/>
      <c r="Q964" s="22" t="s">
        <v>891</v>
      </c>
    </row>
    <row collapsed="false" customFormat="false" customHeight="false" hidden="false" ht="12.1" outlineLevel="0" r="965">
      <c r="A965" s="21" t="n">
        <v>45946</v>
      </c>
      <c r="B965" s="22" t="s">
        <v>905</v>
      </c>
      <c r="C965" s="22" t="s">
        <v>1077</v>
      </c>
      <c r="D965" s="22" t="s">
        <v>905</v>
      </c>
      <c r="E965" s="22" t="s">
        <v>905</v>
      </c>
      <c r="F965" s="22" t="s">
        <v>20</v>
      </c>
      <c r="G965" s="23" t="n">
        <v>1</v>
      </c>
      <c r="H965" s="24" t="n">
        <v>250</v>
      </c>
      <c r="I965" s="24" t="n">
        <v>250</v>
      </c>
      <c r="J965" s="24" t="n">
        <v>0</v>
      </c>
      <c r="K965" s="24" t="n">
        <v>-0</v>
      </c>
      <c r="L965" s="24" t="n">
        <v>-0</v>
      </c>
      <c r="M965" s="24"/>
      <c r="N965" s="6" t="s">
        <f>=I965+J965+K965+L965</f>
      </c>
      <c r="O965" s="24"/>
      <c r="P965" s="22"/>
      <c r="Q965" s="22" t="s">
        <v>891</v>
      </c>
    </row>
    <row collapsed="false" customFormat="false" customHeight="false" hidden="false" ht="12.1" outlineLevel="0" r="966">
      <c r="A966" s="20" t="n">
        <v>45946.726180556</v>
      </c>
      <c r="B966" s="16" t="s">
        <v>826</v>
      </c>
      <c r="C966" s="16" t="s">
        <v>1126</v>
      </c>
      <c r="D966" s="16" t="s">
        <v>763</v>
      </c>
      <c r="E966" s="16" t="s">
        <v>172</v>
      </c>
      <c r="F966" s="16" t="s">
        <v>20</v>
      </c>
      <c r="G966" s="7" t="n">
        <v>4</v>
      </c>
      <c r="H966" s="6" t="n">
        <v>86.999</v>
      </c>
      <c r="I966" s="6" t="n">
        <v>-3479.96</v>
      </c>
      <c r="J966" s="6" t="n">
        <v>-30.24</v>
      </c>
      <c r="K966" s="6" t="n">
        <v>-2.09</v>
      </c>
      <c r="L966" s="6" t="n">
        <v>-0.3</v>
      </c>
      <c r="M966" s="6"/>
      <c r="N966" s="6" t="s">
        <f>=I966+J966+K966+L966</f>
      </c>
      <c r="O966" s="6"/>
      <c r="P966" s="16"/>
      <c r="Q966" s="16" t="s">
        <v>891</v>
      </c>
    </row>
    <row collapsed="false" customFormat="false" customHeight="false" hidden="false" ht="12.1" outlineLevel="0" r="967">
      <c r="A967" s="20" t="n">
        <v>45946.731458333</v>
      </c>
      <c r="B967" s="16" t="s">
        <v>826</v>
      </c>
      <c r="C967" s="16" t="s">
        <v>1126</v>
      </c>
      <c r="D967" s="16" t="s">
        <v>763</v>
      </c>
      <c r="E967" s="16" t="s">
        <v>172</v>
      </c>
      <c r="F967" s="16" t="s">
        <v>20</v>
      </c>
      <c r="G967" s="7" t="n">
        <v>1</v>
      </c>
      <c r="H967" s="6" t="n">
        <v>87.03</v>
      </c>
      <c r="I967" s="6" t="n">
        <v>-870.3</v>
      </c>
      <c r="J967" s="6" t="n">
        <v>-7.56</v>
      </c>
      <c r="K967" s="6" t="n">
        <v>-0.52</v>
      </c>
      <c r="L967" s="6" t="n">
        <v>-0.07</v>
      </c>
      <c r="M967" s="6"/>
      <c r="N967" s="6" t="s">
        <f>=I967+J967+K967+L967</f>
      </c>
      <c r="O967" s="6"/>
      <c r="P967" s="16"/>
      <c r="Q967" s="16" t="s">
        <v>891</v>
      </c>
    </row>
    <row collapsed="false" customFormat="false" customHeight="false" hidden="false" ht="12.1" outlineLevel="0" r="968">
      <c r="A968" s="21" t="n">
        <v>45951</v>
      </c>
      <c r="B968" s="22" t="s">
        <v>890</v>
      </c>
      <c r="C968" s="22" t="s">
        <v>192</v>
      </c>
      <c r="D968" s="22" t="s">
        <v>890</v>
      </c>
      <c r="E968" s="22" t="s">
        <v>890</v>
      </c>
      <c r="F968" s="22" t="s">
        <v>20</v>
      </c>
      <c r="G968" s="23" t="n">
        <v>1</v>
      </c>
      <c r="H968" s="24" t="n">
        <v>416.6</v>
      </c>
      <c r="I968" s="24" t="n">
        <v>416.6</v>
      </c>
      <c r="J968" s="24" t="n">
        <v>0</v>
      </c>
      <c r="K968" s="24" t="n">
        <v>-0</v>
      </c>
      <c r="L968" s="24" t="n">
        <v>-0</v>
      </c>
      <c r="M968" s="24"/>
      <c r="N968" s="6" t="s">
        <f>=I968+J968+K968+L968</f>
      </c>
      <c r="O968" s="24"/>
      <c r="P968" s="22"/>
      <c r="Q968" s="22" t="s">
        <v>891</v>
      </c>
    </row>
    <row collapsed="false" customFormat="false" customHeight="false" hidden="false" ht="12.1" outlineLevel="0" r="969">
      <c r="A969" s="20" t="n">
        <v>45952.480023148</v>
      </c>
      <c r="B969" s="16" t="s">
        <v>107</v>
      </c>
      <c r="C969" s="16" t="s">
        <v>916</v>
      </c>
      <c r="D969" s="16" t="s">
        <v>763</v>
      </c>
      <c r="E969" s="16" t="s">
        <v>18</v>
      </c>
      <c r="F969" s="16" t="s">
        <v>20</v>
      </c>
      <c r="G969" s="7" t="n">
        <v>1000</v>
      </c>
      <c r="H969" s="6" t="n">
        <v>0.4308</v>
      </c>
      <c r="I969" s="6" t="n">
        <v>-430.8</v>
      </c>
      <c r="J969" s="6" t="n">
        <v>-0</v>
      </c>
      <c r="K969" s="6" t="n">
        <v>-0.26</v>
      </c>
      <c r="L969" s="6" t="n">
        <v>-0</v>
      </c>
      <c r="M969" s="6"/>
      <c r="N969" s="6" t="s">
        <f>=I969+J969+K969+L969</f>
      </c>
      <c r="O969" s="6"/>
      <c r="P969" s="16"/>
      <c r="Q969" s="16" t="s">
        <v>891</v>
      </c>
    </row>
    <row collapsed="false" customFormat="false" customHeight="false" hidden="false" ht="12.1" outlineLevel="0" r="970">
      <c r="A970" s="21" t="n">
        <v>45954.618344907</v>
      </c>
      <c r="B970" s="22" t="s">
        <v>903</v>
      </c>
      <c r="C970" s="22" t="s">
        <v>1127</v>
      </c>
      <c r="D970" s="22" t="s">
        <v>903</v>
      </c>
      <c r="E970" s="22" t="s">
        <v>903</v>
      </c>
      <c r="F970" s="22" t="s">
        <v>20</v>
      </c>
      <c r="G970" s="23" t="n">
        <v>1</v>
      </c>
      <c r="H970" s="24" t="n">
        <v>147.1</v>
      </c>
      <c r="I970" s="24" t="n">
        <v>147.1</v>
      </c>
      <c r="J970" s="24" t="n">
        <v>0</v>
      </c>
      <c r="K970" s="24" t="n">
        <v>-0</v>
      </c>
      <c r="L970" s="24" t="n">
        <v>-0</v>
      </c>
      <c r="M970" s="24"/>
      <c r="N970" s="6" t="s">
        <f>=I970+J970+K970+L970</f>
      </c>
      <c r="O970" s="24"/>
      <c r="P970" s="22"/>
      <c r="Q970" s="22" t="s">
        <v>911</v>
      </c>
    </row>
    <row collapsed="false" customFormat="false" customHeight="false" hidden="false" ht="12.1" outlineLevel="0" r="971">
      <c r="A971" s="21" t="n">
        <v>45957</v>
      </c>
      <c r="B971" s="22" t="s">
        <v>890</v>
      </c>
      <c r="C971" s="22" t="s">
        <v>192</v>
      </c>
      <c r="D971" s="22" t="s">
        <v>890</v>
      </c>
      <c r="E971" s="22" t="s">
        <v>890</v>
      </c>
      <c r="F971" s="22" t="s">
        <v>20</v>
      </c>
      <c r="G971" s="23" t="n">
        <v>1</v>
      </c>
      <c r="H971" s="24" t="n">
        <v>151</v>
      </c>
      <c r="I971" s="24" t="n">
        <v>151</v>
      </c>
      <c r="J971" s="24" t="n">
        <v>0</v>
      </c>
      <c r="K971" s="24" t="n">
        <v>-0</v>
      </c>
      <c r="L971" s="24" t="n">
        <v>-0</v>
      </c>
      <c r="M971" s="24"/>
      <c r="N971" s="6" t="s">
        <f>=I971+J971+K971+L971</f>
      </c>
      <c r="O971" s="24"/>
      <c r="P971" s="22"/>
      <c r="Q971" s="22" t="s">
        <v>891</v>
      </c>
    </row>
    <row collapsed="false" customFormat="false" customHeight="false" hidden="false" ht="12.1" outlineLevel="0" r="972">
      <c r="A972" s="21" t="n">
        <v>45959</v>
      </c>
      <c r="B972" s="22" t="s">
        <v>890</v>
      </c>
      <c r="C972" s="22" t="s">
        <v>192</v>
      </c>
      <c r="D972" s="22" t="s">
        <v>890</v>
      </c>
      <c r="E972" s="22" t="s">
        <v>890</v>
      </c>
      <c r="F972" s="22" t="s">
        <v>20</v>
      </c>
      <c r="G972" s="23" t="n">
        <v>1</v>
      </c>
      <c r="H972" s="24" t="n">
        <v>1544.9</v>
      </c>
      <c r="I972" s="24" t="n">
        <v>1544.9</v>
      </c>
      <c r="J972" s="24" t="n">
        <v>0</v>
      </c>
      <c r="K972" s="24" t="n">
        <v>-0</v>
      </c>
      <c r="L972" s="24" t="n">
        <v>-0</v>
      </c>
      <c r="M972" s="24"/>
      <c r="N972" s="6" t="s">
        <f>=I972+J972+K972+L972</f>
      </c>
      <c r="O972" s="24"/>
      <c r="P972" s="22"/>
      <c r="Q972" s="22" t="s">
        <v>891</v>
      </c>
    </row>
    <row collapsed="false" customFormat="false" customHeight="false" hidden="false" ht="12.1" outlineLevel="0" r="973">
      <c r="A973" s="20" t="n">
        <v>45959.77931713</v>
      </c>
      <c r="B973" s="16" t="s">
        <v>826</v>
      </c>
      <c r="C973" s="16" t="s">
        <v>1126</v>
      </c>
      <c r="D973" s="16" t="s">
        <v>763</v>
      </c>
      <c r="E973" s="16" t="s">
        <v>172</v>
      </c>
      <c r="F973" s="16" t="s">
        <v>20</v>
      </c>
      <c r="G973" s="7" t="n">
        <v>2</v>
      </c>
      <c r="H973" s="6" t="n">
        <v>86.741</v>
      </c>
      <c r="I973" s="6" t="n">
        <v>-1734.82</v>
      </c>
      <c r="J973" s="6" t="n">
        <v>-23.68</v>
      </c>
      <c r="K973" s="6" t="n">
        <v>-1.04</v>
      </c>
      <c r="L973" s="6" t="n">
        <v>-0.14</v>
      </c>
      <c r="M973" s="6"/>
      <c r="N973" s="6" t="s">
        <f>=I973+J973+K973+L973</f>
      </c>
      <c r="O973" s="6"/>
      <c r="P973" s="16"/>
      <c r="Q973" s="16" t="s">
        <v>891</v>
      </c>
    </row>
    <row collapsed="false" customFormat="false" customHeight="false" hidden="false" ht="12.1" outlineLevel="0" r="974">
      <c r="A974" s="21" t="n">
        <v>45960</v>
      </c>
      <c r="B974" s="22" t="s">
        <v>890</v>
      </c>
      <c r="C974" s="22" t="s">
        <v>192</v>
      </c>
      <c r="D974" s="22" t="s">
        <v>890</v>
      </c>
      <c r="E974" s="22" t="s">
        <v>890</v>
      </c>
      <c r="F974" s="22" t="s">
        <v>20</v>
      </c>
      <c r="G974" s="23" t="n">
        <v>1</v>
      </c>
      <c r="H974" s="24" t="n">
        <v>335</v>
      </c>
      <c r="I974" s="24" t="n">
        <v>335</v>
      </c>
      <c r="J974" s="24" t="n">
        <v>0</v>
      </c>
      <c r="K974" s="24" t="n">
        <v>-0</v>
      </c>
      <c r="L974" s="24" t="n">
        <v>-0</v>
      </c>
      <c r="M974" s="24"/>
      <c r="N974" s="6" t="s">
        <f>=I974+J974+K974+L974</f>
      </c>
      <c r="O974" s="24"/>
      <c r="P974" s="22"/>
      <c r="Q974" s="22" t="s">
        <v>891</v>
      </c>
    </row>
    <row collapsed="false" customFormat="false" customHeight="false" hidden="false" ht="12.1" outlineLevel="0" r="975">
      <c r="A975" s="20" t="n">
        <v>45960.609108796</v>
      </c>
      <c r="B975" s="16" t="s">
        <v>107</v>
      </c>
      <c r="C975" s="16" t="s">
        <v>916</v>
      </c>
      <c r="D975" s="16" t="s">
        <v>763</v>
      </c>
      <c r="E975" s="16" t="s">
        <v>18</v>
      </c>
      <c r="F975" s="16" t="s">
        <v>20</v>
      </c>
      <c r="G975" s="7" t="n">
        <v>1000</v>
      </c>
      <c r="H975" s="6" t="n">
        <v>0.4179</v>
      </c>
      <c r="I975" s="6" t="n">
        <v>-417.9</v>
      </c>
      <c r="J975" s="6" t="n">
        <v>-0</v>
      </c>
      <c r="K975" s="6" t="n">
        <v>-0.25</v>
      </c>
      <c r="L975" s="6" t="n">
        <v>-0</v>
      </c>
      <c r="M975" s="6"/>
      <c r="N975" s="6" t="s">
        <f>=I975+J975+K975+L975</f>
      </c>
      <c r="O975" s="6"/>
      <c r="P975" s="16"/>
      <c r="Q975" s="16" t="s">
        <v>891</v>
      </c>
    </row>
    <row collapsed="false" customFormat="false" customHeight="false" hidden="false" ht="12.1" outlineLevel="0" r="976">
      <c r="A976" s="21" t="n">
        <v>45961</v>
      </c>
      <c r="B976" s="22" t="s">
        <v>890</v>
      </c>
      <c r="C976" s="22" t="s">
        <v>192</v>
      </c>
      <c r="D976" s="22" t="s">
        <v>890</v>
      </c>
      <c r="E976" s="22" t="s">
        <v>890</v>
      </c>
      <c r="F976" s="22" t="s">
        <v>20</v>
      </c>
      <c r="G976" s="23" t="n">
        <v>1</v>
      </c>
      <c r="H976" s="24" t="n">
        <v>2307.95</v>
      </c>
      <c r="I976" s="24" t="n">
        <v>2307.95</v>
      </c>
      <c r="J976" s="24" t="n">
        <v>0</v>
      </c>
      <c r="K976" s="24" t="n">
        <v>-0</v>
      </c>
      <c r="L976" s="24" t="n">
        <v>-0</v>
      </c>
      <c r="M976" s="24"/>
      <c r="N976" s="6" t="s">
        <f>=I976+J976+K976+L976</f>
      </c>
      <c r="O976" s="24"/>
      <c r="P976" s="22"/>
      <c r="Q976" s="22" t="s">
        <v>891</v>
      </c>
    </row>
    <row collapsed="false" customFormat="false" customHeight="false" hidden="false" ht="12.1" outlineLevel="0" r="977">
      <c r="A977" s="21" t="n">
        <v>45961</v>
      </c>
      <c r="B977" s="22" t="s">
        <v>890</v>
      </c>
      <c r="C977" s="22" t="s">
        <v>192</v>
      </c>
      <c r="D977" s="22" t="s">
        <v>890</v>
      </c>
      <c r="E977" s="22" t="s">
        <v>890</v>
      </c>
      <c r="F977" s="22" t="s">
        <v>20</v>
      </c>
      <c r="G977" s="23" t="n">
        <v>1</v>
      </c>
      <c r="H977" s="24" t="n">
        <v>219</v>
      </c>
      <c r="I977" s="24" t="n">
        <v>219</v>
      </c>
      <c r="J977" s="24" t="n">
        <v>0</v>
      </c>
      <c r="K977" s="24" t="n">
        <v>-0</v>
      </c>
      <c r="L977" s="24" t="n">
        <v>-0</v>
      </c>
      <c r="M977" s="24"/>
      <c r="N977" s="6" t="s">
        <f>=I977+J977+K977+L977</f>
      </c>
      <c r="O977" s="24"/>
      <c r="P977" s="22"/>
      <c r="Q977" s="22" t="s">
        <v>891</v>
      </c>
    </row>
    <row collapsed="false" customFormat="false" customHeight="false" hidden="false" ht="12.1" outlineLevel="0" r="978">
      <c r="A978" s="21" t="n">
        <v>45962</v>
      </c>
      <c r="B978" s="22" t="s">
        <v>890</v>
      </c>
      <c r="C978" s="22" t="s">
        <v>192</v>
      </c>
      <c r="D978" s="22" t="s">
        <v>890</v>
      </c>
      <c r="E978" s="22" t="s">
        <v>890</v>
      </c>
      <c r="F978" s="22" t="s">
        <v>20</v>
      </c>
      <c r="G978" s="23" t="n">
        <v>1</v>
      </c>
      <c r="H978" s="24" t="n">
        <v>1536.25</v>
      </c>
      <c r="I978" s="24" t="n">
        <v>1536.25</v>
      </c>
      <c r="J978" s="24" t="n">
        <v>0</v>
      </c>
      <c r="K978" s="24" t="n">
        <v>-0</v>
      </c>
      <c r="L978" s="24" t="n">
        <v>-0</v>
      </c>
      <c r="M978" s="24"/>
      <c r="N978" s="6" t="s">
        <f>=I978+J978+K978+L978</f>
      </c>
      <c r="O978" s="24"/>
      <c r="P978" s="22"/>
      <c r="Q978" s="22" t="s">
        <v>891</v>
      </c>
    </row>
    <row collapsed="false" customFormat="false" customHeight="false" hidden="false" ht="12.1" outlineLevel="0" r="979">
      <c r="A979" s="20" t="n">
        <v>45968.729664352</v>
      </c>
      <c r="B979" s="16" t="s">
        <v>39</v>
      </c>
      <c r="C979" s="16" t="s">
        <v>958</v>
      </c>
      <c r="D979" s="16" t="s">
        <v>763</v>
      </c>
      <c r="E979" s="16" t="s">
        <v>18</v>
      </c>
      <c r="F979" s="16" t="s">
        <v>20</v>
      </c>
      <c r="G979" s="7" t="n">
        <v>1</v>
      </c>
      <c r="H979" s="6" t="n">
        <v>1079.4</v>
      </c>
      <c r="I979" s="6" t="n">
        <v>-1079.4</v>
      </c>
      <c r="J979" s="6" t="n">
        <v>-0</v>
      </c>
      <c r="K979" s="6" t="n">
        <v>-0.65</v>
      </c>
      <c r="L979" s="6" t="n">
        <v>-0</v>
      </c>
      <c r="M979" s="6"/>
      <c r="N979" s="6" t="s">
        <f>=I979+J979+K979+L979</f>
      </c>
      <c r="O979" s="6"/>
      <c r="P979" s="16"/>
      <c r="Q979" s="16" t="s">
        <v>891</v>
      </c>
    </row>
    <row collapsed="false" customFormat="false" customHeight="false" hidden="false" ht="12.1" outlineLevel="0" r="980">
      <c r="A980" s="20" t="n">
        <v>45968.733206019</v>
      </c>
      <c r="B980" s="16" t="s">
        <v>17</v>
      </c>
      <c r="C980" s="16" t="s">
        <v>1093</v>
      </c>
      <c r="D980" s="16" t="s">
        <v>763</v>
      </c>
      <c r="E980" s="16" t="s">
        <v>18</v>
      </c>
      <c r="F980" s="16" t="s">
        <v>20</v>
      </c>
      <c r="G980" s="7" t="n">
        <v>1</v>
      </c>
      <c r="H980" s="6" t="n">
        <v>2648</v>
      </c>
      <c r="I980" s="6" t="n">
        <v>-2648</v>
      </c>
      <c r="J980" s="6" t="n">
        <v>-0</v>
      </c>
      <c r="K980" s="6" t="n">
        <v>-1.59</v>
      </c>
      <c r="L980" s="6" t="n">
        <v>-0</v>
      </c>
      <c r="M980" s="6"/>
      <c r="N980" s="6" t="s">
        <f>=I980+J980+K980+L980</f>
      </c>
      <c r="O980" s="6"/>
      <c r="P980" s="16"/>
      <c r="Q980" s="16" t="s">
        <v>891</v>
      </c>
    </row>
    <row collapsed="false" customFormat="false" customHeight="false" hidden="false" ht="12.1" outlineLevel="0" r="981">
      <c r="A981" s="21" t="n">
        <v>45970</v>
      </c>
      <c r="B981" s="22" t="s">
        <v>890</v>
      </c>
      <c r="C981" s="22" t="s">
        <v>192</v>
      </c>
      <c r="D981" s="22" t="s">
        <v>890</v>
      </c>
      <c r="E981" s="22" t="s">
        <v>890</v>
      </c>
      <c r="F981" s="22" t="s">
        <v>20</v>
      </c>
      <c r="G981" s="23" t="n">
        <v>1</v>
      </c>
      <c r="H981" s="24" t="n">
        <v>89.75</v>
      </c>
      <c r="I981" s="24" t="n">
        <v>89.75</v>
      </c>
      <c r="J981" s="24" t="n">
        <v>0</v>
      </c>
      <c r="K981" s="24" t="n">
        <v>-0</v>
      </c>
      <c r="L981" s="24" t="n">
        <v>-0</v>
      </c>
      <c r="M981" s="24"/>
      <c r="N981" s="6" t="s">
        <f>=I981+J981+K981+L981</f>
      </c>
      <c r="O981" s="24"/>
      <c r="P981" s="22"/>
      <c r="Q981" s="22" t="s">
        <v>891</v>
      </c>
    </row>
    <row collapsed="false" customFormat="false" customHeight="false" hidden="false" ht="12.1" outlineLevel="0" r="982">
      <c r="A982" s="25" t="n">
        <v>45974.704027778</v>
      </c>
      <c r="B982" s="26" t="s">
        <v>797</v>
      </c>
      <c r="C982" s="26" t="s">
        <v>1008</v>
      </c>
      <c r="D982" s="26" t="s">
        <v>764</v>
      </c>
      <c r="E982" s="26" t="s">
        <v>18</v>
      </c>
      <c r="F982" s="26" t="s">
        <v>20</v>
      </c>
      <c r="G982" s="27" t="n">
        <v>-2</v>
      </c>
      <c r="H982" s="28" t="n">
        <v>1066.2</v>
      </c>
      <c r="I982" s="28" t="n">
        <v>2132.4</v>
      </c>
      <c r="J982" s="28" t="n">
        <v>0</v>
      </c>
      <c r="K982" s="28" t="n">
        <v>-1.28</v>
      </c>
      <c r="L982" s="28" t="n">
        <v>-0</v>
      </c>
      <c r="M982" s="28"/>
      <c r="N982" s="6" t="s">
        <f>=I982+J982+K982+L982</f>
      </c>
      <c r="O982" s="28"/>
      <c r="P982" s="26"/>
      <c r="Q982" s="26" t="s">
        <v>891</v>
      </c>
    </row>
    <row collapsed="false" customFormat="false" customHeight="false" hidden="false" ht="12.1" outlineLevel="0" r="983">
      <c r="A983" s="25" t="n">
        <v>45974.704270833</v>
      </c>
      <c r="B983" s="26" t="s">
        <v>769</v>
      </c>
      <c r="C983" s="26" t="s">
        <v>893</v>
      </c>
      <c r="D983" s="26" t="s">
        <v>764</v>
      </c>
      <c r="E983" s="26" t="s">
        <v>18</v>
      </c>
      <c r="F983" s="26" t="s">
        <v>20</v>
      </c>
      <c r="G983" s="27" t="n">
        <v>-20</v>
      </c>
      <c r="H983" s="28" t="n">
        <v>118.85</v>
      </c>
      <c r="I983" s="28" t="n">
        <v>2377</v>
      </c>
      <c r="J983" s="28" t="n">
        <v>0</v>
      </c>
      <c r="K983" s="28" t="n">
        <v>-1.43</v>
      </c>
      <c r="L983" s="28" t="n">
        <v>-0</v>
      </c>
      <c r="M983" s="28"/>
      <c r="N983" s="6" t="s">
        <f>=I983+J983+K983+L983</f>
      </c>
      <c r="O983" s="28"/>
      <c r="P983" s="26"/>
      <c r="Q983" s="26" t="s">
        <v>891</v>
      </c>
    </row>
    <row collapsed="false" customFormat="false" customHeight="false" hidden="false" ht="12.1" outlineLevel="0" r="984">
      <c r="A984" s="25" t="n">
        <v>45974.704398148</v>
      </c>
      <c r="B984" s="26" t="s">
        <v>800</v>
      </c>
      <c r="C984" s="26" t="s">
        <v>1014</v>
      </c>
      <c r="D984" s="26" t="s">
        <v>764</v>
      </c>
      <c r="E984" s="26" t="s">
        <v>18</v>
      </c>
      <c r="F984" s="26" t="s">
        <v>20</v>
      </c>
      <c r="G984" s="27" t="n">
        <v>-5</v>
      </c>
      <c r="H984" s="28" t="n">
        <v>272.4</v>
      </c>
      <c r="I984" s="28" t="n">
        <v>1362</v>
      </c>
      <c r="J984" s="28" t="n">
        <v>0</v>
      </c>
      <c r="K984" s="28" t="n">
        <v>-0.81</v>
      </c>
      <c r="L984" s="28" t="n">
        <v>-0</v>
      </c>
      <c r="M984" s="28"/>
      <c r="N984" s="6" t="s">
        <f>=I984+J984+K984+L984</f>
      </c>
      <c r="O984" s="28"/>
      <c r="P984" s="26"/>
      <c r="Q984" s="26" t="s">
        <v>891</v>
      </c>
    </row>
    <row collapsed="false" customFormat="false" customHeight="false" hidden="false" ht="12.1" outlineLevel="0" r="985">
      <c r="A985" s="20" t="n">
        <v>45974.705173611</v>
      </c>
      <c r="B985" s="16" t="s">
        <v>17</v>
      </c>
      <c r="C985" s="16" t="s">
        <v>1093</v>
      </c>
      <c r="D985" s="16" t="s">
        <v>763</v>
      </c>
      <c r="E985" s="16" t="s">
        <v>18</v>
      </c>
      <c r="F985" s="16" t="s">
        <v>20</v>
      </c>
      <c r="G985" s="7" t="n">
        <v>2</v>
      </c>
      <c r="H985" s="6" t="n">
        <v>2749.5</v>
      </c>
      <c r="I985" s="6" t="n">
        <v>-5499</v>
      </c>
      <c r="J985" s="6" t="n">
        <v>-0</v>
      </c>
      <c r="K985" s="6" t="n">
        <v>-3.3</v>
      </c>
      <c r="L985" s="6" t="n">
        <v>-0</v>
      </c>
      <c r="M985" s="6"/>
      <c r="N985" s="6" t="s">
        <f>=I985+J985+K985+L985</f>
      </c>
      <c r="O985" s="6"/>
      <c r="P985" s="16"/>
      <c r="Q985" s="16" t="s">
        <v>891</v>
      </c>
    </row>
    <row collapsed="false" customFormat="false" customHeight="false" hidden="false" ht="12.1" outlineLevel="0" r="986">
      <c r="A986" s="25" t="n">
        <v>45974.706365741</v>
      </c>
      <c r="B986" s="26" t="s">
        <v>781</v>
      </c>
      <c r="C986" s="26" t="s">
        <v>942</v>
      </c>
      <c r="D986" s="26" t="s">
        <v>764</v>
      </c>
      <c r="E986" s="26" t="s">
        <v>18</v>
      </c>
      <c r="F986" s="26" t="s">
        <v>20</v>
      </c>
      <c r="G986" s="27" t="n">
        <v>-1</v>
      </c>
      <c r="H986" s="28" t="n">
        <v>63.15</v>
      </c>
      <c r="I986" s="28" t="n">
        <v>63.15</v>
      </c>
      <c r="J986" s="28" t="n">
        <v>0</v>
      </c>
      <c r="K986" s="28" t="n">
        <v>-0.03</v>
      </c>
      <c r="L986" s="28" t="n">
        <v>-0.02</v>
      </c>
      <c r="M986" s="28"/>
      <c r="N986" s="6" t="s">
        <f>=I986+J986+K986+L986</f>
      </c>
      <c r="O986" s="28"/>
      <c r="P986" s="26"/>
      <c r="Q986" s="26" t="s">
        <v>891</v>
      </c>
    </row>
    <row collapsed="false" customFormat="false" customHeight="false" hidden="false" ht="12.1" outlineLevel="0" r="987">
      <c r="A987" s="25" t="n">
        <v>45974.706365741</v>
      </c>
      <c r="B987" s="26" t="s">
        <v>781</v>
      </c>
      <c r="C987" s="26" t="s">
        <v>942</v>
      </c>
      <c r="D987" s="26" t="s">
        <v>764</v>
      </c>
      <c r="E987" s="26" t="s">
        <v>18</v>
      </c>
      <c r="F987" s="26" t="s">
        <v>20</v>
      </c>
      <c r="G987" s="27" t="n">
        <v>-3</v>
      </c>
      <c r="H987" s="28" t="n">
        <v>63.15</v>
      </c>
      <c r="I987" s="28" t="n">
        <v>189.45</v>
      </c>
      <c r="J987" s="28" t="n">
        <v>0</v>
      </c>
      <c r="K987" s="28" t="n">
        <v>-0.12</v>
      </c>
      <c r="L987" s="28" t="n">
        <v>-0.05</v>
      </c>
      <c r="M987" s="28"/>
      <c r="N987" s="6" t="s">
        <f>=I987+J987+K987+L987</f>
      </c>
      <c r="O987" s="28"/>
      <c r="P987" s="26"/>
      <c r="Q987" s="26" t="s">
        <v>891</v>
      </c>
    </row>
    <row collapsed="false" customFormat="false" customHeight="false" hidden="false" ht="12.1" outlineLevel="0" r="988">
      <c r="A988" s="25" t="n">
        <v>45974.706493056</v>
      </c>
      <c r="B988" s="26" t="s">
        <v>784</v>
      </c>
      <c r="C988" s="26" t="s">
        <v>949</v>
      </c>
      <c r="D988" s="26" t="s">
        <v>764</v>
      </c>
      <c r="E988" s="26" t="s">
        <v>18</v>
      </c>
      <c r="F988" s="26" t="s">
        <v>20</v>
      </c>
      <c r="G988" s="27" t="n">
        <v>-1</v>
      </c>
      <c r="H988" s="28" t="n">
        <v>697</v>
      </c>
      <c r="I988" s="28" t="n">
        <v>697</v>
      </c>
      <c r="J988" s="28" t="n">
        <v>0</v>
      </c>
      <c r="K988" s="28" t="n">
        <v>-0.42</v>
      </c>
      <c r="L988" s="28" t="n">
        <v>-0.21</v>
      </c>
      <c r="M988" s="28"/>
      <c r="N988" s="6" t="s">
        <f>=I988+J988+K988+L988</f>
      </c>
      <c r="O988" s="28"/>
      <c r="P988" s="26"/>
      <c r="Q988" s="26" t="s">
        <v>891</v>
      </c>
    </row>
    <row collapsed="false" customFormat="false" customHeight="false" hidden="false" ht="12.1" outlineLevel="0" r="989">
      <c r="A989" s="25" t="n">
        <v>45974.706585648</v>
      </c>
      <c r="B989" s="26" t="s">
        <v>771</v>
      </c>
      <c r="C989" s="26" t="s">
        <v>897</v>
      </c>
      <c r="D989" s="26" t="s">
        <v>764</v>
      </c>
      <c r="E989" s="26" t="s">
        <v>18</v>
      </c>
      <c r="F989" s="26" t="s">
        <v>20</v>
      </c>
      <c r="G989" s="27" t="n">
        <v>-20</v>
      </c>
      <c r="H989" s="28" t="n">
        <v>63.78</v>
      </c>
      <c r="I989" s="28" t="n">
        <v>1275.6</v>
      </c>
      <c r="J989" s="28" t="n">
        <v>0</v>
      </c>
      <c r="K989" s="28" t="n">
        <v>-0.77</v>
      </c>
      <c r="L989" s="28" t="n">
        <v>-0.38</v>
      </c>
      <c r="M989" s="28"/>
      <c r="N989" s="6" t="s">
        <f>=I989+J989+K989+L989</f>
      </c>
      <c r="O989" s="28"/>
      <c r="P989" s="26"/>
      <c r="Q989" s="26" t="s">
        <v>891</v>
      </c>
    </row>
    <row collapsed="false" customFormat="false" customHeight="false" hidden="false" ht="12.1" outlineLevel="0" r="990">
      <c r="A990" s="25" t="n">
        <v>45974.706689815</v>
      </c>
      <c r="B990" s="26" t="s">
        <v>805</v>
      </c>
      <c r="C990" s="26" t="s">
        <v>1026</v>
      </c>
      <c r="D990" s="26" t="s">
        <v>764</v>
      </c>
      <c r="E990" s="26" t="s">
        <v>18</v>
      </c>
      <c r="F990" s="26" t="s">
        <v>20</v>
      </c>
      <c r="G990" s="27" t="n">
        <v>-2</v>
      </c>
      <c r="H990" s="28" t="n">
        <v>885</v>
      </c>
      <c r="I990" s="28" t="n">
        <v>1770</v>
      </c>
      <c r="J990" s="28" t="n">
        <v>0</v>
      </c>
      <c r="K990" s="28" t="n">
        <v>-1.06</v>
      </c>
      <c r="L990" s="28" t="n">
        <v>-0.54</v>
      </c>
      <c r="M990" s="28"/>
      <c r="N990" s="6" t="s">
        <f>=I990+J990+K990+L990</f>
      </c>
      <c r="O990" s="28"/>
      <c r="P990" s="26"/>
      <c r="Q990" s="26" t="s">
        <v>891</v>
      </c>
    </row>
    <row collapsed="false" customFormat="false" customHeight="false" hidden="false" ht="12.1" outlineLevel="0" r="991">
      <c r="A991" s="25" t="n">
        <v>45974.706828704</v>
      </c>
      <c r="B991" s="26" t="s">
        <v>795</v>
      </c>
      <c r="C991" s="26" t="s">
        <v>1002</v>
      </c>
      <c r="D991" s="26" t="s">
        <v>764</v>
      </c>
      <c r="E991" s="26" t="s">
        <v>18</v>
      </c>
      <c r="F991" s="26" t="s">
        <v>20</v>
      </c>
      <c r="G991" s="27" t="n">
        <v>-1000</v>
      </c>
      <c r="H991" s="28" t="n">
        <v>0.3819</v>
      </c>
      <c r="I991" s="28" t="n">
        <v>381.9</v>
      </c>
      <c r="J991" s="28" t="n">
        <v>0</v>
      </c>
      <c r="K991" s="28" t="n">
        <v>-0.23</v>
      </c>
      <c r="L991" s="28" t="n">
        <v>-0.12</v>
      </c>
      <c r="M991" s="28"/>
      <c r="N991" s="6" t="s">
        <f>=I991+J991+K991+L991</f>
      </c>
      <c r="O991" s="28"/>
      <c r="P991" s="26"/>
      <c r="Q991" s="26" t="s">
        <v>891</v>
      </c>
    </row>
    <row collapsed="false" customFormat="false" customHeight="false" hidden="false" ht="12.1" outlineLevel="0" r="992">
      <c r="A992" s="25" t="n">
        <v>45974.706828704</v>
      </c>
      <c r="B992" s="26" t="s">
        <v>795</v>
      </c>
      <c r="C992" s="26" t="s">
        <v>1002</v>
      </c>
      <c r="D992" s="26" t="s">
        <v>764</v>
      </c>
      <c r="E992" s="26" t="s">
        <v>18</v>
      </c>
      <c r="F992" s="26" t="s">
        <v>20</v>
      </c>
      <c r="G992" s="27" t="n">
        <v>-5000</v>
      </c>
      <c r="H992" s="28" t="n">
        <v>0.3818</v>
      </c>
      <c r="I992" s="28" t="n">
        <v>1909</v>
      </c>
      <c r="J992" s="28" t="n">
        <v>0</v>
      </c>
      <c r="K992" s="28" t="n">
        <v>-1.14</v>
      </c>
      <c r="L992" s="28" t="n">
        <v>-0.57</v>
      </c>
      <c r="M992" s="28"/>
      <c r="N992" s="6" t="s">
        <f>=I992+J992+K992+L992</f>
      </c>
      <c r="O992" s="28"/>
      <c r="P992" s="26"/>
      <c r="Q992" s="26" t="s">
        <v>891</v>
      </c>
    </row>
    <row collapsed="false" customFormat="false" customHeight="false" hidden="false" ht="12.1" outlineLevel="0" r="993">
      <c r="A993" s="20" t="n">
        <v>45974.707083333</v>
      </c>
      <c r="B993" s="16" t="s">
        <v>17</v>
      </c>
      <c r="C993" s="16" t="s">
        <v>1093</v>
      </c>
      <c r="D993" s="16" t="s">
        <v>763</v>
      </c>
      <c r="E993" s="16" t="s">
        <v>18</v>
      </c>
      <c r="F993" s="16" t="s">
        <v>20</v>
      </c>
      <c r="G993" s="7" t="n">
        <v>1</v>
      </c>
      <c r="H993" s="6" t="n">
        <v>2752</v>
      </c>
      <c r="I993" s="6" t="n">
        <v>-2752</v>
      </c>
      <c r="J993" s="6" t="n">
        <v>-0</v>
      </c>
      <c r="K993" s="6" t="n">
        <v>-1.66</v>
      </c>
      <c r="L993" s="6" t="n">
        <v>-0.82</v>
      </c>
      <c r="M993" s="6"/>
      <c r="N993" s="6" t="s">
        <f>=I993+J993+K993+L993</f>
      </c>
      <c r="O993" s="6"/>
      <c r="P993" s="16"/>
      <c r="Q993" s="16" t="s">
        <v>891</v>
      </c>
    </row>
    <row collapsed="false" customFormat="false" customHeight="false" hidden="false" ht="12.1" outlineLevel="0" r="994">
      <c r="A994" s="20" t="n">
        <v>45974.708194444</v>
      </c>
      <c r="B994" s="16" t="s">
        <v>17</v>
      </c>
      <c r="C994" s="16" t="s">
        <v>1093</v>
      </c>
      <c r="D994" s="16" t="s">
        <v>763</v>
      </c>
      <c r="E994" s="16" t="s">
        <v>18</v>
      </c>
      <c r="F994" s="16" t="s">
        <v>20</v>
      </c>
      <c r="G994" s="7" t="n">
        <v>1</v>
      </c>
      <c r="H994" s="6" t="n">
        <v>2751.5</v>
      </c>
      <c r="I994" s="6" t="n">
        <v>-2751.5</v>
      </c>
      <c r="J994" s="6" t="n">
        <v>-0</v>
      </c>
      <c r="K994" s="6" t="n">
        <v>-1.65</v>
      </c>
      <c r="L994" s="6" t="n">
        <v>-0.82</v>
      </c>
      <c r="M994" s="6"/>
      <c r="N994" s="6" t="s">
        <f>=I994+J994+K994+L994</f>
      </c>
      <c r="O994" s="6"/>
      <c r="P994" s="16"/>
      <c r="Q994" s="16" t="s">
        <v>891</v>
      </c>
    </row>
    <row collapsed="false" customFormat="false" customHeight="false" hidden="false" ht="12.1" outlineLevel="0" r="995">
      <c r="A995" s="20" t="n">
        <v>45974.708321759</v>
      </c>
      <c r="B995" s="16" t="s">
        <v>39</v>
      </c>
      <c r="C995" s="16" t="s">
        <v>958</v>
      </c>
      <c r="D995" s="16" t="s">
        <v>763</v>
      </c>
      <c r="E995" s="16" t="s">
        <v>18</v>
      </c>
      <c r="F995" s="16" t="s">
        <v>20</v>
      </c>
      <c r="G995" s="7" t="n">
        <v>1</v>
      </c>
      <c r="H995" s="6" t="n">
        <v>1089</v>
      </c>
      <c r="I995" s="6" t="n">
        <v>-1089</v>
      </c>
      <c r="J995" s="6" t="n">
        <v>-0</v>
      </c>
      <c r="K995" s="6" t="n">
        <v>-0.65</v>
      </c>
      <c r="L995" s="6" t="n">
        <v>-0.33</v>
      </c>
      <c r="M995" s="6"/>
      <c r="N995" s="6" t="s">
        <f>=I995+J995+K995+L995</f>
      </c>
      <c r="O995" s="6"/>
      <c r="P995" s="16"/>
      <c r="Q995" s="16" t="s">
        <v>891</v>
      </c>
    </row>
    <row collapsed="false" customFormat="false" customHeight="false" hidden="false" ht="12.1" outlineLevel="0" r="996">
      <c r="A996" s="21" t="n">
        <v>45978</v>
      </c>
      <c r="B996" s="22" t="s">
        <v>890</v>
      </c>
      <c r="C996" s="22" t="s">
        <v>192</v>
      </c>
      <c r="D996" s="22" t="s">
        <v>890</v>
      </c>
      <c r="E996" s="22" t="s">
        <v>890</v>
      </c>
      <c r="F996" s="22" t="s">
        <v>20</v>
      </c>
      <c r="G996" s="23" t="n">
        <v>1</v>
      </c>
      <c r="H996" s="24" t="n">
        <v>2470.25</v>
      </c>
      <c r="I996" s="24" t="n">
        <v>2470.25</v>
      </c>
      <c r="J996" s="24" t="n">
        <v>0</v>
      </c>
      <c r="K996" s="24" t="n">
        <v>-0</v>
      </c>
      <c r="L996" s="24" t="n">
        <v>-0</v>
      </c>
      <c r="M996" s="24"/>
      <c r="N996" s="6" t="s">
        <f>=I996+J996+K996+L996</f>
      </c>
      <c r="O996" s="24"/>
      <c r="P996" s="22"/>
      <c r="Q996" s="22" t="s">
        <v>891</v>
      </c>
    </row>
    <row collapsed="false" customFormat="false" customHeight="false" hidden="false" ht="12.1" outlineLevel="0" r="997">
      <c r="A997" s="21" t="n">
        <v>45979</v>
      </c>
      <c r="B997" s="22" t="s">
        <v>890</v>
      </c>
      <c r="C997" s="22" t="s">
        <v>192</v>
      </c>
      <c r="D997" s="22" t="s">
        <v>890</v>
      </c>
      <c r="E997" s="22" t="s">
        <v>890</v>
      </c>
      <c r="F997" s="22" t="s">
        <v>20</v>
      </c>
      <c r="G997" s="23" t="n">
        <v>1</v>
      </c>
      <c r="H997" s="24" t="n">
        <v>1000</v>
      </c>
      <c r="I997" s="24" t="n">
        <v>1000</v>
      </c>
      <c r="J997" s="24" t="n">
        <v>0</v>
      </c>
      <c r="K997" s="24" t="n">
        <v>-0</v>
      </c>
      <c r="L997" s="24" t="n">
        <v>-0</v>
      </c>
      <c r="M997" s="24"/>
      <c r="N997" s="6" t="s">
        <f>=I997+J997+K997+L997</f>
      </c>
      <c r="O997" s="24"/>
      <c r="P997" s="22"/>
      <c r="Q997" s="22" t="s">
        <v>891</v>
      </c>
    </row>
    <row collapsed="false" customFormat="false" customHeight="false" hidden="false" ht="12.1" outlineLevel="0" r="998">
      <c r="A998" s="21" t="n">
        <v>45981.479479167</v>
      </c>
      <c r="B998" s="22" t="s">
        <v>903</v>
      </c>
      <c r="C998" s="22" t="s">
        <v>1128</v>
      </c>
      <c r="D998" s="22" t="s">
        <v>903</v>
      </c>
      <c r="E998" s="22" t="s">
        <v>903</v>
      </c>
      <c r="F998" s="22" t="s">
        <v>20</v>
      </c>
      <c r="G998" s="23" t="n">
        <v>1</v>
      </c>
      <c r="H998" s="24" t="n">
        <v>51.82</v>
      </c>
      <c r="I998" s="24" t="n">
        <v>51.82</v>
      </c>
      <c r="J998" s="24" t="n">
        <v>0</v>
      </c>
      <c r="K998" s="24" t="n">
        <v>-0</v>
      </c>
      <c r="L998" s="24" t="n">
        <v>-0</v>
      </c>
      <c r="M998" s="24"/>
      <c r="N998" s="6" t="s">
        <f>=I998+J998+K998+L998</f>
      </c>
      <c r="O998" s="24"/>
      <c r="P998" s="22"/>
      <c r="Q998" s="22" t="s">
        <v>911</v>
      </c>
    </row>
    <row collapsed="false" customFormat="false" customHeight="false" hidden="false" ht="12.1" outlineLevel="0" r="999">
      <c r="A999" s="21" t="n">
        <v>45982</v>
      </c>
      <c r="B999" s="22" t="s">
        <v>890</v>
      </c>
      <c r="C999" s="22" t="s">
        <v>192</v>
      </c>
      <c r="D999" s="22" t="s">
        <v>890</v>
      </c>
      <c r="E999" s="22" t="s">
        <v>890</v>
      </c>
      <c r="F999" s="22" t="s">
        <v>20</v>
      </c>
      <c r="G999" s="23" t="n">
        <v>1</v>
      </c>
      <c r="H999" s="24" t="n">
        <v>676.61</v>
      </c>
      <c r="I999" s="24" t="n">
        <v>676.61</v>
      </c>
      <c r="J999" s="24" t="n">
        <v>0</v>
      </c>
      <c r="K999" s="24" t="n">
        <v>-0</v>
      </c>
      <c r="L999" s="24" t="n">
        <v>-0</v>
      </c>
      <c r="M999" s="24"/>
      <c r="N999" s="6" t="s">
        <f>=I999+J999+K999+L999</f>
      </c>
      <c r="O999" s="24"/>
      <c r="P999" s="22"/>
      <c r="Q999" s="22" t="s">
        <v>891</v>
      </c>
    </row>
    <row collapsed="false" customFormat="false" customHeight="false" hidden="false" ht="12.1" outlineLevel="0" r="1000">
      <c r="A1000" s="21" t="n">
        <v>45985.642662037</v>
      </c>
      <c r="B1000" s="22" t="s">
        <v>903</v>
      </c>
      <c r="C1000" s="22" t="s">
        <v>1129</v>
      </c>
      <c r="D1000" s="22" t="s">
        <v>903</v>
      </c>
      <c r="E1000" s="22" t="s">
        <v>903</v>
      </c>
      <c r="F1000" s="22" t="s">
        <v>20</v>
      </c>
      <c r="G1000" s="23" t="n">
        <v>1</v>
      </c>
      <c r="H1000" s="24" t="n">
        <v>147.1</v>
      </c>
      <c r="I1000" s="24" t="n">
        <v>147.1</v>
      </c>
      <c r="J1000" s="24" t="n">
        <v>0</v>
      </c>
      <c r="K1000" s="24" t="n">
        <v>-0</v>
      </c>
      <c r="L1000" s="24" t="n">
        <v>-0</v>
      </c>
      <c r="M1000" s="24"/>
      <c r="N1000" s="6" t="s">
        <f>=I1000+J1000+K1000+L1000</f>
      </c>
      <c r="O1000" s="24"/>
      <c r="P1000" s="22"/>
      <c r="Q1000" s="22" t="s">
        <v>911</v>
      </c>
    </row>
    <row collapsed="false" customFormat="false" customHeight="false" hidden="false" ht="12.1" outlineLevel="0" r="1001">
      <c r="A1001" s="21" t="n">
        <v>45985.758333333</v>
      </c>
      <c r="B1001" s="22" t="s">
        <v>1016</v>
      </c>
      <c r="C1001" s="22" t="s">
        <v>1029</v>
      </c>
      <c r="D1001" s="22" t="s">
        <v>903</v>
      </c>
      <c r="E1001" s="22" t="s">
        <v>903</v>
      </c>
      <c r="F1001" s="22" t="s">
        <v>20</v>
      </c>
      <c r="G1001" s="23" t="n">
        <v>1</v>
      </c>
      <c r="H1001" s="24" t="n">
        <v>13.61</v>
      </c>
      <c r="I1001" s="24" t="n">
        <v>13.61</v>
      </c>
      <c r="J1001" s="24" t="n">
        <v>0</v>
      </c>
      <c r="K1001" s="24" t="n">
        <v>-0</v>
      </c>
      <c r="L1001" s="24" t="n">
        <v>-0</v>
      </c>
      <c r="M1001" s="24"/>
      <c r="N1001" s="6" t="s">
        <f>=I1001+J1001+K1001+L1001</f>
      </c>
      <c r="O1001" s="24"/>
      <c r="P1001" s="22"/>
      <c r="Q1001" s="22" t="s">
        <v>911</v>
      </c>
    </row>
    <row collapsed="false" customFormat="false" customHeight="false" hidden="false" ht="12.1" outlineLevel="0" r="1002">
      <c r="A1002" s="21" t="n">
        <v>45990</v>
      </c>
      <c r="B1002" s="22" t="s">
        <v>890</v>
      </c>
      <c r="C1002" s="22" t="s">
        <v>192</v>
      </c>
      <c r="D1002" s="22" t="s">
        <v>890</v>
      </c>
      <c r="E1002" s="22" t="s">
        <v>890</v>
      </c>
      <c r="F1002" s="22" t="s">
        <v>20</v>
      </c>
      <c r="G1002" s="23" t="n">
        <v>1</v>
      </c>
      <c r="H1002" s="24" t="n">
        <v>4427.4</v>
      </c>
      <c r="I1002" s="24" t="n">
        <v>4427.4</v>
      </c>
      <c r="J1002" s="24" t="n">
        <v>0</v>
      </c>
      <c r="K1002" s="24" t="n">
        <v>-0</v>
      </c>
      <c r="L1002" s="24" t="n">
        <v>-0</v>
      </c>
      <c r="M1002" s="24"/>
      <c r="N1002" s="6" t="s">
        <f>=I1002+J1002+K1002+L1002</f>
      </c>
      <c r="O1002" s="24"/>
      <c r="P1002" s="22"/>
      <c r="Q1002" s="22" t="s">
        <v>891</v>
      </c>
    </row>
    <row collapsed="false" customFormat="false" customHeight="false" hidden="false" ht="12.1" outlineLevel="0" r="1003">
      <c r="A1003" s="21" t="n">
        <v>45994</v>
      </c>
      <c r="B1003" s="22" t="s">
        <v>890</v>
      </c>
      <c r="C1003" s="22" t="s">
        <v>192</v>
      </c>
      <c r="D1003" s="22" t="s">
        <v>890</v>
      </c>
      <c r="E1003" s="22" t="s">
        <v>890</v>
      </c>
      <c r="F1003" s="22" t="s">
        <v>20</v>
      </c>
      <c r="G1003" s="23" t="n">
        <v>1</v>
      </c>
      <c r="H1003" s="24" t="n">
        <v>2035.68</v>
      </c>
      <c r="I1003" s="24" t="n">
        <v>2035.68</v>
      </c>
      <c r="J1003" s="24" t="n">
        <v>0</v>
      </c>
      <c r="K1003" s="24" t="n">
        <v>-0</v>
      </c>
      <c r="L1003" s="24" t="n">
        <v>-0</v>
      </c>
      <c r="M1003" s="24"/>
      <c r="N1003" s="6" t="s">
        <f>=I1003+J1003+K1003+L1003</f>
      </c>
      <c r="O1003" s="24"/>
      <c r="P1003" s="22"/>
      <c r="Q1003" s="22" t="s">
        <v>891</v>
      </c>
    </row>
    <row collapsed="false" customFormat="false" customHeight="false" hidden="false" ht="12.1" outlineLevel="0" r="1004">
      <c r="A1004" s="21" t="n">
        <v>45994</v>
      </c>
      <c r="B1004" s="22" t="s">
        <v>890</v>
      </c>
      <c r="C1004" s="22" t="s">
        <v>192</v>
      </c>
      <c r="D1004" s="22" t="s">
        <v>890</v>
      </c>
      <c r="E1004" s="22" t="s">
        <v>890</v>
      </c>
      <c r="F1004" s="22" t="s">
        <v>20</v>
      </c>
      <c r="G1004" s="23" t="n">
        <v>1</v>
      </c>
      <c r="H1004" s="24" t="n">
        <v>1000</v>
      </c>
      <c r="I1004" s="24" t="n">
        <v>1000</v>
      </c>
      <c r="J1004" s="24" t="n">
        <v>0</v>
      </c>
      <c r="K1004" s="24" t="n">
        <v>-0</v>
      </c>
      <c r="L1004" s="24" t="n">
        <v>-0</v>
      </c>
      <c r="M1004" s="24"/>
      <c r="N1004" s="6" t="s">
        <f>=I1004+J1004+K1004+L1004</f>
      </c>
      <c r="O1004" s="24"/>
      <c r="P1004" s="22"/>
      <c r="Q1004" s="22" t="s">
        <v>891</v>
      </c>
    </row>
    <row collapsed="false" customFormat="false" customHeight="false" hidden="false" ht="12.1" outlineLevel="0" r="1005">
      <c r="A1005" s="25" t="n">
        <v>45994.764085648</v>
      </c>
      <c r="B1005" s="26" t="s">
        <v>808</v>
      </c>
      <c r="C1005" s="26" t="s">
        <v>1039</v>
      </c>
      <c r="D1005" s="26" t="s">
        <v>764</v>
      </c>
      <c r="E1005" s="26" t="s">
        <v>172</v>
      </c>
      <c r="F1005" s="26" t="s">
        <v>20</v>
      </c>
      <c r="G1005" s="27" t="n">
        <v>-1</v>
      </c>
      <c r="H1005" s="28" t="n">
        <v>98.3</v>
      </c>
      <c r="I1005" s="28" t="n">
        <v>245.75</v>
      </c>
      <c r="J1005" s="28" t="n">
        <v>3.07</v>
      </c>
      <c r="K1005" s="28" t="n">
        <v>-0.15</v>
      </c>
      <c r="L1005" s="28" t="n">
        <v>-0.03</v>
      </c>
      <c r="M1005" s="28"/>
      <c r="N1005" s="6" t="s">
        <f>=I1005+J1005+K1005+L1005</f>
      </c>
      <c r="O1005" s="28"/>
      <c r="P1005" s="26"/>
      <c r="Q1005" s="26" t="s">
        <v>891</v>
      </c>
    </row>
    <row collapsed="false" customFormat="false" customHeight="false" hidden="false" ht="12.1" outlineLevel="0" r="1006">
      <c r="A1006" s="25" t="n">
        <v>45994.764085648</v>
      </c>
      <c r="B1006" s="26" t="s">
        <v>808</v>
      </c>
      <c r="C1006" s="26" t="s">
        <v>1039</v>
      </c>
      <c r="D1006" s="26" t="s">
        <v>764</v>
      </c>
      <c r="E1006" s="26" t="s">
        <v>172</v>
      </c>
      <c r="F1006" s="26" t="s">
        <v>20</v>
      </c>
      <c r="G1006" s="27" t="n">
        <v>-1</v>
      </c>
      <c r="H1006" s="28" t="n">
        <v>98.3</v>
      </c>
      <c r="I1006" s="28" t="n">
        <v>245.75</v>
      </c>
      <c r="J1006" s="28" t="n">
        <v>3.07</v>
      </c>
      <c r="K1006" s="28" t="n">
        <v>-0.14</v>
      </c>
      <c r="L1006" s="28" t="n">
        <v>-0.03</v>
      </c>
      <c r="M1006" s="28"/>
      <c r="N1006" s="6" t="s">
        <f>=I1006+J1006+K1006+L1006</f>
      </c>
      <c r="O1006" s="28"/>
      <c r="P1006" s="26"/>
      <c r="Q1006" s="26" t="s">
        <v>891</v>
      </c>
    </row>
    <row collapsed="false" customFormat="false" customHeight="false" hidden="false" ht="12.1" outlineLevel="0" r="1007">
      <c r="A1007" s="20" t="n">
        <v>45994.771261574</v>
      </c>
      <c r="B1007" s="16" t="s">
        <v>17</v>
      </c>
      <c r="C1007" s="16" t="s">
        <v>1093</v>
      </c>
      <c r="D1007" s="16" t="s">
        <v>763</v>
      </c>
      <c r="E1007" s="16" t="s">
        <v>18</v>
      </c>
      <c r="F1007" s="16" t="s">
        <v>20</v>
      </c>
      <c r="G1007" s="7" t="n">
        <v>1</v>
      </c>
      <c r="H1007" s="6" t="n">
        <v>2697.5</v>
      </c>
      <c r="I1007" s="6" t="n">
        <v>-2697.5</v>
      </c>
      <c r="J1007" s="6" t="n">
        <v>-0</v>
      </c>
      <c r="K1007" s="6" t="n">
        <v>-1.62</v>
      </c>
      <c r="L1007" s="6" t="n">
        <v>-0.81</v>
      </c>
      <c r="M1007" s="6"/>
      <c r="N1007" s="6" t="s">
        <f>=I1007+J1007+K1007+L1007</f>
      </c>
      <c r="O1007" s="6"/>
      <c r="P1007" s="16"/>
      <c r="Q1007" s="16" t="s">
        <v>891</v>
      </c>
    </row>
    <row collapsed="false" customFormat="false" customHeight="false" hidden="false" ht="12.1" outlineLevel="0" r="1008">
      <c r="A1008" s="20" t="n">
        <v>45994.771990741</v>
      </c>
      <c r="B1008" s="16" t="s">
        <v>39</v>
      </c>
      <c r="C1008" s="16" t="s">
        <v>958</v>
      </c>
      <c r="D1008" s="16" t="s">
        <v>763</v>
      </c>
      <c r="E1008" s="16" t="s">
        <v>18</v>
      </c>
      <c r="F1008" s="16" t="s">
        <v>20</v>
      </c>
      <c r="G1008" s="7" t="n">
        <v>1</v>
      </c>
      <c r="H1008" s="6" t="n">
        <v>1147.6</v>
      </c>
      <c r="I1008" s="6" t="n">
        <v>-1147.6</v>
      </c>
      <c r="J1008" s="6" t="n">
        <v>-0</v>
      </c>
      <c r="K1008" s="6" t="n">
        <v>-0.69</v>
      </c>
      <c r="L1008" s="6" t="n">
        <v>-0.35</v>
      </c>
      <c r="M1008" s="6"/>
      <c r="N1008" s="6" t="s">
        <f>=I1008+J1008+K1008+L1008</f>
      </c>
      <c r="O1008" s="6"/>
      <c r="P1008" s="16"/>
      <c r="Q1008" s="16" t="s">
        <v>891</v>
      </c>
    </row>
    <row collapsed="false" customFormat="false" customHeight="false" hidden="false" ht="12.1" outlineLevel="0" r="1009">
      <c r="A1009" s="20" t="n">
        <v>45994.773009259</v>
      </c>
      <c r="B1009" s="16" t="s">
        <v>820</v>
      </c>
      <c r="C1009" s="16" t="s">
        <v>1090</v>
      </c>
      <c r="D1009" s="16" t="s">
        <v>763</v>
      </c>
      <c r="E1009" s="16" t="s">
        <v>172</v>
      </c>
      <c r="F1009" s="16" t="s">
        <v>20</v>
      </c>
      <c r="G1009" s="7" t="n">
        <v>2</v>
      </c>
      <c r="H1009" s="6" t="n">
        <v>61.575</v>
      </c>
      <c r="I1009" s="6" t="n">
        <v>-1231.5</v>
      </c>
      <c r="J1009" s="6" t="n">
        <v>-43.34</v>
      </c>
      <c r="K1009" s="6" t="n">
        <v>-0.74</v>
      </c>
      <c r="L1009" s="6" t="n">
        <v>-0.19</v>
      </c>
      <c r="M1009" s="6"/>
      <c r="N1009" s="6" t="s">
        <f>=I1009+J1009+K1009+L1009</f>
      </c>
      <c r="O1009" s="6"/>
      <c r="P1009" s="16"/>
      <c r="Q1009" s="16" t="s">
        <v>891</v>
      </c>
    </row>
    <row collapsed="false" customFormat="false" customHeight="false" hidden="false" ht="12.1" outlineLevel="0" r="1010">
      <c r="A1010" s="20" t="n">
        <v>45994.773946759</v>
      </c>
      <c r="B1010" s="16" t="s">
        <v>821</v>
      </c>
      <c r="C1010" s="16" t="s">
        <v>1096</v>
      </c>
      <c r="D1010" s="16" t="s">
        <v>763</v>
      </c>
      <c r="E1010" s="16" t="s">
        <v>172</v>
      </c>
      <c r="F1010" s="16" t="s">
        <v>20</v>
      </c>
      <c r="G1010" s="7" t="n">
        <v>2</v>
      </c>
      <c r="H1010" s="6" t="n">
        <v>89.85</v>
      </c>
      <c r="I1010" s="6" t="n">
        <v>-1797</v>
      </c>
      <c r="J1010" s="6" t="n">
        <v>-0.68</v>
      </c>
      <c r="K1010" s="6" t="n">
        <v>-1.08</v>
      </c>
      <c r="L1010" s="6" t="n">
        <v>-0.26</v>
      </c>
      <c r="M1010" s="6"/>
      <c r="N1010" s="6" t="s">
        <f>=I1010+J1010+K1010+L1010</f>
      </c>
      <c r="O1010" s="6"/>
      <c r="P1010" s="16"/>
      <c r="Q1010" s="16" t="s">
        <v>891</v>
      </c>
    </row>
    <row collapsed="false" customFormat="false" customHeight="false" hidden="false" ht="12.1" outlineLevel="0" r="1011">
      <c r="A1011" s="20" t="n">
        <v>45994.788298611</v>
      </c>
      <c r="B1011" s="16" t="s">
        <v>827</v>
      </c>
      <c r="C1011" s="16" t="s">
        <v>1130</v>
      </c>
      <c r="D1011" s="16" t="s">
        <v>763</v>
      </c>
      <c r="E1011" s="16" t="s">
        <v>172</v>
      </c>
      <c r="F1011" s="16" t="s">
        <v>20</v>
      </c>
      <c r="G1011" s="7" t="n">
        <v>1</v>
      </c>
      <c r="H1011" s="6" t="n">
        <v>93.277</v>
      </c>
      <c r="I1011" s="6" t="n">
        <v>-932.77</v>
      </c>
      <c r="J1011" s="6" t="n">
        <v>-15.31</v>
      </c>
      <c r="K1011" s="6" t="n">
        <v>-0.56</v>
      </c>
      <c r="L1011" s="6" t="n">
        <v>-0.14</v>
      </c>
      <c r="M1011" s="6"/>
      <c r="N1011" s="6" t="s">
        <f>=I1011+J1011+K1011+L1011</f>
      </c>
      <c r="O1011" s="6"/>
      <c r="P1011" s="16"/>
      <c r="Q1011" s="16" t="s">
        <v>891</v>
      </c>
    </row>
    <row collapsed="false" customFormat="false" customHeight="false" hidden="false" ht="12.1" outlineLevel="0" r="1012">
      <c r="A1012" s="20" t="n">
        <v>45994.818391204</v>
      </c>
      <c r="B1012" s="16" t="s">
        <v>828</v>
      </c>
      <c r="C1012" s="16" t="s">
        <v>1131</v>
      </c>
      <c r="D1012" s="16" t="s">
        <v>763</v>
      </c>
      <c r="E1012" s="16" t="s">
        <v>172</v>
      </c>
      <c r="F1012" s="16" t="s">
        <v>20</v>
      </c>
      <c r="G1012" s="7" t="n">
        <v>1</v>
      </c>
      <c r="H1012" s="6" t="n">
        <v>87.7</v>
      </c>
      <c r="I1012" s="6" t="n">
        <v>-877</v>
      </c>
      <c r="J1012" s="6" t="n">
        <v>-53.26</v>
      </c>
      <c r="K1012" s="6" t="n">
        <v>-0.52</v>
      </c>
      <c r="L1012" s="6" t="n">
        <v>-0.14</v>
      </c>
      <c r="M1012" s="6"/>
      <c r="N1012" s="6" t="s">
        <f>=I1012+J1012+K1012+L1012</f>
      </c>
      <c r="O1012" s="6"/>
      <c r="P1012" s="16"/>
      <c r="Q1012" s="16" t="s">
        <v>891</v>
      </c>
    </row>
    <row collapsed="false" customFormat="false" customHeight="false" hidden="false" ht="12.1" outlineLevel="0" r="1013">
      <c r="A1013" s="20" t="n">
        <v>45994.831111111</v>
      </c>
      <c r="B1013" s="16" t="s">
        <v>23</v>
      </c>
      <c r="C1013" s="16" t="s">
        <v>1132</v>
      </c>
      <c r="D1013" s="16" t="s">
        <v>763</v>
      </c>
      <c r="E1013" s="16" t="s">
        <v>18</v>
      </c>
      <c r="F1013" s="16" t="s">
        <v>20</v>
      </c>
      <c r="G1013" s="7" t="n">
        <v>1</v>
      </c>
      <c r="H1013" s="6" t="n">
        <v>3843.5</v>
      </c>
      <c r="I1013" s="6" t="n">
        <v>-3843.5</v>
      </c>
      <c r="J1013" s="6" t="n">
        <v>-0</v>
      </c>
      <c r="K1013" s="6" t="n">
        <v>-2.31</v>
      </c>
      <c r="L1013" s="6" t="n">
        <v>-0</v>
      </c>
      <c r="M1013" s="6"/>
      <c r="N1013" s="6" t="s">
        <f>=I1013+J1013+K1013+L1013</f>
      </c>
      <c r="O1013" s="6"/>
      <c r="P1013" s="16"/>
      <c r="Q1013" s="16" t="s">
        <v>891</v>
      </c>
    </row>
    <row collapsed="false" customFormat="false" customHeight="false" hidden="false" ht="12.1" outlineLevel="0" r="1014">
      <c r="A1014" s="21" t="n">
        <v>46006</v>
      </c>
      <c r="B1014" s="22" t="s">
        <v>890</v>
      </c>
      <c r="C1014" s="22" t="s">
        <v>192</v>
      </c>
      <c r="D1014" s="22" t="s">
        <v>890</v>
      </c>
      <c r="E1014" s="22" t="s">
        <v>890</v>
      </c>
      <c r="F1014" s="22" t="s">
        <v>20</v>
      </c>
      <c r="G1014" s="23" t="n">
        <v>1</v>
      </c>
      <c r="H1014" s="24" t="n">
        <v>2658.65</v>
      </c>
      <c r="I1014" s="24" t="n">
        <v>2658.65</v>
      </c>
      <c r="J1014" s="24" t="n">
        <v>0</v>
      </c>
      <c r="K1014" s="24" t="n">
        <v>-0</v>
      </c>
      <c r="L1014" s="24" t="n">
        <v>-0</v>
      </c>
      <c r="M1014" s="24"/>
      <c r="N1014" s="6" t="s">
        <f>=I1014+J1014+K1014+L1014</f>
      </c>
      <c r="O1014" s="24"/>
      <c r="P1014" s="22"/>
      <c r="Q1014" s="22" t="s">
        <v>891</v>
      </c>
    </row>
    <row collapsed="false" customFormat="false" customHeight="false" hidden="false" ht="12.1" outlineLevel="0" r="1015">
      <c r="A1015" s="21" t="n">
        <v>46008</v>
      </c>
      <c r="B1015" s="22" t="s">
        <v>890</v>
      </c>
      <c r="C1015" s="22" t="s">
        <v>192</v>
      </c>
      <c r="D1015" s="22" t="s">
        <v>890</v>
      </c>
      <c r="E1015" s="22" t="s">
        <v>890</v>
      </c>
      <c r="F1015" s="22" t="s">
        <v>20</v>
      </c>
      <c r="G1015" s="23" t="n">
        <v>1</v>
      </c>
      <c r="H1015" s="24" t="n">
        <v>1000</v>
      </c>
      <c r="I1015" s="24" t="n">
        <v>1000</v>
      </c>
      <c r="J1015" s="24" t="n">
        <v>0</v>
      </c>
      <c r="K1015" s="24" t="n">
        <v>-0</v>
      </c>
      <c r="L1015" s="24" t="n">
        <v>-0</v>
      </c>
      <c r="M1015" s="24"/>
      <c r="N1015" s="6" t="s">
        <f>=I1015+J1015+K1015+L1015</f>
      </c>
      <c r="O1015" s="24"/>
      <c r="P1015" s="22"/>
      <c r="Q1015" s="22" t="s">
        <v>891</v>
      </c>
    </row>
    <row collapsed="false" customFormat="false" customHeight="false" hidden="false" ht="12.1" outlineLevel="0" r="1016">
      <c r="A1016" s="21" t="n">
        <v>46014.642696759</v>
      </c>
      <c r="B1016" s="22" t="s">
        <v>903</v>
      </c>
      <c r="C1016" s="22" t="s">
        <v>1133</v>
      </c>
      <c r="D1016" s="22" t="s">
        <v>903</v>
      </c>
      <c r="E1016" s="22" t="s">
        <v>903</v>
      </c>
      <c r="F1016" s="22" t="s">
        <v>20</v>
      </c>
      <c r="G1016" s="23" t="n">
        <v>1</v>
      </c>
      <c r="H1016" s="24" t="n">
        <v>147.1</v>
      </c>
      <c r="I1016" s="24" t="n">
        <v>147.1</v>
      </c>
      <c r="J1016" s="24" t="n">
        <v>0</v>
      </c>
      <c r="K1016" s="24" t="n">
        <v>-0</v>
      </c>
      <c r="L1016" s="24" t="n">
        <v>-0</v>
      </c>
      <c r="M1016" s="24"/>
      <c r="N1016" s="6" t="s">
        <f>=I1016+J1016+K1016+L1016</f>
      </c>
      <c r="O1016" s="24"/>
      <c r="P1016" s="22"/>
      <c r="Q1016" s="22" t="s">
        <v>911</v>
      </c>
    </row>
    <row collapsed="false" customFormat="false" customHeight="false" hidden="false" ht="12.1" outlineLevel="0" r="1017">
      <c r="A1017" s="21" t="n">
        <v>46017</v>
      </c>
      <c r="B1017" s="22" t="s">
        <v>890</v>
      </c>
      <c r="C1017" s="22" t="s">
        <v>192</v>
      </c>
      <c r="D1017" s="22" t="s">
        <v>890</v>
      </c>
      <c r="E1017" s="22" t="s">
        <v>890</v>
      </c>
      <c r="F1017" s="22" t="s">
        <v>20</v>
      </c>
      <c r="G1017" s="23" t="n">
        <v>1</v>
      </c>
      <c r="H1017" s="24" t="n">
        <v>7999.92</v>
      </c>
      <c r="I1017" s="24" t="n">
        <v>7999.92</v>
      </c>
      <c r="J1017" s="24" t="n">
        <v>0</v>
      </c>
      <c r="K1017" s="24" t="n">
        <v>-0</v>
      </c>
      <c r="L1017" s="24" t="n">
        <v>-0</v>
      </c>
      <c r="M1017" s="24"/>
      <c r="N1017" s="6" t="s">
        <f>=I1017+J1017+K1017+L1017</f>
      </c>
      <c r="O1017" s="24"/>
      <c r="P1017" s="22"/>
      <c r="Q1017" s="22" t="s">
        <v>891</v>
      </c>
    </row>
    <row collapsed="false" customFormat="false" customHeight="false" hidden="false" ht="12.1" outlineLevel="0" r="1018">
      <c r="A1018" s="29" t="n">
        <v>46027.76306713</v>
      </c>
      <c r="B1018" s="30" t="s">
        <v>982</v>
      </c>
      <c r="C1018" s="30" t="s">
        <v>1134</v>
      </c>
      <c r="D1018" s="30" t="s">
        <v>982</v>
      </c>
      <c r="E1018" s="30" t="s">
        <v>982</v>
      </c>
      <c r="F1018" s="30" t="s">
        <v>20</v>
      </c>
      <c r="G1018" s="31" t="n">
        <v>1</v>
      </c>
      <c r="H1018" s="32" t="n">
        <v>-177</v>
      </c>
      <c r="I1018" s="32" t="n">
        <v>-177</v>
      </c>
      <c r="J1018" s="32" t="n">
        <v>0</v>
      </c>
      <c r="K1018" s="32" t="n">
        <v>-0</v>
      </c>
      <c r="L1018" s="32" t="n">
        <v>-0</v>
      </c>
      <c r="M1018" s="32"/>
      <c r="N1018" s="6" t="s">
        <f>=I1018+J1018+K1018+L1018</f>
      </c>
      <c r="O1018" s="32"/>
      <c r="P1018" s="30"/>
      <c r="Q1018" s="30" t="s">
        <v>911</v>
      </c>
    </row>
    <row collapsed="false" customFormat="false" customHeight="false" hidden="false" ht="12.1" outlineLevel="0" r="1019">
      <c r="A1019" s="20" t="n">
        <v>46028.616377315</v>
      </c>
      <c r="B1019" s="16" t="s">
        <v>17</v>
      </c>
      <c r="C1019" s="16" t="s">
        <v>1093</v>
      </c>
      <c r="D1019" s="16" t="s">
        <v>763</v>
      </c>
      <c r="E1019" s="16" t="s">
        <v>18</v>
      </c>
      <c r="F1019" s="16" t="s">
        <v>20</v>
      </c>
      <c r="G1019" s="7" t="n">
        <v>1</v>
      </c>
      <c r="H1019" s="6" t="n">
        <v>2747</v>
      </c>
      <c r="I1019" s="6" t="n">
        <v>-2747</v>
      </c>
      <c r="J1019" s="6" t="n">
        <v>-0</v>
      </c>
      <c r="K1019" s="6" t="n">
        <v>-1.65</v>
      </c>
      <c r="L1019" s="6" t="n">
        <v>-0.82</v>
      </c>
      <c r="M1019" s="6"/>
      <c r="N1019" s="6" t="s">
        <f>=I1019+J1019+K1019+L1019</f>
      </c>
      <c r="O1019" s="6"/>
      <c r="P1019" s="16"/>
      <c r="Q1019" s="16" t="s">
        <v>891</v>
      </c>
    </row>
    <row collapsed="false" customFormat="false" customHeight="false" hidden="false" ht="12.1" outlineLevel="0" r="1020">
      <c r="A1020" s="20" t="n">
        <v>46028.747650463</v>
      </c>
      <c r="B1020" s="16" t="s">
        <v>828</v>
      </c>
      <c r="C1020" s="16" t="s">
        <v>1131</v>
      </c>
      <c r="D1020" s="16" t="s">
        <v>763</v>
      </c>
      <c r="E1020" s="16" t="s">
        <v>172</v>
      </c>
      <c r="F1020" s="16" t="s">
        <v>20</v>
      </c>
      <c r="G1020" s="7" t="n">
        <v>1</v>
      </c>
      <c r="H1020" s="6" t="n">
        <v>87.85</v>
      </c>
      <c r="I1020" s="6" t="n">
        <v>-878.5</v>
      </c>
      <c r="J1020" s="6" t="n">
        <v>-4.93</v>
      </c>
      <c r="K1020" s="6" t="n">
        <v>-0.53</v>
      </c>
      <c r="L1020" s="6" t="n">
        <v>-0.14</v>
      </c>
      <c r="M1020" s="6"/>
      <c r="N1020" s="6" t="s">
        <f>=I1020+J1020+K1020+L1020</f>
      </c>
      <c r="O1020" s="6"/>
      <c r="P1020" s="16"/>
      <c r="Q1020" s="16" t="s">
        <v>891</v>
      </c>
    </row>
    <row collapsed="false" customFormat="false" customHeight="false" hidden="false" ht="12.1" outlineLevel="0" r="1021">
      <c r="A1021" s="20" t="n">
        <v>46030.54806713</v>
      </c>
      <c r="B1021" s="16" t="s">
        <v>17</v>
      </c>
      <c r="C1021" s="16" t="s">
        <v>1093</v>
      </c>
      <c r="D1021" s="16" t="s">
        <v>763</v>
      </c>
      <c r="E1021" s="16" t="s">
        <v>18</v>
      </c>
      <c r="F1021" s="16" t="s">
        <v>20</v>
      </c>
      <c r="G1021" s="7" t="n">
        <v>1</v>
      </c>
      <c r="H1021" s="6" t="n">
        <v>2690.5</v>
      </c>
      <c r="I1021" s="6" t="n">
        <v>-2690.5</v>
      </c>
      <c r="J1021" s="6" t="n">
        <v>-0</v>
      </c>
      <c r="K1021" s="6" t="n">
        <v>-1.61</v>
      </c>
      <c r="L1021" s="6" t="n">
        <v>-0.8</v>
      </c>
      <c r="M1021" s="6"/>
      <c r="N1021" s="6" t="s">
        <f>=I1021+J1021+K1021+L1021</f>
      </c>
      <c r="O1021" s="6"/>
      <c r="P1021" s="16"/>
      <c r="Q1021" s="16" t="s">
        <v>891</v>
      </c>
    </row>
    <row collapsed="false" customFormat="false" customHeight="false" hidden="false" ht="12.1" outlineLevel="0" r="1022">
      <c r="A1022" s="20" t="n">
        <v>46035.722384259</v>
      </c>
      <c r="B1022" s="16" t="s">
        <v>828</v>
      </c>
      <c r="C1022" s="16" t="s">
        <v>1131</v>
      </c>
      <c r="D1022" s="16" t="s">
        <v>763</v>
      </c>
      <c r="E1022" s="16" t="s">
        <v>172</v>
      </c>
      <c r="F1022" s="16" t="s">
        <v>20</v>
      </c>
      <c r="G1022" s="7" t="n">
        <v>1</v>
      </c>
      <c r="H1022" s="6" t="n">
        <v>86.584</v>
      </c>
      <c r="I1022" s="6" t="n">
        <v>-865.84</v>
      </c>
      <c r="J1022" s="6" t="n">
        <v>-6.9</v>
      </c>
      <c r="K1022" s="6" t="n">
        <v>-0.52</v>
      </c>
      <c r="L1022" s="6" t="n">
        <v>-0.11</v>
      </c>
      <c r="M1022" s="6"/>
      <c r="N1022" s="6" t="s">
        <f>=I1022+J1022+K1022+L1022</f>
      </c>
      <c r="O1022" s="6"/>
      <c r="P1022" s="16"/>
      <c r="Q1022" s="16" t="s">
        <v>891</v>
      </c>
    </row>
    <row collapsed="false" customFormat="false" customHeight="false" hidden="false" ht="12.1" outlineLevel="0" r="1023">
      <c r="A1023" s="20" t="n">
        <v>46035.722789352</v>
      </c>
      <c r="B1023" s="16" t="s">
        <v>827</v>
      </c>
      <c r="C1023" s="16" t="s">
        <v>1130</v>
      </c>
      <c r="D1023" s="16" t="s">
        <v>763</v>
      </c>
      <c r="E1023" s="16" t="s">
        <v>172</v>
      </c>
      <c r="F1023" s="16" t="s">
        <v>20</v>
      </c>
      <c r="G1023" s="7" t="n">
        <v>1</v>
      </c>
      <c r="H1023" s="6" t="n">
        <v>92.361</v>
      </c>
      <c r="I1023" s="6" t="n">
        <v>-923.61</v>
      </c>
      <c r="J1023" s="6" t="n">
        <v>-29.92</v>
      </c>
      <c r="K1023" s="6" t="n">
        <v>-0.55</v>
      </c>
      <c r="L1023" s="6" t="n">
        <v>-0.12</v>
      </c>
      <c r="M1023" s="6"/>
      <c r="N1023" s="6" t="s">
        <f>=I1023+J1023+K1023+L1023</f>
      </c>
      <c r="O1023" s="6"/>
      <c r="P1023" s="16"/>
      <c r="Q1023" s="16" t="s">
        <v>891</v>
      </c>
    </row>
    <row collapsed="false" customFormat="false" customHeight="false" hidden="false" ht="12.1" outlineLevel="0" r="1024">
      <c r="A1024" s="20" t="n">
        <v>46036.466006944</v>
      </c>
      <c r="B1024" s="16" t="s">
        <v>46</v>
      </c>
      <c r="C1024" s="16" t="s">
        <v>1097</v>
      </c>
      <c r="D1024" s="16" t="s">
        <v>763</v>
      </c>
      <c r="E1024" s="16" t="s">
        <v>18</v>
      </c>
      <c r="F1024" s="16" t="s">
        <v>20</v>
      </c>
      <c r="G1024" s="7" t="n">
        <v>1</v>
      </c>
      <c r="H1024" s="6" t="n">
        <v>1457.2</v>
      </c>
      <c r="I1024" s="6" t="n">
        <v>-1457.2</v>
      </c>
      <c r="J1024" s="6" t="n">
        <v>-0</v>
      </c>
      <c r="K1024" s="6" t="n">
        <v>-0.87</v>
      </c>
      <c r="L1024" s="6" t="n">
        <v>-0.44</v>
      </c>
      <c r="M1024" s="6"/>
      <c r="N1024" s="6" t="s">
        <f>=I1024+J1024+K1024+L1024</f>
      </c>
      <c r="O1024" s="6"/>
      <c r="P1024" s="16"/>
      <c r="Q1024" s="16" t="s">
        <v>891</v>
      </c>
    </row>
    <row collapsed="false" customFormat="false" customHeight="false" hidden="false" ht="12.1" outlineLevel="0" r="1025">
      <c r="A1025" s="20" t="n">
        <v>46036.466423611</v>
      </c>
      <c r="B1025" s="16" t="s">
        <v>828</v>
      </c>
      <c r="C1025" s="16" t="s">
        <v>1131</v>
      </c>
      <c r="D1025" s="16" t="s">
        <v>763</v>
      </c>
      <c r="E1025" s="16" t="s">
        <v>172</v>
      </c>
      <c r="F1025" s="16" t="s">
        <v>20</v>
      </c>
      <c r="G1025" s="7" t="n">
        <v>1</v>
      </c>
      <c r="H1025" s="6" t="n">
        <v>86.6</v>
      </c>
      <c r="I1025" s="6" t="n">
        <v>-866</v>
      </c>
      <c r="J1025" s="6" t="n">
        <v>-7.23</v>
      </c>
      <c r="K1025" s="6" t="n">
        <v>-0.52</v>
      </c>
      <c r="L1025" s="6" t="n">
        <v>-0.11</v>
      </c>
      <c r="M1025" s="6"/>
      <c r="N1025" s="6" t="s">
        <f>=I1025+J1025+K1025+L1025</f>
      </c>
      <c r="O1025" s="6"/>
      <c r="P1025" s="16"/>
      <c r="Q1025" s="16" t="s">
        <v>891</v>
      </c>
    </row>
    <row collapsed="false" customFormat="false" customHeight="false" hidden="false" ht="12.1" outlineLevel="0" r="1026">
      <c r="A1026" s="20" t="n">
        <v>46036.466875</v>
      </c>
      <c r="B1026" s="16" t="s">
        <v>827</v>
      </c>
      <c r="C1026" s="16" t="s">
        <v>1130</v>
      </c>
      <c r="D1026" s="16" t="s">
        <v>763</v>
      </c>
      <c r="E1026" s="16" t="s">
        <v>172</v>
      </c>
      <c r="F1026" s="16" t="s">
        <v>20</v>
      </c>
      <c r="G1026" s="7" t="n">
        <v>1</v>
      </c>
      <c r="H1026" s="6" t="n">
        <v>91.895</v>
      </c>
      <c r="I1026" s="6" t="n">
        <v>-918.95</v>
      </c>
      <c r="J1026" s="6" t="n">
        <v>-30.27</v>
      </c>
      <c r="K1026" s="6" t="n">
        <v>-0.56</v>
      </c>
      <c r="L1026" s="6" t="n">
        <v>-0.12</v>
      </c>
      <c r="M1026" s="6"/>
      <c r="N1026" s="6" t="s">
        <f>=I1026+J1026+K1026+L1026</f>
      </c>
      <c r="O1026" s="6"/>
      <c r="P1026" s="16"/>
      <c r="Q1026" s="16" t="s">
        <v>891</v>
      </c>
    </row>
    <row collapsed="false" customFormat="false" customHeight="false" hidden="false" ht="12.1" outlineLevel="0" r="1027">
      <c r="A1027" s="21" t="n">
        <v>46038</v>
      </c>
      <c r="B1027" s="22" t="s">
        <v>890</v>
      </c>
      <c r="C1027" s="22" t="s">
        <v>192</v>
      </c>
      <c r="D1027" s="22" t="s">
        <v>890</v>
      </c>
      <c r="E1027" s="22" t="s">
        <v>890</v>
      </c>
      <c r="F1027" s="22" t="s">
        <v>20</v>
      </c>
      <c r="G1027" s="23" t="n">
        <v>1</v>
      </c>
      <c r="H1027" s="24" t="n">
        <v>1780.25</v>
      </c>
      <c r="I1027" s="24" t="n">
        <v>1780.25</v>
      </c>
      <c r="J1027" s="24" t="n">
        <v>0</v>
      </c>
      <c r="K1027" s="24" t="n">
        <v>-0</v>
      </c>
      <c r="L1027" s="24" t="n">
        <v>-0</v>
      </c>
      <c r="M1027" s="24"/>
      <c r="N1027" s="6" t="s">
        <f>=I1027+J1027+K1027+L1027</f>
      </c>
      <c r="O1027" s="24"/>
      <c r="P1027" s="22"/>
      <c r="Q1027" s="22" t="s">
        <v>891</v>
      </c>
    </row>
    <row collapsed="false" customFormat="false" customHeight="false" hidden="false" ht="12.1" outlineLevel="0" r="1028">
      <c r="A1028" s="21" t="n">
        <v>46043</v>
      </c>
      <c r="B1028" s="22" t="s">
        <v>890</v>
      </c>
      <c r="C1028" s="22" t="s">
        <v>192</v>
      </c>
      <c r="D1028" s="22" t="s">
        <v>890</v>
      </c>
      <c r="E1028" s="22" t="s">
        <v>890</v>
      </c>
      <c r="F1028" s="22" t="s">
        <v>20</v>
      </c>
      <c r="G1028" s="23" t="n">
        <v>1</v>
      </c>
      <c r="H1028" s="24" t="n">
        <v>2899.82</v>
      </c>
      <c r="I1028" s="24" t="n">
        <v>2899.82</v>
      </c>
      <c r="J1028" s="24" t="n">
        <v>0</v>
      </c>
      <c r="K1028" s="24" t="n">
        <v>-0</v>
      </c>
      <c r="L1028" s="24" t="n">
        <v>-0</v>
      </c>
      <c r="M1028" s="24"/>
      <c r="N1028" s="6" t="s">
        <f>=I1028+J1028+K1028+L1028</f>
      </c>
      <c r="O1028" s="24"/>
      <c r="P1028" s="22"/>
      <c r="Q1028" s="22" t="s">
        <v>891</v>
      </c>
    </row>
    <row collapsed="false" customFormat="false" customHeight="false" hidden="false" ht="12.1" outlineLevel="0" r="1029">
      <c r="A1029" s="20" t="n">
        <v>46043.716365741</v>
      </c>
      <c r="B1029" s="16" t="s">
        <v>17</v>
      </c>
      <c r="C1029" s="16" t="s">
        <v>1093</v>
      </c>
      <c r="D1029" s="16" t="s">
        <v>763</v>
      </c>
      <c r="E1029" s="16" t="s">
        <v>18</v>
      </c>
      <c r="F1029" s="16" t="s">
        <v>20</v>
      </c>
      <c r="G1029" s="7" t="n">
        <v>1</v>
      </c>
      <c r="H1029" s="6" t="n">
        <v>2560</v>
      </c>
      <c r="I1029" s="6" t="n">
        <v>-2560</v>
      </c>
      <c r="J1029" s="6" t="n">
        <v>-0</v>
      </c>
      <c r="K1029" s="6" t="n">
        <v>-1.54</v>
      </c>
      <c r="L1029" s="6" t="n">
        <v>-0.77</v>
      </c>
      <c r="M1029" s="6"/>
      <c r="N1029" s="6" t="s">
        <f>=I1029+J1029+K1029+L1029</f>
      </c>
      <c r="O1029" s="6"/>
      <c r="P1029" s="16"/>
      <c r="Q1029" s="16" t="s">
        <v>891</v>
      </c>
    </row>
    <row collapsed="false" customFormat="false" customHeight="false" hidden="false" ht="12.1" outlineLevel="0" r="1030">
      <c r="A1030" s="20" t="n">
        <v>46043.717939815</v>
      </c>
      <c r="B1030" s="16" t="s">
        <v>827</v>
      </c>
      <c r="C1030" s="16" t="s">
        <v>1130</v>
      </c>
      <c r="D1030" s="16" t="s">
        <v>763</v>
      </c>
      <c r="E1030" s="16" t="s">
        <v>172</v>
      </c>
      <c r="F1030" s="16" t="s">
        <v>20</v>
      </c>
      <c r="G1030" s="7" t="n">
        <v>2</v>
      </c>
      <c r="H1030" s="6" t="n">
        <v>91.45</v>
      </c>
      <c r="I1030" s="6" t="n">
        <v>-1829</v>
      </c>
      <c r="J1030" s="6" t="n">
        <v>-65.54</v>
      </c>
      <c r="K1030" s="6" t="n">
        <v>-1.09</v>
      </c>
      <c r="L1030" s="6" t="n">
        <v>-0.16</v>
      </c>
      <c r="M1030" s="6"/>
      <c r="N1030" s="6" t="s">
        <f>=I1030+J1030+K1030+L1030</f>
      </c>
      <c r="O1030" s="6"/>
      <c r="P1030" s="16"/>
      <c r="Q1030" s="16" t="s">
        <v>891</v>
      </c>
    </row>
    <row collapsed="false" customFormat="false" customHeight="false" hidden="false" ht="12.1" outlineLevel="0" r="1031">
      <c r="A1031" s="21" t="n">
        <v>46044.701747685</v>
      </c>
      <c r="B1031" s="22" t="s">
        <v>903</v>
      </c>
      <c r="C1031" s="22" t="s">
        <v>1135</v>
      </c>
      <c r="D1031" s="22" t="s">
        <v>903</v>
      </c>
      <c r="E1031" s="22" t="s">
        <v>903</v>
      </c>
      <c r="F1031" s="22" t="s">
        <v>20</v>
      </c>
      <c r="G1031" s="23" t="n">
        <v>1</v>
      </c>
      <c r="H1031" s="24" t="n">
        <v>147.1</v>
      </c>
      <c r="I1031" s="24" t="n">
        <v>147.1</v>
      </c>
      <c r="J1031" s="24" t="n">
        <v>0</v>
      </c>
      <c r="K1031" s="24" t="n">
        <v>-0</v>
      </c>
      <c r="L1031" s="24" t="n">
        <v>-0</v>
      </c>
      <c r="M1031" s="24"/>
      <c r="N1031" s="6" t="s">
        <f>=I1031+J1031+K1031+L1031</f>
      </c>
      <c r="O1031" s="24"/>
      <c r="P1031" s="22"/>
      <c r="Q1031" s="22" t="s">
        <v>911</v>
      </c>
    </row>
    <row collapsed="false" customFormat="false" customHeight="false" hidden="false" ht="12.1" outlineLevel="0" r="1032">
      <c r="A1032" s="21" t="n">
        <v>46049</v>
      </c>
      <c r="B1032" s="22" t="s">
        <v>905</v>
      </c>
      <c r="C1032" s="22" t="s">
        <v>1136</v>
      </c>
      <c r="D1032" s="22" t="s">
        <v>905</v>
      </c>
      <c r="E1032" s="22" t="s">
        <v>905</v>
      </c>
      <c r="F1032" s="22" t="s">
        <v>20</v>
      </c>
      <c r="G1032" s="23" t="n">
        <v>1</v>
      </c>
      <c r="H1032" s="24" t="n">
        <v>5000</v>
      </c>
      <c r="I1032" s="24" t="n">
        <v>5000</v>
      </c>
      <c r="J1032" s="24" t="n">
        <v>0</v>
      </c>
      <c r="K1032" s="24" t="n">
        <v>-0</v>
      </c>
      <c r="L1032" s="24" t="n">
        <v>-0</v>
      </c>
      <c r="M1032" s="24"/>
      <c r="N1032" s="6" t="s">
        <f>=I1032+J1032+K1032+L1032</f>
      </c>
      <c r="O1032" s="24"/>
      <c r="P1032" s="22"/>
      <c r="Q1032" s="22" t="s">
        <v>891</v>
      </c>
    </row>
    <row collapsed="false" customFormat="false" customHeight="false" hidden="false" ht="12.1" outlineLevel="0" r="1033">
      <c r="A1033" s="21" t="n">
        <v>46049.75755787</v>
      </c>
      <c r="B1033" s="22" t="s">
        <v>903</v>
      </c>
      <c r="C1033" s="22" t="s">
        <v>1137</v>
      </c>
      <c r="D1033" s="22" t="s">
        <v>903</v>
      </c>
      <c r="E1033" s="22" t="s">
        <v>903</v>
      </c>
      <c r="F1033" s="22" t="s">
        <v>20</v>
      </c>
      <c r="G1033" s="23" t="n">
        <v>1</v>
      </c>
      <c r="H1033" s="24" t="n">
        <v>10.56</v>
      </c>
      <c r="I1033" s="24" t="n">
        <v>10.56</v>
      </c>
      <c r="J1033" s="24" t="n">
        <v>0</v>
      </c>
      <c r="K1033" s="24" t="n">
        <v>-0</v>
      </c>
      <c r="L1033" s="24" t="n">
        <v>-0</v>
      </c>
      <c r="M1033" s="24"/>
      <c r="N1033" s="6" t="s">
        <f>=I1033+J1033+K1033+L1033</f>
      </c>
      <c r="O1033" s="24"/>
      <c r="P1033" s="22"/>
      <c r="Q1033" s="22" t="s">
        <v>911</v>
      </c>
    </row>
    <row collapsed="false" customFormat="false" customHeight="false" hidden="false" ht="12.1" outlineLevel="0" r="1034">
      <c r="A1034" s="21" t="n">
        <v>46052</v>
      </c>
      <c r="B1034" s="22" t="s">
        <v>890</v>
      </c>
      <c r="C1034" s="22" t="s">
        <v>192</v>
      </c>
      <c r="D1034" s="22" t="s">
        <v>890</v>
      </c>
      <c r="E1034" s="22" t="s">
        <v>890</v>
      </c>
      <c r="F1034" s="22" t="s">
        <v>20</v>
      </c>
      <c r="G1034" s="23" t="n">
        <v>1</v>
      </c>
      <c r="H1034" s="24" t="n">
        <v>4297.22</v>
      </c>
      <c r="I1034" s="24" t="n">
        <v>4297.22</v>
      </c>
      <c r="J1034" s="24" t="n">
        <v>0</v>
      </c>
      <c r="K1034" s="24" t="n">
        <v>-0</v>
      </c>
      <c r="L1034" s="24" t="n">
        <v>-0</v>
      </c>
      <c r="M1034" s="24"/>
      <c r="N1034" s="6" t="s">
        <f>=I1034+J1034+K1034+L1034</f>
      </c>
      <c r="O1034" s="24"/>
      <c r="P1034" s="22"/>
      <c r="Q1034" s="22" t="s">
        <v>891</v>
      </c>
    </row>
    <row collapsed="false" customFormat="false" customHeight="false" hidden="false" ht="12.1" outlineLevel="0" r="1035">
      <c r="A1035" s="20" t="n">
        <v>46052.534236111</v>
      </c>
      <c r="B1035" s="16" t="s">
        <v>828</v>
      </c>
      <c r="C1035" s="16" t="s">
        <v>1131</v>
      </c>
      <c r="D1035" s="16" t="s">
        <v>763</v>
      </c>
      <c r="E1035" s="16" t="s">
        <v>172</v>
      </c>
      <c r="F1035" s="16" t="s">
        <v>20</v>
      </c>
      <c r="G1035" s="7" t="n">
        <v>1</v>
      </c>
      <c r="H1035" s="6" t="n">
        <v>86.361</v>
      </c>
      <c r="I1035" s="6" t="n">
        <v>-863.61</v>
      </c>
      <c r="J1035" s="6" t="n">
        <v>-13.15</v>
      </c>
      <c r="K1035" s="6" t="n">
        <v>-0.52</v>
      </c>
      <c r="L1035" s="6" t="n">
        <v>-0.07</v>
      </c>
      <c r="M1035" s="6"/>
      <c r="N1035" s="6" t="s">
        <f>=I1035+J1035+K1035+L1035</f>
      </c>
      <c r="O1035" s="6"/>
      <c r="P1035" s="16"/>
      <c r="Q1035" s="16" t="s">
        <v>891</v>
      </c>
    </row>
    <row collapsed="false" customFormat="false" customHeight="false" hidden="false" ht="12.1" outlineLevel="0" r="1036">
      <c r="A1036" s="20" t="n">
        <v>46052.534756944</v>
      </c>
      <c r="B1036" s="16" t="s">
        <v>827</v>
      </c>
      <c r="C1036" s="16" t="s">
        <v>1130</v>
      </c>
      <c r="D1036" s="16" t="s">
        <v>763</v>
      </c>
      <c r="E1036" s="16" t="s">
        <v>172</v>
      </c>
      <c r="F1036" s="16" t="s">
        <v>20</v>
      </c>
      <c r="G1036" s="7" t="n">
        <v>1</v>
      </c>
      <c r="H1036" s="6" t="n">
        <v>91.189</v>
      </c>
      <c r="I1036" s="6" t="n">
        <v>-911.89</v>
      </c>
      <c r="J1036" s="6" t="n">
        <v>-36.68</v>
      </c>
      <c r="K1036" s="6" t="n">
        <v>-0.55</v>
      </c>
      <c r="L1036" s="6" t="n">
        <v>-0.07</v>
      </c>
      <c r="M1036" s="6"/>
      <c r="N1036" s="6" t="s">
        <f>=I1036+J1036+K1036+L1036</f>
      </c>
      <c r="O1036" s="6"/>
      <c r="P1036" s="16"/>
      <c r="Q1036" s="16" t="s">
        <v>891</v>
      </c>
    </row>
    <row collapsed="false" customFormat="false" customHeight="false" hidden="false" ht="12.1" outlineLevel="0" r="1037">
      <c r="A1037" s="20" t="n">
        <v>46052.534965278</v>
      </c>
      <c r="B1037" s="16" t="s">
        <v>828</v>
      </c>
      <c r="C1037" s="16" t="s">
        <v>1131</v>
      </c>
      <c r="D1037" s="16" t="s">
        <v>763</v>
      </c>
      <c r="E1037" s="16" t="s">
        <v>172</v>
      </c>
      <c r="F1037" s="16" t="s">
        <v>20</v>
      </c>
      <c r="G1037" s="7" t="n">
        <v>1</v>
      </c>
      <c r="H1037" s="6" t="n">
        <v>86.361</v>
      </c>
      <c r="I1037" s="6" t="n">
        <v>-863.61</v>
      </c>
      <c r="J1037" s="6" t="n">
        <v>-13.15</v>
      </c>
      <c r="K1037" s="6" t="n">
        <v>-0.51</v>
      </c>
      <c r="L1037" s="6" t="n">
        <v>-0.07</v>
      </c>
      <c r="M1037" s="6"/>
      <c r="N1037" s="6" t="s">
        <f>=I1037+J1037+K1037+L1037</f>
      </c>
      <c r="O1037" s="6"/>
      <c r="P1037" s="16"/>
      <c r="Q1037" s="16" t="s">
        <v>891</v>
      </c>
    </row>
    <row collapsed="false" customFormat="false" customHeight="false" hidden="false" ht="12.1" outlineLevel="0" r="1038">
      <c r="A1038" s="21" t="n">
        <v>46058</v>
      </c>
      <c r="B1038" s="22" t="s">
        <v>890</v>
      </c>
      <c r="C1038" s="22" t="s">
        <v>192</v>
      </c>
      <c r="D1038" s="22" t="s">
        <v>890</v>
      </c>
      <c r="E1038" s="22" t="s">
        <v>890</v>
      </c>
      <c r="F1038" s="22" t="s">
        <v>20</v>
      </c>
      <c r="G1038" s="23" t="n">
        <v>1</v>
      </c>
      <c r="H1038" s="24" t="n">
        <v>300</v>
      </c>
      <c r="I1038" s="24" t="n">
        <v>300</v>
      </c>
      <c r="J1038" s="24" t="n">
        <v>0</v>
      </c>
      <c r="K1038" s="24" t="n">
        <v>-0</v>
      </c>
      <c r="L1038" s="24" t="n">
        <v>-0</v>
      </c>
      <c r="M1038" s="24"/>
      <c r="N1038" s="6" t="s">
        <f>=I1038+J1038+K1038+L1038</f>
      </c>
      <c r="O1038" s="24"/>
      <c r="P1038" s="22"/>
      <c r="Q1038" s="22" t="s">
        <v>891</v>
      </c>
    </row>
    <row collapsed="false" customFormat="false" customHeight="false" hidden="false" ht="12.1" outlineLevel="0" r="1039">
      <c r="A1039" s="21" t="n">
        <v>46058.020636574</v>
      </c>
      <c r="B1039" s="22" t="s">
        <v>890</v>
      </c>
      <c r="C1039" s="22" t="s">
        <v>727</v>
      </c>
      <c r="D1039" s="22" t="s">
        <v>890</v>
      </c>
      <c r="E1039" s="22" t="s">
        <v>890</v>
      </c>
      <c r="F1039" s="22" t="s">
        <v>20</v>
      </c>
      <c r="G1039" s="23" t="n">
        <v>1</v>
      </c>
      <c r="H1039" s="24" t="n">
        <v>2500</v>
      </c>
      <c r="I1039" s="24" t="n">
        <v>2500</v>
      </c>
      <c r="J1039" s="24" t="n">
        <v>0</v>
      </c>
      <c r="K1039" s="24" t="n">
        <v>-0</v>
      </c>
      <c r="L1039" s="24" t="n">
        <v>-0</v>
      </c>
      <c r="M1039" s="24"/>
      <c r="N1039" s="6" t="s">
        <f>=I1039+J1039+K1039+L1039</f>
      </c>
      <c r="O1039" s="24"/>
      <c r="P1039" s="22"/>
      <c r="Q1039" s="22" t="s">
        <v>985</v>
      </c>
    </row>
    <row collapsed="false" customFormat="false" customHeight="false" hidden="false" ht="12.1" outlineLevel="0" r="1040">
      <c r="A1040" s="20" t="n">
        <v>46058.41025463</v>
      </c>
      <c r="B1040" s="16" t="s">
        <v>827</v>
      </c>
      <c r="C1040" s="16" t="s">
        <v>1130</v>
      </c>
      <c r="D1040" s="16" t="s">
        <v>763</v>
      </c>
      <c r="E1040" s="16" t="s">
        <v>172</v>
      </c>
      <c r="F1040" s="16" t="s">
        <v>20</v>
      </c>
      <c r="G1040" s="7" t="n">
        <v>2</v>
      </c>
      <c r="H1040" s="6" t="n">
        <v>91.1</v>
      </c>
      <c r="I1040" s="6" t="n">
        <v>-1822</v>
      </c>
      <c r="J1040" s="6" t="n">
        <v>-76.22</v>
      </c>
      <c r="K1040" s="6" t="n">
        <v>-1.09</v>
      </c>
      <c r="L1040" s="6" t="n">
        <v>-0.23</v>
      </c>
      <c r="M1040" s="6"/>
      <c r="N1040" s="6" t="s">
        <f>=I1040+J1040+K1040+L1040</f>
      </c>
      <c r="O1040" s="6"/>
      <c r="P1040" s="16"/>
      <c r="Q1040" s="16" t="s">
        <v>891</v>
      </c>
    </row>
    <row collapsed="false" customFormat="false" customHeight="false" hidden="false" ht="12.1" outlineLevel="0" r="1041">
      <c r="A1041" s="20" t="n">
        <v>46058.411145833</v>
      </c>
      <c r="B1041" s="16" t="s">
        <v>827</v>
      </c>
      <c r="C1041" s="16" t="s">
        <v>1130</v>
      </c>
      <c r="D1041" s="16" t="s">
        <v>763</v>
      </c>
      <c r="E1041" s="16" t="s">
        <v>172</v>
      </c>
      <c r="F1041" s="16" t="s">
        <v>20</v>
      </c>
      <c r="G1041" s="7" t="n">
        <v>2</v>
      </c>
      <c r="H1041" s="6" t="n">
        <v>91.091</v>
      </c>
      <c r="I1041" s="6" t="n">
        <v>-1821.82</v>
      </c>
      <c r="J1041" s="6" t="n">
        <v>-76.22</v>
      </c>
      <c r="K1041" s="6" t="n">
        <v>-1.1</v>
      </c>
      <c r="L1041" s="6" t="n">
        <v>-0.23</v>
      </c>
      <c r="M1041" s="6"/>
      <c r="N1041" s="6" t="s">
        <f>=I1041+J1041+K1041+L1041</f>
      </c>
      <c r="O1041" s="6"/>
      <c r="P1041" s="16"/>
      <c r="Q1041" s="16" t="s">
        <v>891</v>
      </c>
    </row>
    <row collapsed="false" customFormat="false" customHeight="false" hidden="false" ht="12.1" outlineLevel="0" r="1042">
      <c r="A1042" s="20" t="n">
        <v>46058.434756944</v>
      </c>
      <c r="B1042" s="16" t="s">
        <v>828</v>
      </c>
      <c r="C1042" s="16" t="s">
        <v>1131</v>
      </c>
      <c r="D1042" s="16" t="s">
        <v>763</v>
      </c>
      <c r="E1042" s="16" t="s">
        <v>172</v>
      </c>
      <c r="F1042" s="16" t="s">
        <v>20</v>
      </c>
      <c r="G1042" s="7" t="n">
        <v>3</v>
      </c>
      <c r="H1042" s="6" t="n">
        <v>86.15</v>
      </c>
      <c r="I1042" s="6" t="n">
        <v>-2584.5</v>
      </c>
      <c r="J1042" s="6" t="n">
        <v>-43.41</v>
      </c>
      <c r="K1042" s="6" t="n">
        <v>-1.55</v>
      </c>
      <c r="L1042" s="6" t="n">
        <v>-0.33</v>
      </c>
      <c r="M1042" s="6"/>
      <c r="N1042" s="6" t="s">
        <f>=I1042+J1042+K1042+L1042</f>
      </c>
      <c r="O1042" s="6"/>
      <c r="P1042" s="16"/>
      <c r="Q1042" s="16" t="s">
        <v>891</v>
      </c>
    </row>
    <row collapsed="false" customFormat="false" customHeight="false" hidden="false" ht="12.1" outlineLevel="0" r="1043">
      <c r="A1043" s="20" t="n">
        <v>46058.474664352</v>
      </c>
      <c r="B1043" s="16" t="s">
        <v>828</v>
      </c>
      <c r="C1043" s="16" t="s">
        <v>1131</v>
      </c>
      <c r="D1043" s="16" t="s">
        <v>763</v>
      </c>
      <c r="E1043" s="16" t="s">
        <v>172</v>
      </c>
      <c r="F1043" s="16" t="s">
        <v>20</v>
      </c>
      <c r="G1043" s="7" t="n">
        <v>1</v>
      </c>
      <c r="H1043" s="6" t="n">
        <v>86.145</v>
      </c>
      <c r="I1043" s="6" t="n">
        <v>-861.45</v>
      </c>
      <c r="J1043" s="6" t="n">
        <v>-14.47</v>
      </c>
      <c r="K1043" s="6" t="n">
        <v>-0.51</v>
      </c>
      <c r="L1043" s="6" t="n">
        <v>-0.11</v>
      </c>
      <c r="M1043" s="6"/>
      <c r="N1043" s="6" t="s">
        <f>=I1043+J1043+K1043+L1043</f>
      </c>
      <c r="O1043" s="6"/>
      <c r="P1043" s="16"/>
      <c r="Q1043" s="16" t="s">
        <v>891</v>
      </c>
    </row>
    <row collapsed="false" customFormat="false" customHeight="false" hidden="false" ht="12.1" outlineLevel="0" r="1044">
      <c r="A1044" s="41" t="n">
        <v>46058.632268519</v>
      </c>
      <c r="B1044" s="42" t="s">
        <v>38</v>
      </c>
      <c r="C1044" s="42" t="s">
        <v>1012</v>
      </c>
      <c r="D1044" s="42" t="s">
        <v>763</v>
      </c>
      <c r="E1044" s="42" t="s">
        <v>763</v>
      </c>
      <c r="F1044" s="42" t="s">
        <v>20</v>
      </c>
      <c r="G1044" s="43" t="n">
        <v>50</v>
      </c>
      <c r="H1044" s="44" t="n">
        <v>11.0702</v>
      </c>
      <c r="I1044" s="44" t="n">
        <v>-553.51</v>
      </c>
      <c r="J1044" s="44" t="n">
        <v>-0</v>
      </c>
      <c r="K1044" s="44" t="n">
        <v>-0.28</v>
      </c>
      <c r="L1044" s="44" t="n">
        <v>-0</v>
      </c>
      <c r="M1044" s="44"/>
      <c r="N1044" s="6" t="s">
        <f>=I1044+J1044+K1044+L1044</f>
      </c>
      <c r="O1044" s="44"/>
      <c r="P1044" s="42"/>
      <c r="Q1044" s="42" t="s">
        <v>985</v>
      </c>
    </row>
    <row collapsed="false" customFormat="false" customHeight="false" hidden="false" ht="12.1" outlineLevel="0" r="1045">
      <c r="A1045" s="20" t="n">
        <v>46058.646886574</v>
      </c>
      <c r="B1045" s="16" t="s">
        <v>145</v>
      </c>
      <c r="C1045" s="16" t="s">
        <v>1069</v>
      </c>
      <c r="D1045" s="16" t="s">
        <v>763</v>
      </c>
      <c r="E1045" s="16" t="s">
        <v>133</v>
      </c>
      <c r="F1045" s="16" t="s">
        <v>20</v>
      </c>
      <c r="G1045" s="7" t="n">
        <v>1027</v>
      </c>
      <c r="H1045" s="6" t="n">
        <v>1.914</v>
      </c>
      <c r="I1045" s="6" t="n">
        <v>-1965.68</v>
      </c>
      <c r="J1045" s="6" t="n">
        <v>-0</v>
      </c>
      <c r="K1045" s="6" t="n">
        <v>-0</v>
      </c>
      <c r="L1045" s="6" t="n">
        <v>-0</v>
      </c>
      <c r="M1045" s="6"/>
      <c r="N1045" s="6" t="s">
        <f>=I1045+J1045+K1045+L1045</f>
      </c>
      <c r="O1045" s="6"/>
      <c r="P1045" s="16"/>
      <c r="Q1045" s="16" t="s">
        <v>985</v>
      </c>
    </row>
    <row collapsed="false" customFormat="false" customHeight="false" hidden="false" ht="12.1" outlineLevel="0" r="1046">
      <c r="A1046" s="25" t="n">
        <v>46059.624548611</v>
      </c>
      <c r="B1046" s="26" t="s">
        <v>81</v>
      </c>
      <c r="C1046" s="26" t="s">
        <v>948</v>
      </c>
      <c r="D1046" s="26" t="s">
        <v>764</v>
      </c>
      <c r="E1046" s="26" t="s">
        <v>18</v>
      </c>
      <c r="F1046" s="26" t="s">
        <v>20</v>
      </c>
      <c r="G1046" s="27" t="n">
        <v>-50</v>
      </c>
      <c r="H1046" s="28" t="n">
        <v>83.18</v>
      </c>
      <c r="I1046" s="28" t="n">
        <v>4159</v>
      </c>
      <c r="J1046" s="28" t="n">
        <v>0</v>
      </c>
      <c r="K1046" s="28" t="n">
        <v>-2.5</v>
      </c>
      <c r="L1046" s="28" t="n">
        <v>-0</v>
      </c>
      <c r="M1046" s="28"/>
      <c r="N1046" s="6" t="s">
        <f>=I1046+J1046+K1046+L1046</f>
      </c>
      <c r="O1046" s="28"/>
      <c r="P1046" s="26"/>
      <c r="Q1046" s="26" t="s">
        <v>891</v>
      </c>
    </row>
    <row collapsed="false" customFormat="false" customHeight="false" hidden="false" ht="12.1" outlineLevel="0" r="1047">
      <c r="A1047" s="20" t="n">
        <v>46063.740486111</v>
      </c>
      <c r="B1047" s="16" t="s">
        <v>821</v>
      </c>
      <c r="C1047" s="16" t="s">
        <v>1096</v>
      </c>
      <c r="D1047" s="16" t="s">
        <v>763</v>
      </c>
      <c r="E1047" s="16" t="s">
        <v>172</v>
      </c>
      <c r="F1047" s="16" t="s">
        <v>20</v>
      </c>
      <c r="G1047" s="7" t="n">
        <v>1</v>
      </c>
      <c r="H1047" s="6" t="n">
        <v>85.99</v>
      </c>
      <c r="I1047" s="6" t="n">
        <v>-859.9</v>
      </c>
      <c r="J1047" s="6" t="n">
        <v>-23.49</v>
      </c>
      <c r="K1047" s="6" t="n">
        <v>-0.52</v>
      </c>
      <c r="L1047" s="6" t="n">
        <v>-0.09</v>
      </c>
      <c r="M1047" s="6"/>
      <c r="N1047" s="6" t="s">
        <f>=I1047+J1047+K1047+L1047</f>
      </c>
      <c r="O1047" s="6"/>
      <c r="P1047" s="16"/>
      <c r="Q1047" s="16" t="s">
        <v>891</v>
      </c>
    </row>
    <row collapsed="false" customFormat="false" customHeight="false" hidden="false" ht="12.1" outlineLevel="0" r="1048">
      <c r="A1048" s="20" t="n">
        <v>46063.741238426</v>
      </c>
      <c r="B1048" s="16" t="s">
        <v>39</v>
      </c>
      <c r="C1048" s="16" t="s">
        <v>958</v>
      </c>
      <c r="D1048" s="16" t="s">
        <v>763</v>
      </c>
      <c r="E1048" s="16" t="s">
        <v>18</v>
      </c>
      <c r="F1048" s="16" t="s">
        <v>20</v>
      </c>
      <c r="G1048" s="7" t="n">
        <v>2</v>
      </c>
      <c r="H1048" s="6" t="n">
        <v>1144.7</v>
      </c>
      <c r="I1048" s="6" t="n">
        <v>-2289.4</v>
      </c>
      <c r="J1048" s="6" t="n">
        <v>-0</v>
      </c>
      <c r="K1048" s="6" t="n">
        <v>-1.37</v>
      </c>
      <c r="L1048" s="6" t="n">
        <v>-0.68</v>
      </c>
      <c r="M1048" s="6"/>
      <c r="N1048" s="6" t="s">
        <f>=I1048+J1048+K1048+L1048</f>
      </c>
      <c r="O1048" s="6"/>
      <c r="P1048" s="16"/>
      <c r="Q1048" s="16" t="s">
        <v>891</v>
      </c>
    </row>
    <row collapsed="false" customFormat="false" customHeight="false" hidden="false" ht="12.1" outlineLevel="0" r="1049">
      <c r="A1049" s="20" t="n">
        <v>46063.741770833</v>
      </c>
      <c r="B1049" s="16" t="s">
        <v>823</v>
      </c>
      <c r="C1049" s="16" t="s">
        <v>1114</v>
      </c>
      <c r="D1049" s="16" t="s">
        <v>763</v>
      </c>
      <c r="E1049" s="16" t="s">
        <v>133</v>
      </c>
      <c r="F1049" s="16" t="s">
        <v>20</v>
      </c>
      <c r="G1049" s="7" t="n">
        <v>1</v>
      </c>
      <c r="H1049" s="6" t="n">
        <v>1021.8</v>
      </c>
      <c r="I1049" s="6" t="n">
        <v>-1021.8</v>
      </c>
      <c r="J1049" s="6" t="n">
        <v>-0</v>
      </c>
      <c r="K1049" s="6" t="n">
        <v>-0</v>
      </c>
      <c r="L1049" s="6" t="n">
        <v>-0.2</v>
      </c>
      <c r="M1049" s="6"/>
      <c r="N1049" s="6" t="s">
        <f>=I1049+J1049+K1049+L1049</f>
      </c>
      <c r="O1049" s="6"/>
      <c r="P1049" s="16"/>
      <c r="Q1049" s="16" t="s">
        <v>891</v>
      </c>
    </row>
    <row collapsed="false" customFormat="false" customHeight="false" hidden="false" ht="12.1" outlineLevel="0" r="1050">
      <c r="A1050" s="21" t="n">
        <v>46064.503761574</v>
      </c>
      <c r="B1050" s="22" t="s">
        <v>903</v>
      </c>
      <c r="C1050" s="22" t="s">
        <v>1138</v>
      </c>
      <c r="D1050" s="22" t="s">
        <v>903</v>
      </c>
      <c r="E1050" s="22" t="s">
        <v>903</v>
      </c>
      <c r="F1050" s="22" t="s">
        <v>20</v>
      </c>
      <c r="G1050" s="23" t="n">
        <v>1</v>
      </c>
      <c r="H1050" s="24" t="n">
        <v>129.64</v>
      </c>
      <c r="I1050" s="24" t="n">
        <v>129.64</v>
      </c>
      <c r="J1050" s="24" t="n">
        <v>0</v>
      </c>
      <c r="K1050" s="24" t="n">
        <v>-0</v>
      </c>
      <c r="L1050" s="24" t="n">
        <v>-0</v>
      </c>
      <c r="M1050" s="24"/>
      <c r="N1050" s="6" t="s">
        <f>=I1050+J1050+K1050+L1050</f>
      </c>
      <c r="O1050" s="24"/>
      <c r="P1050" s="22"/>
      <c r="Q1050" s="22" t="s">
        <v>911</v>
      </c>
    </row>
    <row collapsed="false" customFormat="false" customHeight="false" hidden="false" ht="12.1" outlineLevel="0" r="1051">
      <c r="A1051" s="21" t="n">
        <v>46077</v>
      </c>
      <c r="B1051" s="22" t="s">
        <v>890</v>
      </c>
      <c r="C1051" s="22" t="s">
        <v>192</v>
      </c>
      <c r="D1051" s="22" t="s">
        <v>890</v>
      </c>
      <c r="E1051" s="22" t="s">
        <v>890</v>
      </c>
      <c r="F1051" s="22" t="s">
        <v>20</v>
      </c>
      <c r="G1051" s="23" t="n">
        <v>1</v>
      </c>
      <c r="H1051" s="24" t="n">
        <v>5619.84</v>
      </c>
      <c r="I1051" s="24" t="n">
        <v>5619.84</v>
      </c>
      <c r="J1051" s="24" t="n">
        <v>0</v>
      </c>
      <c r="K1051" s="24" t="n">
        <v>-0</v>
      </c>
      <c r="L1051" s="24" t="n">
        <v>-0</v>
      </c>
      <c r="M1051" s="24"/>
      <c r="N1051" s="6" t="s">
        <f>=I1051+J1051+K1051+L1051</f>
      </c>
      <c r="O1051" s="24"/>
      <c r="P1051" s="22"/>
      <c r="Q1051" s="22" t="s">
        <v>891</v>
      </c>
    </row>
    <row collapsed="false" customFormat="false" customHeight="false" hidden="false" ht="12.1" outlineLevel="0" r="1052">
      <c r="A1052" s="21" t="n">
        <v>46077.646099537</v>
      </c>
      <c r="B1052" s="22" t="s">
        <v>903</v>
      </c>
      <c r="C1052" s="22" t="s">
        <v>1139</v>
      </c>
      <c r="D1052" s="22" t="s">
        <v>903</v>
      </c>
      <c r="E1052" s="22" t="s">
        <v>903</v>
      </c>
      <c r="F1052" s="22" t="s">
        <v>20</v>
      </c>
      <c r="G1052" s="23" t="n">
        <v>1</v>
      </c>
      <c r="H1052" s="24" t="n">
        <v>147.1</v>
      </c>
      <c r="I1052" s="24" t="n">
        <v>147.1</v>
      </c>
      <c r="J1052" s="24" t="n">
        <v>0</v>
      </c>
      <c r="K1052" s="24" t="n">
        <v>-0</v>
      </c>
      <c r="L1052" s="24" t="n">
        <v>-0</v>
      </c>
      <c r="M1052" s="24"/>
      <c r="N1052" s="6" t="s">
        <f>=I1052+J1052+K1052+L1052</f>
      </c>
      <c r="O1052" s="24"/>
      <c r="P1052" s="22"/>
      <c r="Q1052" s="22" t="s">
        <v>911</v>
      </c>
    </row>
    <row collapsed="false" customFormat="false" customHeight="false" hidden="false" ht="12.1" outlineLevel="0" r="1053">
      <c r="A1053" s="20" t="n">
        <v>46079.711527778</v>
      </c>
      <c r="B1053" s="16" t="s">
        <v>23</v>
      </c>
      <c r="C1053" s="16" t="s">
        <v>1132</v>
      </c>
      <c r="D1053" s="16" t="s">
        <v>763</v>
      </c>
      <c r="E1053" s="16" t="s">
        <v>18</v>
      </c>
      <c r="F1053" s="16" t="s">
        <v>20</v>
      </c>
      <c r="G1053" s="7" t="n">
        <v>1</v>
      </c>
      <c r="H1053" s="6" t="n">
        <v>4803</v>
      </c>
      <c r="I1053" s="6" t="n">
        <v>-4803</v>
      </c>
      <c r="J1053" s="6" t="n">
        <v>-0</v>
      </c>
      <c r="K1053" s="6" t="n">
        <v>-2.88</v>
      </c>
      <c r="L1053" s="6" t="n">
        <v>-1.44</v>
      </c>
      <c r="M1053" s="6"/>
      <c r="N1053" s="6" t="s">
        <f>=I1053+J1053+K1053+L1053</f>
      </c>
      <c r="O1053" s="6"/>
      <c r="P1053" s="16"/>
      <c r="Q1053" s="16" t="s">
        <v>891</v>
      </c>
    </row>
    <row collapsed="false" customFormat="false" customHeight="false" hidden="false" ht="12.1" outlineLevel="0" r="1054">
      <c r="A1054" s="21" t="n">
        <v>46087</v>
      </c>
      <c r="B1054" s="22" t="s">
        <v>890</v>
      </c>
      <c r="C1054" s="22" t="s">
        <v>192</v>
      </c>
      <c r="D1054" s="22" t="s">
        <v>890</v>
      </c>
      <c r="E1054" s="22" t="s">
        <v>890</v>
      </c>
      <c r="F1054" s="22" t="s">
        <v>20</v>
      </c>
      <c r="G1054" s="23" t="n">
        <v>1</v>
      </c>
      <c r="H1054" s="24" t="n">
        <v>10182.49</v>
      </c>
      <c r="I1054" s="24" t="n">
        <v>10182.49</v>
      </c>
      <c r="J1054" s="24" t="n">
        <v>0</v>
      </c>
      <c r="K1054" s="24" t="n">
        <v>-0</v>
      </c>
      <c r="L1054" s="24" t="n">
        <v>-0</v>
      </c>
      <c r="M1054" s="24"/>
      <c r="N1054" s="6" t="s">
        <f>=I1054+J1054+K1054+L1054</f>
      </c>
      <c r="O1054" s="24"/>
      <c r="P1054" s="22"/>
      <c r="Q1054" s="22" t="s">
        <v>891</v>
      </c>
    </row>
    <row collapsed="false" customFormat="false" customHeight="false" hidden="false" ht="12.1" outlineLevel="0" r="1055">
      <c r="A1055" s="20" t="n">
        <v>46087.791701389</v>
      </c>
      <c r="B1055" s="16" t="s">
        <v>78</v>
      </c>
      <c r="C1055" s="16" t="s">
        <v>908</v>
      </c>
      <c r="D1055" s="16" t="s">
        <v>763</v>
      </c>
      <c r="E1055" s="16" t="s">
        <v>18</v>
      </c>
      <c r="F1055" s="16" t="s">
        <v>20</v>
      </c>
      <c r="G1055" s="7" t="n">
        <v>1</v>
      </c>
      <c r="H1055" s="6" t="n">
        <v>929.6</v>
      </c>
      <c r="I1055" s="6" t="n">
        <v>-929.6</v>
      </c>
      <c r="J1055" s="6" t="n">
        <v>-0</v>
      </c>
      <c r="K1055" s="6" t="n">
        <v>-0.56</v>
      </c>
      <c r="L1055" s="6" t="n">
        <v>-0</v>
      </c>
      <c r="M1055" s="6"/>
      <c r="N1055" s="6" t="s">
        <f>=I1055+J1055+K1055+L1055</f>
      </c>
      <c r="O1055" s="6"/>
      <c r="P1055" s="16"/>
      <c r="Q1055" s="16" t="s">
        <v>891</v>
      </c>
    </row>
    <row collapsed="false" customFormat="false" customHeight="false" hidden="false" ht="12.1" outlineLevel="0" r="1056">
      <c r="A1056" s="20" t="n">
        <v>46087.793703704</v>
      </c>
      <c r="B1056" s="16" t="s">
        <v>42</v>
      </c>
      <c r="C1056" s="16" t="s">
        <v>1101</v>
      </c>
      <c r="D1056" s="16" t="s">
        <v>763</v>
      </c>
      <c r="E1056" s="16" t="s">
        <v>18</v>
      </c>
      <c r="F1056" s="16" t="s">
        <v>20</v>
      </c>
      <c r="G1056" s="7" t="n">
        <v>1</v>
      </c>
      <c r="H1056" s="6" t="n">
        <v>2977</v>
      </c>
      <c r="I1056" s="6" t="n">
        <v>-2977</v>
      </c>
      <c r="J1056" s="6" t="n">
        <v>-0</v>
      </c>
      <c r="K1056" s="6" t="n">
        <v>-1.78</v>
      </c>
      <c r="L1056" s="6" t="n">
        <v>-0</v>
      </c>
      <c r="M1056" s="6"/>
      <c r="N1056" s="6" t="s">
        <f>=I1056+J1056+K1056+L1056</f>
      </c>
      <c r="O1056" s="6"/>
      <c r="P1056" s="16"/>
      <c r="Q1056" s="16" t="s">
        <v>891</v>
      </c>
    </row>
    <row collapsed="false" customFormat="false" customHeight="false" hidden="false" ht="12.1" outlineLevel="0" r="1057">
      <c r="A1057" s="20" t="n">
        <v>46090.401585648</v>
      </c>
      <c r="B1057" s="16" t="s">
        <v>57</v>
      </c>
      <c r="C1057" s="16" t="s">
        <v>981</v>
      </c>
      <c r="D1057" s="16" t="s">
        <v>763</v>
      </c>
      <c r="E1057" s="16" t="s">
        <v>18</v>
      </c>
      <c r="F1057" s="16" t="s">
        <v>20</v>
      </c>
      <c r="G1057" s="7" t="n">
        <v>1</v>
      </c>
      <c r="H1057" s="6" t="n">
        <v>502.35</v>
      </c>
      <c r="I1057" s="6" t="n">
        <v>-502.35</v>
      </c>
      <c r="J1057" s="6" t="n">
        <v>-0</v>
      </c>
      <c r="K1057" s="6" t="n">
        <v>-0.35</v>
      </c>
      <c r="L1057" s="6" t="n">
        <v>-0</v>
      </c>
      <c r="M1057" s="6"/>
      <c r="N1057" s="6" t="s">
        <f>=I1057+J1057+K1057+L1057</f>
      </c>
      <c r="O1057" s="6"/>
      <c r="P1057" s="16"/>
      <c r="Q1057" s="16" t="s">
        <v>911</v>
      </c>
    </row>
    <row collapsed="false" customFormat="false" customHeight="false" hidden="false" ht="12.1" outlineLevel="0" r="1058">
      <c r="A1058" s="21" t="n">
        <v>46091</v>
      </c>
      <c r="B1058" s="22" t="s">
        <v>890</v>
      </c>
      <c r="C1058" s="22" t="s">
        <v>192</v>
      </c>
      <c r="D1058" s="22" t="s">
        <v>890</v>
      </c>
      <c r="E1058" s="22" t="s">
        <v>890</v>
      </c>
      <c r="F1058" s="22" t="s">
        <v>20</v>
      </c>
      <c r="G1058" s="23" t="n">
        <v>1</v>
      </c>
      <c r="H1058" s="24" t="n">
        <v>12425.21</v>
      </c>
      <c r="I1058" s="24" t="n">
        <v>12425.21</v>
      </c>
      <c r="J1058" s="24" t="n">
        <v>0</v>
      </c>
      <c r="K1058" s="24" t="n">
        <v>-0</v>
      </c>
      <c r="L1058" s="24" t="n">
        <v>-0</v>
      </c>
      <c r="M1058" s="24"/>
      <c r="N1058" s="6" t="s">
        <f>=I1058+J1058+K1058+L1058</f>
      </c>
      <c r="O1058" s="24"/>
      <c r="P1058" s="22"/>
      <c r="Q1058" s="22" t="s">
        <v>891</v>
      </c>
    </row>
    <row collapsed="false" customFormat="false" customHeight="false" hidden="false" ht="12.1" outlineLevel="0" r="1059">
      <c r="A1059" s="25" t="n">
        <v>46091.698472222</v>
      </c>
      <c r="B1059" s="26" t="s">
        <v>790</v>
      </c>
      <c r="C1059" s="26" t="s">
        <v>980</v>
      </c>
      <c r="D1059" s="26" t="s">
        <v>764</v>
      </c>
      <c r="E1059" s="26" t="s">
        <v>133</v>
      </c>
      <c r="F1059" s="26" t="s">
        <v>20</v>
      </c>
      <c r="G1059" s="27" t="n">
        <v>-1</v>
      </c>
      <c r="H1059" s="28" t="n">
        <v>18.045</v>
      </c>
      <c r="I1059" s="28" t="n">
        <v>18.05</v>
      </c>
      <c r="J1059" s="28" t="n">
        <v>0</v>
      </c>
      <c r="K1059" s="28" t="n">
        <v>-0</v>
      </c>
      <c r="L1059" s="28" t="n">
        <v>-0.02</v>
      </c>
      <c r="M1059" s="28"/>
      <c r="N1059" s="6" t="s">
        <f>=I1059+J1059+K1059+L1059</f>
      </c>
      <c r="O1059" s="28"/>
      <c r="P1059" s="26"/>
      <c r="Q1059" s="26" t="s">
        <v>891</v>
      </c>
    </row>
    <row collapsed="false" customFormat="false" customHeight="false" hidden="false" ht="12.1" outlineLevel="0" r="1060">
      <c r="A1060" s="20" t="n">
        <v>46091.699988426</v>
      </c>
      <c r="B1060" s="16" t="s">
        <v>17</v>
      </c>
      <c r="C1060" s="16" t="s">
        <v>1093</v>
      </c>
      <c r="D1060" s="16" t="s">
        <v>763</v>
      </c>
      <c r="E1060" s="16" t="s">
        <v>18</v>
      </c>
      <c r="F1060" s="16" t="s">
        <v>20</v>
      </c>
      <c r="G1060" s="7" t="n">
        <v>2</v>
      </c>
      <c r="H1060" s="6" t="n">
        <v>2418.5</v>
      </c>
      <c r="I1060" s="6" t="n">
        <v>-4837</v>
      </c>
      <c r="J1060" s="6" t="n">
        <v>-0</v>
      </c>
      <c r="K1060" s="6" t="n">
        <v>-2.9</v>
      </c>
      <c r="L1060" s="6" t="n">
        <v>-1.45</v>
      </c>
      <c r="M1060" s="6"/>
      <c r="N1060" s="6" t="s">
        <f>=I1060+J1060+K1060+L1060</f>
      </c>
      <c r="O1060" s="6"/>
      <c r="P1060" s="16"/>
      <c r="Q1060" s="16" t="s">
        <v>891</v>
      </c>
    </row>
    <row collapsed="false" customFormat="false" customHeight="false" hidden="false" ht="12.1" outlineLevel="0" r="1061">
      <c r="A1061" s="20" t="n">
        <v>46091.700891204</v>
      </c>
      <c r="B1061" s="16" t="s">
        <v>68</v>
      </c>
      <c r="C1061" s="16" t="s">
        <v>1107</v>
      </c>
      <c r="D1061" s="16" t="s">
        <v>763</v>
      </c>
      <c r="E1061" s="16" t="s">
        <v>18</v>
      </c>
      <c r="F1061" s="16" t="s">
        <v>20</v>
      </c>
      <c r="G1061" s="7" t="n">
        <v>10</v>
      </c>
      <c r="H1061" s="6" t="n">
        <v>159.24</v>
      </c>
      <c r="I1061" s="6" t="n">
        <v>-1592.4</v>
      </c>
      <c r="J1061" s="6" t="n">
        <v>-0</v>
      </c>
      <c r="K1061" s="6" t="n">
        <v>-0.96</v>
      </c>
      <c r="L1061" s="6" t="n">
        <v>-0</v>
      </c>
      <c r="M1061" s="6"/>
      <c r="N1061" s="6" t="s">
        <f>=I1061+J1061+K1061+L1061</f>
      </c>
      <c r="O1061" s="6"/>
      <c r="P1061" s="16"/>
      <c r="Q1061" s="16" t="s">
        <v>891</v>
      </c>
    </row>
    <row collapsed="false" customFormat="false" customHeight="false" hidden="false" ht="12.1" outlineLevel="0" r="1062">
      <c r="A1062" s="25" t="n">
        <v>46091.70130787</v>
      </c>
      <c r="B1062" s="26" t="s">
        <v>783</v>
      </c>
      <c r="C1062" s="26" t="s">
        <v>944</v>
      </c>
      <c r="D1062" s="26" t="s">
        <v>764</v>
      </c>
      <c r="E1062" s="26" t="s">
        <v>18</v>
      </c>
      <c r="F1062" s="26" t="s">
        <v>20</v>
      </c>
      <c r="G1062" s="27" t="n">
        <v>-150</v>
      </c>
      <c r="H1062" s="28" t="n">
        <v>38.88</v>
      </c>
      <c r="I1062" s="28" t="n">
        <v>5832</v>
      </c>
      <c r="J1062" s="28" t="n">
        <v>0</v>
      </c>
      <c r="K1062" s="28" t="n">
        <v>-3.5</v>
      </c>
      <c r="L1062" s="28" t="n">
        <v>-0</v>
      </c>
      <c r="M1062" s="28"/>
      <c r="N1062" s="6" t="s">
        <f>=I1062+J1062+K1062+L1062</f>
      </c>
      <c r="O1062" s="28"/>
      <c r="P1062" s="26"/>
      <c r="Q1062" s="26" t="s">
        <v>891</v>
      </c>
    </row>
    <row collapsed="false" customFormat="false" customHeight="false" hidden="false" ht="12.1" outlineLevel="0" r="1063">
      <c r="A1063" s="20" t="n">
        <v>46091.702384259</v>
      </c>
      <c r="B1063" s="16" t="s">
        <v>23</v>
      </c>
      <c r="C1063" s="16" t="s">
        <v>1132</v>
      </c>
      <c r="D1063" s="16" t="s">
        <v>763</v>
      </c>
      <c r="E1063" s="16" t="s">
        <v>18</v>
      </c>
      <c r="F1063" s="16" t="s">
        <v>20</v>
      </c>
      <c r="G1063" s="7" t="n">
        <v>2</v>
      </c>
      <c r="H1063" s="6" t="n">
        <v>4609.5</v>
      </c>
      <c r="I1063" s="6" t="n">
        <v>-9219</v>
      </c>
      <c r="J1063" s="6" t="n">
        <v>-0</v>
      </c>
      <c r="K1063" s="6" t="n">
        <v>-5.53</v>
      </c>
      <c r="L1063" s="6" t="n">
        <v>-0</v>
      </c>
      <c r="M1063" s="6"/>
      <c r="N1063" s="6" t="s">
        <f>=I1063+J1063+K1063+L1063</f>
      </c>
      <c r="O1063" s="6"/>
      <c r="P1063" s="16"/>
      <c r="Q1063" s="16" t="s">
        <v>891</v>
      </c>
    </row>
    <row collapsed="false" customFormat="false" customHeight="false" hidden="false" ht="12.1" outlineLevel="0" r="1064">
      <c r="A1064" s="25" t="n">
        <v>46091.702581019</v>
      </c>
      <c r="B1064" s="26" t="s">
        <v>822</v>
      </c>
      <c r="C1064" s="26" t="s">
        <v>1106</v>
      </c>
      <c r="D1064" s="26" t="s">
        <v>764</v>
      </c>
      <c r="E1064" s="26" t="s">
        <v>172</v>
      </c>
      <c r="F1064" s="26" t="s">
        <v>20</v>
      </c>
      <c r="G1064" s="27" t="n">
        <v>-5</v>
      </c>
      <c r="H1064" s="28" t="n">
        <v>99.98</v>
      </c>
      <c r="I1064" s="28" t="n">
        <v>4999</v>
      </c>
      <c r="J1064" s="28" t="n">
        <v>17.1</v>
      </c>
      <c r="K1064" s="28" t="n">
        <v>-3</v>
      </c>
      <c r="L1064" s="28" t="n">
        <v>-0.42</v>
      </c>
      <c r="M1064" s="28"/>
      <c r="N1064" s="6" t="s">
        <f>=I1064+J1064+K1064+L1064</f>
      </c>
      <c r="O1064" s="28"/>
      <c r="P1064" s="26"/>
      <c r="Q1064" s="26" t="s">
        <v>891</v>
      </c>
    </row>
    <row collapsed="false" customFormat="false" customHeight="false" hidden="false" ht="12.1" outlineLevel="0" r="1065">
      <c r="A1065" s="20" t="n">
        <v>46091.702858796</v>
      </c>
      <c r="B1065" s="16" t="s">
        <v>23</v>
      </c>
      <c r="C1065" s="16" t="s">
        <v>1132</v>
      </c>
      <c r="D1065" s="16" t="s">
        <v>763</v>
      </c>
      <c r="E1065" s="16" t="s">
        <v>18</v>
      </c>
      <c r="F1065" s="16" t="s">
        <v>20</v>
      </c>
      <c r="G1065" s="7" t="n">
        <v>1</v>
      </c>
      <c r="H1065" s="6" t="n">
        <v>4606</v>
      </c>
      <c r="I1065" s="6" t="n">
        <v>-4606</v>
      </c>
      <c r="J1065" s="6" t="n">
        <v>-0</v>
      </c>
      <c r="K1065" s="6" t="n">
        <v>-2.76</v>
      </c>
      <c r="L1065" s="6" t="n">
        <v>-1.38</v>
      </c>
      <c r="M1065" s="6"/>
      <c r="N1065" s="6" t="s">
        <f>=I1065+J1065+K1065+L1065</f>
      </c>
      <c r="O1065" s="6"/>
      <c r="P1065" s="16"/>
      <c r="Q1065" s="16" t="s">
        <v>891</v>
      </c>
    </row>
    <row collapsed="false" customFormat="false" customHeight="false" hidden="false" ht="12.1" outlineLevel="0" r="1066">
      <c r="A1066" s="20" t="n">
        <v>46091.705416667</v>
      </c>
      <c r="B1066" s="16" t="s">
        <v>68</v>
      </c>
      <c r="C1066" s="16" t="s">
        <v>1107</v>
      </c>
      <c r="D1066" s="16" t="s">
        <v>763</v>
      </c>
      <c r="E1066" s="16" t="s">
        <v>18</v>
      </c>
      <c r="F1066" s="16" t="s">
        <v>20</v>
      </c>
      <c r="G1066" s="7" t="n">
        <v>10</v>
      </c>
      <c r="H1066" s="6" t="n">
        <v>158.9</v>
      </c>
      <c r="I1066" s="6" t="n">
        <v>-1589</v>
      </c>
      <c r="J1066" s="6" t="n">
        <v>-0</v>
      </c>
      <c r="K1066" s="6" t="n">
        <v>-0.95</v>
      </c>
      <c r="L1066" s="6" t="n">
        <v>-0</v>
      </c>
      <c r="M1066" s="6"/>
      <c r="N1066" s="6" t="s">
        <f>=I1066+J1066+K1066+L1066</f>
      </c>
      <c r="O1066" s="6"/>
      <c r="P1066" s="16"/>
      <c r="Q1066" s="16" t="s">
        <v>891</v>
      </c>
    </row>
    <row collapsed="false" customFormat="false" customHeight="false" hidden="false" ht="12.1" outlineLevel="0" r="1067">
      <c r="A1067" s="20" t="n">
        <v>46091.705590278</v>
      </c>
      <c r="B1067" s="16" t="s">
        <v>42</v>
      </c>
      <c r="C1067" s="16" t="s">
        <v>1101</v>
      </c>
      <c r="D1067" s="16" t="s">
        <v>763</v>
      </c>
      <c r="E1067" s="16" t="s">
        <v>18</v>
      </c>
      <c r="F1067" s="16" t="s">
        <v>20</v>
      </c>
      <c r="G1067" s="7" t="n">
        <v>1</v>
      </c>
      <c r="H1067" s="6" t="n">
        <v>3010</v>
      </c>
      <c r="I1067" s="6" t="n">
        <v>-3010</v>
      </c>
      <c r="J1067" s="6" t="n">
        <v>-0</v>
      </c>
      <c r="K1067" s="6" t="n">
        <v>-1.81</v>
      </c>
      <c r="L1067" s="6" t="n">
        <v>-0</v>
      </c>
      <c r="M1067" s="6"/>
      <c r="N1067" s="6" t="s">
        <f>=I1067+J1067+K1067+L1067</f>
      </c>
      <c r="O1067" s="6"/>
      <c r="P1067" s="16"/>
      <c r="Q1067" s="16" t="s">
        <v>891</v>
      </c>
    </row>
    <row collapsed="false" customFormat="false" customHeight="false" hidden="false" ht="12.1" outlineLevel="0" r="1068">
      <c r="A1068" s="20" t="n">
        <v>46091.706446759</v>
      </c>
      <c r="B1068" s="16" t="s">
        <v>53</v>
      </c>
      <c r="C1068" s="16" t="s">
        <v>1140</v>
      </c>
      <c r="D1068" s="16" t="s">
        <v>763</v>
      </c>
      <c r="E1068" s="16" t="s">
        <v>18</v>
      </c>
      <c r="F1068" s="16" t="s">
        <v>20</v>
      </c>
      <c r="G1068" s="7" t="n">
        <v>1</v>
      </c>
      <c r="H1068" s="6" t="n">
        <v>3412.2</v>
      </c>
      <c r="I1068" s="6" t="n">
        <v>-3412.2</v>
      </c>
      <c r="J1068" s="6" t="n">
        <v>-0</v>
      </c>
      <c r="K1068" s="6" t="n">
        <v>-2.05</v>
      </c>
      <c r="L1068" s="6" t="n">
        <v>-1.03</v>
      </c>
      <c r="M1068" s="6"/>
      <c r="N1068" s="6" t="s">
        <f>=I1068+J1068+K1068+L1068</f>
      </c>
      <c r="O1068" s="6"/>
      <c r="P1068" s="16"/>
      <c r="Q1068" s="16" t="s">
        <v>891</v>
      </c>
    </row>
    <row collapsed="false" customFormat="false" customHeight="false" hidden="false" ht="12.1" outlineLevel="0" r="1069">
      <c r="A1069" s="20" t="n">
        <v>46091.708206019</v>
      </c>
      <c r="B1069" s="16" t="s">
        <v>46</v>
      </c>
      <c r="C1069" s="16" t="s">
        <v>1097</v>
      </c>
      <c r="D1069" s="16" t="s">
        <v>763</v>
      </c>
      <c r="E1069" s="16" t="s">
        <v>18</v>
      </c>
      <c r="F1069" s="16" t="s">
        <v>20</v>
      </c>
      <c r="G1069" s="7" t="n">
        <v>1</v>
      </c>
      <c r="H1069" s="6" t="n">
        <v>1424.5</v>
      </c>
      <c r="I1069" s="6" t="n">
        <v>-1424.5</v>
      </c>
      <c r="J1069" s="6" t="n">
        <v>-0</v>
      </c>
      <c r="K1069" s="6" t="n">
        <v>-0.85</v>
      </c>
      <c r="L1069" s="6" t="n">
        <v>-0</v>
      </c>
      <c r="M1069" s="6"/>
      <c r="N1069" s="6" t="s">
        <f>=I1069+J1069+K1069+L1069</f>
      </c>
      <c r="O1069" s="6"/>
      <c r="P1069" s="16"/>
      <c r="Q1069" s="16" t="s">
        <v>891</v>
      </c>
    </row>
    <row collapsed="false" customFormat="false" customHeight="false" hidden="false" ht="12.1" outlineLevel="0" r="1070">
      <c r="A1070" s="25" t="n">
        <v>46091.708958333</v>
      </c>
      <c r="B1070" s="26" t="s">
        <v>813</v>
      </c>
      <c r="C1070" s="26" t="s">
        <v>1047</v>
      </c>
      <c r="D1070" s="26" t="s">
        <v>764</v>
      </c>
      <c r="E1070" s="26" t="s">
        <v>172</v>
      </c>
      <c r="F1070" s="26" t="s">
        <v>20</v>
      </c>
      <c r="G1070" s="27" t="n">
        <v>-5</v>
      </c>
      <c r="H1070" s="28" t="n">
        <v>98.95</v>
      </c>
      <c r="I1070" s="28" t="n">
        <v>4947.5</v>
      </c>
      <c r="J1070" s="28" t="n">
        <v>23.4</v>
      </c>
      <c r="K1070" s="28" t="n">
        <v>-2.97</v>
      </c>
      <c r="L1070" s="28" t="n">
        <v>-0.42</v>
      </c>
      <c r="M1070" s="28"/>
      <c r="N1070" s="6" t="s">
        <f>=I1070+J1070+K1070+L1070</f>
      </c>
      <c r="O1070" s="28"/>
      <c r="P1070" s="26"/>
      <c r="Q1070" s="26" t="s">
        <v>891</v>
      </c>
    </row>
    <row collapsed="false" customFormat="false" customHeight="false" hidden="false" ht="12.1" outlineLevel="0" r="1071">
      <c r="A1071" s="25" t="n">
        <v>46091.710474537</v>
      </c>
      <c r="B1071" s="26" t="s">
        <v>823</v>
      </c>
      <c r="C1071" s="26" t="s">
        <v>1114</v>
      </c>
      <c r="D1071" s="26" t="s">
        <v>764</v>
      </c>
      <c r="E1071" s="26" t="s">
        <v>133</v>
      </c>
      <c r="F1071" s="26" t="s">
        <v>20</v>
      </c>
      <c r="G1071" s="27" t="n">
        <v>-2</v>
      </c>
      <c r="H1071" s="28" t="n">
        <v>1021.7</v>
      </c>
      <c r="I1071" s="28" t="n">
        <v>2043.4</v>
      </c>
      <c r="J1071" s="28" t="n">
        <v>0</v>
      </c>
      <c r="K1071" s="28" t="n">
        <v>-0</v>
      </c>
      <c r="L1071" s="28" t="n">
        <v>-0.41</v>
      </c>
      <c r="M1071" s="28"/>
      <c r="N1071" s="6" t="s">
        <f>=I1071+J1071+K1071+L1071</f>
      </c>
      <c r="O1071" s="28"/>
      <c r="P1071" s="26"/>
      <c r="Q1071" s="26" t="s">
        <v>891</v>
      </c>
    </row>
    <row collapsed="false" customFormat="false" customHeight="false" hidden="false" ht="12.1" outlineLevel="0" r="1072">
      <c r="A1072" s="20" t="n">
        <v>46091.710763889</v>
      </c>
      <c r="B1072" s="16" t="s">
        <v>53</v>
      </c>
      <c r="C1072" s="16" t="s">
        <v>1140</v>
      </c>
      <c r="D1072" s="16" t="s">
        <v>763</v>
      </c>
      <c r="E1072" s="16" t="s">
        <v>18</v>
      </c>
      <c r="F1072" s="16" t="s">
        <v>20</v>
      </c>
      <c r="G1072" s="7" t="n">
        <v>1</v>
      </c>
      <c r="H1072" s="6" t="n">
        <v>3406</v>
      </c>
      <c r="I1072" s="6" t="n">
        <v>-3406</v>
      </c>
      <c r="J1072" s="6" t="n">
        <v>-0</v>
      </c>
      <c r="K1072" s="6" t="n">
        <v>-2.04</v>
      </c>
      <c r="L1072" s="6" t="n">
        <v>-1.02</v>
      </c>
      <c r="M1072" s="6"/>
      <c r="N1072" s="6" t="s">
        <f>=I1072+J1072+K1072+L1072</f>
      </c>
      <c r="O1072" s="6"/>
      <c r="P1072" s="16"/>
      <c r="Q1072" s="16" t="s">
        <v>891</v>
      </c>
    </row>
    <row collapsed="false" customFormat="false" customHeight="false" hidden="false" ht="12.1" outlineLevel="0" r="1073">
      <c r="A1073" s="20" t="n">
        <v>46091.711296296</v>
      </c>
      <c r="B1073" s="16" t="s">
        <v>46</v>
      </c>
      <c r="C1073" s="16" t="s">
        <v>1097</v>
      </c>
      <c r="D1073" s="16" t="s">
        <v>763</v>
      </c>
      <c r="E1073" s="16" t="s">
        <v>18</v>
      </c>
      <c r="F1073" s="16" t="s">
        <v>20</v>
      </c>
      <c r="G1073" s="7" t="n">
        <v>1</v>
      </c>
      <c r="H1073" s="6" t="n">
        <v>1421.9</v>
      </c>
      <c r="I1073" s="6" t="n">
        <v>-1421.9</v>
      </c>
      <c r="J1073" s="6" t="n">
        <v>-0</v>
      </c>
      <c r="K1073" s="6" t="n">
        <v>-0.86</v>
      </c>
      <c r="L1073" s="6" t="n">
        <v>-0.43</v>
      </c>
      <c r="M1073" s="6"/>
      <c r="N1073" s="6" t="s">
        <f>=I1073+J1073+K1073+L1073</f>
      </c>
      <c r="O1073" s="6"/>
      <c r="P1073" s="16"/>
      <c r="Q1073" s="16" t="s">
        <v>891</v>
      </c>
    </row>
    <row collapsed="false" customFormat="false" customHeight="false" hidden="false" ht="12.1" outlineLevel="0" r="1074">
      <c r="A1074" s="20" t="n">
        <v>46091.711296296</v>
      </c>
      <c r="B1074" s="16" t="s">
        <v>46</v>
      </c>
      <c r="C1074" s="16" t="s">
        <v>1097</v>
      </c>
      <c r="D1074" s="16" t="s">
        <v>763</v>
      </c>
      <c r="E1074" s="16" t="s">
        <v>18</v>
      </c>
      <c r="F1074" s="16" t="s">
        <v>20</v>
      </c>
      <c r="G1074" s="7" t="n">
        <v>1</v>
      </c>
      <c r="H1074" s="6" t="n">
        <v>1421.9</v>
      </c>
      <c r="I1074" s="6" t="n">
        <v>-1421.9</v>
      </c>
      <c r="J1074" s="6" t="n">
        <v>-0</v>
      </c>
      <c r="K1074" s="6" t="n">
        <v>-0.85</v>
      </c>
      <c r="L1074" s="6" t="n">
        <v>-0.43</v>
      </c>
      <c r="M1074" s="6"/>
      <c r="N1074" s="6" t="s">
        <f>=I1074+J1074+K1074+L1074</f>
      </c>
      <c r="O1074" s="6"/>
      <c r="P1074" s="16"/>
      <c r="Q1074" s="16" t="s">
        <v>891</v>
      </c>
    </row>
    <row collapsed="false" customFormat="false" customHeight="false" hidden="false" ht="12.1" outlineLevel="0" r="1075">
      <c r="A1075" s="25" t="n">
        <v>46091.712048611</v>
      </c>
      <c r="B1075" s="26" t="s">
        <v>775</v>
      </c>
      <c r="C1075" s="26" t="s">
        <v>907</v>
      </c>
      <c r="D1075" s="26" t="s">
        <v>764</v>
      </c>
      <c r="E1075" s="26" t="s">
        <v>18</v>
      </c>
      <c r="F1075" s="26" t="s">
        <v>20</v>
      </c>
      <c r="G1075" s="27" t="n">
        <v>-50</v>
      </c>
      <c r="H1075" s="28" t="n">
        <v>60.8</v>
      </c>
      <c r="I1075" s="28" t="n">
        <v>3040</v>
      </c>
      <c r="J1075" s="28" t="n">
        <v>0</v>
      </c>
      <c r="K1075" s="28" t="n">
        <v>-1.83</v>
      </c>
      <c r="L1075" s="28" t="n">
        <v>-0.91</v>
      </c>
      <c r="M1075" s="28"/>
      <c r="N1075" s="6" t="s">
        <f>=I1075+J1075+K1075+L1075</f>
      </c>
      <c r="O1075" s="28"/>
      <c r="P1075" s="26"/>
      <c r="Q1075" s="26" t="s">
        <v>891</v>
      </c>
    </row>
    <row collapsed="false" customFormat="false" customHeight="false" hidden="false" ht="12.1" outlineLevel="0" r="1076">
      <c r="A1076" s="20" t="n">
        <v>46091.712951389</v>
      </c>
      <c r="B1076" s="16" t="s">
        <v>68</v>
      </c>
      <c r="C1076" s="16" t="s">
        <v>1107</v>
      </c>
      <c r="D1076" s="16" t="s">
        <v>763</v>
      </c>
      <c r="E1076" s="16" t="s">
        <v>18</v>
      </c>
      <c r="F1076" s="16" t="s">
        <v>20</v>
      </c>
      <c r="G1076" s="7" t="n">
        <v>10</v>
      </c>
      <c r="H1076" s="6" t="n">
        <v>158.92</v>
      </c>
      <c r="I1076" s="6" t="n">
        <v>-1589.2</v>
      </c>
      <c r="J1076" s="6" t="n">
        <v>-0</v>
      </c>
      <c r="K1076" s="6" t="n">
        <v>-0.95</v>
      </c>
      <c r="L1076" s="6" t="n">
        <v>-0</v>
      </c>
      <c r="M1076" s="6"/>
      <c r="N1076" s="6" t="s">
        <f>=I1076+J1076+K1076+L1076</f>
      </c>
      <c r="O1076" s="6"/>
      <c r="P1076" s="16"/>
      <c r="Q1076" s="16" t="s">
        <v>891</v>
      </c>
    </row>
    <row collapsed="false" customFormat="false" customHeight="false" hidden="false" ht="12.1" outlineLevel="0" r="1077">
      <c r="A1077" s="20" t="n">
        <v>46091.713356481</v>
      </c>
      <c r="B1077" s="16" t="s">
        <v>31</v>
      </c>
      <c r="C1077" s="16" t="s">
        <v>894</v>
      </c>
      <c r="D1077" s="16" t="s">
        <v>763</v>
      </c>
      <c r="E1077" s="16" t="s">
        <v>18</v>
      </c>
      <c r="F1077" s="16" t="s">
        <v>20</v>
      </c>
      <c r="G1077" s="7" t="n">
        <v>2</v>
      </c>
      <c r="H1077" s="6" t="n">
        <v>315.65</v>
      </c>
      <c r="I1077" s="6" t="n">
        <v>-631.3</v>
      </c>
      <c r="J1077" s="6" t="n">
        <v>-0</v>
      </c>
      <c r="K1077" s="6" t="n">
        <v>-0.38</v>
      </c>
      <c r="L1077" s="6" t="n">
        <v>-0</v>
      </c>
      <c r="M1077" s="6"/>
      <c r="N1077" s="6" t="s">
        <f>=I1077+J1077+K1077+L1077</f>
      </c>
      <c r="O1077" s="6"/>
      <c r="P1077" s="16"/>
      <c r="Q1077" s="16" t="s">
        <v>891</v>
      </c>
    </row>
    <row collapsed="false" customFormat="false" customHeight="false" hidden="false" ht="12.1" outlineLevel="0" r="1078">
      <c r="A1078" s="20" t="n">
        <v>46091.71505787</v>
      </c>
      <c r="B1078" s="16" t="s">
        <v>790</v>
      </c>
      <c r="C1078" s="16" t="s">
        <v>980</v>
      </c>
      <c r="D1078" s="16" t="s">
        <v>763</v>
      </c>
      <c r="E1078" s="16" t="s">
        <v>133</v>
      </c>
      <c r="F1078" s="16" t="s">
        <v>20</v>
      </c>
      <c r="G1078" s="7" t="n">
        <v>124</v>
      </c>
      <c r="H1078" s="6" t="n">
        <v>18.0455</v>
      </c>
      <c r="I1078" s="6" t="n">
        <v>-2237.64</v>
      </c>
      <c r="J1078" s="6" t="n">
        <v>-0</v>
      </c>
      <c r="K1078" s="6" t="n">
        <v>-0</v>
      </c>
      <c r="L1078" s="6" t="n">
        <v>-0.45</v>
      </c>
      <c r="M1078" s="6"/>
      <c r="N1078" s="6" t="s">
        <f>=I1078+J1078+K1078+L1078</f>
      </c>
      <c r="O1078" s="6"/>
      <c r="P1078" s="16"/>
      <c r="Q1078" s="16" t="s">
        <v>891</v>
      </c>
    </row>
    <row collapsed="false" customFormat="false" customHeight="false" hidden="false" ht="12.1" outlineLevel="0" r="1079">
      <c r="A1079" s="25" t="n">
        <v>46091.716342593</v>
      </c>
      <c r="B1079" s="26" t="s">
        <v>800</v>
      </c>
      <c r="C1079" s="26" t="s">
        <v>1014</v>
      </c>
      <c r="D1079" s="26" t="s">
        <v>764</v>
      </c>
      <c r="E1079" s="26" t="s">
        <v>18</v>
      </c>
      <c r="F1079" s="26" t="s">
        <v>20</v>
      </c>
      <c r="G1079" s="27" t="n">
        <v>-2</v>
      </c>
      <c r="H1079" s="28" t="n">
        <v>301.5</v>
      </c>
      <c r="I1079" s="28" t="n">
        <v>603</v>
      </c>
      <c r="J1079" s="28" t="n">
        <v>0</v>
      </c>
      <c r="K1079" s="28" t="n">
        <v>-0.42</v>
      </c>
      <c r="L1079" s="28" t="n">
        <v>-0</v>
      </c>
      <c r="M1079" s="28"/>
      <c r="N1079" s="6" t="s">
        <f>=I1079+J1079+K1079+L1079</f>
      </c>
      <c r="O1079" s="28"/>
      <c r="P1079" s="26"/>
      <c r="Q1079" s="26" t="s">
        <v>911</v>
      </c>
    </row>
    <row collapsed="false" customFormat="false" customHeight="false" hidden="false" ht="12.1" outlineLevel="0" r="1080">
      <c r="A1080" s="25" t="n">
        <v>46091.716944444</v>
      </c>
      <c r="B1080" s="26" t="s">
        <v>81</v>
      </c>
      <c r="C1080" s="26" t="s">
        <v>948</v>
      </c>
      <c r="D1080" s="26" t="s">
        <v>764</v>
      </c>
      <c r="E1080" s="26" t="s">
        <v>18</v>
      </c>
      <c r="F1080" s="26" t="s">
        <v>20</v>
      </c>
      <c r="G1080" s="27" t="n">
        <v>-3</v>
      </c>
      <c r="H1080" s="28" t="n">
        <v>85.76</v>
      </c>
      <c r="I1080" s="28" t="n">
        <v>257.28</v>
      </c>
      <c r="J1080" s="28" t="n">
        <v>0</v>
      </c>
      <c r="K1080" s="28" t="n">
        <v>-0.18</v>
      </c>
      <c r="L1080" s="28" t="n">
        <v>-0</v>
      </c>
      <c r="M1080" s="28"/>
      <c r="N1080" s="6" t="s">
        <f>=I1080+J1080+K1080+L1080</f>
      </c>
      <c r="O1080" s="28"/>
      <c r="P1080" s="26"/>
      <c r="Q1080" s="26" t="s">
        <v>911</v>
      </c>
    </row>
    <row collapsed="false" customFormat="false" customHeight="false" hidden="false" ht="12.1" outlineLevel="0" r="1081">
      <c r="A1081" s="20" t="n">
        <v>46091.717488426</v>
      </c>
      <c r="B1081" s="16" t="s">
        <v>800</v>
      </c>
      <c r="C1081" s="16" t="s">
        <v>1014</v>
      </c>
      <c r="D1081" s="16" t="s">
        <v>763</v>
      </c>
      <c r="E1081" s="16" t="s">
        <v>18</v>
      </c>
      <c r="F1081" s="16" t="s">
        <v>20</v>
      </c>
      <c r="G1081" s="7" t="n">
        <v>1</v>
      </c>
      <c r="H1081" s="6" t="n">
        <v>301.4</v>
      </c>
      <c r="I1081" s="6" t="n">
        <v>-301.4</v>
      </c>
      <c r="J1081" s="6" t="n">
        <v>-0</v>
      </c>
      <c r="K1081" s="6" t="n">
        <v>-0.21</v>
      </c>
      <c r="L1081" s="6" t="n">
        <v>-0</v>
      </c>
      <c r="M1081" s="6"/>
      <c r="N1081" s="6" t="s">
        <f>=I1081+J1081+K1081+L1081</f>
      </c>
      <c r="O1081" s="6"/>
      <c r="P1081" s="16"/>
      <c r="Q1081" s="16" t="s">
        <v>911</v>
      </c>
    </row>
    <row collapsed="false" customFormat="false" customHeight="false" hidden="false" ht="12.1" outlineLevel="0" r="1082">
      <c r="A1082" s="25" t="n">
        <v>46091.718101852</v>
      </c>
      <c r="B1082" s="26" t="s">
        <v>107</v>
      </c>
      <c r="C1082" s="26" t="s">
        <v>916</v>
      </c>
      <c r="D1082" s="26" t="s">
        <v>764</v>
      </c>
      <c r="E1082" s="26" t="s">
        <v>18</v>
      </c>
      <c r="F1082" s="26" t="s">
        <v>20</v>
      </c>
      <c r="G1082" s="27" t="n">
        <v>-1000</v>
      </c>
      <c r="H1082" s="28" t="n">
        <v>0.3402</v>
      </c>
      <c r="I1082" s="28" t="n">
        <v>340.2</v>
      </c>
      <c r="J1082" s="28" t="n">
        <v>0</v>
      </c>
      <c r="K1082" s="28" t="n">
        <v>-0.24</v>
      </c>
      <c r="L1082" s="28" t="n">
        <v>-0</v>
      </c>
      <c r="M1082" s="28"/>
      <c r="N1082" s="6" t="s">
        <f>=I1082+J1082+K1082+L1082</f>
      </c>
      <c r="O1082" s="28"/>
      <c r="P1082" s="26"/>
      <c r="Q1082" s="26" t="s">
        <v>911</v>
      </c>
    </row>
    <row collapsed="false" customFormat="false" customHeight="false" hidden="false" ht="12.1" outlineLevel="0" r="1083">
      <c r="A1083" s="25" t="n">
        <v>46091.718344907</v>
      </c>
      <c r="B1083" s="26" t="s">
        <v>57</v>
      </c>
      <c r="C1083" s="26" t="s">
        <v>981</v>
      </c>
      <c r="D1083" s="26" t="s">
        <v>764</v>
      </c>
      <c r="E1083" s="26" t="s">
        <v>18</v>
      </c>
      <c r="F1083" s="26" t="s">
        <v>20</v>
      </c>
      <c r="G1083" s="27" t="n">
        <v>-2</v>
      </c>
      <c r="H1083" s="28" t="n">
        <v>483.9</v>
      </c>
      <c r="I1083" s="28" t="n">
        <v>967.8</v>
      </c>
      <c r="J1083" s="28" t="n">
        <v>0</v>
      </c>
      <c r="K1083" s="28" t="n">
        <v>-0.68</v>
      </c>
      <c r="L1083" s="28" t="n">
        <v>-0</v>
      </c>
      <c r="M1083" s="28"/>
      <c r="N1083" s="6" t="s">
        <f>=I1083+J1083+K1083+L1083</f>
      </c>
      <c r="O1083" s="28"/>
      <c r="P1083" s="26"/>
      <c r="Q1083" s="26" t="s">
        <v>911</v>
      </c>
    </row>
    <row collapsed="false" customFormat="false" customHeight="false" hidden="false" ht="12.1" outlineLevel="0" r="1084">
      <c r="A1084" s="25" t="n">
        <v>46091.718518519</v>
      </c>
      <c r="B1084" s="26" t="s">
        <v>795</v>
      </c>
      <c r="C1084" s="26" t="s">
        <v>1002</v>
      </c>
      <c r="D1084" s="26" t="s">
        <v>764</v>
      </c>
      <c r="E1084" s="26" t="s">
        <v>18</v>
      </c>
      <c r="F1084" s="26" t="s">
        <v>20</v>
      </c>
      <c r="G1084" s="27" t="n">
        <v>-1000</v>
      </c>
      <c r="H1084" s="28" t="n">
        <v>0.4546</v>
      </c>
      <c r="I1084" s="28" t="n">
        <v>454.6</v>
      </c>
      <c r="J1084" s="28" t="n">
        <v>0</v>
      </c>
      <c r="K1084" s="28" t="n">
        <v>-0.32</v>
      </c>
      <c r="L1084" s="28" t="n">
        <v>-0</v>
      </c>
      <c r="M1084" s="28"/>
      <c r="N1084" s="6" t="s">
        <f>=I1084+J1084+K1084+L1084</f>
      </c>
      <c r="O1084" s="28"/>
      <c r="P1084" s="26"/>
      <c r="Q1084" s="26" t="s">
        <v>911</v>
      </c>
    </row>
    <row collapsed="false" customFormat="false" customHeight="false" hidden="false" ht="12.1" outlineLevel="0" r="1085">
      <c r="A1085" s="25" t="n">
        <v>46091.718865741</v>
      </c>
      <c r="B1085" s="26" t="s">
        <v>159</v>
      </c>
      <c r="C1085" s="26" t="s">
        <v>1122</v>
      </c>
      <c r="D1085" s="26" t="s">
        <v>764</v>
      </c>
      <c r="E1085" s="26" t="s">
        <v>133</v>
      </c>
      <c r="F1085" s="26" t="s">
        <v>20</v>
      </c>
      <c r="G1085" s="27" t="n">
        <v>-4</v>
      </c>
      <c r="H1085" s="28" t="n">
        <v>19.469</v>
      </c>
      <c r="I1085" s="28" t="n">
        <v>77.88</v>
      </c>
      <c r="J1085" s="28" t="n">
        <v>0</v>
      </c>
      <c r="K1085" s="28" t="n">
        <v>-0.05</v>
      </c>
      <c r="L1085" s="28" t="n">
        <v>-0</v>
      </c>
      <c r="M1085" s="28"/>
      <c r="N1085" s="6" t="s">
        <f>=I1085+J1085+K1085+L1085</f>
      </c>
      <c r="O1085" s="28"/>
      <c r="P1085" s="26"/>
      <c r="Q1085" s="26" t="s">
        <v>911</v>
      </c>
    </row>
    <row collapsed="false" customFormat="false" customHeight="false" hidden="false" ht="12.1" outlineLevel="0" r="1086">
      <c r="A1086" s="25" t="n">
        <v>46091.71912037</v>
      </c>
      <c r="B1086" s="26" t="s">
        <v>790</v>
      </c>
      <c r="C1086" s="26" t="s">
        <v>980</v>
      </c>
      <c r="D1086" s="26" t="s">
        <v>764</v>
      </c>
      <c r="E1086" s="26" t="s">
        <v>133</v>
      </c>
      <c r="F1086" s="26" t="s">
        <v>20</v>
      </c>
      <c r="G1086" s="27" t="n">
        <v>-3</v>
      </c>
      <c r="H1086" s="28" t="n">
        <v>18.045</v>
      </c>
      <c r="I1086" s="28" t="n">
        <v>54.14</v>
      </c>
      <c r="J1086" s="28" t="n">
        <v>0</v>
      </c>
      <c r="K1086" s="28" t="n">
        <v>-0.04</v>
      </c>
      <c r="L1086" s="28" t="n">
        <v>-0</v>
      </c>
      <c r="M1086" s="28"/>
      <c r="N1086" s="6" t="s">
        <f>=I1086+J1086+K1086+L1086</f>
      </c>
      <c r="O1086" s="28"/>
      <c r="P1086" s="26"/>
      <c r="Q1086" s="26" t="s">
        <v>911</v>
      </c>
    </row>
    <row collapsed="false" customFormat="false" customHeight="false" hidden="false" ht="12.1" outlineLevel="0" r="1087">
      <c r="A1087" s="25" t="n">
        <v>46091.719895833</v>
      </c>
      <c r="B1087" s="26" t="s">
        <v>825</v>
      </c>
      <c r="C1087" s="26" t="s">
        <v>1121</v>
      </c>
      <c r="D1087" s="26" t="s">
        <v>764</v>
      </c>
      <c r="E1087" s="26" t="s">
        <v>133</v>
      </c>
      <c r="F1087" s="26" t="s">
        <v>20</v>
      </c>
      <c r="G1087" s="27" t="n">
        <v>-122</v>
      </c>
      <c r="H1087" s="28" t="n">
        <v>1.1859</v>
      </c>
      <c r="I1087" s="28" t="n">
        <v>144.68</v>
      </c>
      <c r="J1087" s="28" t="n">
        <v>0</v>
      </c>
      <c r="K1087" s="28" t="n">
        <v>-0</v>
      </c>
      <c r="L1087" s="28" t="n">
        <v>-0</v>
      </c>
      <c r="M1087" s="28"/>
      <c r="N1087" s="6" t="s">
        <f>=I1087+J1087+K1087+L1087</f>
      </c>
      <c r="O1087" s="28"/>
      <c r="P1087" s="26"/>
      <c r="Q1087" s="26" t="s">
        <v>911</v>
      </c>
    </row>
    <row collapsed="false" customFormat="false" customHeight="false" hidden="false" ht="12.1" outlineLevel="0" r="1088">
      <c r="A1088" s="25" t="n">
        <v>46091.720219907</v>
      </c>
      <c r="B1088" s="26" t="s">
        <v>824</v>
      </c>
      <c r="C1088" s="26" t="s">
        <v>1120</v>
      </c>
      <c r="D1088" s="26" t="s">
        <v>764</v>
      </c>
      <c r="E1088" s="26" t="s">
        <v>133</v>
      </c>
      <c r="F1088" s="26" t="s">
        <v>20</v>
      </c>
      <c r="G1088" s="27" t="n">
        <v>-81</v>
      </c>
      <c r="H1088" s="28" t="n">
        <v>1.9162</v>
      </c>
      <c r="I1088" s="28" t="n">
        <v>155.21</v>
      </c>
      <c r="J1088" s="28" t="n">
        <v>0</v>
      </c>
      <c r="K1088" s="28" t="n">
        <v>-0</v>
      </c>
      <c r="L1088" s="28" t="n">
        <v>-0</v>
      </c>
      <c r="M1088" s="28"/>
      <c r="N1088" s="6" t="s">
        <f>=I1088+J1088+K1088+L1088</f>
      </c>
      <c r="O1088" s="28"/>
      <c r="P1088" s="26"/>
      <c r="Q1088" s="26" t="s">
        <v>911</v>
      </c>
    </row>
    <row collapsed="false" customFormat="false" customHeight="false" hidden="false" ht="12.1" outlineLevel="0" r="1089">
      <c r="A1089" s="25" t="n">
        <v>46091.722037037</v>
      </c>
      <c r="B1089" s="26" t="s">
        <v>778</v>
      </c>
      <c r="C1089" s="26" t="s">
        <v>923</v>
      </c>
      <c r="D1089" s="26" t="s">
        <v>764</v>
      </c>
      <c r="E1089" s="26" t="s">
        <v>172</v>
      </c>
      <c r="F1089" s="26" t="s">
        <v>20</v>
      </c>
      <c r="G1089" s="27" t="n">
        <v>-1</v>
      </c>
      <c r="H1089" s="28" t="n">
        <v>87.42</v>
      </c>
      <c r="I1089" s="28" t="n">
        <v>874.2</v>
      </c>
      <c r="J1089" s="28" t="n">
        <v>71.32</v>
      </c>
      <c r="K1089" s="28" t="n">
        <v>-0.52</v>
      </c>
      <c r="L1089" s="28" t="n">
        <v>-0.07</v>
      </c>
      <c r="M1089" s="28"/>
      <c r="N1089" s="6" t="s">
        <f>=I1089+J1089+K1089+L1089</f>
      </c>
      <c r="O1089" s="28"/>
      <c r="P1089" s="26"/>
      <c r="Q1089" s="26" t="s">
        <v>891</v>
      </c>
    </row>
    <row collapsed="false" customFormat="false" customHeight="false" hidden="false" ht="12.1" outlineLevel="0" r="1090">
      <c r="A1090" s="20" t="n">
        <v>46091.722696759</v>
      </c>
      <c r="B1090" s="16" t="s">
        <v>790</v>
      </c>
      <c r="C1090" s="16" t="s">
        <v>980</v>
      </c>
      <c r="D1090" s="16" t="s">
        <v>763</v>
      </c>
      <c r="E1090" s="16" t="s">
        <v>133</v>
      </c>
      <c r="F1090" s="16" t="s">
        <v>20</v>
      </c>
      <c r="G1090" s="7" t="n">
        <v>53</v>
      </c>
      <c r="H1090" s="6" t="n">
        <v>18.0455</v>
      </c>
      <c r="I1090" s="6" t="n">
        <v>-956.41</v>
      </c>
      <c r="J1090" s="6" t="n">
        <v>-0</v>
      </c>
      <c r="K1090" s="6" t="n">
        <v>-0</v>
      </c>
      <c r="L1090" s="6" t="n">
        <v>-0.19</v>
      </c>
      <c r="M1090" s="6"/>
      <c r="N1090" s="6" t="s">
        <f>=I1090+J1090+K1090+L1090</f>
      </c>
      <c r="O1090" s="6"/>
      <c r="P1090" s="16"/>
      <c r="Q1090" s="16" t="s">
        <v>891</v>
      </c>
    </row>
    <row collapsed="false" customFormat="false" customHeight="false" hidden="false" ht="12.1" outlineLevel="0" r="1091">
      <c r="A1091" s="25" t="n">
        <v>46091.727673611</v>
      </c>
      <c r="B1091" s="26" t="s">
        <v>817</v>
      </c>
      <c r="C1091" s="26" t="s">
        <v>1071</v>
      </c>
      <c r="D1091" s="26" t="s">
        <v>764</v>
      </c>
      <c r="E1091" s="26" t="s">
        <v>18</v>
      </c>
      <c r="F1091" s="26" t="s">
        <v>20</v>
      </c>
      <c r="G1091" s="27" t="n">
        <v>-10</v>
      </c>
      <c r="H1091" s="28" t="n">
        <v>251.25</v>
      </c>
      <c r="I1091" s="28" t="n">
        <v>2512.5</v>
      </c>
      <c r="J1091" s="28" t="n">
        <v>0</v>
      </c>
      <c r="K1091" s="28" t="n">
        <v>-2.01</v>
      </c>
      <c r="L1091" s="28" t="n">
        <v>-0</v>
      </c>
      <c r="M1091" s="28"/>
      <c r="N1091" s="6" t="s">
        <f>=I1091+J1091+K1091+L1091</f>
      </c>
      <c r="O1091" s="28"/>
      <c r="P1091" s="26"/>
      <c r="Q1091" s="26" t="s">
        <v>985</v>
      </c>
    </row>
    <row collapsed="false" customFormat="false" customHeight="false" hidden="false" ht="12.1" outlineLevel="0" r="1092">
      <c r="A1092" s="25" t="n">
        <v>46091.728113426</v>
      </c>
      <c r="B1092" s="26" t="s">
        <v>791</v>
      </c>
      <c r="C1092" s="26" t="s">
        <v>993</v>
      </c>
      <c r="D1092" s="26" t="s">
        <v>764</v>
      </c>
      <c r="E1092" s="26" t="s">
        <v>18</v>
      </c>
      <c r="F1092" s="26" t="s">
        <v>20</v>
      </c>
      <c r="G1092" s="27" t="n">
        <v>-10</v>
      </c>
      <c r="H1092" s="28" t="n">
        <v>69.9</v>
      </c>
      <c r="I1092" s="28" t="n">
        <v>699</v>
      </c>
      <c r="J1092" s="28" t="n">
        <v>0</v>
      </c>
      <c r="K1092" s="28" t="n">
        <v>-0.56</v>
      </c>
      <c r="L1092" s="28" t="n">
        <v>-0</v>
      </c>
      <c r="M1092" s="28"/>
      <c r="N1092" s="6" t="s">
        <f>=I1092+J1092+K1092+L1092</f>
      </c>
      <c r="O1092" s="28"/>
      <c r="P1092" s="26"/>
      <c r="Q1092" s="26" t="s">
        <v>985</v>
      </c>
    </row>
    <row collapsed="false" customFormat="false" customHeight="false" hidden="false" ht="12.1" outlineLevel="0" r="1093">
      <c r="A1093" s="25" t="n">
        <v>46091.728113426</v>
      </c>
      <c r="B1093" s="26" t="s">
        <v>791</v>
      </c>
      <c r="C1093" s="26" t="s">
        <v>993</v>
      </c>
      <c r="D1093" s="26" t="s">
        <v>764</v>
      </c>
      <c r="E1093" s="26" t="s">
        <v>18</v>
      </c>
      <c r="F1093" s="26" t="s">
        <v>20</v>
      </c>
      <c r="G1093" s="27" t="n">
        <v>-30</v>
      </c>
      <c r="H1093" s="28" t="n">
        <v>69.9</v>
      </c>
      <c r="I1093" s="28" t="n">
        <v>2097</v>
      </c>
      <c r="J1093" s="28" t="n">
        <v>0</v>
      </c>
      <c r="K1093" s="28" t="n">
        <v>-1.68</v>
      </c>
      <c r="L1093" s="28" t="n">
        <v>-0</v>
      </c>
      <c r="M1093" s="28"/>
      <c r="N1093" s="6" t="s">
        <f>=I1093+J1093+K1093+L1093</f>
      </c>
      <c r="O1093" s="28"/>
      <c r="P1093" s="26"/>
      <c r="Q1093" s="26" t="s">
        <v>985</v>
      </c>
    </row>
    <row collapsed="false" customFormat="false" customHeight="false" hidden="false" ht="12.1" outlineLevel="0" r="1094">
      <c r="A1094" s="25" t="n">
        <v>46091.728402778</v>
      </c>
      <c r="B1094" s="26" t="s">
        <v>792</v>
      </c>
      <c r="C1094" s="26" t="s">
        <v>995</v>
      </c>
      <c r="D1094" s="26" t="s">
        <v>764</v>
      </c>
      <c r="E1094" s="26" t="s">
        <v>18</v>
      </c>
      <c r="F1094" s="26" t="s">
        <v>20</v>
      </c>
      <c r="G1094" s="27" t="n">
        <v>-500</v>
      </c>
      <c r="H1094" s="28" t="n">
        <v>1.249</v>
      </c>
      <c r="I1094" s="28" t="n">
        <v>624.5</v>
      </c>
      <c r="J1094" s="28" t="n">
        <v>0</v>
      </c>
      <c r="K1094" s="28" t="n">
        <v>-0.5</v>
      </c>
      <c r="L1094" s="28" t="n">
        <v>-0</v>
      </c>
      <c r="M1094" s="28"/>
      <c r="N1094" s="6" t="s">
        <f>=I1094+J1094+K1094+L1094</f>
      </c>
      <c r="O1094" s="28"/>
      <c r="P1094" s="26"/>
      <c r="Q1094" s="26" t="s">
        <v>985</v>
      </c>
    </row>
    <row collapsed="false" customFormat="false" customHeight="false" hidden="false" ht="12.1" outlineLevel="0" r="1095">
      <c r="A1095" s="25" t="n">
        <v>46091.729236111</v>
      </c>
      <c r="B1095" s="26" t="s">
        <v>145</v>
      </c>
      <c r="C1095" s="26" t="s">
        <v>1069</v>
      </c>
      <c r="D1095" s="26" t="s">
        <v>764</v>
      </c>
      <c r="E1095" s="26" t="s">
        <v>133</v>
      </c>
      <c r="F1095" s="26" t="s">
        <v>20</v>
      </c>
      <c r="G1095" s="27" t="n">
        <v>-1027</v>
      </c>
      <c r="H1095" s="28" t="n">
        <v>1.9402</v>
      </c>
      <c r="I1095" s="28" t="n">
        <v>1992.59</v>
      </c>
      <c r="J1095" s="28" t="n">
        <v>0</v>
      </c>
      <c r="K1095" s="28" t="n">
        <v>-0</v>
      </c>
      <c r="L1095" s="28" t="n">
        <v>-0</v>
      </c>
      <c r="M1095" s="28"/>
      <c r="N1095" s="6" t="s">
        <f>=I1095+J1095+K1095+L1095</f>
      </c>
      <c r="O1095" s="28"/>
      <c r="P1095" s="26"/>
      <c r="Q1095" s="26" t="s">
        <v>985</v>
      </c>
    </row>
    <row collapsed="false" customFormat="false" customHeight="false" hidden="false" ht="12.1" outlineLevel="0" r="1096">
      <c r="A1096" s="20" t="n">
        <v>46091.729780093</v>
      </c>
      <c r="B1096" s="16" t="s">
        <v>81</v>
      </c>
      <c r="C1096" s="16" t="s">
        <v>948</v>
      </c>
      <c r="D1096" s="16" t="s">
        <v>763</v>
      </c>
      <c r="E1096" s="16" t="s">
        <v>18</v>
      </c>
      <c r="F1096" s="16" t="s">
        <v>20</v>
      </c>
      <c r="G1096" s="7" t="n">
        <v>74</v>
      </c>
      <c r="H1096" s="6" t="n">
        <v>85.76</v>
      </c>
      <c r="I1096" s="6" t="n">
        <v>-6346.24</v>
      </c>
      <c r="J1096" s="6" t="n">
        <v>-0</v>
      </c>
      <c r="K1096" s="6" t="n">
        <v>-3.17</v>
      </c>
      <c r="L1096" s="6" t="n">
        <v>-0</v>
      </c>
      <c r="M1096" s="6"/>
      <c r="N1096" s="6" t="s">
        <f>=I1096+J1096+K1096+L1096</f>
      </c>
      <c r="O1096" s="6"/>
      <c r="P1096" s="16"/>
      <c r="Q1096" s="16" t="s">
        <v>985</v>
      </c>
    </row>
    <row collapsed="false" customFormat="false" customHeight="false" hidden="false" ht="12.1" outlineLevel="0" r="1097">
      <c r="A1097" s="20" t="n">
        <v>46091.746793981</v>
      </c>
      <c r="B1097" s="16" t="s">
        <v>145</v>
      </c>
      <c r="C1097" s="16" t="s">
        <v>1069</v>
      </c>
      <c r="D1097" s="16" t="s">
        <v>763</v>
      </c>
      <c r="E1097" s="16" t="s">
        <v>133</v>
      </c>
      <c r="F1097" s="16" t="s">
        <v>20</v>
      </c>
      <c r="G1097" s="7" t="n">
        <v>810</v>
      </c>
      <c r="H1097" s="6" t="n">
        <v>1.9403</v>
      </c>
      <c r="I1097" s="6" t="n">
        <v>-1571.64</v>
      </c>
      <c r="J1097" s="6" t="n">
        <v>-0</v>
      </c>
      <c r="K1097" s="6" t="n">
        <v>-0</v>
      </c>
      <c r="L1097" s="6" t="n">
        <v>-0</v>
      </c>
      <c r="M1097" s="6"/>
      <c r="N1097" s="6" t="s">
        <f>=I1097+J1097+K1097+L1097</f>
      </c>
      <c r="O1097" s="6"/>
      <c r="P1097" s="16"/>
      <c r="Q1097" s="16" t="s">
        <v>985</v>
      </c>
    </row>
    <row collapsed="false" customFormat="false" customHeight="false" hidden="false" ht="12.1" outlineLevel="0" r="1098">
      <c r="A1098" s="21" t="n">
        <v>46104.604560185</v>
      </c>
      <c r="B1098" s="22" t="s">
        <v>903</v>
      </c>
      <c r="C1098" s="22" t="s">
        <v>1141</v>
      </c>
      <c r="D1098" s="22" t="s">
        <v>903</v>
      </c>
      <c r="E1098" s="22" t="s">
        <v>903</v>
      </c>
      <c r="F1098" s="22" t="s">
        <v>20</v>
      </c>
      <c r="G1098" s="23" t="n">
        <v>1</v>
      </c>
      <c r="H1098" s="24" t="n">
        <v>147.1</v>
      </c>
      <c r="I1098" s="24" t="n">
        <v>147.1</v>
      </c>
      <c r="J1098" s="24" t="n">
        <v>0</v>
      </c>
      <c r="K1098" s="24" t="n">
        <v>-0</v>
      </c>
      <c r="L1098" s="24" t="n">
        <v>-0</v>
      </c>
      <c r="M1098" s="24"/>
      <c r="N1098" s="6" t="s">
        <f>=I1098+J1098+K1098+L1098</f>
      </c>
      <c r="O1098" s="24"/>
      <c r="P1098" s="22"/>
      <c r="Q1098" s="22" t="s">
        <v>911</v>
      </c>
    </row>
    <row collapsed="false" customFormat="false" customHeight="false" hidden="false" ht="12.1" outlineLevel="0" r="1099">
      <c r="A1099" s="21" t="n">
        <v>46113.639259259</v>
      </c>
      <c r="B1099" s="22" t="s">
        <v>903</v>
      </c>
      <c r="C1099" s="22" t="s">
        <v>1142</v>
      </c>
      <c r="D1099" s="22" t="s">
        <v>903</v>
      </c>
      <c r="E1099" s="22" t="s">
        <v>903</v>
      </c>
      <c r="F1099" s="22" t="s">
        <v>20</v>
      </c>
      <c r="G1099" s="23" t="n">
        <v>1</v>
      </c>
      <c r="H1099" s="24" t="n">
        <v>383.9</v>
      </c>
      <c r="I1099" s="24" t="n">
        <v>383.9</v>
      </c>
      <c r="J1099" s="24" t="n">
        <v>0</v>
      </c>
      <c r="K1099" s="24" t="n">
        <v>-0</v>
      </c>
      <c r="L1099" s="24" t="n">
        <v>-0</v>
      </c>
      <c r="M1099" s="24"/>
      <c r="N1099" s="6" t="s">
        <f>=I1099+J1099+K1099+L1099</f>
      </c>
      <c r="O1099" s="24"/>
      <c r="P1099" s="22"/>
      <c r="Q1099" s="22" t="s">
        <v>911</v>
      </c>
    </row>
    <row collapsed="false" customFormat="false" customHeight="false" hidden="false" ht="12.1" outlineLevel="0" r="1100">
      <c r="A1100" s="21" t="n">
        <v>46114</v>
      </c>
      <c r="B1100" s="22" t="s">
        <v>890</v>
      </c>
      <c r="C1100" s="22" t="s">
        <v>192</v>
      </c>
      <c r="D1100" s="22" t="s">
        <v>890</v>
      </c>
      <c r="E1100" s="22" t="s">
        <v>890</v>
      </c>
      <c r="F1100" s="22" t="s">
        <v>20</v>
      </c>
      <c r="G1100" s="23" t="n">
        <v>1</v>
      </c>
      <c r="H1100" s="24" t="n">
        <v>13661.63</v>
      </c>
      <c r="I1100" s="24" t="n">
        <v>13661.63</v>
      </c>
      <c r="J1100" s="24" t="n">
        <v>0</v>
      </c>
      <c r="K1100" s="24" t="n">
        <v>-0</v>
      </c>
      <c r="L1100" s="24" t="n">
        <v>-0</v>
      </c>
      <c r="M1100" s="24"/>
      <c r="N1100" s="6" t="s">
        <f>=I1100+J1100+K1100+L1100</f>
      </c>
      <c r="O1100" s="24"/>
      <c r="P1100" s="22"/>
      <c r="Q1100" s="22" t="s">
        <v>891</v>
      </c>
    </row>
    <row collapsed="false" customFormat="false" customHeight="false" hidden="false" ht="12.1" outlineLevel="0" r="1101">
      <c r="A1101" s="20" t="n">
        <v>46114.618958333</v>
      </c>
      <c r="B1101" s="16" t="s">
        <v>53</v>
      </c>
      <c r="C1101" s="16" t="s">
        <v>1140</v>
      </c>
      <c r="D1101" s="16" t="s">
        <v>763</v>
      </c>
      <c r="E1101" s="16" t="s">
        <v>18</v>
      </c>
      <c r="F1101" s="16" t="s">
        <v>20</v>
      </c>
      <c r="G1101" s="7" t="n">
        <v>1</v>
      </c>
      <c r="H1101" s="6" t="n">
        <v>3237.4</v>
      </c>
      <c r="I1101" s="6" t="n">
        <v>-3237.4</v>
      </c>
      <c r="J1101" s="6" t="n">
        <v>-0</v>
      </c>
      <c r="K1101" s="6" t="n">
        <v>-1.94</v>
      </c>
      <c r="L1101" s="6" t="n">
        <v>-0.97</v>
      </c>
      <c r="M1101" s="6"/>
      <c r="N1101" s="6" t="s">
        <f>=I1101+J1101+K1101+L1101</f>
      </c>
      <c r="O1101" s="6"/>
      <c r="P1101" s="16"/>
      <c r="Q1101" s="16" t="s">
        <v>891</v>
      </c>
    </row>
    <row collapsed="false" customFormat="false" customHeight="false" hidden="false" ht="12.1" outlineLevel="0" r="1102">
      <c r="A1102" s="20" t="n">
        <v>46114.628171296</v>
      </c>
      <c r="B1102" s="16" t="s">
        <v>826</v>
      </c>
      <c r="C1102" s="16" t="s">
        <v>1126</v>
      </c>
      <c r="D1102" s="16" t="s">
        <v>763</v>
      </c>
      <c r="E1102" s="16" t="s">
        <v>172</v>
      </c>
      <c r="F1102" s="16" t="s">
        <v>20</v>
      </c>
      <c r="G1102" s="7" t="n">
        <v>3</v>
      </c>
      <c r="H1102" s="6" t="n">
        <v>88.54</v>
      </c>
      <c r="I1102" s="6" t="n">
        <v>-2656.2</v>
      </c>
      <c r="J1102" s="6" t="n">
        <v>-8.88</v>
      </c>
      <c r="K1102" s="6" t="n">
        <v>-1.6</v>
      </c>
      <c r="L1102" s="6" t="n">
        <v>-0.4</v>
      </c>
      <c r="M1102" s="6"/>
      <c r="N1102" s="6" t="s">
        <f>=I1102+J1102+K1102+L1102</f>
      </c>
      <c r="O1102" s="6"/>
      <c r="P1102" s="16"/>
      <c r="Q1102" s="16" t="s">
        <v>891</v>
      </c>
    </row>
    <row collapsed="false" customFormat="false" customHeight="false" hidden="false" ht="12.1" outlineLevel="0" r="1103">
      <c r="A1103" s="20" t="n">
        <v>46114.62962963</v>
      </c>
      <c r="B1103" s="16" t="s">
        <v>820</v>
      </c>
      <c r="C1103" s="16" t="s">
        <v>1090</v>
      </c>
      <c r="D1103" s="16" t="s">
        <v>763</v>
      </c>
      <c r="E1103" s="16" t="s">
        <v>172</v>
      </c>
      <c r="F1103" s="16" t="s">
        <v>20</v>
      </c>
      <c r="G1103" s="7" t="n">
        <v>1</v>
      </c>
      <c r="H1103" s="6" t="n">
        <v>62.435</v>
      </c>
      <c r="I1103" s="6" t="n">
        <v>-624.35</v>
      </c>
      <c r="J1103" s="6" t="n">
        <v>-9.78</v>
      </c>
      <c r="K1103" s="6" t="n">
        <v>-0.37</v>
      </c>
      <c r="L1103" s="6" t="n">
        <v>-0.09</v>
      </c>
      <c r="M1103" s="6"/>
      <c r="N1103" s="6" t="s">
        <f>=I1103+J1103+K1103+L1103</f>
      </c>
      <c r="O1103" s="6"/>
      <c r="P1103" s="16"/>
      <c r="Q1103" s="16" t="s">
        <v>891</v>
      </c>
    </row>
    <row collapsed="false" customFormat="false" customHeight="false" hidden="false" ht="12.1" outlineLevel="0" r="1104">
      <c r="A1104" s="20" t="n">
        <v>46114.631365741</v>
      </c>
      <c r="B1104" s="16" t="s">
        <v>17</v>
      </c>
      <c r="C1104" s="16" t="s">
        <v>1093</v>
      </c>
      <c r="D1104" s="16" t="s">
        <v>763</v>
      </c>
      <c r="E1104" s="16" t="s">
        <v>18</v>
      </c>
      <c r="F1104" s="16" t="s">
        <v>20</v>
      </c>
      <c r="G1104" s="7" t="n">
        <v>1</v>
      </c>
      <c r="H1104" s="6" t="n">
        <v>2450.5</v>
      </c>
      <c r="I1104" s="6" t="n">
        <v>-2450.5</v>
      </c>
      <c r="J1104" s="6" t="n">
        <v>-0</v>
      </c>
      <c r="K1104" s="6" t="n">
        <v>-1.47</v>
      </c>
      <c r="L1104" s="6" t="n">
        <v>-0.73</v>
      </c>
      <c r="M1104" s="6"/>
      <c r="N1104" s="6" t="s">
        <f>=I1104+J1104+K1104+L1104</f>
      </c>
      <c r="O1104" s="6"/>
      <c r="P1104" s="16"/>
      <c r="Q1104" s="16" t="s">
        <v>891</v>
      </c>
    </row>
    <row collapsed="false" customFormat="false" customHeight="false" hidden="false" ht="12.1" outlineLevel="0" r="1105">
      <c r="A1105" s="25" t="n">
        <v>46114.633125</v>
      </c>
      <c r="B1105" s="26" t="s">
        <v>790</v>
      </c>
      <c r="C1105" s="26" t="s">
        <v>980</v>
      </c>
      <c r="D1105" s="26" t="s">
        <v>764</v>
      </c>
      <c r="E1105" s="26" t="s">
        <v>133</v>
      </c>
      <c r="F1105" s="26" t="s">
        <v>20</v>
      </c>
      <c r="G1105" s="27" t="n">
        <v>-12</v>
      </c>
      <c r="H1105" s="28" t="n">
        <v>18.2055</v>
      </c>
      <c r="I1105" s="28" t="n">
        <v>218.47</v>
      </c>
      <c r="J1105" s="28" t="n">
        <v>0</v>
      </c>
      <c r="K1105" s="28" t="n">
        <v>-0</v>
      </c>
      <c r="L1105" s="28" t="n">
        <v>-0.05</v>
      </c>
      <c r="M1105" s="28"/>
      <c r="N1105" s="6" t="s">
        <f>=I1105+J1105+K1105+L1105</f>
      </c>
      <c r="O1105" s="28"/>
      <c r="P1105" s="26"/>
      <c r="Q1105" s="26" t="s">
        <v>891</v>
      </c>
    </row>
    <row collapsed="false" customFormat="false" customHeight="false" hidden="false" ht="12.1" outlineLevel="0" r="1106">
      <c r="A1106" s="25" t="n">
        <v>46114.6359375</v>
      </c>
      <c r="B1106" s="26" t="s">
        <v>790</v>
      </c>
      <c r="C1106" s="26" t="s">
        <v>980</v>
      </c>
      <c r="D1106" s="26" t="s">
        <v>764</v>
      </c>
      <c r="E1106" s="26" t="s">
        <v>133</v>
      </c>
      <c r="F1106" s="26" t="s">
        <v>20</v>
      </c>
      <c r="G1106" s="27" t="n">
        <v>-1</v>
      </c>
      <c r="H1106" s="28" t="n">
        <v>18.2055</v>
      </c>
      <c r="I1106" s="28" t="n">
        <v>18.21</v>
      </c>
      <c r="J1106" s="28" t="n">
        <v>0</v>
      </c>
      <c r="K1106" s="28" t="n">
        <v>-0</v>
      </c>
      <c r="L1106" s="28" t="n">
        <v>-0.02</v>
      </c>
      <c r="M1106" s="28"/>
      <c r="N1106" s="6" t="s">
        <f>=I1106+J1106+K1106+L1106</f>
      </c>
      <c r="O1106" s="28"/>
      <c r="P1106" s="26"/>
      <c r="Q1106" s="26" t="s">
        <v>891</v>
      </c>
    </row>
    <row collapsed="false" customFormat="false" customHeight="false" hidden="false" ht="12.1" outlineLevel="0" r="1107">
      <c r="A1107" s="20" t="n">
        <v>46114.637592593</v>
      </c>
      <c r="B1107" s="16" t="s">
        <v>17</v>
      </c>
      <c r="C1107" s="16" t="s">
        <v>1093</v>
      </c>
      <c r="D1107" s="16" t="s">
        <v>763</v>
      </c>
      <c r="E1107" s="16" t="s">
        <v>18</v>
      </c>
      <c r="F1107" s="16" t="s">
        <v>20</v>
      </c>
      <c r="G1107" s="7" t="n">
        <v>2</v>
      </c>
      <c r="H1107" s="6" t="n">
        <v>2451.5</v>
      </c>
      <c r="I1107" s="6" t="n">
        <v>-4903</v>
      </c>
      <c r="J1107" s="6" t="n">
        <v>-0</v>
      </c>
      <c r="K1107" s="6" t="n">
        <v>-2.94</v>
      </c>
      <c r="L1107" s="6" t="n">
        <v>-0</v>
      </c>
      <c r="M1107" s="6"/>
      <c r="N1107" s="6" t="s">
        <f>=I1107+J1107+K1107+L1107</f>
      </c>
      <c r="O1107" s="6"/>
      <c r="P1107" s="16"/>
      <c r="Q1107" s="16" t="s">
        <v>891</v>
      </c>
    </row>
    <row collapsed="false" customFormat="false" customHeight="false" hidden="false" ht="12.1" outlineLevel="0" r="1108">
      <c r="A1108" s="25" t="n">
        <v>46114.644733796</v>
      </c>
      <c r="B1108" s="26" t="s">
        <v>145</v>
      </c>
      <c r="C1108" s="26" t="s">
        <v>1069</v>
      </c>
      <c r="D1108" s="26" t="s">
        <v>764</v>
      </c>
      <c r="E1108" s="26" t="s">
        <v>133</v>
      </c>
      <c r="F1108" s="26" t="s">
        <v>20</v>
      </c>
      <c r="G1108" s="27" t="n">
        <v>-698</v>
      </c>
      <c r="H1108" s="28" t="n">
        <v>1.9582</v>
      </c>
      <c r="I1108" s="28" t="n">
        <v>1366.82</v>
      </c>
      <c r="J1108" s="28" t="n">
        <v>0</v>
      </c>
      <c r="K1108" s="28" t="n">
        <v>-0</v>
      </c>
      <c r="L1108" s="28" t="n">
        <v>-0</v>
      </c>
      <c r="M1108" s="28"/>
      <c r="N1108" s="6" t="s">
        <f>=I1108+J1108+K1108+L1108</f>
      </c>
      <c r="O1108" s="28"/>
      <c r="P1108" s="26"/>
      <c r="Q1108" s="26" t="s">
        <v>985</v>
      </c>
    </row>
    <row collapsed="false" customFormat="false" customHeight="false" hidden="false" ht="12.1" outlineLevel="0" r="1109">
      <c r="A1109" s="20" t="n">
        <v>46114.645578704</v>
      </c>
      <c r="B1109" s="16" t="s">
        <v>61</v>
      </c>
      <c r="C1109" s="16" t="s">
        <v>969</v>
      </c>
      <c r="D1109" s="16" t="s">
        <v>763</v>
      </c>
      <c r="E1109" s="16" t="s">
        <v>18</v>
      </c>
      <c r="F1109" s="16" t="s">
        <v>20</v>
      </c>
      <c r="G1109" s="7" t="n">
        <v>2000</v>
      </c>
      <c r="H1109" s="6" t="n">
        <v>0.682</v>
      </c>
      <c r="I1109" s="6" t="n">
        <v>-1364</v>
      </c>
      <c r="J1109" s="6" t="n">
        <v>-0</v>
      </c>
      <c r="K1109" s="6" t="n">
        <v>-1.09</v>
      </c>
      <c r="L1109" s="6" t="n">
        <v>-0</v>
      </c>
      <c r="M1109" s="6"/>
      <c r="N1109" s="6" t="s">
        <f>=I1109+J1109+K1109+L1109</f>
      </c>
      <c r="O1109" s="6"/>
      <c r="P1109" s="16"/>
      <c r="Q1109" s="16" t="s">
        <v>985</v>
      </c>
    </row>
    <row collapsed="false" customFormat="false" customHeight="false" hidden="false" ht="12.1" outlineLevel="0" r="1110">
      <c r="A1110" s="21" t="n">
        <v>46117</v>
      </c>
      <c r="B1110" s="22" t="s">
        <v>890</v>
      </c>
      <c r="C1110" s="22" t="s">
        <v>192</v>
      </c>
      <c r="D1110" s="22" t="s">
        <v>890</v>
      </c>
      <c r="E1110" s="22" t="s">
        <v>890</v>
      </c>
      <c r="F1110" s="22" t="s">
        <v>20</v>
      </c>
      <c r="G1110" s="23" t="n">
        <v>1</v>
      </c>
      <c r="H1110" s="24" t="n">
        <v>16973</v>
      </c>
      <c r="I1110" s="24" t="n">
        <v>16973</v>
      </c>
      <c r="J1110" s="24" t="n">
        <v>0</v>
      </c>
      <c r="K1110" s="24" t="n">
        <v>-0</v>
      </c>
      <c r="L1110" s="24" t="n">
        <v>-0</v>
      </c>
      <c r="M1110" s="24"/>
      <c r="N1110" s="6" t="s">
        <f>=I1110+J1110+K1110+L1110</f>
      </c>
      <c r="O1110" s="24"/>
      <c r="P1110" s="22"/>
      <c r="Q1110" s="22" t="s">
        <v>891</v>
      </c>
    </row>
    <row collapsed="false" customFormat="false" customHeight="false" hidden="false" ht="12.1" outlineLevel="0" r="1111">
      <c r="A1111" s="21" t="n">
        <v>46118.020636574</v>
      </c>
      <c r="B1111" s="22" t="s">
        <v>890</v>
      </c>
      <c r="C1111" s="22" t="s">
        <v>727</v>
      </c>
      <c r="D1111" s="22" t="s">
        <v>890</v>
      </c>
      <c r="E1111" s="22" t="s">
        <v>890</v>
      </c>
      <c r="F1111" s="22" t="s">
        <v>20</v>
      </c>
      <c r="G1111" s="23" t="n">
        <v>1</v>
      </c>
      <c r="H1111" s="24" t="n">
        <v>3566.77</v>
      </c>
      <c r="I1111" s="24" t="n">
        <v>3566.77</v>
      </c>
      <c r="J1111" s="24" t="n">
        <v>0</v>
      </c>
      <c r="K1111" s="24" t="n">
        <v>-0</v>
      </c>
      <c r="L1111" s="24" t="n">
        <v>-0</v>
      </c>
      <c r="M1111" s="24"/>
      <c r="N1111" s="6" t="s">
        <f>=I1111+J1111+K1111+L1111</f>
      </c>
      <c r="O1111" s="24"/>
      <c r="P1111" s="22"/>
      <c r="Q1111" s="22" t="s">
        <v>985</v>
      </c>
    </row>
    <row collapsed="false" customFormat="false" customHeight="false" hidden="false" ht="12.1" outlineLevel="0" r="1112">
      <c r="A1112" s="21" t="n">
        <v>46118.020636574</v>
      </c>
      <c r="B1112" s="22" t="s">
        <v>890</v>
      </c>
      <c r="C1112" s="22" t="s">
        <v>727</v>
      </c>
      <c r="D1112" s="22" t="s">
        <v>890</v>
      </c>
      <c r="E1112" s="22" t="s">
        <v>890</v>
      </c>
      <c r="F1112" s="22" t="s">
        <v>20</v>
      </c>
      <c r="G1112" s="23" t="n">
        <v>1</v>
      </c>
      <c r="H1112" s="24" t="n">
        <v>988.65</v>
      </c>
      <c r="I1112" s="24" t="n">
        <v>988.65</v>
      </c>
      <c r="J1112" s="24" t="n">
        <v>0</v>
      </c>
      <c r="K1112" s="24" t="n">
        <v>-0</v>
      </c>
      <c r="L1112" s="24" t="n">
        <v>-0</v>
      </c>
      <c r="M1112" s="24"/>
      <c r="N1112" s="6" t="s">
        <f>=I1112+J1112+K1112+L1112</f>
      </c>
      <c r="O1112" s="24"/>
      <c r="P1112" s="22"/>
      <c r="Q1112" s="22" t="s">
        <v>985</v>
      </c>
    </row>
    <row collapsed="false" customFormat="false" customHeight="false" hidden="false" ht="12.1" outlineLevel="0" r="1113">
      <c r="A1113" s="20" t="n">
        <v>46118.477418981</v>
      </c>
      <c r="B1113" s="16" t="s">
        <v>53</v>
      </c>
      <c r="C1113" s="16" t="s">
        <v>1140</v>
      </c>
      <c r="D1113" s="16" t="s">
        <v>763</v>
      </c>
      <c r="E1113" s="16" t="s">
        <v>18</v>
      </c>
      <c r="F1113" s="16" t="s">
        <v>20</v>
      </c>
      <c r="G1113" s="7" t="n">
        <v>1</v>
      </c>
      <c r="H1113" s="6" t="n">
        <v>3207.8</v>
      </c>
      <c r="I1113" s="6" t="n">
        <v>-3207.8</v>
      </c>
      <c r="J1113" s="6" t="n">
        <v>-0</v>
      </c>
      <c r="K1113" s="6" t="n">
        <v>-1.92</v>
      </c>
      <c r="L1113" s="6" t="n">
        <v>-0</v>
      </c>
      <c r="M1113" s="6"/>
      <c r="N1113" s="6" t="s">
        <f>=I1113+J1113+K1113+L1113</f>
      </c>
      <c r="O1113" s="6"/>
      <c r="P1113" s="16"/>
      <c r="Q1113" s="16" t="s">
        <v>891</v>
      </c>
    </row>
    <row collapsed="false" customFormat="false" customHeight="false" hidden="false" ht="12.1" outlineLevel="0" r="1114">
      <c r="A1114" s="20" t="n">
        <v>46118.477546296</v>
      </c>
      <c r="B1114" s="16" t="s">
        <v>23</v>
      </c>
      <c r="C1114" s="16" t="s">
        <v>1132</v>
      </c>
      <c r="D1114" s="16" t="s">
        <v>763</v>
      </c>
      <c r="E1114" s="16" t="s">
        <v>18</v>
      </c>
      <c r="F1114" s="16" t="s">
        <v>20</v>
      </c>
      <c r="G1114" s="7" t="n">
        <v>1</v>
      </c>
      <c r="H1114" s="6" t="n">
        <v>4313</v>
      </c>
      <c r="I1114" s="6" t="n">
        <v>-4313</v>
      </c>
      <c r="J1114" s="6" t="n">
        <v>-0</v>
      </c>
      <c r="K1114" s="6" t="n">
        <v>-2.59</v>
      </c>
      <c r="L1114" s="6" t="n">
        <v>-1.29</v>
      </c>
      <c r="M1114" s="6"/>
      <c r="N1114" s="6" t="s">
        <f>=I1114+J1114+K1114+L1114</f>
      </c>
      <c r="O1114" s="6"/>
      <c r="P1114" s="16"/>
      <c r="Q1114" s="16" t="s">
        <v>891</v>
      </c>
    </row>
    <row collapsed="false" customFormat="false" customHeight="false" hidden="false" ht="12.1" outlineLevel="0" r="1115">
      <c r="A1115" s="20" t="n">
        <v>46118.478298611</v>
      </c>
      <c r="B1115" s="16" t="s">
        <v>49</v>
      </c>
      <c r="C1115" s="16" t="s">
        <v>1078</v>
      </c>
      <c r="D1115" s="16" t="s">
        <v>763</v>
      </c>
      <c r="E1115" s="16" t="s">
        <v>18</v>
      </c>
      <c r="F1115" s="16" t="s">
        <v>20</v>
      </c>
      <c r="G1115" s="7" t="n">
        <v>1</v>
      </c>
      <c r="H1115" s="6" t="n">
        <v>4147.5</v>
      </c>
      <c r="I1115" s="6" t="n">
        <v>-4147.5</v>
      </c>
      <c r="J1115" s="6" t="n">
        <v>-0</v>
      </c>
      <c r="K1115" s="6" t="n">
        <v>-2.49</v>
      </c>
      <c r="L1115" s="6" t="n">
        <v>-0</v>
      </c>
      <c r="M1115" s="6"/>
      <c r="N1115" s="6" t="s">
        <f>=I1115+J1115+K1115+L1115</f>
      </c>
      <c r="O1115" s="6"/>
      <c r="P1115" s="16"/>
      <c r="Q1115" s="16" t="s">
        <v>891</v>
      </c>
    </row>
    <row collapsed="false" customFormat="false" customHeight="false" hidden="false" ht="12.1" outlineLevel="0" r="1116">
      <c r="A1116" s="33" t="n">
        <v>46118.772430556</v>
      </c>
      <c r="B1116" s="34" t="s">
        <v>960</v>
      </c>
      <c r="C1116" s="34" t="s">
        <v>369</v>
      </c>
      <c r="D1116" s="34" t="s">
        <v>960</v>
      </c>
      <c r="E1116" s="34" t="s">
        <v>960</v>
      </c>
      <c r="F1116" s="34" t="s">
        <v>20</v>
      </c>
      <c r="G1116" s="35" t="n">
        <v>1</v>
      </c>
      <c r="H1116" s="36" t="n">
        <v>-3566.77</v>
      </c>
      <c r="I1116" s="36" t="n">
        <v>-3566.77</v>
      </c>
      <c r="J1116" s="36" t="n">
        <v>0</v>
      </c>
      <c r="K1116" s="36" t="n">
        <v>-0</v>
      </c>
      <c r="L1116" s="36" t="n">
        <v>-0</v>
      </c>
      <c r="M1116" s="36"/>
      <c r="N1116" s="6" t="s">
        <f>=I1116+J1116+K1116+L1116</f>
      </c>
      <c r="O1116" s="36"/>
      <c r="P1116" s="34"/>
      <c r="Q1116" s="34" t="s">
        <v>911</v>
      </c>
    </row>
    <row collapsed="false" customFormat="false" customHeight="false" hidden="false" ht="12.1" outlineLevel="0" r="1117">
      <c r="A1117" s="20" t="n">
        <v>46118.806319444</v>
      </c>
      <c r="B1117" s="16" t="s">
        <v>61</v>
      </c>
      <c r="C1117" s="16" t="s">
        <v>969</v>
      </c>
      <c r="D1117" s="16" t="s">
        <v>763</v>
      </c>
      <c r="E1117" s="16" t="s">
        <v>18</v>
      </c>
      <c r="F1117" s="16" t="s">
        <v>20</v>
      </c>
      <c r="G1117" s="7" t="n">
        <v>5000</v>
      </c>
      <c r="H1117" s="6" t="n">
        <v>0.754</v>
      </c>
      <c r="I1117" s="6" t="n">
        <v>-3770</v>
      </c>
      <c r="J1117" s="6" t="n">
        <v>-0</v>
      </c>
      <c r="K1117" s="6" t="n">
        <v>-1.89</v>
      </c>
      <c r="L1117" s="6" t="n">
        <v>-0</v>
      </c>
      <c r="M1117" s="6"/>
      <c r="N1117" s="6" t="s">
        <f>=I1117+J1117+K1117+L1117</f>
      </c>
      <c r="O1117" s="6"/>
      <c r="P1117" s="16"/>
      <c r="Q1117" s="16" t="s">
        <v>985</v>
      </c>
    </row>
    <row collapsed="false" customFormat="false" customHeight="false" hidden="false" ht="12.1" outlineLevel="0" r="1118">
      <c r="A1118" s="20" t="n">
        <v>46118.807349537</v>
      </c>
      <c r="B1118" s="16" t="s">
        <v>61</v>
      </c>
      <c r="C1118" s="16" t="s">
        <v>969</v>
      </c>
      <c r="D1118" s="16" t="s">
        <v>763</v>
      </c>
      <c r="E1118" s="16" t="s">
        <v>18</v>
      </c>
      <c r="F1118" s="16" t="s">
        <v>20</v>
      </c>
      <c r="G1118" s="7" t="n">
        <v>1000</v>
      </c>
      <c r="H1118" s="6" t="n">
        <v>0.755</v>
      </c>
      <c r="I1118" s="6" t="n">
        <v>-755</v>
      </c>
      <c r="J1118" s="6" t="n">
        <v>-0</v>
      </c>
      <c r="K1118" s="6" t="n">
        <v>-0.61</v>
      </c>
      <c r="L1118" s="6" t="n">
        <v>-0</v>
      </c>
      <c r="M1118" s="6"/>
      <c r="N1118" s="6" t="s">
        <f>=I1118+J1118+K1118+L1118</f>
      </c>
      <c r="O1118" s="6"/>
      <c r="P1118" s="16"/>
      <c r="Q1118" s="16" t="s">
        <v>985</v>
      </c>
    </row>
    <row collapsed="false" customFormat="false" customHeight="false" hidden="false" ht="12.1" outlineLevel="0" r="1119">
      <c r="A1119" s="20" t="n">
        <v>46118.807962963</v>
      </c>
      <c r="B1119" s="16" t="s">
        <v>145</v>
      </c>
      <c r="C1119" s="16" t="s">
        <v>1069</v>
      </c>
      <c r="D1119" s="16" t="s">
        <v>763</v>
      </c>
      <c r="E1119" s="16" t="s">
        <v>133</v>
      </c>
      <c r="F1119" s="16" t="s">
        <v>20</v>
      </c>
      <c r="G1119" s="7" t="n">
        <v>15</v>
      </c>
      <c r="H1119" s="6" t="n">
        <v>1.9614</v>
      </c>
      <c r="I1119" s="6" t="n">
        <v>-29.42</v>
      </c>
      <c r="J1119" s="6" t="n">
        <v>-0</v>
      </c>
      <c r="K1119" s="6" t="n">
        <v>-0</v>
      </c>
      <c r="L1119" s="6" t="n">
        <v>-0</v>
      </c>
      <c r="M1119" s="6"/>
      <c r="N1119" s="6" t="s">
        <f>=I1119+J1119+K1119+L1119</f>
      </c>
      <c r="O1119" s="6"/>
      <c r="P1119" s="16"/>
      <c r="Q1119" s="16" t="s">
        <v>985</v>
      </c>
    </row>
    <row collapsed="false" customFormat="false" customHeight="false" hidden="false" ht="12.1" outlineLevel="0" r="1120">
      <c r="A1120" s="25" t="n">
        <v>46119.679293981</v>
      </c>
      <c r="B1120" s="26" t="s">
        <v>819</v>
      </c>
      <c r="C1120" s="26" t="s">
        <v>1079</v>
      </c>
      <c r="D1120" s="26" t="s">
        <v>764</v>
      </c>
      <c r="E1120" s="26" t="s">
        <v>172</v>
      </c>
      <c r="F1120" s="26" t="s">
        <v>20</v>
      </c>
      <c r="G1120" s="27" t="n">
        <v>-10</v>
      </c>
      <c r="H1120" s="28" t="n">
        <v>62.508</v>
      </c>
      <c r="I1120" s="28" t="n">
        <v>6250.8</v>
      </c>
      <c r="J1120" s="28" t="n">
        <v>14.8</v>
      </c>
      <c r="K1120" s="28" t="n">
        <v>-4.38</v>
      </c>
      <c r="L1120" s="28" t="n">
        <v>-0</v>
      </c>
      <c r="M1120" s="28"/>
      <c r="N1120" s="6" t="s">
        <f>=I1120+J1120+K1120+L1120</f>
      </c>
      <c r="O1120" s="28"/>
      <c r="P1120" s="26"/>
      <c r="Q1120" s="26" t="s">
        <v>911</v>
      </c>
    </row>
    <row collapsed="false" customFormat="false" customHeight="false" hidden="false" ht="12.1" outlineLevel="0" r="1121">
      <c r="A1121" s="21" t="n">
        <v>46120</v>
      </c>
      <c r="B1121" s="22" t="s">
        <v>890</v>
      </c>
      <c r="C1121" s="22" t="s">
        <v>192</v>
      </c>
      <c r="D1121" s="22" t="s">
        <v>890</v>
      </c>
      <c r="E1121" s="22" t="s">
        <v>890</v>
      </c>
      <c r="F1121" s="22" t="s">
        <v>20</v>
      </c>
      <c r="G1121" s="23" t="n">
        <v>1</v>
      </c>
      <c r="H1121" s="24" t="n">
        <v>6230.22</v>
      </c>
      <c r="I1121" s="24" t="n">
        <v>6230.22</v>
      </c>
      <c r="J1121" s="24" t="n">
        <v>0</v>
      </c>
      <c r="K1121" s="24" t="n">
        <v>-0</v>
      </c>
      <c r="L1121" s="24" t="n">
        <v>-0</v>
      </c>
      <c r="M1121" s="24"/>
      <c r="N1121" s="6" t="s">
        <f>=I1121+J1121+K1121+L1121</f>
      </c>
      <c r="O1121" s="24"/>
      <c r="P1121" s="22"/>
      <c r="Q1121" s="22" t="s">
        <v>891</v>
      </c>
    </row>
    <row collapsed="false" customFormat="false" customHeight="false" hidden="false" ht="12.1" outlineLevel="0" r="1122">
      <c r="A1122" s="29" t="n">
        <v>46120.396527778</v>
      </c>
      <c r="B1122" s="30" t="s">
        <v>982</v>
      </c>
      <c r="C1122" s="30" t="s">
        <v>1143</v>
      </c>
      <c r="D1122" s="30" t="s">
        <v>982</v>
      </c>
      <c r="E1122" s="30" t="s">
        <v>982</v>
      </c>
      <c r="F1122" s="30" t="s">
        <v>20</v>
      </c>
      <c r="G1122" s="31" t="n">
        <v>1</v>
      </c>
      <c r="H1122" s="32" t="n">
        <v>-31.91</v>
      </c>
      <c r="I1122" s="32" t="n">
        <v>-31.91</v>
      </c>
      <c r="J1122" s="32" t="n">
        <v>0</v>
      </c>
      <c r="K1122" s="32" t="n">
        <v>-0</v>
      </c>
      <c r="L1122" s="32" t="n">
        <v>-0</v>
      </c>
      <c r="M1122" s="32"/>
      <c r="N1122" s="6" t="s">
        <f>=I1122+J1122+K1122+L1122</f>
      </c>
      <c r="O1122" s="32"/>
      <c r="P1122" s="30"/>
      <c r="Q1122" s="30" t="s">
        <v>911</v>
      </c>
    </row>
    <row collapsed="false" customFormat="false" customHeight="false" hidden="false" ht="12.1" outlineLevel="0" r="1123">
      <c r="A1123" s="33" t="n">
        <v>46120.397199074</v>
      </c>
      <c r="B1123" s="34" t="s">
        <v>960</v>
      </c>
      <c r="C1123" s="34" t="s">
        <v>369</v>
      </c>
      <c r="D1123" s="34" t="s">
        <v>960</v>
      </c>
      <c r="E1123" s="34" t="s">
        <v>960</v>
      </c>
      <c r="F1123" s="34" t="s">
        <v>20</v>
      </c>
      <c r="G1123" s="35" t="n">
        <v>1</v>
      </c>
      <c r="H1123" s="36" t="n">
        <v>-6230.22</v>
      </c>
      <c r="I1123" s="36" t="n">
        <v>-6230.22</v>
      </c>
      <c r="J1123" s="36" t="n">
        <v>0</v>
      </c>
      <c r="K1123" s="36" t="n">
        <v>-0</v>
      </c>
      <c r="L1123" s="36" t="n">
        <v>-0</v>
      </c>
      <c r="M1123" s="36"/>
      <c r="N1123" s="6" t="s">
        <f>=I1123+J1123+K1123+L1123</f>
      </c>
      <c r="O1123" s="36"/>
      <c r="P1123" s="34"/>
      <c r="Q1123" s="34" t="s">
        <v>911</v>
      </c>
    </row>
    <row collapsed="false" customFormat="false" customHeight="false" hidden="false" ht="12.1" outlineLevel="0" r="1124">
      <c r="A1124" s="20" t="n">
        <v>46120.400798611</v>
      </c>
      <c r="B1124" s="16" t="s">
        <v>819</v>
      </c>
      <c r="C1124" s="16" t="s">
        <v>1079</v>
      </c>
      <c r="D1124" s="16" t="s">
        <v>763</v>
      </c>
      <c r="E1124" s="16" t="s">
        <v>172</v>
      </c>
      <c r="F1124" s="16" t="s">
        <v>20</v>
      </c>
      <c r="G1124" s="7" t="n">
        <v>10</v>
      </c>
      <c r="H1124" s="6" t="n">
        <v>62.592</v>
      </c>
      <c r="I1124" s="6" t="n">
        <v>-6259.2</v>
      </c>
      <c r="J1124" s="6" t="n">
        <v>-16.9</v>
      </c>
      <c r="K1124" s="6" t="n">
        <v>-3.76</v>
      </c>
      <c r="L1124" s="6" t="n">
        <v>-0.54</v>
      </c>
      <c r="M1124" s="6"/>
      <c r="N1124" s="6" t="s">
        <f>=I1124+J1124+K1124+L1124</f>
      </c>
      <c r="O1124" s="6"/>
      <c r="P1124" s="16"/>
      <c r="Q1124" s="16" t="s">
        <v>891</v>
      </c>
    </row>
    <row collapsed="false" customFormat="false" customHeight="false" hidden="false" ht="12.1" outlineLevel="0" r="1125">
      <c r="A1125" s="20" t="n">
        <v>46120.744375</v>
      </c>
      <c r="B1125" s="16" t="s">
        <v>790</v>
      </c>
      <c r="C1125" s="16" t="s">
        <v>980</v>
      </c>
      <c r="D1125" s="16" t="s">
        <v>763</v>
      </c>
      <c r="E1125" s="16" t="s">
        <v>133</v>
      </c>
      <c r="F1125" s="16" t="s">
        <v>20</v>
      </c>
      <c r="G1125" s="7" t="n">
        <v>288</v>
      </c>
      <c r="H1125" s="6" t="n">
        <v>18.2475</v>
      </c>
      <c r="I1125" s="6" t="n">
        <v>-5255.28</v>
      </c>
      <c r="J1125" s="6" t="n">
        <v>-0</v>
      </c>
      <c r="K1125" s="6" t="n">
        <v>-0</v>
      </c>
      <c r="L1125" s="6" t="n">
        <v>-1.05</v>
      </c>
      <c r="M1125" s="6"/>
      <c r="N1125" s="6" t="s">
        <f>=I1125+J1125+K1125+L1125</f>
      </c>
      <c r="O1125" s="6"/>
      <c r="P1125" s="16"/>
      <c r="Q1125" s="16" t="s">
        <v>891</v>
      </c>
    </row>
    <row collapsed="false" customFormat="false" customHeight="false" hidden="false" ht="12.1" outlineLevel="0" r="1126">
      <c r="A1126" s="21" t="n">
        <v>46129</v>
      </c>
      <c r="B1126" s="22" t="s">
        <v>890</v>
      </c>
      <c r="C1126" s="22" t="s">
        <v>192</v>
      </c>
      <c r="D1126" s="22" t="s">
        <v>890</v>
      </c>
      <c r="E1126" s="22" t="s">
        <v>890</v>
      </c>
      <c r="F1126" s="22" t="s">
        <v>20</v>
      </c>
      <c r="G1126" s="23" t="n">
        <v>1</v>
      </c>
      <c r="H1126" s="24" t="n">
        <v>4840.51</v>
      </c>
      <c r="I1126" s="24" t="n">
        <v>4840.51</v>
      </c>
      <c r="J1126" s="24" t="n">
        <v>0</v>
      </c>
      <c r="K1126" s="24" t="n">
        <v>-0</v>
      </c>
      <c r="L1126" s="24" t="n">
        <v>-0</v>
      </c>
      <c r="M1126" s="24"/>
      <c r="N1126" s="6" t="s">
        <f>=I1126+J1126+K1126+L1126</f>
      </c>
      <c r="O1126" s="24"/>
      <c r="P1126" s="22"/>
      <c r="Q1126" s="22" t="s">
        <v>891</v>
      </c>
    </row>
    <row collapsed="false" customFormat="false" customHeight="false" hidden="false" ht="12.1" outlineLevel="0" r="1127">
      <c r="A1127" s="21" t="n">
        <v>46129</v>
      </c>
      <c r="B1127" s="22" t="s">
        <v>890</v>
      </c>
      <c r="C1127" s="22" t="s">
        <v>192</v>
      </c>
      <c r="D1127" s="22" t="s">
        <v>890</v>
      </c>
      <c r="E1127" s="22" t="s">
        <v>890</v>
      </c>
      <c r="F1127" s="22" t="s">
        <v>20</v>
      </c>
      <c r="G1127" s="23" t="n">
        <v>1</v>
      </c>
      <c r="H1127" s="24" t="n">
        <v>1000</v>
      </c>
      <c r="I1127" s="24" t="n">
        <v>1000</v>
      </c>
      <c r="J1127" s="24" t="n">
        <v>0</v>
      </c>
      <c r="K1127" s="24" t="n">
        <v>-0</v>
      </c>
      <c r="L1127" s="24" t="n">
        <v>-0</v>
      </c>
      <c r="M1127" s="24"/>
      <c r="N1127" s="6" t="s">
        <f>=I1127+J1127+K1127+L1127</f>
      </c>
      <c r="O1127" s="24"/>
      <c r="P1127" s="22"/>
      <c r="Q1127" s="22" t="s">
        <v>891</v>
      </c>
    </row>
    <row collapsed="false" customFormat="false" customHeight="false" hidden="false" ht="12.1" outlineLevel="0" r="1128">
      <c r="A1128" s="20" t="n">
        <v>46129.506990741</v>
      </c>
      <c r="B1128" s="16" t="s">
        <v>53</v>
      </c>
      <c r="C1128" s="16" t="s">
        <v>1140</v>
      </c>
      <c r="D1128" s="16" t="s">
        <v>763</v>
      </c>
      <c r="E1128" s="16" t="s">
        <v>18</v>
      </c>
      <c r="F1128" s="16" t="s">
        <v>20</v>
      </c>
      <c r="G1128" s="7" t="n">
        <v>3</v>
      </c>
      <c r="H1128" s="6" t="n">
        <v>326.24</v>
      </c>
      <c r="I1128" s="6" t="n">
        <v>-978.72</v>
      </c>
      <c r="J1128" s="6" t="n">
        <v>-0</v>
      </c>
      <c r="K1128" s="6" t="n">
        <v>-0.59</v>
      </c>
      <c r="L1128" s="6" t="n">
        <v>-0.29</v>
      </c>
      <c r="M1128" s="6"/>
      <c r="N1128" s="6" t="s">
        <f>=I1128+J1128+K1128+L1128</f>
      </c>
      <c r="O1128" s="6"/>
      <c r="P1128" s="16"/>
      <c r="Q1128" s="16" t="s">
        <v>891</v>
      </c>
    </row>
    <row collapsed="false" customFormat="false" customHeight="false" hidden="false" ht="12.1" outlineLevel="0" r="1129">
      <c r="A1129" s="20" t="n">
        <v>46129.509305556</v>
      </c>
      <c r="B1129" s="16" t="s">
        <v>27</v>
      </c>
      <c r="C1129" s="16" t="s">
        <v>1102</v>
      </c>
      <c r="D1129" s="16" t="s">
        <v>763</v>
      </c>
      <c r="E1129" s="16" t="s">
        <v>18</v>
      </c>
      <c r="F1129" s="16" t="s">
        <v>20</v>
      </c>
      <c r="G1129" s="7" t="n">
        <v>1</v>
      </c>
      <c r="H1129" s="6" t="n">
        <v>2236.4</v>
      </c>
      <c r="I1129" s="6" t="n">
        <v>-2236.4</v>
      </c>
      <c r="J1129" s="6" t="n">
        <v>-0</v>
      </c>
      <c r="K1129" s="6" t="n">
        <v>-1.34</v>
      </c>
      <c r="L1129" s="6" t="n">
        <v>-0.68</v>
      </c>
      <c r="M1129" s="6"/>
      <c r="N1129" s="6" t="s">
        <f>=I1129+J1129+K1129+L1129</f>
      </c>
      <c r="O1129" s="6"/>
      <c r="P1129" s="16"/>
      <c r="Q1129" s="16" t="s">
        <v>891</v>
      </c>
    </row>
    <row collapsed="false" customFormat="false" customHeight="false" hidden="false" ht="12.1" outlineLevel="0" r="1130">
      <c r="A1130" s="20" t="n">
        <v>46129.509722222</v>
      </c>
      <c r="B1130" s="16" t="s">
        <v>78</v>
      </c>
      <c r="C1130" s="16" t="s">
        <v>908</v>
      </c>
      <c r="D1130" s="16" t="s">
        <v>763</v>
      </c>
      <c r="E1130" s="16" t="s">
        <v>18</v>
      </c>
      <c r="F1130" s="16" t="s">
        <v>20</v>
      </c>
      <c r="G1130" s="7" t="n">
        <v>1</v>
      </c>
      <c r="H1130" s="6" t="n">
        <v>822</v>
      </c>
      <c r="I1130" s="6" t="n">
        <v>-822</v>
      </c>
      <c r="J1130" s="6" t="n">
        <v>-0</v>
      </c>
      <c r="K1130" s="6" t="n">
        <v>-0.49</v>
      </c>
      <c r="L1130" s="6" t="n">
        <v>-0</v>
      </c>
      <c r="M1130" s="6"/>
      <c r="N1130" s="6" t="s">
        <f>=I1130+J1130+K1130+L1130</f>
      </c>
      <c r="O1130" s="6"/>
      <c r="P1130" s="16"/>
      <c r="Q1130" s="16" t="s">
        <v>891</v>
      </c>
    </row>
    <row collapsed="false" customFormat="false" customHeight="false" hidden="false" ht="12.1" outlineLevel="0" r="1131">
      <c r="A1131" s="25" t="n">
        <v>46129.512152778</v>
      </c>
      <c r="B1131" s="26" t="s">
        <v>790</v>
      </c>
      <c r="C1131" s="26" t="s">
        <v>980</v>
      </c>
      <c r="D1131" s="26" t="s">
        <v>764</v>
      </c>
      <c r="E1131" s="26" t="s">
        <v>133</v>
      </c>
      <c r="F1131" s="26" t="s">
        <v>20</v>
      </c>
      <c r="G1131" s="27" t="n">
        <v>-22</v>
      </c>
      <c r="H1131" s="28" t="n">
        <v>18.3245</v>
      </c>
      <c r="I1131" s="28" t="n">
        <v>403.14</v>
      </c>
      <c r="J1131" s="28" t="n">
        <v>0</v>
      </c>
      <c r="K1131" s="28" t="n">
        <v>-0</v>
      </c>
      <c r="L1131" s="28" t="n">
        <v>-0.08</v>
      </c>
      <c r="M1131" s="28"/>
      <c r="N1131" s="6" t="s">
        <f>=I1131+J1131+K1131+L1131</f>
      </c>
      <c r="O1131" s="28"/>
      <c r="P1131" s="26"/>
      <c r="Q1131" s="26" t="s">
        <v>891</v>
      </c>
    </row>
    <row collapsed="false" customFormat="false" customHeight="false" hidden="false" ht="12.1" outlineLevel="0" r="1132">
      <c r="A1132" s="20" t="n">
        <v>46129.5128125</v>
      </c>
      <c r="B1132" s="16" t="s">
        <v>39</v>
      </c>
      <c r="C1132" s="16" t="s">
        <v>958</v>
      </c>
      <c r="D1132" s="16" t="s">
        <v>763</v>
      </c>
      <c r="E1132" s="16" t="s">
        <v>18</v>
      </c>
      <c r="F1132" s="16" t="s">
        <v>20</v>
      </c>
      <c r="G1132" s="7" t="n">
        <v>1</v>
      </c>
      <c r="H1132" s="6" t="n">
        <v>1192.5</v>
      </c>
      <c r="I1132" s="6" t="n">
        <v>-1192.5</v>
      </c>
      <c r="J1132" s="6" t="n">
        <v>-0</v>
      </c>
      <c r="K1132" s="6" t="n">
        <v>-0.72</v>
      </c>
      <c r="L1132" s="6" t="n">
        <v>-0</v>
      </c>
      <c r="M1132" s="6"/>
      <c r="N1132" s="6" t="s">
        <f>=I1132+J1132+K1132+L1132</f>
      </c>
      <c r="O1132" s="6"/>
      <c r="P1132" s="16"/>
      <c r="Q1132" s="16" t="s">
        <v>891</v>
      </c>
    </row>
    <row collapsed="false" customFormat="false" customHeight="false" hidden="false" ht="12.1" outlineLevel="0" r="1133">
      <c r="A1133" s="21" t="n">
        <v>46155</v>
      </c>
      <c r="B1133" s="22" t="s">
        <v>890</v>
      </c>
      <c r="C1133" s="22" t="s">
        <v>192</v>
      </c>
      <c r="D1133" s="22" t="s">
        <v>890</v>
      </c>
      <c r="E1133" s="22" t="s">
        <v>890</v>
      </c>
      <c r="F1133" s="22" t="s">
        <v>20</v>
      </c>
      <c r="G1133" s="23" t="n">
        <v>1</v>
      </c>
      <c r="H1133" s="24" t="n">
        <v>2321.49</v>
      </c>
      <c r="I1133" s="24" t="n">
        <v>2321.49</v>
      </c>
      <c r="J1133" s="24" t="n">
        <v>0</v>
      </c>
      <c r="K1133" s="24" t="n">
        <v>-0</v>
      </c>
      <c r="L1133" s="24" t="n">
        <v>-0</v>
      </c>
      <c r="M1133" s="24"/>
      <c r="N1133" s="6" t="s">
        <f>=I1133+J1133+K1133+L1133</f>
      </c>
      <c r="O1133" s="24"/>
      <c r="P1133" s="22"/>
      <c r="Q1133" s="22" t="s">
        <v>891</v>
      </c>
    </row>
    <row collapsed="false" customFormat="false" customHeight="false" hidden="false" ht="12.1" outlineLevel="0" r="1134">
      <c r="A1134" s="20" t="n">
        <v>46155.716168981</v>
      </c>
      <c r="B1134" s="16" t="s">
        <v>27</v>
      </c>
      <c r="C1134" s="16" t="s">
        <v>1102</v>
      </c>
      <c r="D1134" s="16" t="s">
        <v>763</v>
      </c>
      <c r="E1134" s="16" t="s">
        <v>18</v>
      </c>
      <c r="F1134" s="16" t="s">
        <v>20</v>
      </c>
      <c r="G1134" s="7" t="n">
        <v>1</v>
      </c>
      <c r="H1134" s="6" t="n">
        <v>2178.8</v>
      </c>
      <c r="I1134" s="6" t="n">
        <v>-2178.8</v>
      </c>
      <c r="J1134" s="6" t="n">
        <v>-0</v>
      </c>
      <c r="K1134" s="6" t="n">
        <v>-1.31</v>
      </c>
      <c r="L1134" s="6" t="n">
        <v>-0.66</v>
      </c>
      <c r="M1134" s="6"/>
      <c r="N1134" s="6" t="s">
        <f>=I1134+J1134+K1134+L1134</f>
      </c>
      <c r="O1134" s="6"/>
      <c r="P1134" s="16"/>
      <c r="Q1134" s="16" t="s">
        <v>891</v>
      </c>
    </row>
    <row collapsed="false" customFormat="false" customHeight="false" hidden="false" ht="12.1" outlineLevel="0" r="1135">
      <c r="A1135" s="20" t="n">
        <v>46155.734351852</v>
      </c>
      <c r="B1135" s="16" t="s">
        <v>53</v>
      </c>
      <c r="C1135" s="16" t="s">
        <v>1140</v>
      </c>
      <c r="D1135" s="16" t="s">
        <v>763</v>
      </c>
      <c r="E1135" s="16" t="s">
        <v>18</v>
      </c>
      <c r="F1135" s="16" t="s">
        <v>20</v>
      </c>
      <c r="G1135" s="7" t="n">
        <v>2</v>
      </c>
      <c r="H1135" s="6" t="n">
        <v>316.2</v>
      </c>
      <c r="I1135" s="6" t="n">
        <v>-632.4</v>
      </c>
      <c r="J1135" s="6" t="n">
        <v>-0</v>
      </c>
      <c r="K1135" s="6" t="n">
        <v>-0.38</v>
      </c>
      <c r="L1135" s="6" t="n">
        <v>-0.19</v>
      </c>
      <c r="M1135" s="6"/>
      <c r="N1135" s="6" t="s">
        <f>=I1135+J1135+K1135+L1135</f>
      </c>
      <c r="O1135" s="6"/>
      <c r="P1135" s="16"/>
      <c r="Q1135" s="16" t="s">
        <v>891</v>
      </c>
    </row>
    <row collapsed="false" customFormat="false" customHeight="false" hidden="false" ht="12.1" outlineLevel="0" r="1136">
      <c r="A1136" s="21" t="n">
        <v>46156</v>
      </c>
      <c r="B1136" s="22" t="s">
        <v>890</v>
      </c>
      <c r="C1136" s="22" t="s">
        <v>192</v>
      </c>
      <c r="D1136" s="22" t="s">
        <v>890</v>
      </c>
      <c r="E1136" s="22" t="s">
        <v>890</v>
      </c>
      <c r="F1136" s="22" t="s">
        <v>20</v>
      </c>
      <c r="G1136" s="23" t="n">
        <v>1</v>
      </c>
      <c r="H1136" s="24" t="n">
        <v>6140.5</v>
      </c>
      <c r="I1136" s="24" t="n">
        <v>6140.5</v>
      </c>
      <c r="J1136" s="24" t="n">
        <v>0</v>
      </c>
      <c r="K1136" s="24" t="n">
        <v>-0</v>
      </c>
      <c r="L1136" s="24" t="n">
        <v>-0</v>
      </c>
      <c r="M1136" s="24"/>
      <c r="N1136" s="6" t="s">
        <f>=I1136+J1136+K1136+L1136</f>
      </c>
      <c r="O1136" s="24"/>
      <c r="P1136" s="22"/>
      <c r="Q1136" s="22" t="s">
        <v>891</v>
      </c>
    </row>
    <row collapsed="false" customFormat="false" customHeight="false" hidden="false" ht="12.1" outlineLevel="0" r="1137">
      <c r="A1137" s="20" t="n">
        <v>46156.53880787</v>
      </c>
      <c r="B1137" s="16" t="s">
        <v>27</v>
      </c>
      <c r="C1137" s="16" t="s">
        <v>1102</v>
      </c>
      <c r="D1137" s="16" t="s">
        <v>763</v>
      </c>
      <c r="E1137" s="16" t="s">
        <v>18</v>
      </c>
      <c r="F1137" s="16" t="s">
        <v>20</v>
      </c>
      <c r="G1137" s="7" t="n">
        <v>3</v>
      </c>
      <c r="H1137" s="6" t="n">
        <v>2179.2</v>
      </c>
      <c r="I1137" s="6" t="n">
        <v>-6537.6</v>
      </c>
      <c r="J1137" s="6" t="n">
        <v>-0</v>
      </c>
      <c r="K1137" s="6" t="n">
        <v>-3.92</v>
      </c>
      <c r="L1137" s="6" t="n">
        <v>-1.96</v>
      </c>
      <c r="M1137" s="6"/>
      <c r="N1137" s="6" t="s">
        <f>=I1137+J1137+K1137+L1137</f>
      </c>
      <c r="O1137" s="6"/>
      <c r="P1137" s="16"/>
      <c r="Q1137" s="16" t="s">
        <v>891</v>
      </c>
    </row>
    <row collapsed="false" customFormat="false" customHeight="false" hidden="false" ht="12.1" outlineLevel="0" r="1138">
      <c r="A1138" s="21" t="n">
        <v>46157</v>
      </c>
      <c r="B1138" s="22" t="s">
        <v>890</v>
      </c>
      <c r="C1138" s="22" t="s">
        <v>192</v>
      </c>
      <c r="D1138" s="22" t="s">
        <v>890</v>
      </c>
      <c r="E1138" s="22" t="s">
        <v>890</v>
      </c>
      <c r="F1138" s="22" t="s">
        <v>20</v>
      </c>
      <c r="G1138" s="23" t="n">
        <v>1</v>
      </c>
      <c r="H1138" s="24" t="n">
        <v>3500</v>
      </c>
      <c r="I1138" s="24" t="n">
        <v>3500</v>
      </c>
      <c r="J1138" s="24" t="n">
        <v>0</v>
      </c>
      <c r="K1138" s="24" t="n">
        <v>-0</v>
      </c>
      <c r="L1138" s="24" t="n">
        <v>-0</v>
      </c>
      <c r="M1138" s="24"/>
      <c r="N1138" s="6" t="s">
        <f>=I1138+J1138+K1138+L1138</f>
      </c>
      <c r="O1138" s="24"/>
      <c r="P1138" s="22"/>
      <c r="Q1138" s="22" t="s">
        <v>891</v>
      </c>
    </row>
    <row collapsed="false" customFormat="false" customHeight="false" hidden="false" ht="12.1" outlineLevel="0" r="1139">
      <c r="A1139" s="21" t="n">
        <v>46157</v>
      </c>
      <c r="B1139" s="22" t="s">
        <v>890</v>
      </c>
      <c r="C1139" s="22" t="s">
        <v>192</v>
      </c>
      <c r="D1139" s="22" t="s">
        <v>890</v>
      </c>
      <c r="E1139" s="22" t="s">
        <v>890</v>
      </c>
      <c r="F1139" s="22" t="s">
        <v>20</v>
      </c>
      <c r="G1139" s="23" t="n">
        <v>1</v>
      </c>
      <c r="H1139" s="24" t="n">
        <v>608</v>
      </c>
      <c r="I1139" s="24" t="n">
        <v>608</v>
      </c>
      <c r="J1139" s="24" t="n">
        <v>0</v>
      </c>
      <c r="K1139" s="24" t="n">
        <v>-0</v>
      </c>
      <c r="L1139" s="24" t="n">
        <v>-0</v>
      </c>
      <c r="M1139" s="24"/>
      <c r="N1139" s="6" t="s">
        <f>=I1139+J1139+K1139+L1139</f>
      </c>
      <c r="O1139" s="24"/>
      <c r="P1139" s="22"/>
      <c r="Q1139" s="22" t="s">
        <v>891</v>
      </c>
    </row>
    <row collapsed="false" customFormat="false" customHeight="false" hidden="false" ht="12.1" outlineLevel="0" r="1140">
      <c r="A1140" s="21" t="n">
        <v>46157</v>
      </c>
      <c r="B1140" s="22" t="s">
        <v>890</v>
      </c>
      <c r="C1140" s="22" t="s">
        <v>192</v>
      </c>
      <c r="D1140" s="22" t="s">
        <v>890</v>
      </c>
      <c r="E1140" s="22" t="s">
        <v>890</v>
      </c>
      <c r="F1140" s="22" t="s">
        <v>20</v>
      </c>
      <c r="G1140" s="23" t="n">
        <v>1</v>
      </c>
      <c r="H1140" s="24" t="n">
        <v>456.6</v>
      </c>
      <c r="I1140" s="24" t="n">
        <v>456.6</v>
      </c>
      <c r="J1140" s="24" t="n">
        <v>0</v>
      </c>
      <c r="K1140" s="24" t="n">
        <v>-0</v>
      </c>
      <c r="L1140" s="24" t="n">
        <v>-0</v>
      </c>
      <c r="M1140" s="24"/>
      <c r="N1140" s="6" t="s">
        <f>=I1140+J1140+K1140+L1140</f>
      </c>
      <c r="O1140" s="24"/>
      <c r="P1140" s="22"/>
      <c r="Q1140" s="22" t="s">
        <v>891</v>
      </c>
    </row>
    <row collapsed="false" customFormat="false" customHeight="false" hidden="false" ht="12.1" outlineLevel="0" r="1141">
      <c r="A1141" s="21" t="n">
        <v>46157</v>
      </c>
      <c r="B1141" s="22" t="s">
        <v>890</v>
      </c>
      <c r="C1141" s="22" t="s">
        <v>192</v>
      </c>
      <c r="D1141" s="22" t="s">
        <v>890</v>
      </c>
      <c r="E1141" s="22" t="s">
        <v>890</v>
      </c>
      <c r="F1141" s="22" t="s">
        <v>20</v>
      </c>
      <c r="G1141" s="23" t="n">
        <v>1</v>
      </c>
      <c r="H1141" s="24" t="n">
        <v>1096.25</v>
      </c>
      <c r="I1141" s="24" t="n">
        <v>1096.25</v>
      </c>
      <c r="J1141" s="24" t="n">
        <v>0</v>
      </c>
      <c r="K1141" s="24" t="n">
        <v>-0</v>
      </c>
      <c r="L1141" s="24" t="n">
        <v>-0</v>
      </c>
      <c r="M1141" s="24"/>
      <c r="N1141" s="6" t="s">
        <f>=I1141+J1141+K1141+L1141</f>
      </c>
      <c r="O1141" s="24"/>
      <c r="P1141" s="22"/>
      <c r="Q1141" s="22" t="s">
        <v>891</v>
      </c>
    </row>
    <row collapsed="false" customFormat="false" customHeight="false" hidden="false" ht="12.1" outlineLevel="0" r="1142">
      <c r="A1142" s="25" t="n">
        <v>46157.424131944</v>
      </c>
      <c r="B1142" s="26" t="s">
        <v>790</v>
      </c>
      <c r="C1142" s="26" t="s">
        <v>980</v>
      </c>
      <c r="D1142" s="26" t="s">
        <v>764</v>
      </c>
      <c r="E1142" s="26" t="s">
        <v>133</v>
      </c>
      <c r="F1142" s="26" t="s">
        <v>20</v>
      </c>
      <c r="G1142" s="27" t="n">
        <v>-104</v>
      </c>
      <c r="H1142" s="28" t="n">
        <v>18.5215</v>
      </c>
      <c r="I1142" s="28" t="n">
        <v>1926.24</v>
      </c>
      <c r="J1142" s="28" t="n">
        <v>0</v>
      </c>
      <c r="K1142" s="28" t="n">
        <v>-0</v>
      </c>
      <c r="L1142" s="28" t="n">
        <v>-0.39</v>
      </c>
      <c r="M1142" s="28"/>
      <c r="N1142" s="6" t="s">
        <f>=I1142+J1142+K1142+L1142</f>
      </c>
      <c r="O1142" s="28"/>
      <c r="P1142" s="26"/>
      <c r="Q1142" s="26" t="s">
        <v>891</v>
      </c>
    </row>
    <row collapsed="false" customFormat="false" customHeight="false" hidden="false" ht="12.1" outlineLevel="0" r="1143">
      <c r="A1143" s="25" t="n">
        <v>46157.424826389</v>
      </c>
      <c r="B1143" s="26" t="s">
        <v>790</v>
      </c>
      <c r="C1143" s="26" t="s">
        <v>980</v>
      </c>
      <c r="D1143" s="26" t="s">
        <v>764</v>
      </c>
      <c r="E1143" s="26" t="s">
        <v>133</v>
      </c>
      <c r="F1143" s="26" t="s">
        <v>20</v>
      </c>
      <c r="G1143" s="27" t="n">
        <v>-10</v>
      </c>
      <c r="H1143" s="28" t="n">
        <v>18.5215</v>
      </c>
      <c r="I1143" s="28" t="n">
        <v>185.22</v>
      </c>
      <c r="J1143" s="28" t="n">
        <v>0</v>
      </c>
      <c r="K1143" s="28" t="n">
        <v>-0</v>
      </c>
      <c r="L1143" s="28" t="n">
        <v>-0.03</v>
      </c>
      <c r="M1143" s="28"/>
      <c r="N1143" s="6" t="s">
        <f>=I1143+J1143+K1143+L1143</f>
      </c>
      <c r="O1143" s="28"/>
      <c r="P1143" s="26"/>
      <c r="Q1143" s="26" t="s">
        <v>891</v>
      </c>
    </row>
    <row collapsed="false" customFormat="false" customHeight="false" hidden="false" ht="12.1" outlineLevel="0" r="1144">
      <c r="A1144" s="20" t="n">
        <v>46157.425046296</v>
      </c>
      <c r="B1144" s="16" t="s">
        <v>42</v>
      </c>
      <c r="C1144" s="16" t="s">
        <v>1101</v>
      </c>
      <c r="D1144" s="16" t="s">
        <v>763</v>
      </c>
      <c r="E1144" s="16" t="s">
        <v>18</v>
      </c>
      <c r="F1144" s="16" t="s">
        <v>20</v>
      </c>
      <c r="G1144" s="7" t="n">
        <v>2</v>
      </c>
      <c r="H1144" s="6" t="n">
        <v>2773</v>
      </c>
      <c r="I1144" s="6" t="n">
        <v>-5546</v>
      </c>
      <c r="J1144" s="6" t="n">
        <v>-0</v>
      </c>
      <c r="K1144" s="6" t="n">
        <v>-3.33</v>
      </c>
      <c r="L1144" s="6" t="n">
        <v>-1.67</v>
      </c>
      <c r="M1144" s="6"/>
      <c r="N1144" s="6" t="s">
        <f>=I1144+J1144+K1144+L1144</f>
      </c>
      <c r="O1144" s="6"/>
      <c r="P1144" s="16"/>
      <c r="Q1144" s="16" t="s">
        <v>891</v>
      </c>
    </row>
    <row collapsed="false" customFormat="false" customHeight="false" hidden="false" ht="12.1" outlineLevel="0" r="1145">
      <c r="A1145" s="25" t="n">
        <v>46157.425787037</v>
      </c>
      <c r="B1145" s="26" t="s">
        <v>790</v>
      </c>
      <c r="C1145" s="26" t="s">
        <v>980</v>
      </c>
      <c r="D1145" s="26" t="s">
        <v>764</v>
      </c>
      <c r="E1145" s="26" t="s">
        <v>133</v>
      </c>
      <c r="F1145" s="26" t="s">
        <v>20</v>
      </c>
      <c r="G1145" s="27" t="n">
        <v>-316</v>
      </c>
      <c r="H1145" s="28" t="n">
        <v>18.5215</v>
      </c>
      <c r="I1145" s="28" t="n">
        <v>5852.79</v>
      </c>
      <c r="J1145" s="28" t="n">
        <v>0</v>
      </c>
      <c r="K1145" s="28" t="n">
        <v>-0</v>
      </c>
      <c r="L1145" s="28" t="n">
        <v>-1.17</v>
      </c>
      <c r="M1145" s="28"/>
      <c r="N1145" s="6" t="s">
        <f>=I1145+J1145+K1145+L1145</f>
      </c>
      <c r="O1145" s="28"/>
      <c r="P1145" s="26"/>
      <c r="Q1145" s="26" t="s">
        <v>891</v>
      </c>
    </row>
    <row collapsed="false" customFormat="false" customHeight="false" hidden="false" ht="12.1" outlineLevel="0" r="1146">
      <c r="A1146" s="20" t="n">
        <v>46157.426099537</v>
      </c>
      <c r="B1146" s="16" t="s">
        <v>42</v>
      </c>
      <c r="C1146" s="16" t="s">
        <v>1101</v>
      </c>
      <c r="D1146" s="16" t="s">
        <v>763</v>
      </c>
      <c r="E1146" s="16" t="s">
        <v>18</v>
      </c>
      <c r="F1146" s="16" t="s">
        <v>20</v>
      </c>
      <c r="G1146" s="7" t="n">
        <v>2</v>
      </c>
      <c r="H1146" s="6" t="n">
        <v>2777</v>
      </c>
      <c r="I1146" s="6" t="n">
        <v>-5554</v>
      </c>
      <c r="J1146" s="6" t="n">
        <v>-0</v>
      </c>
      <c r="K1146" s="6" t="n">
        <v>-3.33</v>
      </c>
      <c r="L1146" s="6" t="n">
        <v>-1.67</v>
      </c>
      <c r="M1146" s="6"/>
      <c r="N1146" s="6" t="s">
        <f>=I1146+J1146+K1146+L1146</f>
      </c>
      <c r="O1146" s="6"/>
      <c r="P1146" s="16"/>
      <c r="Q1146" s="16" t="s">
        <v>891</v>
      </c>
    </row>
    <row collapsed="false" customFormat="false" customHeight="false" hidden="false" ht="12.1" outlineLevel="0" r="1147">
      <c r="A1147" s="20" t="n">
        <v>46157.477071759</v>
      </c>
      <c r="B1147" s="16" t="s">
        <v>39</v>
      </c>
      <c r="C1147" s="16" t="s">
        <v>958</v>
      </c>
      <c r="D1147" s="16" t="s">
        <v>763</v>
      </c>
      <c r="E1147" s="16" t="s">
        <v>18</v>
      </c>
      <c r="F1147" s="16" t="s">
        <v>20</v>
      </c>
      <c r="G1147" s="7" t="n">
        <v>1</v>
      </c>
      <c r="H1147" s="6" t="n">
        <v>1147.4</v>
      </c>
      <c r="I1147" s="6" t="n">
        <v>-1147.4</v>
      </c>
      <c r="J1147" s="6" t="n">
        <v>-0</v>
      </c>
      <c r="K1147" s="6" t="n">
        <v>-0.69</v>
      </c>
      <c r="L1147" s="6" t="n">
        <v>-0.35</v>
      </c>
      <c r="M1147" s="6"/>
      <c r="N1147" s="6" t="s">
        <f>=I1147+J1147+K1147+L1147</f>
      </c>
      <c r="O1147" s="6"/>
      <c r="P1147" s="16"/>
      <c r="Q1147" s="16" t="s">
        <v>891</v>
      </c>
    </row>
    <row collapsed="false" customFormat="false" customHeight="false" hidden="false" ht="12.1" outlineLevel="0" r="1148">
      <c r="A1148" s="20" t="n">
        <v>46157.477395833</v>
      </c>
      <c r="B1148" s="16" t="s">
        <v>31</v>
      </c>
      <c r="C1148" s="16" t="s">
        <v>894</v>
      </c>
      <c r="D1148" s="16" t="s">
        <v>763</v>
      </c>
      <c r="E1148" s="16" t="s">
        <v>18</v>
      </c>
      <c r="F1148" s="16" t="s">
        <v>20</v>
      </c>
      <c r="G1148" s="7" t="n">
        <v>1</v>
      </c>
      <c r="H1148" s="6" t="n">
        <v>325.62</v>
      </c>
      <c r="I1148" s="6" t="n">
        <v>-325.62</v>
      </c>
      <c r="J1148" s="6" t="n">
        <v>-0</v>
      </c>
      <c r="K1148" s="6" t="n">
        <v>-0.19</v>
      </c>
      <c r="L1148" s="6" t="n">
        <v>-0.1</v>
      </c>
      <c r="M1148" s="6"/>
      <c r="N1148" s="6" t="s">
        <f>=I1148+J1148+K1148+L1148</f>
      </c>
      <c r="O1148" s="6"/>
      <c r="P1148" s="16"/>
      <c r="Q1148" s="16" t="s">
        <v>891</v>
      </c>
    </row>
    <row collapsed="false" customFormat="false" customHeight="false" hidden="false" ht="12.1" outlineLevel="0" r="1149">
      <c r="A1149" s="20" t="n">
        <v>46157.73525463</v>
      </c>
      <c r="B1149" s="16" t="s">
        <v>39</v>
      </c>
      <c r="C1149" s="16" t="s">
        <v>958</v>
      </c>
      <c r="D1149" s="16" t="s">
        <v>763</v>
      </c>
      <c r="E1149" s="16" t="s">
        <v>18</v>
      </c>
      <c r="F1149" s="16" t="s">
        <v>20</v>
      </c>
      <c r="G1149" s="7" t="n">
        <v>1</v>
      </c>
      <c r="H1149" s="6" t="n">
        <v>1140.6</v>
      </c>
      <c r="I1149" s="6" t="n">
        <v>-1140.6</v>
      </c>
      <c r="J1149" s="6" t="n">
        <v>-0</v>
      </c>
      <c r="K1149" s="6" t="n">
        <v>-0.69</v>
      </c>
      <c r="L1149" s="6" t="n">
        <v>-0.35</v>
      </c>
      <c r="M1149" s="6"/>
      <c r="N1149" s="6" t="s">
        <f>=I1149+J1149+K1149+L1149</f>
      </c>
      <c r="O1149" s="6"/>
      <c r="P1149" s="16"/>
      <c r="Q1149" s="16" t="s">
        <v>891</v>
      </c>
    </row>
    <row collapsed="false" customFormat="false" customHeight="false" hidden="false" ht="12.1" outlineLevel="0" r="1150">
      <c r="A1150" s="21" t="n">
        <v>46161</v>
      </c>
      <c r="B1150" s="22" t="s">
        <v>890</v>
      </c>
      <c r="C1150" s="22" t="s">
        <v>192</v>
      </c>
      <c r="D1150" s="22" t="s">
        <v>890</v>
      </c>
      <c r="E1150" s="22" t="s">
        <v>890</v>
      </c>
      <c r="F1150" s="22" t="s">
        <v>20</v>
      </c>
      <c r="G1150" s="23" t="n">
        <v>1</v>
      </c>
      <c r="H1150" s="24" t="n">
        <v>11242</v>
      </c>
      <c r="I1150" s="24" t="n">
        <v>11242</v>
      </c>
      <c r="J1150" s="24" t="n">
        <v>0</v>
      </c>
      <c r="K1150" s="24" t="n">
        <v>-0</v>
      </c>
      <c r="L1150" s="24" t="n">
        <v>-0</v>
      </c>
      <c r="M1150" s="24"/>
      <c r="N1150" s="6" t="s">
        <f>=I1150+J1150+K1150+L1150</f>
      </c>
      <c r="O1150" s="24"/>
      <c r="P1150" s="22"/>
      <c r="Q1150" s="22" t="s">
        <v>891</v>
      </c>
    </row>
    <row collapsed="false" customFormat="false" customHeight="false" hidden="false" ht="12.1" outlineLevel="0" r="1151">
      <c r="A1151" s="20" t="n">
        <v>46161.733923611</v>
      </c>
      <c r="B1151" s="16" t="s">
        <v>23</v>
      </c>
      <c r="C1151" s="16" t="s">
        <v>1132</v>
      </c>
      <c r="D1151" s="16" t="s">
        <v>763</v>
      </c>
      <c r="E1151" s="16" t="s">
        <v>18</v>
      </c>
      <c r="F1151" s="16" t="s">
        <v>20</v>
      </c>
      <c r="G1151" s="7" t="n">
        <v>1</v>
      </c>
      <c r="H1151" s="6" t="n">
        <v>4214</v>
      </c>
      <c r="I1151" s="6" t="n">
        <v>-4214</v>
      </c>
      <c r="J1151" s="6" t="n">
        <v>-0</v>
      </c>
      <c r="K1151" s="6" t="n">
        <v>-2.53</v>
      </c>
      <c r="L1151" s="6" t="n">
        <v>-1.27</v>
      </c>
      <c r="M1151" s="6"/>
      <c r="N1151" s="6" t="s">
        <f>=I1151+J1151+K1151+L1151</f>
      </c>
      <c r="O1151" s="6"/>
      <c r="P1151" s="16"/>
      <c r="Q1151" s="16" t="s">
        <v>891</v>
      </c>
    </row>
    <row collapsed="false" customFormat="false" customHeight="false" hidden="false" ht="12.1" outlineLevel="0" r="1152">
      <c r="A1152" s="20" t="n">
        <v>46161.734849537</v>
      </c>
      <c r="B1152" s="16" t="s">
        <v>42</v>
      </c>
      <c r="C1152" s="16" t="s">
        <v>1101</v>
      </c>
      <c r="D1152" s="16" t="s">
        <v>763</v>
      </c>
      <c r="E1152" s="16" t="s">
        <v>18</v>
      </c>
      <c r="F1152" s="16" t="s">
        <v>20</v>
      </c>
      <c r="G1152" s="7" t="n">
        <v>1</v>
      </c>
      <c r="H1152" s="6" t="n">
        <v>2877</v>
      </c>
      <c r="I1152" s="6" t="n">
        <v>-2877</v>
      </c>
      <c r="J1152" s="6" t="n">
        <v>-0</v>
      </c>
      <c r="K1152" s="6" t="n">
        <v>-1.72</v>
      </c>
      <c r="L1152" s="6" t="n">
        <v>-0.87</v>
      </c>
      <c r="M1152" s="6"/>
      <c r="N1152" s="6" t="s">
        <f>=I1152+J1152+K1152+L1152</f>
      </c>
      <c r="O1152" s="6"/>
      <c r="P1152" s="16"/>
      <c r="Q1152" s="16" t="s">
        <v>891</v>
      </c>
    </row>
    <row collapsed="false" customFormat="false" customHeight="false" hidden="false" ht="12.1" outlineLevel="0" r="1153">
      <c r="A1153" s="20" t="n">
        <v>46161.735358796</v>
      </c>
      <c r="B1153" s="16" t="s">
        <v>49</v>
      </c>
      <c r="C1153" s="16" t="s">
        <v>1078</v>
      </c>
      <c r="D1153" s="16" t="s">
        <v>763</v>
      </c>
      <c r="E1153" s="16" t="s">
        <v>18</v>
      </c>
      <c r="F1153" s="16" t="s">
        <v>20</v>
      </c>
      <c r="G1153" s="7" t="n">
        <v>1</v>
      </c>
      <c r="H1153" s="6" t="n">
        <v>4085</v>
      </c>
      <c r="I1153" s="6" t="n">
        <v>-4085</v>
      </c>
      <c r="J1153" s="6" t="n">
        <v>-0</v>
      </c>
      <c r="K1153" s="6" t="n">
        <v>-2.46</v>
      </c>
      <c r="L1153" s="6" t="n">
        <v>-1.22</v>
      </c>
      <c r="M1153" s="6"/>
      <c r="N1153" s="6" t="s">
        <f>=I1153+J1153+K1153+L1153</f>
      </c>
      <c r="O1153" s="6"/>
      <c r="P1153" s="16"/>
      <c r="Q1153" s="16" t="s">
        <v>891</v>
      </c>
    </row>
    <row collapsed="false" customFormat="false" customHeight="false" hidden="false" ht="12.1" outlineLevel="0" r="1154">
      <c r="A1154" s="21" t="n">
        <v>46176</v>
      </c>
      <c r="B1154" s="22" t="s">
        <v>890</v>
      </c>
      <c r="C1154" s="22" t="s">
        <v>192</v>
      </c>
      <c r="D1154" s="22" t="s">
        <v>890</v>
      </c>
      <c r="E1154" s="22" t="s">
        <v>890</v>
      </c>
      <c r="F1154" s="22" t="s">
        <v>20</v>
      </c>
      <c r="G1154" s="23" t="n">
        <v>1</v>
      </c>
      <c r="H1154" s="24" t="n">
        <v>13029.87</v>
      </c>
      <c r="I1154" s="24" t="n">
        <v>13029.87</v>
      </c>
      <c r="J1154" s="24" t="n">
        <v>0</v>
      </c>
      <c r="K1154" s="24" t="n">
        <v>-0</v>
      </c>
      <c r="L1154" s="24" t="n">
        <v>-0</v>
      </c>
      <c r="M1154" s="24"/>
      <c r="N1154" s="6" t="s">
        <f>=I1154+J1154+K1154+L1154</f>
      </c>
      <c r="O1154" s="24"/>
      <c r="P1154" s="22"/>
      <c r="Q1154" s="22" t="s">
        <v>891</v>
      </c>
    </row>
    <row collapsed="false" customFormat="false" customHeight="false" hidden="false" ht="12.1" outlineLevel="0" r="1155">
      <c r="A1155" s="21" t="n">
        <v>46176</v>
      </c>
      <c r="B1155" s="22" t="s">
        <v>890</v>
      </c>
      <c r="C1155" s="22" t="s">
        <v>192</v>
      </c>
      <c r="D1155" s="22" t="s">
        <v>890</v>
      </c>
      <c r="E1155" s="22" t="s">
        <v>890</v>
      </c>
      <c r="F1155" s="22" t="s">
        <v>20</v>
      </c>
      <c r="G1155" s="23" t="n">
        <v>1</v>
      </c>
      <c r="H1155" s="24" t="n">
        <v>1193.92</v>
      </c>
      <c r="I1155" s="24" t="n">
        <v>1193.92</v>
      </c>
      <c r="J1155" s="24" t="n">
        <v>0</v>
      </c>
      <c r="K1155" s="24" t="n">
        <v>-0</v>
      </c>
      <c r="L1155" s="24" t="n">
        <v>-0</v>
      </c>
      <c r="M1155" s="24"/>
      <c r="N1155" s="6" t="s">
        <f>=I1155+J1155+K1155+L1155</f>
      </c>
      <c r="O1155" s="24"/>
      <c r="P1155" s="22"/>
      <c r="Q1155" s="22" t="s">
        <v>891</v>
      </c>
    </row>
    <row collapsed="false" customFormat="false" customHeight="false" hidden="false" ht="12.1" outlineLevel="0" r="1156">
      <c r="A1156" s="20" t="n">
        <v>46176.579085648</v>
      </c>
      <c r="B1156" s="16" t="s">
        <v>23</v>
      </c>
      <c r="C1156" s="16" t="s">
        <v>1132</v>
      </c>
      <c r="D1156" s="16" t="s">
        <v>763</v>
      </c>
      <c r="E1156" s="16" t="s">
        <v>18</v>
      </c>
      <c r="F1156" s="16" t="s">
        <v>20</v>
      </c>
      <c r="G1156" s="7" t="n">
        <v>1</v>
      </c>
      <c r="H1156" s="6" t="n">
        <v>4036</v>
      </c>
      <c r="I1156" s="6" t="n">
        <v>-4036</v>
      </c>
      <c r="J1156" s="6" t="n">
        <v>-0</v>
      </c>
      <c r="K1156" s="6" t="n">
        <v>-2.42</v>
      </c>
      <c r="L1156" s="6" t="n">
        <v>-1.21</v>
      </c>
      <c r="M1156" s="6"/>
      <c r="N1156" s="6" t="s">
        <f>=I1156+J1156+K1156+L1156</f>
      </c>
      <c r="O1156" s="6"/>
      <c r="P1156" s="16"/>
      <c r="Q1156" s="16" t="s">
        <v>891</v>
      </c>
    </row>
    <row collapsed="false" customFormat="false" customHeight="false" hidden="false" ht="12.1" outlineLevel="0" r="1157">
      <c r="A1157" s="20" t="n">
        <v>46176.579270833</v>
      </c>
      <c r="B1157" s="16" t="s">
        <v>39</v>
      </c>
      <c r="C1157" s="16" t="s">
        <v>958</v>
      </c>
      <c r="D1157" s="16" t="s">
        <v>763</v>
      </c>
      <c r="E1157" s="16" t="s">
        <v>18</v>
      </c>
      <c r="F1157" s="16" t="s">
        <v>20</v>
      </c>
      <c r="G1157" s="7" t="n">
        <v>2</v>
      </c>
      <c r="H1157" s="6" t="n">
        <v>1136.2</v>
      </c>
      <c r="I1157" s="6" t="n">
        <v>-2272.4</v>
      </c>
      <c r="J1157" s="6" t="n">
        <v>-0</v>
      </c>
      <c r="K1157" s="6" t="n">
        <v>-1.37</v>
      </c>
      <c r="L1157" s="6" t="n">
        <v>-0.68</v>
      </c>
      <c r="M1157" s="6"/>
      <c r="N1157" s="6" t="s">
        <f>=I1157+J1157+K1157+L1157</f>
      </c>
      <c r="O1157" s="6"/>
      <c r="P1157" s="16"/>
      <c r="Q1157" s="16" t="s">
        <v>891</v>
      </c>
    </row>
    <row collapsed="false" customFormat="false" customHeight="false" hidden="false" ht="12.1" outlineLevel="0" r="1158">
      <c r="A1158" s="21" t="n">
        <v>46177</v>
      </c>
      <c r="B1158" s="22" t="s">
        <v>890</v>
      </c>
      <c r="C1158" s="22" t="s">
        <v>192</v>
      </c>
      <c r="D1158" s="22" t="s">
        <v>890</v>
      </c>
      <c r="E1158" s="22" t="s">
        <v>890</v>
      </c>
      <c r="F1158" s="22" t="s">
        <v>20</v>
      </c>
      <c r="G1158" s="23" t="n">
        <v>1</v>
      </c>
      <c r="H1158" s="24" t="n">
        <v>3466.65</v>
      </c>
      <c r="I1158" s="24" t="n">
        <v>3466.65</v>
      </c>
      <c r="J1158" s="24" t="n">
        <v>0</v>
      </c>
      <c r="K1158" s="24" t="n">
        <v>-0</v>
      </c>
      <c r="L1158" s="24" t="n">
        <v>-0</v>
      </c>
      <c r="M1158" s="24"/>
      <c r="N1158" s="6" t="s">
        <f>=I1158+J1158+K1158+L1158</f>
      </c>
      <c r="O1158" s="24"/>
      <c r="P1158" s="22"/>
      <c r="Q1158" s="22" t="s">
        <v>891</v>
      </c>
    </row>
    <row collapsed="false" customFormat="false" customHeight="false" hidden="false" ht="12.1" outlineLevel="0" r="1159">
      <c r="A1159" s="21" t="n">
        <v>46177</v>
      </c>
      <c r="B1159" s="22" t="s">
        <v>890</v>
      </c>
      <c r="C1159" s="22" t="s">
        <v>192</v>
      </c>
      <c r="D1159" s="22" t="s">
        <v>890</v>
      </c>
      <c r="E1159" s="22" t="s">
        <v>890</v>
      </c>
      <c r="F1159" s="22" t="s">
        <v>20</v>
      </c>
      <c r="G1159" s="23" t="n">
        <v>1</v>
      </c>
      <c r="H1159" s="24" t="n">
        <v>3000</v>
      </c>
      <c r="I1159" s="24" t="n">
        <v>3000</v>
      </c>
      <c r="J1159" s="24" t="n">
        <v>0</v>
      </c>
      <c r="K1159" s="24" t="n">
        <v>-0</v>
      </c>
      <c r="L1159" s="24" t="n">
        <v>-0</v>
      </c>
      <c r="M1159" s="24"/>
      <c r="N1159" s="6" t="s">
        <f>=I1159+J1159+K1159+L1159</f>
      </c>
      <c r="O1159" s="24"/>
      <c r="P1159" s="22"/>
      <c r="Q1159" s="22" t="s">
        <v>891</v>
      </c>
    </row>
    <row collapsed="false" customFormat="false" customHeight="false" hidden="false" ht="12.1" outlineLevel="0" r="1160">
      <c r="A1160" s="21" t="n">
        <v>46177</v>
      </c>
      <c r="B1160" s="22" t="s">
        <v>890</v>
      </c>
      <c r="C1160" s="22" t="s">
        <v>192</v>
      </c>
      <c r="D1160" s="22" t="s">
        <v>890</v>
      </c>
      <c r="E1160" s="22" t="s">
        <v>890</v>
      </c>
      <c r="F1160" s="22" t="s">
        <v>20</v>
      </c>
      <c r="G1160" s="23" t="n">
        <v>1</v>
      </c>
      <c r="H1160" s="24" t="n">
        <v>2000</v>
      </c>
      <c r="I1160" s="24" t="n">
        <v>2000</v>
      </c>
      <c r="J1160" s="24" t="n">
        <v>0</v>
      </c>
      <c r="K1160" s="24" t="n">
        <v>-0</v>
      </c>
      <c r="L1160" s="24" t="n">
        <v>-0</v>
      </c>
      <c r="M1160" s="24"/>
      <c r="N1160" s="6" t="s">
        <f>=I1160+J1160+K1160+L1160</f>
      </c>
      <c r="O1160" s="24"/>
      <c r="P1160" s="22"/>
      <c r="Q1160" s="22" t="s">
        <v>891</v>
      </c>
    </row>
    <row collapsed="false" customFormat="false" customHeight="false" hidden="false" ht="12.1" outlineLevel="0" r="1161">
      <c r="A1161" s="20" t="n">
        <v>46177.472291667</v>
      </c>
      <c r="B1161" s="16" t="s">
        <v>23</v>
      </c>
      <c r="C1161" s="16" t="s">
        <v>1132</v>
      </c>
      <c r="D1161" s="16" t="s">
        <v>763</v>
      </c>
      <c r="E1161" s="16" t="s">
        <v>18</v>
      </c>
      <c r="F1161" s="16" t="s">
        <v>20</v>
      </c>
      <c r="G1161" s="7" t="n">
        <v>1</v>
      </c>
      <c r="H1161" s="6" t="n">
        <v>4006</v>
      </c>
      <c r="I1161" s="6" t="n">
        <v>-4006</v>
      </c>
      <c r="J1161" s="6" t="n">
        <v>-0</v>
      </c>
      <c r="K1161" s="6" t="n">
        <v>-2.4</v>
      </c>
      <c r="L1161" s="6" t="n">
        <v>-1.2</v>
      </c>
      <c r="M1161" s="6"/>
      <c r="N1161" s="6" t="s">
        <f>=I1161+J1161+K1161+L1161</f>
      </c>
      <c r="O1161" s="6"/>
      <c r="P1161" s="16"/>
      <c r="Q1161" s="16" t="s">
        <v>891</v>
      </c>
    </row>
    <row collapsed="false" customFormat="false" customHeight="false" hidden="false" ht="12.1" outlineLevel="0" r="1162">
      <c r="A1162" s="20" t="n">
        <v>46177.478101852</v>
      </c>
      <c r="B1162" s="16" t="s">
        <v>23</v>
      </c>
      <c r="C1162" s="16" t="s">
        <v>1132</v>
      </c>
      <c r="D1162" s="16" t="s">
        <v>763</v>
      </c>
      <c r="E1162" s="16" t="s">
        <v>18</v>
      </c>
      <c r="F1162" s="16" t="s">
        <v>20</v>
      </c>
      <c r="G1162" s="7" t="n">
        <v>1</v>
      </c>
      <c r="H1162" s="6" t="n">
        <v>4009</v>
      </c>
      <c r="I1162" s="6" t="n">
        <v>-4009</v>
      </c>
      <c r="J1162" s="6" t="n">
        <v>-0</v>
      </c>
      <c r="K1162" s="6" t="n">
        <v>-2.41</v>
      </c>
      <c r="L1162" s="6" t="n">
        <v>-1.2</v>
      </c>
      <c r="M1162" s="6"/>
      <c r="N1162" s="6" t="s">
        <f>=I1162+J1162+K1162+L1162</f>
      </c>
      <c r="O1162" s="6"/>
      <c r="P1162" s="16"/>
      <c r="Q1162" s="16" t="s">
        <v>891</v>
      </c>
    </row>
    <row collapsed="false" customFormat="false" customHeight="false" hidden="false" ht="12.1" outlineLevel="0" r="1163">
      <c r="A1163" s="20" t="n">
        <v>46177.480324074</v>
      </c>
      <c r="B1163" s="16" t="s">
        <v>49</v>
      </c>
      <c r="C1163" s="16" t="s">
        <v>1078</v>
      </c>
      <c r="D1163" s="16" t="s">
        <v>763</v>
      </c>
      <c r="E1163" s="16" t="s">
        <v>18</v>
      </c>
      <c r="F1163" s="16" t="s">
        <v>20</v>
      </c>
      <c r="G1163" s="7" t="n">
        <v>1</v>
      </c>
      <c r="H1163" s="6" t="n">
        <v>4054.5</v>
      </c>
      <c r="I1163" s="6" t="n">
        <v>-4054.5</v>
      </c>
      <c r="J1163" s="6" t="n">
        <v>-0</v>
      </c>
      <c r="K1163" s="6" t="n">
        <v>-2.43</v>
      </c>
      <c r="L1163" s="6" t="n">
        <v>-1.22</v>
      </c>
      <c r="M1163" s="6"/>
      <c r="N1163" s="6" t="s">
        <f>=I1163+J1163+K1163+L1163</f>
      </c>
      <c r="O1163" s="6"/>
      <c r="P1163" s="16"/>
      <c r="Q1163" s="16" t="s">
        <v>891</v>
      </c>
    </row>
    <row collapsed="false" customFormat="false" customHeight="false" hidden="false" ht="12.1" outlineLevel="0" r="1164">
      <c r="A1164" s="20" t="n">
        <v>46177.481875</v>
      </c>
      <c r="B1164" s="16" t="s">
        <v>49</v>
      </c>
      <c r="C1164" s="16" t="s">
        <v>1078</v>
      </c>
      <c r="D1164" s="16" t="s">
        <v>763</v>
      </c>
      <c r="E1164" s="16" t="s">
        <v>18</v>
      </c>
      <c r="F1164" s="16" t="s">
        <v>20</v>
      </c>
      <c r="G1164" s="7" t="n">
        <v>1</v>
      </c>
      <c r="H1164" s="6" t="n">
        <v>4048.5</v>
      </c>
      <c r="I1164" s="6" t="n">
        <v>-4048.5</v>
      </c>
      <c r="J1164" s="6" t="n">
        <v>-0</v>
      </c>
      <c r="K1164" s="6" t="n">
        <v>-2.43</v>
      </c>
      <c r="L1164" s="6" t="n">
        <v>-1.22</v>
      </c>
      <c r="M1164" s="6"/>
      <c r="N1164" s="6" t="s">
        <f>=I1164+J1164+K1164+L1164</f>
      </c>
      <c r="O1164" s="6"/>
      <c r="P1164" s="16"/>
      <c r="Q1164" s="16" t="s">
        <v>891</v>
      </c>
    </row>
    <row collapsed="false" customFormat="false" customHeight="false" hidden="false" ht="12.1" outlineLevel="0" r="1165">
      <c r="A1165" s="21" t="n">
        <v>46188</v>
      </c>
      <c r="B1165" s="22" t="s">
        <v>890</v>
      </c>
      <c r="C1165" s="22" t="s">
        <v>192</v>
      </c>
      <c r="D1165" s="22" t="s">
        <v>890</v>
      </c>
      <c r="E1165" s="22" t="s">
        <v>890</v>
      </c>
      <c r="F1165" s="22" t="s">
        <v>20</v>
      </c>
      <c r="G1165" s="23" t="n">
        <v>1</v>
      </c>
      <c r="H1165" s="24" t="n">
        <v>5507</v>
      </c>
      <c r="I1165" s="24" t="n">
        <v>5507</v>
      </c>
      <c r="J1165" s="24" t="n">
        <v>0</v>
      </c>
      <c r="K1165" s="24" t="n">
        <v>-0</v>
      </c>
      <c r="L1165" s="24" t="n">
        <v>-0</v>
      </c>
      <c r="M1165" s="24"/>
      <c r="N1165" s="6" t="s">
        <f>=I1165+J1165+K1165+L1165</f>
      </c>
      <c r="O1165" s="24"/>
      <c r="P1165" s="22"/>
      <c r="Q1165" s="22" t="s">
        <v>891</v>
      </c>
    </row>
    <row collapsed="false" customFormat="false" customHeight="false" hidden="false" ht="12.1" outlineLevel="0" r="1166">
      <c r="A1166" s="20" t="n">
        <v>46188.52125</v>
      </c>
      <c r="B1166" s="16" t="s">
        <v>27</v>
      </c>
      <c r="C1166" s="16" t="s">
        <v>1102</v>
      </c>
      <c r="D1166" s="16" t="s">
        <v>763</v>
      </c>
      <c r="E1166" s="16" t="s">
        <v>18</v>
      </c>
      <c r="F1166" s="16" t="s">
        <v>20</v>
      </c>
      <c r="G1166" s="7" t="n">
        <v>2</v>
      </c>
      <c r="H1166" s="6" t="n">
        <v>2061.4</v>
      </c>
      <c r="I1166" s="6" t="n">
        <v>-4122.8</v>
      </c>
      <c r="J1166" s="6" t="n">
        <v>-0</v>
      </c>
      <c r="K1166" s="6" t="n">
        <v>-2.47</v>
      </c>
      <c r="L1166" s="6" t="n">
        <v>-1.24</v>
      </c>
      <c r="M1166" s="6"/>
      <c r="N1166" s="6" t="s">
        <f>=I1166+J1166+K1166+L1166</f>
      </c>
      <c r="O1166" s="6"/>
      <c r="P1166" s="16"/>
      <c r="Q1166" s="16" t="s">
        <v>891</v>
      </c>
    </row>
    <row collapsed="false" customFormat="false" customHeight="false" hidden="false" ht="12.1" outlineLevel="0" r="1167">
      <c r="A1167" s="20" t="n">
        <v>46188.522800926</v>
      </c>
      <c r="B1167" s="16" t="s">
        <v>39</v>
      </c>
      <c r="C1167" s="16" t="s">
        <v>958</v>
      </c>
      <c r="D1167" s="16" t="s">
        <v>763</v>
      </c>
      <c r="E1167" s="16" t="s">
        <v>18</v>
      </c>
      <c r="F1167" s="16" t="s">
        <v>20</v>
      </c>
      <c r="G1167" s="7" t="n">
        <v>1</v>
      </c>
      <c r="H1167" s="6" t="n">
        <v>1055.5</v>
      </c>
      <c r="I1167" s="6" t="n">
        <v>-1055.5</v>
      </c>
      <c r="J1167" s="6" t="n">
        <v>-0</v>
      </c>
      <c r="K1167" s="6" t="n">
        <v>-0.64</v>
      </c>
      <c r="L1167" s="6" t="n">
        <v>-0.31</v>
      </c>
      <c r="M1167" s="6"/>
      <c r="N1167" s="6" t="s">
        <f>=I1167+J1167+K1167+L1167</f>
      </c>
      <c r="O1167" s="6"/>
      <c r="P1167" s="16"/>
      <c r="Q1167" s="16" t="s">
        <v>891</v>
      </c>
    </row>
    <row collapsed="false" customFormat="false" customHeight="false" hidden="false" ht="12.1" outlineLevel="0" r="1168">
      <c r="A1168" s="21" t="n">
        <v>46189</v>
      </c>
      <c r="B1168" s="22" t="s">
        <v>890</v>
      </c>
      <c r="C1168" s="22" t="s">
        <v>192</v>
      </c>
      <c r="D1168" s="22" t="s">
        <v>890</v>
      </c>
      <c r="E1168" s="22" t="s">
        <v>890</v>
      </c>
      <c r="F1168" s="22" t="s">
        <v>20</v>
      </c>
      <c r="G1168" s="23" t="n">
        <v>1</v>
      </c>
      <c r="H1168" s="24" t="n">
        <v>1000</v>
      </c>
      <c r="I1168" s="24" t="n">
        <v>1000</v>
      </c>
      <c r="J1168" s="24" t="n">
        <v>0</v>
      </c>
      <c r="K1168" s="24" t="n">
        <v>-0</v>
      </c>
      <c r="L1168" s="24" t="n">
        <v>-0</v>
      </c>
      <c r="M1168" s="24"/>
      <c r="N1168" s="6" t="s">
        <f>=I1168+J1168+K1168+L1168</f>
      </c>
      <c r="O1168" s="24"/>
      <c r="P1168" s="22"/>
      <c r="Q1168" s="22" t="s">
        <v>891</v>
      </c>
    </row>
    <row collapsed="false" customFormat="false" customHeight="false" hidden="false" ht="12.1" outlineLevel="0" r="1169">
      <c r="A1169" s="25" t="n">
        <v>46195.752037037</v>
      </c>
      <c r="B1169" s="26" t="s">
        <v>821</v>
      </c>
      <c r="C1169" s="26" t="s">
        <v>1096</v>
      </c>
      <c r="D1169" s="26" t="s">
        <v>764</v>
      </c>
      <c r="E1169" s="26" t="s">
        <v>172</v>
      </c>
      <c r="F1169" s="26" t="s">
        <v>20</v>
      </c>
      <c r="G1169" s="27" t="n">
        <v>-6</v>
      </c>
      <c r="H1169" s="28" t="n">
        <v>84.405</v>
      </c>
      <c r="I1169" s="28" t="n">
        <v>5064.3</v>
      </c>
      <c r="J1169" s="28" t="n">
        <v>40.26</v>
      </c>
      <c r="K1169" s="28" t="n">
        <v>-3.04</v>
      </c>
      <c r="L1169" s="28" t="n">
        <v>-0.43</v>
      </c>
      <c r="M1169" s="28"/>
      <c r="N1169" s="6" t="s">
        <f>=I1169+J1169+K1169+L1169</f>
      </c>
      <c r="O1169" s="28"/>
      <c r="P1169" s="26"/>
      <c r="Q1169" s="26" t="s">
        <v>891</v>
      </c>
    </row>
    <row collapsed="false" customFormat="false" customHeight="false" hidden="false" ht="12.1" outlineLevel="0" r="1170">
      <c r="A1170" s="25" t="n">
        <v>46195.752037037</v>
      </c>
      <c r="B1170" s="26" t="s">
        <v>821</v>
      </c>
      <c r="C1170" s="26" t="s">
        <v>1096</v>
      </c>
      <c r="D1170" s="26" t="s">
        <v>764</v>
      </c>
      <c r="E1170" s="26" t="s">
        <v>172</v>
      </c>
      <c r="F1170" s="26" t="s">
        <v>20</v>
      </c>
      <c r="G1170" s="27" t="n">
        <v>-13</v>
      </c>
      <c r="H1170" s="28" t="n">
        <v>84.403</v>
      </c>
      <c r="I1170" s="28" t="n">
        <v>10972.39</v>
      </c>
      <c r="J1170" s="28" t="n">
        <v>87.23</v>
      </c>
      <c r="K1170" s="28" t="n">
        <v>-6.58</v>
      </c>
      <c r="L1170" s="28" t="n">
        <v>-0.94</v>
      </c>
      <c r="M1170" s="28"/>
      <c r="N1170" s="6" t="s">
        <f>=I1170+J1170+K1170+L1170</f>
      </c>
      <c r="O1170" s="28"/>
      <c r="P1170" s="26"/>
      <c r="Q1170" s="26" t="s">
        <v>891</v>
      </c>
    </row>
    <row collapsed="false" customFormat="false" customHeight="false" hidden="false" ht="12.1" outlineLevel="0" r="1171">
      <c r="A1171" s="25" t="n">
        <v>46195.752175926</v>
      </c>
      <c r="B1171" s="26" t="s">
        <v>816</v>
      </c>
      <c r="C1171" s="26" t="s">
        <v>1056</v>
      </c>
      <c r="D1171" s="26" t="s">
        <v>764</v>
      </c>
      <c r="E1171" s="26" t="s">
        <v>172</v>
      </c>
      <c r="F1171" s="26" t="s">
        <v>20</v>
      </c>
      <c r="G1171" s="27" t="n">
        <v>-16</v>
      </c>
      <c r="H1171" s="28" t="n">
        <v>83.908</v>
      </c>
      <c r="I1171" s="28" t="n">
        <v>13425.28</v>
      </c>
      <c r="J1171" s="28" t="n">
        <v>443.84</v>
      </c>
      <c r="K1171" s="28" t="n">
        <v>-8.06</v>
      </c>
      <c r="L1171" s="28" t="n">
        <v>-1.14</v>
      </c>
      <c r="M1171" s="28"/>
      <c r="N1171" s="6" t="s">
        <f>=I1171+J1171+K1171+L1171</f>
      </c>
      <c r="O1171" s="28"/>
      <c r="P1171" s="26"/>
      <c r="Q1171" s="26" t="s">
        <v>891</v>
      </c>
    </row>
    <row collapsed="false" customFormat="false" customHeight="false" hidden="false" ht="12.1" outlineLevel="0" r="1172">
      <c r="A1172" s="25" t="n">
        <v>46195.752326389</v>
      </c>
      <c r="B1172" s="26" t="s">
        <v>820</v>
      </c>
      <c r="C1172" s="26" t="s">
        <v>1090</v>
      </c>
      <c r="D1172" s="26" t="s">
        <v>764</v>
      </c>
      <c r="E1172" s="26" t="s">
        <v>172</v>
      </c>
      <c r="F1172" s="26" t="s">
        <v>20</v>
      </c>
      <c r="G1172" s="27" t="n">
        <v>-2</v>
      </c>
      <c r="H1172" s="28" t="n">
        <v>59.271</v>
      </c>
      <c r="I1172" s="28" t="n">
        <v>1185.42</v>
      </c>
      <c r="J1172" s="28" t="n">
        <v>50.62</v>
      </c>
      <c r="K1172" s="28" t="n">
        <v>-0.71</v>
      </c>
      <c r="L1172" s="28" t="n">
        <v>-0.1</v>
      </c>
      <c r="M1172" s="28"/>
      <c r="N1172" s="6" t="s">
        <f>=I1172+J1172+K1172+L1172</f>
      </c>
      <c r="O1172" s="28"/>
      <c r="P1172" s="26"/>
      <c r="Q1172" s="26" t="s">
        <v>891</v>
      </c>
    </row>
    <row collapsed="false" customFormat="false" customHeight="false" hidden="false" ht="12.1" outlineLevel="0" r="1173">
      <c r="A1173" s="25" t="n">
        <v>46195.752326389</v>
      </c>
      <c r="B1173" s="26" t="s">
        <v>820</v>
      </c>
      <c r="C1173" s="26" t="s">
        <v>1090</v>
      </c>
      <c r="D1173" s="26" t="s">
        <v>764</v>
      </c>
      <c r="E1173" s="26" t="s">
        <v>172</v>
      </c>
      <c r="F1173" s="26" t="s">
        <v>20</v>
      </c>
      <c r="G1173" s="27" t="n">
        <v>-1</v>
      </c>
      <c r="H1173" s="28" t="n">
        <v>59.27</v>
      </c>
      <c r="I1173" s="28" t="n">
        <v>592.7</v>
      </c>
      <c r="J1173" s="28" t="n">
        <v>25.31</v>
      </c>
      <c r="K1173" s="28" t="n">
        <v>-0.35</v>
      </c>
      <c r="L1173" s="28" t="n">
        <v>-0.05</v>
      </c>
      <c r="M1173" s="28"/>
      <c r="N1173" s="6" t="s">
        <f>=I1173+J1173+K1173+L1173</f>
      </c>
      <c r="O1173" s="28"/>
      <c r="P1173" s="26"/>
      <c r="Q1173" s="26" t="s">
        <v>891</v>
      </c>
    </row>
    <row collapsed="false" customFormat="false" customHeight="false" hidden="false" ht="12.1" outlineLevel="0" r="1174">
      <c r="A1174" s="25" t="n">
        <v>46195.752326389</v>
      </c>
      <c r="B1174" s="26" t="s">
        <v>820</v>
      </c>
      <c r="C1174" s="26" t="s">
        <v>1090</v>
      </c>
      <c r="D1174" s="26" t="s">
        <v>764</v>
      </c>
      <c r="E1174" s="26" t="s">
        <v>172</v>
      </c>
      <c r="F1174" s="26" t="s">
        <v>20</v>
      </c>
      <c r="G1174" s="27" t="n">
        <v>-1</v>
      </c>
      <c r="H1174" s="28" t="n">
        <v>59.27</v>
      </c>
      <c r="I1174" s="28" t="n">
        <v>592.7</v>
      </c>
      <c r="J1174" s="28" t="n">
        <v>25.31</v>
      </c>
      <c r="K1174" s="28" t="n">
        <v>-0.36</v>
      </c>
      <c r="L1174" s="28" t="n">
        <v>-0.05</v>
      </c>
      <c r="M1174" s="28"/>
      <c r="N1174" s="6" t="s">
        <f>=I1174+J1174+K1174+L1174</f>
      </c>
      <c r="O1174" s="28"/>
      <c r="P1174" s="26"/>
      <c r="Q1174" s="26" t="s">
        <v>891</v>
      </c>
    </row>
    <row collapsed="false" customFormat="false" customHeight="false" hidden="false" ht="12.1" outlineLevel="0" r="1175">
      <c r="A1175" s="25" t="n">
        <v>46195.752326389</v>
      </c>
      <c r="B1175" s="26" t="s">
        <v>820</v>
      </c>
      <c r="C1175" s="26" t="s">
        <v>1090</v>
      </c>
      <c r="D1175" s="26" t="s">
        <v>764</v>
      </c>
      <c r="E1175" s="26" t="s">
        <v>172</v>
      </c>
      <c r="F1175" s="26" t="s">
        <v>20</v>
      </c>
      <c r="G1175" s="27" t="n">
        <v>-4</v>
      </c>
      <c r="H1175" s="28" t="n">
        <v>59.252</v>
      </c>
      <c r="I1175" s="28" t="n">
        <v>2370.08</v>
      </c>
      <c r="J1175" s="28" t="n">
        <v>101.24</v>
      </c>
      <c r="K1175" s="28" t="n">
        <v>-1.42</v>
      </c>
      <c r="L1175" s="28" t="n">
        <v>-0.21</v>
      </c>
      <c r="M1175" s="28"/>
      <c r="N1175" s="6" t="s">
        <f>=I1175+J1175+K1175+L1175</f>
      </c>
      <c r="O1175" s="28"/>
      <c r="P1175" s="26"/>
      <c r="Q1175" s="26" t="s">
        <v>891</v>
      </c>
    </row>
    <row collapsed="false" customFormat="false" customHeight="false" hidden="false" ht="12.1" outlineLevel="0" r="1176">
      <c r="A1176" s="25" t="n">
        <v>46195.752326389</v>
      </c>
      <c r="B1176" s="26" t="s">
        <v>820</v>
      </c>
      <c r="C1176" s="26" t="s">
        <v>1090</v>
      </c>
      <c r="D1176" s="26" t="s">
        <v>764</v>
      </c>
      <c r="E1176" s="26" t="s">
        <v>172</v>
      </c>
      <c r="F1176" s="26" t="s">
        <v>20</v>
      </c>
      <c r="G1176" s="27" t="n">
        <v>-12</v>
      </c>
      <c r="H1176" s="28" t="n">
        <v>59.251</v>
      </c>
      <c r="I1176" s="28" t="n">
        <v>7110.12</v>
      </c>
      <c r="J1176" s="28" t="n">
        <v>303.72</v>
      </c>
      <c r="K1176" s="28" t="n">
        <v>-4.27</v>
      </c>
      <c r="L1176" s="28" t="n">
        <v>-0.61</v>
      </c>
      <c r="M1176" s="28"/>
      <c r="N1176" s="6" t="s">
        <f>=I1176+J1176+K1176+L1176</f>
      </c>
      <c r="O1176" s="28"/>
      <c r="P1176" s="26"/>
      <c r="Q1176" s="26" t="s">
        <v>891</v>
      </c>
    </row>
    <row collapsed="false" customFormat="false" customHeight="false" hidden="false" ht="12.1" outlineLevel="0" r="1177">
      <c r="A1177" s="25" t="n">
        <v>46195.752453704</v>
      </c>
      <c r="B1177" s="26" t="s">
        <v>815</v>
      </c>
      <c r="C1177" s="26" t="s">
        <v>1049</v>
      </c>
      <c r="D1177" s="26" t="s">
        <v>764</v>
      </c>
      <c r="E1177" s="26" t="s">
        <v>172</v>
      </c>
      <c r="F1177" s="26" t="s">
        <v>20</v>
      </c>
      <c r="G1177" s="27" t="n">
        <v>-1</v>
      </c>
      <c r="H1177" s="28" t="n">
        <v>88.302</v>
      </c>
      <c r="I1177" s="28" t="n">
        <v>883.02</v>
      </c>
      <c r="J1177" s="28" t="n">
        <v>27.37</v>
      </c>
      <c r="K1177" s="28" t="n">
        <v>-0.53</v>
      </c>
      <c r="L1177" s="28" t="n">
        <v>-0.07</v>
      </c>
      <c r="M1177" s="28"/>
      <c r="N1177" s="6" t="s">
        <f>=I1177+J1177+K1177+L1177</f>
      </c>
      <c r="O1177" s="28"/>
      <c r="P1177" s="26"/>
      <c r="Q1177" s="26" t="s">
        <v>891</v>
      </c>
    </row>
    <row collapsed="false" customFormat="false" customHeight="false" hidden="false" ht="12.1" outlineLevel="0" r="1178">
      <c r="A1178" s="25" t="n">
        <v>46195.752453704</v>
      </c>
      <c r="B1178" s="26" t="s">
        <v>815</v>
      </c>
      <c r="C1178" s="26" t="s">
        <v>1049</v>
      </c>
      <c r="D1178" s="26" t="s">
        <v>764</v>
      </c>
      <c r="E1178" s="26" t="s">
        <v>172</v>
      </c>
      <c r="F1178" s="26" t="s">
        <v>20</v>
      </c>
      <c r="G1178" s="27" t="n">
        <v>-9</v>
      </c>
      <c r="H1178" s="28" t="n">
        <v>88.301</v>
      </c>
      <c r="I1178" s="28" t="n">
        <v>7947.09</v>
      </c>
      <c r="J1178" s="28" t="n">
        <v>246.33</v>
      </c>
      <c r="K1178" s="28" t="n">
        <v>-4.77</v>
      </c>
      <c r="L1178" s="28" t="n">
        <v>-0.68</v>
      </c>
      <c r="M1178" s="28"/>
      <c r="N1178" s="6" t="s">
        <f>=I1178+J1178+K1178+L1178</f>
      </c>
      <c r="O1178" s="28"/>
      <c r="P1178" s="26"/>
      <c r="Q1178" s="26" t="s">
        <v>891</v>
      </c>
    </row>
    <row collapsed="false" customFormat="false" customHeight="false" hidden="false" ht="12.1" outlineLevel="0" r="1179">
      <c r="A1179" s="25" t="n">
        <v>46195.752604167</v>
      </c>
      <c r="B1179" s="26" t="s">
        <v>827</v>
      </c>
      <c r="C1179" s="26" t="s">
        <v>1130</v>
      </c>
      <c r="D1179" s="26" t="s">
        <v>764</v>
      </c>
      <c r="E1179" s="26" t="s">
        <v>172</v>
      </c>
      <c r="F1179" s="26" t="s">
        <v>20</v>
      </c>
      <c r="G1179" s="27" t="n">
        <v>-10</v>
      </c>
      <c r="H1179" s="28" t="n">
        <v>88.657</v>
      </c>
      <c r="I1179" s="28" t="n">
        <v>8865.7</v>
      </c>
      <c r="J1179" s="28" t="n">
        <v>220.8</v>
      </c>
      <c r="K1179" s="28" t="n">
        <v>-5.32</v>
      </c>
      <c r="L1179" s="28" t="n">
        <v>-0.75</v>
      </c>
      <c r="M1179" s="28"/>
      <c r="N1179" s="6" t="s">
        <f>=I1179+J1179+K1179+L1179</f>
      </c>
      <c r="O1179" s="28"/>
      <c r="P1179" s="26"/>
      <c r="Q1179" s="26" t="s">
        <v>891</v>
      </c>
    </row>
    <row collapsed="false" customFormat="false" customHeight="false" hidden="false" ht="12.1" outlineLevel="0" r="1180">
      <c r="A1180" s="25" t="n">
        <v>46195.752766204</v>
      </c>
      <c r="B1180" s="26" t="s">
        <v>828</v>
      </c>
      <c r="C1180" s="26" t="s">
        <v>1131</v>
      </c>
      <c r="D1180" s="26" t="s">
        <v>764</v>
      </c>
      <c r="E1180" s="26" t="s">
        <v>172</v>
      </c>
      <c r="F1180" s="26" t="s">
        <v>20</v>
      </c>
      <c r="G1180" s="27" t="n">
        <v>-10</v>
      </c>
      <c r="H1180" s="28" t="n">
        <v>84.406</v>
      </c>
      <c r="I1180" s="28" t="n">
        <v>8440.6</v>
      </c>
      <c r="J1180" s="28" t="n">
        <v>595.1</v>
      </c>
      <c r="K1180" s="28" t="n">
        <v>-5.06</v>
      </c>
      <c r="L1180" s="28" t="n">
        <v>-0.71</v>
      </c>
      <c r="M1180" s="28"/>
      <c r="N1180" s="6" t="s">
        <f>=I1180+J1180+K1180+L1180</f>
      </c>
      <c r="O1180" s="28"/>
      <c r="P1180" s="26"/>
      <c r="Q1180" s="26" t="s">
        <v>891</v>
      </c>
    </row>
    <row collapsed="false" customFormat="false" customHeight="false" hidden="false" ht="12.1" outlineLevel="0" r="1181">
      <c r="A1181" s="25" t="n">
        <v>46195.752905093</v>
      </c>
      <c r="B1181" s="26" t="s">
        <v>826</v>
      </c>
      <c r="C1181" s="26" t="s">
        <v>1126</v>
      </c>
      <c r="D1181" s="26" t="s">
        <v>764</v>
      </c>
      <c r="E1181" s="26" t="s">
        <v>172</v>
      </c>
      <c r="F1181" s="26" t="s">
        <v>20</v>
      </c>
      <c r="G1181" s="27" t="n">
        <v>-10</v>
      </c>
      <c r="H1181" s="28" t="n">
        <v>85.152</v>
      </c>
      <c r="I1181" s="28" t="n">
        <v>8515.2</v>
      </c>
      <c r="J1181" s="28" t="n">
        <v>295.9</v>
      </c>
      <c r="K1181" s="28" t="n">
        <v>-5.11</v>
      </c>
      <c r="L1181" s="28" t="n">
        <v>-0.73</v>
      </c>
      <c r="M1181" s="28"/>
      <c r="N1181" s="6" t="s">
        <f>=I1181+J1181+K1181+L1181</f>
      </c>
      <c r="O1181" s="28"/>
      <c r="P1181" s="26"/>
      <c r="Q1181" s="26" t="s">
        <v>891</v>
      </c>
    </row>
    <row collapsed="false" customFormat="false" customHeight="false" hidden="false" ht="12.1" outlineLevel="0" r="1182">
      <c r="A1182" s="25" t="n">
        <v>46195.753032407</v>
      </c>
      <c r="B1182" s="26" t="s">
        <v>819</v>
      </c>
      <c r="C1182" s="26" t="s">
        <v>1079</v>
      </c>
      <c r="D1182" s="26" t="s">
        <v>764</v>
      </c>
      <c r="E1182" s="26" t="s">
        <v>172</v>
      </c>
      <c r="F1182" s="26" t="s">
        <v>20</v>
      </c>
      <c r="G1182" s="27" t="n">
        <v>-1</v>
      </c>
      <c r="H1182" s="28" t="n">
        <v>59.262</v>
      </c>
      <c r="I1182" s="28" t="n">
        <v>592.62</v>
      </c>
      <c r="J1182" s="28" t="n">
        <v>17.51</v>
      </c>
      <c r="K1182" s="28" t="n">
        <v>-0.35</v>
      </c>
      <c r="L1182" s="28" t="n">
        <v>-0.05</v>
      </c>
      <c r="M1182" s="28"/>
      <c r="N1182" s="6" t="s">
        <f>=I1182+J1182+K1182+L1182</f>
      </c>
      <c r="O1182" s="28"/>
      <c r="P1182" s="26"/>
      <c r="Q1182" s="26" t="s">
        <v>891</v>
      </c>
    </row>
    <row collapsed="false" customFormat="false" customHeight="false" hidden="false" ht="12.1" outlineLevel="0" r="1183">
      <c r="A1183" s="25" t="n">
        <v>46195.753032407</v>
      </c>
      <c r="B1183" s="26" t="s">
        <v>819</v>
      </c>
      <c r="C1183" s="26" t="s">
        <v>1079</v>
      </c>
      <c r="D1183" s="26" t="s">
        <v>764</v>
      </c>
      <c r="E1183" s="26" t="s">
        <v>172</v>
      </c>
      <c r="F1183" s="26" t="s">
        <v>20</v>
      </c>
      <c r="G1183" s="27" t="n">
        <v>-5</v>
      </c>
      <c r="H1183" s="28" t="n">
        <v>59.262</v>
      </c>
      <c r="I1183" s="28" t="n">
        <v>2963.1</v>
      </c>
      <c r="J1183" s="28" t="n">
        <v>87.55</v>
      </c>
      <c r="K1183" s="28" t="n">
        <v>-1.78</v>
      </c>
      <c r="L1183" s="28" t="n">
        <v>-0.25</v>
      </c>
      <c r="M1183" s="28"/>
      <c r="N1183" s="6" t="s">
        <f>=I1183+J1183+K1183+L1183</f>
      </c>
      <c r="O1183" s="28"/>
      <c r="P1183" s="26"/>
      <c r="Q1183" s="26" t="s">
        <v>891</v>
      </c>
    </row>
    <row collapsed="false" customFormat="false" customHeight="false" hidden="false" ht="12.1" outlineLevel="0" r="1184">
      <c r="A1184" s="25" t="n">
        <v>46195.753032407</v>
      </c>
      <c r="B1184" s="26" t="s">
        <v>819</v>
      </c>
      <c r="C1184" s="26" t="s">
        <v>1079</v>
      </c>
      <c r="D1184" s="26" t="s">
        <v>764</v>
      </c>
      <c r="E1184" s="26" t="s">
        <v>172</v>
      </c>
      <c r="F1184" s="26" t="s">
        <v>20</v>
      </c>
      <c r="G1184" s="27" t="n">
        <v>-4</v>
      </c>
      <c r="H1184" s="28" t="n">
        <v>59.262</v>
      </c>
      <c r="I1184" s="28" t="n">
        <v>2370.48</v>
      </c>
      <c r="J1184" s="28" t="n">
        <v>70.04</v>
      </c>
      <c r="K1184" s="28" t="n">
        <v>-1.42</v>
      </c>
      <c r="L1184" s="28" t="n">
        <v>-0.21</v>
      </c>
      <c r="M1184" s="28"/>
      <c r="N1184" s="6" t="s">
        <f>=I1184+J1184+K1184+L1184</f>
      </c>
      <c r="O1184" s="28"/>
      <c r="P1184" s="26"/>
      <c r="Q1184" s="26" t="s">
        <v>891</v>
      </c>
    </row>
    <row collapsed="false" customFormat="false" customHeight="false" hidden="false" ht="12.1" outlineLevel="0" r="1185">
      <c r="A1185" s="25" t="n">
        <v>46195.753148148</v>
      </c>
      <c r="B1185" s="26" t="s">
        <v>818</v>
      </c>
      <c r="C1185" s="26" t="s">
        <v>1072</v>
      </c>
      <c r="D1185" s="26" t="s">
        <v>764</v>
      </c>
      <c r="E1185" s="26" t="s">
        <v>172</v>
      </c>
      <c r="F1185" s="26" t="s">
        <v>20</v>
      </c>
      <c r="G1185" s="27" t="n">
        <v>-6</v>
      </c>
      <c r="H1185" s="28" t="n">
        <v>53.86</v>
      </c>
      <c r="I1185" s="28" t="n">
        <v>3231.6</v>
      </c>
      <c r="J1185" s="28" t="n">
        <v>23.34</v>
      </c>
      <c r="K1185" s="28" t="n">
        <v>-1.94</v>
      </c>
      <c r="L1185" s="28" t="n">
        <v>-0.28</v>
      </c>
      <c r="M1185" s="28"/>
      <c r="N1185" s="6" t="s">
        <f>=I1185+J1185+K1185+L1185</f>
      </c>
      <c r="O1185" s="28"/>
      <c r="P1185" s="26"/>
      <c r="Q1185" s="26" t="s">
        <v>891</v>
      </c>
    </row>
    <row collapsed="false" customFormat="false" customHeight="false" hidden="false" ht="12.1" outlineLevel="0" r="1186">
      <c r="A1186" s="20" t="n">
        <v>46196.489606481</v>
      </c>
      <c r="B1186" s="16" t="s">
        <v>46</v>
      </c>
      <c r="C1186" s="16" t="s">
        <v>1097</v>
      </c>
      <c r="D1186" s="16" t="s">
        <v>763</v>
      </c>
      <c r="E1186" s="16" t="s">
        <v>18</v>
      </c>
      <c r="F1186" s="16" t="s">
        <v>20</v>
      </c>
      <c r="G1186" s="7" t="n">
        <v>1</v>
      </c>
      <c r="H1186" s="6" t="n">
        <v>1234.1</v>
      </c>
      <c r="I1186" s="6" t="n">
        <v>-1234.1</v>
      </c>
      <c r="J1186" s="6" t="n">
        <v>-0</v>
      </c>
      <c r="K1186" s="6" t="n">
        <v>-0.74</v>
      </c>
      <c r="L1186" s="6" t="n">
        <v>-0.37</v>
      </c>
      <c r="M1186" s="6"/>
      <c r="N1186" s="6" t="s">
        <f>=I1186+J1186+K1186+L1186</f>
      </c>
      <c r="O1186" s="6"/>
      <c r="P1186" s="16"/>
      <c r="Q1186" s="16" t="s">
        <v>891</v>
      </c>
    </row>
    <row collapsed="false" customFormat="false" customHeight="false" hidden="false" ht="12.1" outlineLevel="0" r="1187">
      <c r="A1187" s="20" t="n">
        <v>46196.489606481</v>
      </c>
      <c r="B1187" s="16" t="s">
        <v>46</v>
      </c>
      <c r="C1187" s="16" t="s">
        <v>1097</v>
      </c>
      <c r="D1187" s="16" t="s">
        <v>763</v>
      </c>
      <c r="E1187" s="16" t="s">
        <v>18</v>
      </c>
      <c r="F1187" s="16" t="s">
        <v>20</v>
      </c>
      <c r="G1187" s="7" t="n">
        <v>2</v>
      </c>
      <c r="H1187" s="6" t="n">
        <v>1234.1</v>
      </c>
      <c r="I1187" s="6" t="n">
        <v>-2468.2</v>
      </c>
      <c r="J1187" s="6" t="n">
        <v>-0</v>
      </c>
      <c r="K1187" s="6" t="n">
        <v>-1.48</v>
      </c>
      <c r="L1187" s="6" t="n">
        <v>-0.74</v>
      </c>
      <c r="M1187" s="6"/>
      <c r="N1187" s="6" t="s">
        <f>=I1187+J1187+K1187+L1187</f>
      </c>
      <c r="O1187" s="6"/>
      <c r="P1187" s="16"/>
      <c r="Q1187" s="16" t="s">
        <v>891</v>
      </c>
    </row>
    <row collapsed="false" customFormat="false" customHeight="false" hidden="false" ht="12.1" outlineLevel="0" r="1188">
      <c r="A1188" s="20" t="n">
        <v>46196.489606481</v>
      </c>
      <c r="B1188" s="16" t="s">
        <v>46</v>
      </c>
      <c r="C1188" s="16" t="s">
        <v>1097</v>
      </c>
      <c r="D1188" s="16" t="s">
        <v>763</v>
      </c>
      <c r="E1188" s="16" t="s">
        <v>18</v>
      </c>
      <c r="F1188" s="16" t="s">
        <v>20</v>
      </c>
      <c r="G1188" s="7" t="n">
        <v>1</v>
      </c>
      <c r="H1188" s="6" t="n">
        <v>1234.2</v>
      </c>
      <c r="I1188" s="6" t="n">
        <v>-1234.2</v>
      </c>
      <c r="J1188" s="6" t="n">
        <v>-0</v>
      </c>
      <c r="K1188" s="6" t="n">
        <v>-0.74</v>
      </c>
      <c r="L1188" s="6" t="n">
        <v>-0.37</v>
      </c>
      <c r="M1188" s="6"/>
      <c r="N1188" s="6" t="s">
        <f>=I1188+J1188+K1188+L1188</f>
      </c>
      <c r="O1188" s="6"/>
      <c r="P1188" s="16"/>
      <c r="Q1188" s="16" t="s">
        <v>891</v>
      </c>
    </row>
    <row collapsed="false" customFormat="false" customHeight="false" hidden="false" ht="12.1" outlineLevel="0" r="1189">
      <c r="A1189" s="20" t="n">
        <v>46196.489606481</v>
      </c>
      <c r="B1189" s="16" t="s">
        <v>46</v>
      </c>
      <c r="C1189" s="16" t="s">
        <v>1097</v>
      </c>
      <c r="D1189" s="16" t="s">
        <v>763</v>
      </c>
      <c r="E1189" s="16" t="s">
        <v>18</v>
      </c>
      <c r="F1189" s="16" t="s">
        <v>20</v>
      </c>
      <c r="G1189" s="7" t="n">
        <v>1</v>
      </c>
      <c r="H1189" s="6" t="n">
        <v>1234.2</v>
      </c>
      <c r="I1189" s="6" t="n">
        <v>-1234.2</v>
      </c>
      <c r="J1189" s="6" t="n">
        <v>-0</v>
      </c>
      <c r="K1189" s="6" t="n">
        <v>-0.74</v>
      </c>
      <c r="L1189" s="6" t="n">
        <v>-0.37</v>
      </c>
      <c r="M1189" s="6"/>
      <c r="N1189" s="6" t="s">
        <f>=I1189+J1189+K1189+L1189</f>
      </c>
      <c r="O1189" s="6"/>
      <c r="P1189" s="16"/>
      <c r="Q1189" s="16" t="s">
        <v>891</v>
      </c>
    </row>
    <row collapsed="false" customFormat="false" customHeight="false" hidden="false" ht="12.1" outlineLevel="0" r="1190">
      <c r="A1190" s="20" t="n">
        <v>46196.489907407</v>
      </c>
      <c r="B1190" s="16" t="s">
        <v>27</v>
      </c>
      <c r="C1190" s="16" t="s">
        <v>1102</v>
      </c>
      <c r="D1190" s="16" t="s">
        <v>763</v>
      </c>
      <c r="E1190" s="16" t="s">
        <v>18</v>
      </c>
      <c r="F1190" s="16" t="s">
        <v>20</v>
      </c>
      <c r="G1190" s="7" t="n">
        <v>8</v>
      </c>
      <c r="H1190" s="6" t="n">
        <v>1987.8</v>
      </c>
      <c r="I1190" s="6" t="n">
        <v>-15902.4</v>
      </c>
      <c r="J1190" s="6" t="n">
        <v>-0</v>
      </c>
      <c r="K1190" s="6" t="n">
        <v>-9.54</v>
      </c>
      <c r="L1190" s="6" t="n">
        <v>-4.77</v>
      </c>
      <c r="M1190" s="6"/>
      <c r="N1190" s="6" t="s">
        <f>=I1190+J1190+K1190+L1190</f>
      </c>
      <c r="O1190" s="6"/>
      <c r="P1190" s="16"/>
      <c r="Q1190" s="16" t="s">
        <v>891</v>
      </c>
    </row>
    <row collapsed="false" customFormat="false" customHeight="false" hidden="false" ht="12.1" outlineLevel="0" r="1191">
      <c r="A1191" s="20" t="n">
        <v>46196.490104167</v>
      </c>
      <c r="B1191" s="16" t="s">
        <v>39</v>
      </c>
      <c r="C1191" s="16" t="s">
        <v>958</v>
      </c>
      <c r="D1191" s="16" t="s">
        <v>763</v>
      </c>
      <c r="E1191" s="16" t="s">
        <v>18</v>
      </c>
      <c r="F1191" s="16" t="s">
        <v>20</v>
      </c>
      <c r="G1191" s="7" t="n">
        <v>4</v>
      </c>
      <c r="H1191" s="6" t="n">
        <v>923.2</v>
      </c>
      <c r="I1191" s="6" t="n">
        <v>-3692.8</v>
      </c>
      <c r="J1191" s="6" t="n">
        <v>-0</v>
      </c>
      <c r="K1191" s="6" t="n">
        <v>-2.22</v>
      </c>
      <c r="L1191" s="6" t="n">
        <v>-1.11</v>
      </c>
      <c r="M1191" s="6"/>
      <c r="N1191" s="6" t="s">
        <f>=I1191+J1191+K1191+L1191</f>
      </c>
      <c r="O1191" s="6"/>
      <c r="P1191" s="16"/>
      <c r="Q1191" s="16" t="s">
        <v>891</v>
      </c>
    </row>
    <row collapsed="false" customFormat="false" customHeight="false" hidden="false" ht="12.1" outlineLevel="0" r="1192">
      <c r="A1192" s="20" t="n">
        <v>46196.490335648</v>
      </c>
      <c r="B1192" s="16" t="s">
        <v>17</v>
      </c>
      <c r="C1192" s="16" t="s">
        <v>1093</v>
      </c>
      <c r="D1192" s="16" t="s">
        <v>763</v>
      </c>
      <c r="E1192" s="16" t="s">
        <v>18</v>
      </c>
      <c r="F1192" s="16" t="s">
        <v>20</v>
      </c>
      <c r="G1192" s="7" t="n">
        <v>5</v>
      </c>
      <c r="H1192" s="6" t="n">
        <v>2217.5</v>
      </c>
      <c r="I1192" s="6" t="n">
        <v>-11087.5</v>
      </c>
      <c r="J1192" s="6" t="n">
        <v>-0</v>
      </c>
      <c r="K1192" s="6" t="n">
        <v>-6.65</v>
      </c>
      <c r="L1192" s="6" t="n">
        <v>-3.32</v>
      </c>
      <c r="M1192" s="6"/>
      <c r="N1192" s="6" t="s">
        <f>=I1192+J1192+K1192+L1192</f>
      </c>
      <c r="O1192" s="6"/>
      <c r="P1192" s="16"/>
      <c r="Q1192" s="16" t="s">
        <v>891</v>
      </c>
    </row>
    <row collapsed="false" customFormat="false" customHeight="false" hidden="false" ht="12.1" outlineLevel="0" r="1193">
      <c r="A1193" s="20" t="n">
        <v>46196.491087963</v>
      </c>
      <c r="B1193" s="16" t="s">
        <v>42</v>
      </c>
      <c r="C1193" s="16" t="s">
        <v>1101</v>
      </c>
      <c r="D1193" s="16" t="s">
        <v>763</v>
      </c>
      <c r="E1193" s="16" t="s">
        <v>18</v>
      </c>
      <c r="F1193" s="16" t="s">
        <v>20</v>
      </c>
      <c r="G1193" s="7" t="n">
        <v>2</v>
      </c>
      <c r="H1193" s="6" t="n">
        <v>2623</v>
      </c>
      <c r="I1193" s="6" t="n">
        <v>-5246</v>
      </c>
      <c r="J1193" s="6" t="n">
        <v>-0</v>
      </c>
      <c r="K1193" s="6" t="n">
        <v>-3.15</v>
      </c>
      <c r="L1193" s="6" t="n">
        <v>-1.57</v>
      </c>
      <c r="M1193" s="6"/>
      <c r="N1193" s="6" t="s">
        <f>=I1193+J1193+K1193+L1193</f>
      </c>
      <c r="O1193" s="6"/>
      <c r="P1193" s="16"/>
      <c r="Q1193" s="16" t="s">
        <v>891</v>
      </c>
    </row>
    <row collapsed="false" customFormat="false" customHeight="false" hidden="false" ht="12.1" outlineLevel="0" r="1194">
      <c r="A1194" s="20" t="n">
        <v>46196.491724537</v>
      </c>
      <c r="B1194" s="16" t="s">
        <v>31</v>
      </c>
      <c r="C1194" s="16" t="s">
        <v>894</v>
      </c>
      <c r="D1194" s="16" t="s">
        <v>763</v>
      </c>
      <c r="E1194" s="16" t="s">
        <v>18</v>
      </c>
      <c r="F1194" s="16" t="s">
        <v>20</v>
      </c>
      <c r="G1194" s="7" t="n">
        <v>14</v>
      </c>
      <c r="H1194" s="6" t="n">
        <v>305.16</v>
      </c>
      <c r="I1194" s="6" t="n">
        <v>-4272.24</v>
      </c>
      <c r="J1194" s="6" t="n">
        <v>-0</v>
      </c>
      <c r="K1194" s="6" t="n">
        <v>-2.56</v>
      </c>
      <c r="L1194" s="6" t="n">
        <v>-1.28</v>
      </c>
      <c r="M1194" s="6"/>
      <c r="N1194" s="6" t="s">
        <f>=I1194+J1194+K1194+L1194</f>
      </c>
      <c r="O1194" s="6"/>
      <c r="P1194" s="16"/>
      <c r="Q1194" s="16" t="s">
        <v>891</v>
      </c>
    </row>
    <row collapsed="false" customFormat="false" customHeight="false" hidden="false" ht="12.1" outlineLevel="0" r="1195">
      <c r="A1195" s="20" t="n">
        <v>46196.493576389</v>
      </c>
      <c r="B1195" s="16" t="s">
        <v>27</v>
      </c>
      <c r="C1195" s="16" t="s">
        <v>1102</v>
      </c>
      <c r="D1195" s="16" t="s">
        <v>763</v>
      </c>
      <c r="E1195" s="16" t="s">
        <v>18</v>
      </c>
      <c r="F1195" s="16" t="s">
        <v>20</v>
      </c>
      <c r="G1195" s="7" t="n">
        <v>3</v>
      </c>
      <c r="H1195" s="6" t="n">
        <v>1984.8</v>
      </c>
      <c r="I1195" s="6" t="n">
        <v>-5954.4</v>
      </c>
      <c r="J1195" s="6" t="n">
        <v>-0</v>
      </c>
      <c r="K1195" s="6" t="n">
        <v>-3.58</v>
      </c>
      <c r="L1195" s="6" t="n">
        <v>-1.79</v>
      </c>
      <c r="M1195" s="6"/>
      <c r="N1195" s="6" t="s">
        <f>=I1195+J1195+K1195+L1195</f>
      </c>
      <c r="O1195" s="6"/>
      <c r="P1195" s="16"/>
      <c r="Q1195" s="16" t="s">
        <v>891</v>
      </c>
    </row>
    <row collapsed="false" customFormat="false" customHeight="false" hidden="false" ht="12.1" outlineLevel="0" r="1196">
      <c r="A1196" s="20" t="n">
        <v>46196.493576389</v>
      </c>
      <c r="B1196" s="16" t="s">
        <v>27</v>
      </c>
      <c r="C1196" s="16" t="s">
        <v>1102</v>
      </c>
      <c r="D1196" s="16" t="s">
        <v>763</v>
      </c>
      <c r="E1196" s="16" t="s">
        <v>18</v>
      </c>
      <c r="F1196" s="16" t="s">
        <v>20</v>
      </c>
      <c r="G1196" s="7" t="n">
        <v>2</v>
      </c>
      <c r="H1196" s="6" t="n">
        <v>1984.8</v>
      </c>
      <c r="I1196" s="6" t="n">
        <v>-3969.6</v>
      </c>
      <c r="J1196" s="6" t="n">
        <v>-0</v>
      </c>
      <c r="K1196" s="6" t="n">
        <v>-2.38</v>
      </c>
      <c r="L1196" s="6" t="n">
        <v>-1.19</v>
      </c>
      <c r="M1196" s="6"/>
      <c r="N1196" s="6" t="s">
        <f>=I1196+J1196+K1196+L1196</f>
      </c>
      <c r="O1196" s="6"/>
      <c r="P1196" s="16"/>
      <c r="Q1196" s="16" t="s">
        <v>891</v>
      </c>
    </row>
    <row collapsed="false" customFormat="false" customHeight="false" hidden="false" ht="12.1" outlineLevel="0" r="1197">
      <c r="A1197" s="20" t="n">
        <v>46196.494502315</v>
      </c>
      <c r="B1197" s="16" t="s">
        <v>23</v>
      </c>
      <c r="C1197" s="16" t="s">
        <v>1132</v>
      </c>
      <c r="D1197" s="16" t="s">
        <v>763</v>
      </c>
      <c r="E1197" s="16" t="s">
        <v>18</v>
      </c>
      <c r="F1197" s="16" t="s">
        <v>20</v>
      </c>
      <c r="G1197" s="7" t="n">
        <v>4</v>
      </c>
      <c r="H1197" s="6" t="n">
        <v>3598</v>
      </c>
      <c r="I1197" s="6" t="n">
        <v>-14392</v>
      </c>
      <c r="J1197" s="6" t="n">
        <v>-0</v>
      </c>
      <c r="K1197" s="6" t="n">
        <v>-8.63</v>
      </c>
      <c r="L1197" s="6" t="n">
        <v>-4.31</v>
      </c>
      <c r="M1197" s="6"/>
      <c r="N1197" s="6" t="s">
        <f>=I1197+J1197+K1197+L1197</f>
      </c>
      <c r="O1197" s="6"/>
      <c r="P1197" s="16"/>
      <c r="Q1197" s="16" t="s">
        <v>891</v>
      </c>
    </row>
    <row collapsed="false" customFormat="false" customHeight="false" hidden="false" ht="12.1" outlineLevel="0" r="1198">
      <c r="A1198" s="20" t="n">
        <v>46196.494502315</v>
      </c>
      <c r="B1198" s="16" t="s">
        <v>23</v>
      </c>
      <c r="C1198" s="16" t="s">
        <v>1132</v>
      </c>
      <c r="D1198" s="16" t="s">
        <v>763</v>
      </c>
      <c r="E1198" s="16" t="s">
        <v>18</v>
      </c>
      <c r="F1198" s="16" t="s">
        <v>20</v>
      </c>
      <c r="G1198" s="7" t="n">
        <v>1</v>
      </c>
      <c r="H1198" s="6" t="n">
        <v>3598.5</v>
      </c>
      <c r="I1198" s="6" t="n">
        <v>-3598.5</v>
      </c>
      <c r="J1198" s="6" t="n">
        <v>-0</v>
      </c>
      <c r="K1198" s="6" t="n">
        <v>-2.16</v>
      </c>
      <c r="L1198" s="6" t="n">
        <v>-1.08</v>
      </c>
      <c r="M1198" s="6"/>
      <c r="N1198" s="6" t="s">
        <f>=I1198+J1198+K1198+L1198</f>
      </c>
      <c r="O1198" s="6"/>
      <c r="P1198" s="16"/>
      <c r="Q1198" s="16" t="s">
        <v>891</v>
      </c>
    </row>
    <row collapsed="false" customFormat="false" customHeight="false" hidden="false" ht="12.1" outlineLevel="0" r="1199">
      <c r="A1199" s="20" t="n">
        <v>46196.494907407</v>
      </c>
      <c r="B1199" s="16" t="s">
        <v>27</v>
      </c>
      <c r="C1199" s="16" t="s">
        <v>1102</v>
      </c>
      <c r="D1199" s="16" t="s">
        <v>763</v>
      </c>
      <c r="E1199" s="16" t="s">
        <v>18</v>
      </c>
      <c r="F1199" s="16" t="s">
        <v>20</v>
      </c>
      <c r="G1199" s="7" t="n">
        <v>3</v>
      </c>
      <c r="H1199" s="6" t="n">
        <v>1983</v>
      </c>
      <c r="I1199" s="6" t="n">
        <v>-5949</v>
      </c>
      <c r="J1199" s="6" t="n">
        <v>-0</v>
      </c>
      <c r="K1199" s="6" t="n">
        <v>-3.57</v>
      </c>
      <c r="L1199" s="6" t="n">
        <v>-1.79</v>
      </c>
      <c r="M1199" s="6"/>
      <c r="N1199" s="6" t="s">
        <f>=I1199+J1199+K1199+L1199</f>
      </c>
      <c r="O1199" s="6"/>
      <c r="P1199" s="16"/>
      <c r="Q1199" s="16" t="s">
        <v>891</v>
      </c>
    </row>
    <row collapsed="false" customFormat="false" customHeight="false" hidden="false" ht="12.1" outlineLevel="0" r="1200">
      <c r="A1200" s="20" t="n">
        <v>46196.494907407</v>
      </c>
      <c r="B1200" s="16" t="s">
        <v>27</v>
      </c>
      <c r="C1200" s="16" t="s">
        <v>1102</v>
      </c>
      <c r="D1200" s="16" t="s">
        <v>763</v>
      </c>
      <c r="E1200" s="16" t="s">
        <v>18</v>
      </c>
      <c r="F1200" s="16" t="s">
        <v>20</v>
      </c>
      <c r="G1200" s="7" t="n">
        <v>1</v>
      </c>
      <c r="H1200" s="6" t="n">
        <v>1983</v>
      </c>
      <c r="I1200" s="6" t="n">
        <v>-1983</v>
      </c>
      <c r="J1200" s="6" t="n">
        <v>-0</v>
      </c>
      <c r="K1200" s="6" t="n">
        <v>-1.19</v>
      </c>
      <c r="L1200" s="6" t="n">
        <v>-0.59</v>
      </c>
      <c r="M1200" s="6"/>
      <c r="N1200" s="6" t="s">
        <f>=I1200+J1200+K1200+L1200</f>
      </c>
      <c r="O1200" s="6"/>
      <c r="P1200" s="16"/>
      <c r="Q1200" s="16" t="s">
        <v>891</v>
      </c>
    </row>
    <row collapsed="false" customFormat="false" customHeight="false" hidden="false" ht="12.1" outlineLevel="0" r="1201">
      <c r="A1201" s="20" t="n">
        <v>46196.494907407</v>
      </c>
      <c r="B1201" s="16" t="s">
        <v>27</v>
      </c>
      <c r="C1201" s="16" t="s">
        <v>1102</v>
      </c>
      <c r="D1201" s="16" t="s">
        <v>763</v>
      </c>
      <c r="E1201" s="16" t="s">
        <v>18</v>
      </c>
      <c r="F1201" s="16" t="s">
        <v>20</v>
      </c>
      <c r="G1201" s="7" t="n">
        <v>1</v>
      </c>
      <c r="H1201" s="6" t="n">
        <v>1983.2</v>
      </c>
      <c r="I1201" s="6" t="n">
        <v>-1983.2</v>
      </c>
      <c r="J1201" s="6" t="n">
        <v>-0</v>
      </c>
      <c r="K1201" s="6" t="n">
        <v>-1.19</v>
      </c>
      <c r="L1201" s="6" t="n">
        <v>-0.59</v>
      </c>
      <c r="M1201" s="6"/>
      <c r="N1201" s="6" t="s">
        <f>=I1201+J1201+K1201+L1201</f>
      </c>
      <c r="O1201" s="6"/>
      <c r="P1201" s="16"/>
      <c r="Q1201" s="16" t="s">
        <v>891</v>
      </c>
    </row>
    <row collapsed="false" customFormat="false" customHeight="false" hidden="false" ht="12.1" outlineLevel="0" r="1202">
      <c r="A1202" s="21" t="n">
        <v>46199</v>
      </c>
      <c r="B1202" s="22" t="s">
        <v>890</v>
      </c>
      <c r="C1202" s="22" t="s">
        <v>192</v>
      </c>
      <c r="D1202" s="22" t="s">
        <v>890</v>
      </c>
      <c r="E1202" s="22" t="s">
        <v>890</v>
      </c>
      <c r="F1202" s="22" t="s">
        <v>20</v>
      </c>
      <c r="G1202" s="23" t="n">
        <v>1</v>
      </c>
      <c r="H1202" s="24" t="n">
        <v>100</v>
      </c>
      <c r="I1202" s="24" t="n">
        <v>100</v>
      </c>
      <c r="J1202" s="24" t="n">
        <v>0</v>
      </c>
      <c r="K1202" s="24" t="n">
        <v>-0</v>
      </c>
      <c r="L1202" s="24" t="n">
        <v>-0</v>
      </c>
      <c r="M1202" s="24"/>
      <c r="N1202" s="6" t="s">
        <f>=I1202+J1202+K1202+L1202</f>
      </c>
      <c r="O1202" s="24"/>
      <c r="P1202" s="22"/>
      <c r="Q1202" s="22" t="s">
        <v>891</v>
      </c>
    </row>
    <row collapsed="false" customFormat="false" customHeight="false" hidden="false" ht="12.1" outlineLevel="0" r="1203">
      <c r="A1203" s="25" t="n">
        <v>46213.713553241</v>
      </c>
      <c r="B1203" s="26" t="s">
        <v>912</v>
      </c>
      <c r="C1203" s="26" t="s">
        <v>1144</v>
      </c>
      <c r="D1203" s="26" t="s">
        <v>883</v>
      </c>
      <c r="E1203" s="26" t="s">
        <v>914</v>
      </c>
      <c r="F1203" s="26" t="s">
        <v>77</v>
      </c>
      <c r="G1203" s="27" t="n">
        <v>222</v>
      </c>
      <c r="H1203" s="28" t="n">
        <v>1</v>
      </c>
      <c r="I1203" s="2"/>
      <c r="J1203" s="2"/>
      <c r="K1203" s="2"/>
      <c r="L1203" s="2"/>
      <c r="M1203" s="6" t="n">
        <v>222</v>
      </c>
      <c r="N1203" s="2"/>
      <c r="O1203" s="2"/>
      <c r="P1203" s="2"/>
    </row>
    <row collapsed="false" customFormat="false" customHeight="false" hidden="false" ht="12.1" outlineLevel="0" r="1204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 t="s">
        <v>1145</v>
      </c>
      <c r="M1204" s="5" t="s">
        <f>=SUM(M2:M1203)</f>
      </c>
      <c r="N1204" s="5" t="s">
        <f>=SUM(N2:N1203)</f>
      </c>
      <c r="O1204" s="5" t="s">
        <f>=SUM(O2:O1203)</f>
      </c>
      <c r="P1204" s="4"/>
    </row>
  </sheetData>
  <autoFilter ref="A1:Q12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6" t="s">
        <v>185</v>
      </c>
      <c r="B1" s="46" t="s">
        <v>889</v>
      </c>
      <c r="C1" s="46" t="s">
        <v>0</v>
      </c>
      <c r="D1" s="46" t="s">
        <v>2</v>
      </c>
      <c r="E1" s="46" t="s">
        <v>1146</v>
      </c>
      <c r="F1" s="46" t="s">
        <v>3</v>
      </c>
      <c r="G1" s="46" t="s">
        <v>1147</v>
      </c>
      <c r="H1" s="46" t="s">
        <v>1148</v>
      </c>
      <c r="I1" s="46" t="s">
        <v>1149</v>
      </c>
      <c r="J1" s="46" t="s">
        <v>1150</v>
      </c>
      <c r="K1" s="46" t="s">
        <v>1151</v>
      </c>
      <c r="L1" s="46" t="s">
        <v>1152</v>
      </c>
      <c r="M1" s="46" t="s">
        <v>1153</v>
      </c>
      <c r="N1" s="46" t="s">
        <v>1154</v>
      </c>
    </row>
    <row collapsed="false" customFormat="false" customHeight="false" hidden="false" ht="12.1" outlineLevel="0" r="2">
      <c r="A2" s="45" t="n">
        <v>43966</v>
      </c>
      <c r="B2" s="16" t="s">
        <v>891</v>
      </c>
      <c r="C2" s="16" t="s">
        <v>72</v>
      </c>
      <c r="D2" s="16" t="s">
        <v>73</v>
      </c>
      <c r="E2" s="7" t="n">
        <v>10</v>
      </c>
      <c r="F2" s="16" t="s">
        <v>20</v>
      </c>
      <c r="G2" s="6" t="n">
        <v>7.93</v>
      </c>
      <c r="H2" s="6" t="n">
        <v>113.57</v>
      </c>
      <c r="I2" s="6" t="n">
        <v>99.81</v>
      </c>
      <c r="J2" s="6" t="n">
        <v>10</v>
      </c>
      <c r="K2" s="6" t="n">
        <v>79.3</v>
      </c>
      <c r="L2" s="6" t="n">
        <v>69.3</v>
      </c>
      <c r="M2" s="6" t="n">
        <v>6.94</v>
      </c>
      <c r="N2" s="6" t="n">
        <v>6.1</v>
      </c>
    </row>
    <row collapsed="false" customFormat="false" customHeight="false" hidden="false" ht="12.1" outlineLevel="0" r="3">
      <c r="A3" s="45" t="n">
        <v>43991</v>
      </c>
      <c r="B3" s="16" t="s">
        <v>891</v>
      </c>
      <c r="C3" s="16" t="s">
        <v>102</v>
      </c>
      <c r="D3" s="16" t="s">
        <v>103</v>
      </c>
      <c r="E3" s="7" t="n">
        <v>10</v>
      </c>
      <c r="F3" s="16" t="s">
        <v>20</v>
      </c>
      <c r="G3" s="6" t="n">
        <v>3.12</v>
      </c>
      <c r="H3" s="6" t="n">
        <v>137</v>
      </c>
      <c r="I3" s="6" t="n">
        <v>124.13</v>
      </c>
      <c r="J3" s="6" t="n">
        <v>4</v>
      </c>
      <c r="K3" s="6" t="n">
        <v>31.2</v>
      </c>
      <c r="L3" s="6" t="n">
        <v>27.2</v>
      </c>
      <c r="M3" s="6" t="n">
        <v>2.19</v>
      </c>
      <c r="N3" s="6" t="n">
        <v>1.99</v>
      </c>
    </row>
    <row collapsed="false" customFormat="false" customHeight="false" hidden="false" ht="12.1" outlineLevel="0" r="4">
      <c r="A4" s="45" t="n">
        <v>43998</v>
      </c>
      <c r="B4" s="16" t="s">
        <v>891</v>
      </c>
      <c r="C4" s="16" t="s">
        <v>78</v>
      </c>
      <c r="D4" s="16" t="s">
        <v>79</v>
      </c>
      <c r="E4" s="7" t="n">
        <v>1</v>
      </c>
      <c r="F4" s="16" t="s">
        <v>20</v>
      </c>
      <c r="G4" s="6" t="n">
        <v>26.26</v>
      </c>
      <c r="H4" s="6" t="n">
        <v>880</v>
      </c>
      <c r="I4" s="6" t="n">
        <v>876.61</v>
      </c>
      <c r="J4" s="6" t="n">
        <v>3</v>
      </c>
      <c r="K4" s="6" t="n">
        <v>26.26</v>
      </c>
      <c r="L4" s="6" t="n">
        <v>23.26</v>
      </c>
      <c r="M4" s="6" t="n">
        <v>2.65</v>
      </c>
      <c r="N4" s="6" t="n">
        <v>2.64</v>
      </c>
    </row>
    <row collapsed="false" customFormat="false" customHeight="false" hidden="false" ht="12.1" outlineLevel="0" r="5">
      <c r="A5" s="45" t="n">
        <v>43998</v>
      </c>
      <c r="B5" s="16" t="s">
        <v>891</v>
      </c>
      <c r="C5" s="16" t="s">
        <v>78</v>
      </c>
      <c r="D5" s="16" t="s">
        <v>79</v>
      </c>
      <c r="E5" s="7" t="n">
        <v>1</v>
      </c>
      <c r="F5" s="16" t="s">
        <v>20</v>
      </c>
      <c r="G5" s="6" t="n">
        <v>27.35</v>
      </c>
      <c r="H5" s="6" t="n">
        <v>880</v>
      </c>
      <c r="I5" s="6" t="n">
        <v>876.61</v>
      </c>
      <c r="J5" s="6" t="n">
        <v>4</v>
      </c>
      <c r="K5" s="6" t="n">
        <v>27.35</v>
      </c>
      <c r="L5" s="6" t="n">
        <v>23.35</v>
      </c>
      <c r="M5" s="6" t="n">
        <v>2.66</v>
      </c>
      <c r="N5" s="6" t="n">
        <v>2.65</v>
      </c>
    </row>
    <row collapsed="false" customFormat="false" customHeight="false" hidden="false" ht="12.1" outlineLevel="0" r="6">
      <c r="A6" s="45" t="n">
        <v>44012</v>
      </c>
      <c r="B6" s="16" t="s">
        <v>891</v>
      </c>
      <c r="C6" s="16" t="s">
        <v>75</v>
      </c>
      <c r="D6" s="16" t="s">
        <v>76</v>
      </c>
      <c r="E6" s="7" t="n">
        <v>2</v>
      </c>
      <c r="F6" s="16" t="s">
        <v>20</v>
      </c>
      <c r="G6" s="6" t="n">
        <v>1</v>
      </c>
      <c r="H6" s="6" t="n">
        <v>539.9</v>
      </c>
      <c r="I6" s="6" t="n">
        <v>576.1</v>
      </c>
      <c r="J6" s="6" t="n">
        <v>0</v>
      </c>
      <c r="K6" s="6" t="n">
        <v>2</v>
      </c>
      <c r="L6" s="6" t="n">
        <v>2</v>
      </c>
      <c r="M6" s="6" t="n">
        <v>0.17</v>
      </c>
      <c r="N6" s="6" t="n">
        <v>0.19</v>
      </c>
    </row>
    <row collapsed="false" customFormat="false" customHeight="false" hidden="false" ht="12.1" outlineLevel="0" r="7">
      <c r="A7" s="45" t="n">
        <v>44019</v>
      </c>
      <c r="B7" s="16" t="s">
        <v>891</v>
      </c>
      <c r="C7" s="16" t="s">
        <v>104</v>
      </c>
      <c r="D7" s="16" t="s">
        <v>105</v>
      </c>
      <c r="E7" s="7" t="n">
        <v>100000</v>
      </c>
      <c r="F7" s="16" t="s">
        <v>20</v>
      </c>
      <c r="G7" s="6" t="n">
        <v>0.001</v>
      </c>
      <c r="H7" s="6" t="n">
        <v>0.012498</v>
      </c>
      <c r="I7" s="6" t="n">
        <v>0.01</v>
      </c>
      <c r="J7" s="6" t="n">
        <v>13</v>
      </c>
      <c r="K7" s="6" t="n">
        <v>103.6523</v>
      </c>
      <c r="L7" s="6" t="n">
        <v>90.65</v>
      </c>
      <c r="M7" s="6" t="n">
        <v>7.59</v>
      </c>
      <c r="N7" s="6" t="n">
        <v>7.25</v>
      </c>
    </row>
    <row collapsed="false" customFormat="false" customHeight="false" hidden="false" ht="12.1" outlineLevel="0" r="8">
      <c r="A8" s="45" t="n">
        <v>44022</v>
      </c>
      <c r="B8" s="16" t="s">
        <v>891</v>
      </c>
      <c r="C8" s="16" t="s">
        <v>771</v>
      </c>
      <c r="D8" s="16" t="s">
        <v>1155</v>
      </c>
      <c r="E8" s="7" t="n">
        <v>10</v>
      </c>
      <c r="F8" s="16" t="s">
        <v>20</v>
      </c>
      <c r="G8" s="6" t="n">
        <v>9.07</v>
      </c>
      <c r="H8" s="6" t="n">
        <v>82.16</v>
      </c>
      <c r="I8" s="6" t="n">
        <v>85.04</v>
      </c>
      <c r="J8" s="6" t="n">
        <v>12</v>
      </c>
      <c r="K8" s="6" t="n">
        <v>90.7</v>
      </c>
      <c r="L8" s="6" t="n">
        <v>78.7</v>
      </c>
      <c r="M8" s="6" t="n">
        <v>9.25</v>
      </c>
      <c r="N8" s="6" t="n">
        <v>9.58</v>
      </c>
    </row>
    <row collapsed="false" customFormat="false" customHeight="false" hidden="false" ht="12.1" outlineLevel="0" r="9">
      <c r="A9" s="45" t="n">
        <v>44022</v>
      </c>
      <c r="B9" s="16" t="s">
        <v>891</v>
      </c>
      <c r="C9" s="16" t="s">
        <v>107</v>
      </c>
      <c r="D9" s="16" t="s">
        <v>108</v>
      </c>
      <c r="E9" s="7" t="n">
        <v>2000</v>
      </c>
      <c r="F9" s="16" t="s">
        <v>20</v>
      </c>
      <c r="G9" s="6" t="n">
        <v>0.0544</v>
      </c>
      <c r="H9" s="6" t="n">
        <v>0.7552</v>
      </c>
      <c r="I9" s="6" t="n">
        <v>0.7</v>
      </c>
      <c r="J9" s="6" t="n">
        <v>14</v>
      </c>
      <c r="K9" s="6" t="n">
        <v>108.8</v>
      </c>
      <c r="L9" s="6" t="n">
        <v>94.8</v>
      </c>
      <c r="M9" s="6" t="n">
        <v>6.74</v>
      </c>
      <c r="N9" s="6" t="n">
        <v>6.28</v>
      </c>
    </row>
    <row collapsed="false" customFormat="false" customHeight="false" hidden="false" ht="12.1" outlineLevel="0" r="10">
      <c r="A10" s="45" t="n">
        <v>44025</v>
      </c>
      <c r="B10" s="16" t="s">
        <v>891</v>
      </c>
      <c r="C10" s="16" t="s">
        <v>102</v>
      </c>
      <c r="D10" s="16" t="s">
        <v>103</v>
      </c>
      <c r="E10" s="7" t="n">
        <v>10</v>
      </c>
      <c r="F10" s="16" t="s">
        <v>20</v>
      </c>
      <c r="G10" s="6" t="n">
        <v>3.21</v>
      </c>
      <c r="H10" s="6" t="n">
        <v>135.64</v>
      </c>
      <c r="I10" s="6" t="n">
        <v>124.13</v>
      </c>
      <c r="J10" s="6" t="n">
        <v>4</v>
      </c>
      <c r="K10" s="6" t="n">
        <v>32.1</v>
      </c>
      <c r="L10" s="6" t="n">
        <v>28.1</v>
      </c>
      <c r="M10" s="6" t="n">
        <v>2.26</v>
      </c>
      <c r="N10" s="6" t="n">
        <v>2.07</v>
      </c>
    </row>
    <row collapsed="false" customFormat="false" customHeight="false" hidden="false" ht="12.1" outlineLevel="0" r="11">
      <c r="A11" s="45" t="n">
        <v>44043</v>
      </c>
      <c r="B11" s="16" t="s">
        <v>911</v>
      </c>
      <c r="C11" s="16" t="s">
        <v>115</v>
      </c>
      <c r="D11" s="16" t="s">
        <v>116</v>
      </c>
      <c r="E11" s="7" t="n">
        <v>1</v>
      </c>
      <c r="F11" s="16" t="s">
        <v>77</v>
      </c>
      <c r="G11" s="6" t="n">
        <v>13.2054</v>
      </c>
      <c r="H11" s="6" t="n">
        <v>1193</v>
      </c>
      <c r="I11" s="6" t="n">
        <v>834.17</v>
      </c>
      <c r="J11" s="6" t="n">
        <v>0.02</v>
      </c>
      <c r="K11" s="6" t="n">
        <v>13.2054</v>
      </c>
      <c r="L11" s="6" t="n">
        <v>11.74</v>
      </c>
      <c r="M11" s="6" t="n">
        <v>1.41</v>
      </c>
      <c r="N11" s="6" t="n">
        <v>0.98</v>
      </c>
    </row>
    <row collapsed="false" customFormat="false" customHeight="false" hidden="false" ht="12.1" outlineLevel="0" r="12">
      <c r="A12" s="45" t="n">
        <v>44064</v>
      </c>
      <c r="B12" s="16" t="s">
        <v>891</v>
      </c>
      <c r="C12" s="16" t="s">
        <v>775</v>
      </c>
      <c r="D12" s="16" t="s">
        <v>1156</v>
      </c>
      <c r="E12" s="7" t="n">
        <v>10</v>
      </c>
      <c r="F12" s="16" t="s">
        <v>20</v>
      </c>
      <c r="G12" s="6" t="n">
        <v>5</v>
      </c>
      <c r="H12" s="6" t="n">
        <v>91.2</v>
      </c>
      <c r="I12" s="6" t="n">
        <v>68.6</v>
      </c>
      <c r="J12" s="6" t="n">
        <v>7</v>
      </c>
      <c r="K12" s="6" t="n">
        <v>50</v>
      </c>
      <c r="L12" s="6" t="n">
        <v>43</v>
      </c>
      <c r="M12" s="6" t="n">
        <v>6.27</v>
      </c>
      <c r="N12" s="6" t="n">
        <v>4.71</v>
      </c>
    </row>
    <row collapsed="false" customFormat="false" customHeight="false" hidden="false" ht="12.1" outlineLevel="0" r="13">
      <c r="A13" s="45" t="n">
        <v>44077</v>
      </c>
      <c r="B13" s="16" t="s">
        <v>911</v>
      </c>
      <c r="C13" s="16" t="s">
        <v>99</v>
      </c>
      <c r="D13" s="16" t="s">
        <v>100</v>
      </c>
      <c r="E13" s="7" t="n">
        <v>1</v>
      </c>
      <c r="F13" s="16" t="s">
        <v>77</v>
      </c>
      <c r="G13" s="6" t="n">
        <v>13.2946</v>
      </c>
      <c r="H13" s="6" t="n">
        <v>3150</v>
      </c>
      <c r="I13" s="6" t="n">
        <v>1979.09</v>
      </c>
      <c r="J13" s="6" t="n">
        <v>0.02</v>
      </c>
      <c r="K13" s="6" t="n">
        <v>13.2946</v>
      </c>
      <c r="L13" s="6" t="n">
        <v>11.82</v>
      </c>
      <c r="M13" s="6" t="n">
        <v>0.6</v>
      </c>
      <c r="N13" s="6" t="n">
        <v>0.38</v>
      </c>
    </row>
    <row collapsed="false" customFormat="false" customHeight="false" hidden="false" ht="12.1" outlineLevel="0" r="14">
      <c r="A14" s="45" t="n">
        <v>44082</v>
      </c>
      <c r="B14" s="16" t="s">
        <v>891</v>
      </c>
      <c r="C14" s="16" t="s">
        <v>78</v>
      </c>
      <c r="D14" s="16" t="s">
        <v>79</v>
      </c>
      <c r="E14" s="7" t="n">
        <v>1</v>
      </c>
      <c r="F14" s="16" t="s">
        <v>20</v>
      </c>
      <c r="G14" s="6" t="n">
        <v>15.44</v>
      </c>
      <c r="H14" s="6" t="n">
        <v>928.6</v>
      </c>
      <c r="I14" s="6" t="n">
        <v>876.61</v>
      </c>
      <c r="J14" s="6" t="n">
        <v>2</v>
      </c>
      <c r="K14" s="6" t="n">
        <v>15.44</v>
      </c>
      <c r="L14" s="6" t="n">
        <v>13.44</v>
      </c>
      <c r="M14" s="6" t="n">
        <v>1.53</v>
      </c>
      <c r="N14" s="6" t="n">
        <v>1.45</v>
      </c>
    </row>
    <row collapsed="false" customFormat="false" customHeight="false" hidden="false" ht="12.1" outlineLevel="0" r="15">
      <c r="A15" s="45" t="n">
        <v>44090</v>
      </c>
      <c r="B15" s="16" t="s">
        <v>911</v>
      </c>
      <c r="C15" s="16" t="s">
        <v>119</v>
      </c>
      <c r="D15" s="16" t="s">
        <v>120</v>
      </c>
      <c r="E15" s="7" t="n">
        <v>1</v>
      </c>
      <c r="F15" s="16" t="s">
        <v>77</v>
      </c>
      <c r="G15" s="6" t="n">
        <v>11.2783</v>
      </c>
      <c r="H15" s="6" t="n">
        <v>1119</v>
      </c>
      <c r="I15" s="6" t="n">
        <v>702.47</v>
      </c>
      <c r="J15" s="6" t="n">
        <v>0.02</v>
      </c>
      <c r="K15" s="6" t="n">
        <v>11.2783</v>
      </c>
      <c r="L15" s="6" t="n">
        <v>9.77</v>
      </c>
      <c r="M15" s="6" t="n">
        <v>1.39</v>
      </c>
      <c r="N15" s="6" t="n">
        <v>0.87</v>
      </c>
    </row>
    <row collapsed="false" customFormat="false" customHeight="false" hidden="false" ht="12.1" outlineLevel="0" r="16">
      <c r="A16" s="45" t="n">
        <v>44109</v>
      </c>
      <c r="B16" s="16" t="s">
        <v>891</v>
      </c>
      <c r="C16" s="16" t="s">
        <v>31</v>
      </c>
      <c r="D16" s="16" t="s">
        <v>32</v>
      </c>
      <c r="E16" s="7" t="n">
        <v>10</v>
      </c>
      <c r="F16" s="16" t="s">
        <v>20</v>
      </c>
      <c r="G16" s="6" t="n">
        <v>18.7</v>
      </c>
      <c r="H16" s="6" t="n">
        <v>202.62</v>
      </c>
      <c r="I16" s="6" t="n">
        <v>171.1</v>
      </c>
      <c r="J16" s="6" t="n">
        <v>24</v>
      </c>
      <c r="K16" s="6" t="n">
        <v>187</v>
      </c>
      <c r="L16" s="6" t="n">
        <v>163</v>
      </c>
      <c r="M16" s="6" t="n">
        <v>9.53</v>
      </c>
      <c r="N16" s="6" t="n">
        <v>8.04</v>
      </c>
    </row>
    <row collapsed="false" customFormat="false" customHeight="false" hidden="false" ht="12.1" outlineLevel="0" r="17">
      <c r="A17" s="45" t="n">
        <v>44116</v>
      </c>
      <c r="B17" s="16" t="s">
        <v>891</v>
      </c>
      <c r="C17" s="16" t="s">
        <v>75</v>
      </c>
      <c r="D17" s="16" t="s">
        <v>76</v>
      </c>
      <c r="E17" s="7" t="n">
        <v>5</v>
      </c>
      <c r="F17" s="16" t="s">
        <v>20</v>
      </c>
      <c r="G17" s="6" t="n">
        <v>9.94</v>
      </c>
      <c r="H17" s="6" t="n">
        <v>438</v>
      </c>
      <c r="I17" s="6" t="n">
        <v>529.59</v>
      </c>
      <c r="J17" s="6" t="n">
        <v>6</v>
      </c>
      <c r="K17" s="6" t="n">
        <v>49.7</v>
      </c>
      <c r="L17" s="6" t="n">
        <v>43.7</v>
      </c>
      <c r="M17" s="6" t="n">
        <v>1.65</v>
      </c>
      <c r="N17" s="6" t="n">
        <v>2</v>
      </c>
    </row>
    <row collapsed="false" customFormat="false" customHeight="false" hidden="false" ht="12.1" outlineLevel="0" r="18">
      <c r="A18" s="45" t="n">
        <v>44116</v>
      </c>
      <c r="B18" s="16" t="s">
        <v>891</v>
      </c>
      <c r="C18" s="16" t="s">
        <v>102</v>
      </c>
      <c r="D18" s="16" t="s">
        <v>103</v>
      </c>
      <c r="E18" s="7" t="n">
        <v>10</v>
      </c>
      <c r="F18" s="16" t="s">
        <v>20</v>
      </c>
      <c r="G18" s="6" t="n">
        <v>4.75</v>
      </c>
      <c r="H18" s="6" t="n">
        <v>173.28</v>
      </c>
      <c r="I18" s="6" t="n">
        <v>124.13</v>
      </c>
      <c r="J18" s="6" t="n">
        <v>6</v>
      </c>
      <c r="K18" s="6" t="n">
        <v>47.5</v>
      </c>
      <c r="L18" s="6" t="n">
        <v>41.5</v>
      </c>
      <c r="M18" s="6" t="n">
        <v>3.34</v>
      </c>
      <c r="N18" s="6" t="n">
        <v>2.39</v>
      </c>
    </row>
    <row collapsed="false" customFormat="false" customHeight="false" hidden="false" ht="12.1" outlineLevel="0" r="19">
      <c r="A19" s="45" t="n">
        <v>44112</v>
      </c>
      <c r="B19" s="16" t="s">
        <v>911</v>
      </c>
      <c r="C19" s="16" t="s">
        <v>117</v>
      </c>
      <c r="D19" s="16" t="s">
        <v>118</v>
      </c>
      <c r="E19" s="7" t="n">
        <v>1</v>
      </c>
      <c r="F19" s="16" t="s">
        <v>77</v>
      </c>
      <c r="G19" s="6" t="n">
        <v>40.6079</v>
      </c>
      <c r="H19" s="6" t="n">
        <v>2240</v>
      </c>
      <c r="I19" s="6" t="n">
        <v>2188.89</v>
      </c>
      <c r="J19" s="6" t="n">
        <v>0.05</v>
      </c>
      <c r="K19" s="6" t="n">
        <v>40.6079</v>
      </c>
      <c r="L19" s="6" t="n">
        <v>36.7</v>
      </c>
      <c r="M19" s="6" t="n">
        <v>1.68</v>
      </c>
      <c r="N19" s="6" t="n">
        <v>1.64</v>
      </c>
    </row>
    <row collapsed="false" customFormat="false" customHeight="false" hidden="false" ht="12.1" outlineLevel="0" r="20">
      <c r="A20" s="45" t="n">
        <v>44134</v>
      </c>
      <c r="B20" s="16" t="s">
        <v>911</v>
      </c>
      <c r="C20" s="16" t="s">
        <v>115</v>
      </c>
      <c r="D20" s="16" t="s">
        <v>116</v>
      </c>
      <c r="E20" s="7" t="n">
        <v>1</v>
      </c>
      <c r="F20" s="16" t="s">
        <v>77</v>
      </c>
      <c r="G20" s="6" t="n">
        <v>14.1966</v>
      </c>
      <c r="H20" s="6" t="n">
        <v>1193</v>
      </c>
      <c r="I20" s="6" t="n">
        <v>834.17</v>
      </c>
      <c r="J20" s="6" t="n">
        <v>0.02</v>
      </c>
      <c r="K20" s="6" t="n">
        <v>14.1966</v>
      </c>
      <c r="L20" s="6" t="n">
        <v>12.62</v>
      </c>
      <c r="M20" s="6" t="n">
        <v>1.51</v>
      </c>
      <c r="N20" s="6" t="n">
        <v>1.06</v>
      </c>
    </row>
    <row collapsed="false" customFormat="false" customHeight="false" hidden="false" ht="12.1" outlineLevel="0" r="21">
      <c r="A21" s="45" t="n">
        <v>44141</v>
      </c>
      <c r="B21" s="16" t="s">
        <v>911</v>
      </c>
      <c r="C21" s="16" t="s">
        <v>113</v>
      </c>
      <c r="D21" s="16" t="s">
        <v>114</v>
      </c>
      <c r="E21" s="7" t="n">
        <v>2</v>
      </c>
      <c r="F21" s="16" t="s">
        <v>77</v>
      </c>
      <c r="G21" s="6" t="n">
        <v>11.7684</v>
      </c>
      <c r="H21" s="6" t="n">
        <v>6.93</v>
      </c>
      <c r="I21" s="6" t="n">
        <v>598.97</v>
      </c>
      <c r="J21" s="6" t="n">
        <v>0.09</v>
      </c>
      <c r="K21" s="6" t="n">
        <v>23.5368</v>
      </c>
      <c r="L21" s="6" t="n">
        <v>16.48</v>
      </c>
      <c r="M21" s="6" t="n">
        <v>1.38</v>
      </c>
      <c r="N21" s="6" t="n">
        <v>1.52</v>
      </c>
    </row>
    <row collapsed="false" customFormat="false" customHeight="false" hidden="false" ht="12.1" outlineLevel="0" r="22">
      <c r="A22" s="45" t="n">
        <v>44168</v>
      </c>
      <c r="B22" s="16" t="s">
        <v>911</v>
      </c>
      <c r="C22" s="16" t="s">
        <v>99</v>
      </c>
      <c r="D22" s="16" t="s">
        <v>100</v>
      </c>
      <c r="E22" s="7" t="n">
        <v>1</v>
      </c>
      <c r="F22" s="16" t="s">
        <v>77</v>
      </c>
      <c r="G22" s="6" t="n">
        <v>13.6107</v>
      </c>
      <c r="H22" s="6" t="n">
        <v>3150</v>
      </c>
      <c r="I22" s="6" t="n">
        <v>1979.09</v>
      </c>
      <c r="J22" s="6" t="n">
        <v>0.02</v>
      </c>
      <c r="K22" s="6" t="n">
        <v>13.6107</v>
      </c>
      <c r="L22" s="6" t="n">
        <v>12.1</v>
      </c>
      <c r="M22" s="6" t="n">
        <v>0.61</v>
      </c>
      <c r="N22" s="6" t="n">
        <v>0.38</v>
      </c>
    </row>
    <row collapsed="false" customFormat="false" customHeight="false" hidden="false" ht="12.1" outlineLevel="0" r="23">
      <c r="A23" s="45" t="n">
        <v>44173</v>
      </c>
      <c r="B23" s="16" t="s">
        <v>891</v>
      </c>
      <c r="C23" s="16" t="s">
        <v>78</v>
      </c>
      <c r="D23" s="16" t="s">
        <v>79</v>
      </c>
      <c r="E23" s="7" t="n">
        <v>1</v>
      </c>
      <c r="F23" s="16" t="s">
        <v>20</v>
      </c>
      <c r="G23" s="6" t="n">
        <v>37.34</v>
      </c>
      <c r="H23" s="6" t="n">
        <v>1165.8</v>
      </c>
      <c r="I23" s="6" t="n">
        <v>876.61</v>
      </c>
      <c r="J23" s="6" t="n">
        <v>5</v>
      </c>
      <c r="K23" s="6" t="n">
        <v>37.34</v>
      </c>
      <c r="L23" s="6" t="n">
        <v>32.34</v>
      </c>
      <c r="M23" s="6" t="n">
        <v>3.69</v>
      </c>
      <c r="N23" s="6" t="n">
        <v>2.77</v>
      </c>
    </row>
    <row collapsed="false" customFormat="false" customHeight="false" hidden="false" ht="12.1" outlineLevel="0" r="24">
      <c r="A24" s="45" t="n">
        <v>44182</v>
      </c>
      <c r="B24" s="16" t="s">
        <v>911</v>
      </c>
      <c r="C24" s="16" t="s">
        <v>119</v>
      </c>
      <c r="D24" s="16" t="s">
        <v>120</v>
      </c>
      <c r="E24" s="7" t="n">
        <v>1</v>
      </c>
      <c r="F24" s="16" t="s">
        <v>77</v>
      </c>
      <c r="G24" s="6" t="n">
        <v>11.013</v>
      </c>
      <c r="H24" s="6" t="n">
        <v>1119</v>
      </c>
      <c r="I24" s="6" t="n">
        <v>702.47</v>
      </c>
      <c r="J24" s="6" t="n">
        <v>0.02</v>
      </c>
      <c r="K24" s="6" t="n">
        <v>11.013</v>
      </c>
      <c r="L24" s="6" t="n">
        <v>9.54</v>
      </c>
      <c r="M24" s="6" t="n">
        <v>1.36</v>
      </c>
      <c r="N24" s="6" t="n">
        <v>0.85</v>
      </c>
    </row>
    <row collapsed="false" customFormat="false" customHeight="false" hidden="false" ht="12.1" outlineLevel="0" r="25">
      <c r="A25" s="45" t="n">
        <v>44194</v>
      </c>
      <c r="B25" s="16" t="s">
        <v>891</v>
      </c>
      <c r="C25" s="16" t="s">
        <v>102</v>
      </c>
      <c r="D25" s="16" t="s">
        <v>103</v>
      </c>
      <c r="E25" s="7" t="n">
        <v>10</v>
      </c>
      <c r="F25" s="16" t="s">
        <v>20</v>
      </c>
      <c r="G25" s="6" t="n">
        <v>6.43</v>
      </c>
      <c r="H25" s="6" t="n">
        <v>209.8</v>
      </c>
      <c r="I25" s="6" t="n">
        <v>124.13</v>
      </c>
      <c r="J25" s="6" t="n">
        <v>8</v>
      </c>
      <c r="K25" s="6" t="n">
        <v>64.3</v>
      </c>
      <c r="L25" s="6" t="n">
        <v>56.3</v>
      </c>
      <c r="M25" s="6" t="n">
        <v>4.54</v>
      </c>
      <c r="N25" s="6" t="n">
        <v>2.68</v>
      </c>
    </row>
    <row collapsed="false" customFormat="false" customHeight="false" hidden="false" ht="12.1" outlineLevel="0" r="26">
      <c r="A26" s="45" t="n">
        <v>44204</v>
      </c>
      <c r="B26" s="16" t="s">
        <v>911</v>
      </c>
      <c r="C26" s="16" t="s">
        <v>117</v>
      </c>
      <c r="D26" s="16" t="s">
        <v>118</v>
      </c>
      <c r="E26" s="7" t="n">
        <v>2</v>
      </c>
      <c r="F26" s="16" t="s">
        <v>77</v>
      </c>
      <c r="G26" s="6" t="n">
        <v>38.4154</v>
      </c>
      <c r="H26" s="6" t="n">
        <v>2138</v>
      </c>
      <c r="I26" s="6" t="n">
        <v>2177.22</v>
      </c>
      <c r="J26" s="6" t="n">
        <v>0.1</v>
      </c>
      <c r="K26" s="6" t="n">
        <v>76.8307</v>
      </c>
      <c r="L26" s="6" t="n">
        <v>69.44</v>
      </c>
      <c r="M26" s="6" t="n">
        <v>1.59</v>
      </c>
      <c r="N26" s="6" t="n">
        <v>1.62</v>
      </c>
    </row>
    <row collapsed="false" customFormat="false" customHeight="false" hidden="false" ht="12.1" outlineLevel="0" r="27">
      <c r="A27" s="45" t="n">
        <v>44210</v>
      </c>
      <c r="B27" s="16" t="s">
        <v>911</v>
      </c>
      <c r="C27" s="16" t="s">
        <v>110</v>
      </c>
      <c r="D27" s="16" t="s">
        <v>111</v>
      </c>
      <c r="E27" s="7" t="n">
        <v>20</v>
      </c>
      <c r="F27" s="16" t="s">
        <v>20</v>
      </c>
      <c r="G27" s="6" t="n">
        <v>2.391</v>
      </c>
      <c r="H27" s="6" t="n">
        <v>56.945</v>
      </c>
      <c r="I27" s="6" t="n">
        <v>50.78</v>
      </c>
      <c r="J27" s="6" t="n">
        <v>6</v>
      </c>
      <c r="K27" s="6" t="n">
        <v>47.82</v>
      </c>
      <c r="L27" s="6" t="n">
        <v>41.82</v>
      </c>
      <c r="M27" s="6" t="n">
        <v>4.12</v>
      </c>
      <c r="N27" s="6" t="n">
        <v>3.67</v>
      </c>
    </row>
    <row collapsed="false" customFormat="false" customHeight="false" hidden="false" ht="12.1" outlineLevel="0" r="28">
      <c r="A28" s="45" t="n">
        <v>44223</v>
      </c>
      <c r="B28" s="16" t="s">
        <v>911</v>
      </c>
      <c r="C28" s="16" t="s">
        <v>779</v>
      </c>
      <c r="D28" s="16" t="s">
        <v>1157</v>
      </c>
      <c r="E28" s="7" t="n">
        <v>1</v>
      </c>
      <c r="F28" s="16" t="s">
        <v>77</v>
      </c>
      <c r="G28" s="6" t="n">
        <v>29.4978</v>
      </c>
      <c r="H28" s="6" t="n">
        <v>2744</v>
      </c>
      <c r="I28" s="6" t="n">
        <v>2837.37</v>
      </c>
      <c r="J28" s="6" t="n">
        <v>0.04</v>
      </c>
      <c r="K28" s="6" t="n">
        <v>29.4978</v>
      </c>
      <c r="L28" s="6" t="n">
        <v>26.47</v>
      </c>
      <c r="M28" s="6" t="n">
        <v>0.93</v>
      </c>
      <c r="N28" s="6" t="n">
        <v>0.96</v>
      </c>
    </row>
    <row collapsed="false" customFormat="false" customHeight="false" hidden="false" ht="12.1" outlineLevel="0" r="29">
      <c r="A29" s="45" t="n">
        <v>44225</v>
      </c>
      <c r="B29" s="16" t="s">
        <v>911</v>
      </c>
      <c r="C29" s="16" t="s">
        <v>115</v>
      </c>
      <c r="D29" s="16" t="s">
        <v>116</v>
      </c>
      <c r="E29" s="7" t="n">
        <v>1</v>
      </c>
      <c r="F29" s="16" t="s">
        <v>77</v>
      </c>
      <c r="G29" s="6" t="n">
        <v>13.7134</v>
      </c>
      <c r="H29" s="6" t="n">
        <v>1193</v>
      </c>
      <c r="I29" s="6" t="n">
        <v>834.17</v>
      </c>
      <c r="J29" s="6" t="n">
        <v>0.02</v>
      </c>
      <c r="K29" s="6" t="n">
        <v>13.7134</v>
      </c>
      <c r="L29" s="6" t="n">
        <v>12.19</v>
      </c>
      <c r="M29" s="6" t="n">
        <v>1.46</v>
      </c>
      <c r="N29" s="6" t="n">
        <v>1.02</v>
      </c>
    </row>
    <row collapsed="false" customFormat="false" customHeight="false" hidden="false" ht="12.1" outlineLevel="0" r="30">
      <c r="A30" s="45" t="n">
        <v>44244</v>
      </c>
      <c r="B30" s="16" t="s">
        <v>911</v>
      </c>
      <c r="C30" s="16" t="s">
        <v>113</v>
      </c>
      <c r="D30" s="16" t="s">
        <v>114</v>
      </c>
      <c r="E30" s="7" t="n">
        <v>2</v>
      </c>
      <c r="F30" s="16" t="s">
        <v>77</v>
      </c>
      <c r="G30" s="6" t="n">
        <v>10.9934</v>
      </c>
      <c r="H30" s="6" t="n">
        <v>12.6585</v>
      </c>
      <c r="I30" s="6" t="n">
        <v>598.97</v>
      </c>
      <c r="J30" s="6" t="n">
        <v>0.09</v>
      </c>
      <c r="K30" s="6" t="n">
        <v>21.9869</v>
      </c>
      <c r="L30" s="6" t="n">
        <v>15.39</v>
      </c>
      <c r="M30" s="6" t="n">
        <v>1.28</v>
      </c>
      <c r="N30" s="6" t="n">
        <v>0.83</v>
      </c>
    </row>
    <row collapsed="false" customFormat="false" customHeight="false" hidden="false" ht="12.1" outlineLevel="0" r="31">
      <c r="A31" s="45" t="n">
        <v>44245</v>
      </c>
      <c r="B31" s="16" t="s">
        <v>911</v>
      </c>
      <c r="C31" s="16" t="s">
        <v>113</v>
      </c>
      <c r="D31" s="16" t="s">
        <v>114</v>
      </c>
      <c r="E31" s="7" t="n">
        <v>2</v>
      </c>
      <c r="F31" s="16" t="s">
        <v>77</v>
      </c>
      <c r="G31" s="6" t="n">
        <v>11.065</v>
      </c>
      <c r="H31" s="6" t="n">
        <v>12.53</v>
      </c>
      <c r="I31" s="6" t="n">
        <v>598.97</v>
      </c>
      <c r="J31" s="6" t="n">
        <v>0.09</v>
      </c>
      <c r="K31" s="6" t="n">
        <v>22.1301</v>
      </c>
      <c r="L31" s="6" t="n">
        <v>15.49</v>
      </c>
      <c r="M31" s="6" t="n">
        <v>1.29</v>
      </c>
      <c r="N31" s="6" t="n">
        <v>0.84</v>
      </c>
    </row>
    <row collapsed="false" customFormat="false" customHeight="false" hidden="false" ht="12.1" outlineLevel="0" r="32">
      <c r="A32" s="45" t="n">
        <v>44259</v>
      </c>
      <c r="B32" s="16" t="s">
        <v>911</v>
      </c>
      <c r="C32" s="16" t="s">
        <v>99</v>
      </c>
      <c r="D32" s="16" t="s">
        <v>100</v>
      </c>
      <c r="E32" s="7" t="n">
        <v>1</v>
      </c>
      <c r="F32" s="16" t="s">
        <v>77</v>
      </c>
      <c r="G32" s="6" t="n">
        <v>13.2334</v>
      </c>
      <c r="H32" s="6" t="n">
        <v>3150</v>
      </c>
      <c r="I32" s="6" t="n">
        <v>1979.09</v>
      </c>
      <c r="J32" s="6" t="n">
        <v>0.02</v>
      </c>
      <c r="K32" s="6" t="n">
        <v>13.2334</v>
      </c>
      <c r="L32" s="6" t="n">
        <v>11.76</v>
      </c>
      <c r="M32" s="6" t="n">
        <v>0.59</v>
      </c>
      <c r="N32" s="6" t="n">
        <v>0.37</v>
      </c>
    </row>
    <row collapsed="false" customFormat="false" customHeight="false" hidden="false" ht="12.1" outlineLevel="0" r="33">
      <c r="A33" s="45" t="n">
        <v>44272</v>
      </c>
      <c r="B33" s="16" t="s">
        <v>911</v>
      </c>
      <c r="C33" s="16" t="s">
        <v>119</v>
      </c>
      <c r="D33" s="16" t="s">
        <v>120</v>
      </c>
      <c r="E33" s="7" t="n">
        <v>1</v>
      </c>
      <c r="F33" s="16" t="s">
        <v>77</v>
      </c>
      <c r="G33" s="6" t="n">
        <v>10.9443</v>
      </c>
      <c r="H33" s="6" t="n">
        <v>1119</v>
      </c>
      <c r="I33" s="6" t="n">
        <v>702.47</v>
      </c>
      <c r="J33" s="6" t="n">
        <v>0.02</v>
      </c>
      <c r="K33" s="6" t="n">
        <v>10.9443</v>
      </c>
      <c r="L33" s="6" t="n">
        <v>9.49</v>
      </c>
      <c r="M33" s="6" t="n">
        <v>1.35</v>
      </c>
      <c r="N33" s="6" t="n">
        <v>0.85</v>
      </c>
    </row>
    <row collapsed="false" customFormat="false" customHeight="false" hidden="false" ht="12.1" outlineLevel="0" r="34">
      <c r="A34" s="45" t="n">
        <v>44294</v>
      </c>
      <c r="B34" s="16" t="s">
        <v>911</v>
      </c>
      <c r="C34" s="16" t="s">
        <v>117</v>
      </c>
      <c r="D34" s="16" t="s">
        <v>118</v>
      </c>
      <c r="E34" s="7" t="n">
        <v>2</v>
      </c>
      <c r="F34" s="16" t="s">
        <v>77</v>
      </c>
      <c r="G34" s="6" t="n">
        <v>40.442</v>
      </c>
      <c r="H34" s="6" t="n">
        <v>2318</v>
      </c>
      <c r="I34" s="6" t="n">
        <v>2177.22</v>
      </c>
      <c r="J34" s="6" t="n">
        <v>0.1</v>
      </c>
      <c r="K34" s="6" t="n">
        <v>80.8839</v>
      </c>
      <c r="L34" s="6" t="n">
        <v>73.11</v>
      </c>
      <c r="M34" s="6" t="n">
        <v>1.68</v>
      </c>
      <c r="N34" s="6" t="n">
        <v>1.58</v>
      </c>
    </row>
    <row collapsed="false" customFormat="false" customHeight="false" hidden="false" ht="12.1" outlineLevel="0" r="35">
      <c r="A35" s="45" t="n">
        <v>44298</v>
      </c>
      <c r="B35" s="16" t="s">
        <v>911</v>
      </c>
      <c r="C35" s="16" t="s">
        <v>121</v>
      </c>
      <c r="D35" s="16" t="s">
        <v>122</v>
      </c>
      <c r="E35" s="7" t="n">
        <v>1</v>
      </c>
      <c r="F35" s="16" t="s">
        <v>77</v>
      </c>
      <c r="G35" s="6" t="n">
        <v>49.386</v>
      </c>
      <c r="H35" s="6" t="n">
        <v>12.2588</v>
      </c>
      <c r="I35" s="6" t="n">
        <v>1173.72</v>
      </c>
      <c r="J35" s="6" t="n">
        <v>0.19</v>
      </c>
      <c r="K35" s="6" t="n">
        <v>49.386</v>
      </c>
      <c r="L35" s="6" t="n">
        <v>34.72</v>
      </c>
      <c r="M35" s="6" t="n">
        <v>2.96</v>
      </c>
      <c r="N35" s="6" t="n">
        <v>3.67</v>
      </c>
    </row>
    <row collapsed="false" customFormat="false" customHeight="false" hidden="false" ht="12.1" outlineLevel="0" r="36">
      <c r="A36" s="45" t="n">
        <v>44313</v>
      </c>
      <c r="B36" s="16" t="s">
        <v>891</v>
      </c>
      <c r="C36" s="16" t="s">
        <v>771</v>
      </c>
      <c r="D36" s="16" t="s">
        <v>1155</v>
      </c>
      <c r="E36" s="7" t="n">
        <v>20</v>
      </c>
      <c r="F36" s="16" t="s">
        <v>20</v>
      </c>
      <c r="G36" s="6" t="n">
        <v>0.73</v>
      </c>
      <c r="H36" s="6" t="n">
        <v>77.3</v>
      </c>
      <c r="I36" s="6" t="n">
        <v>79.96</v>
      </c>
      <c r="J36" s="6" t="n">
        <v>2</v>
      </c>
      <c r="K36" s="6" t="n">
        <v>14.6</v>
      </c>
      <c r="L36" s="6" t="n">
        <v>12.6</v>
      </c>
      <c r="M36" s="6" t="n">
        <v>0.79</v>
      </c>
      <c r="N36" s="6" t="n">
        <v>0.82</v>
      </c>
    </row>
    <row collapsed="false" customFormat="false" customHeight="false" hidden="false" ht="12.1" outlineLevel="0" r="37">
      <c r="A37" s="45" t="n">
        <v>44316</v>
      </c>
      <c r="B37" s="16" t="s">
        <v>911</v>
      </c>
      <c r="C37" s="16" t="s">
        <v>115</v>
      </c>
      <c r="D37" s="16" t="s">
        <v>116</v>
      </c>
      <c r="E37" s="7" t="n">
        <v>1</v>
      </c>
      <c r="F37" s="16" t="s">
        <v>77</v>
      </c>
      <c r="G37" s="6" t="n">
        <v>13.612</v>
      </c>
      <c r="H37" s="6" t="n">
        <v>1193</v>
      </c>
      <c r="I37" s="6" t="n">
        <v>834.17</v>
      </c>
      <c r="J37" s="6" t="n">
        <v>0.02</v>
      </c>
      <c r="K37" s="6" t="n">
        <v>13.612</v>
      </c>
      <c r="L37" s="6" t="n">
        <v>12.12</v>
      </c>
      <c r="M37" s="6" t="n">
        <v>1.45</v>
      </c>
      <c r="N37" s="6" t="n">
        <v>1.02</v>
      </c>
    </row>
    <row collapsed="false" customFormat="false" customHeight="false" hidden="false" ht="12.1" outlineLevel="0" r="38">
      <c r="A38" s="45" t="n">
        <v>44322</v>
      </c>
      <c r="B38" s="16" t="s">
        <v>911</v>
      </c>
      <c r="C38" s="16" t="s">
        <v>113</v>
      </c>
      <c r="D38" s="16" t="s">
        <v>114</v>
      </c>
      <c r="E38" s="7" t="n">
        <v>2</v>
      </c>
      <c r="F38" s="16" t="s">
        <v>77</v>
      </c>
      <c r="G38" s="6" t="n">
        <v>11.2293</v>
      </c>
      <c r="H38" s="6" t="n">
        <v>13.5</v>
      </c>
      <c r="I38" s="6" t="n">
        <v>598.97</v>
      </c>
      <c r="J38" s="6" t="n">
        <v>0.09</v>
      </c>
      <c r="K38" s="6" t="n">
        <v>22.4585</v>
      </c>
      <c r="L38" s="6" t="n">
        <v>15.72</v>
      </c>
      <c r="M38" s="6" t="n">
        <v>1.31</v>
      </c>
      <c r="N38" s="6" t="n">
        <v>0.78</v>
      </c>
    </row>
    <row collapsed="false" customFormat="false" customHeight="false" hidden="false" ht="12.1" outlineLevel="0" r="39">
      <c r="A39" s="45" t="n">
        <v>44322</v>
      </c>
      <c r="B39" s="16" t="s">
        <v>911</v>
      </c>
      <c r="C39" s="16" t="s">
        <v>779</v>
      </c>
      <c r="D39" s="16" t="s">
        <v>1157</v>
      </c>
      <c r="E39" s="7" t="n">
        <v>1</v>
      </c>
      <c r="F39" s="16" t="s">
        <v>77</v>
      </c>
      <c r="G39" s="6" t="n">
        <v>29.1961</v>
      </c>
      <c r="H39" s="6" t="n">
        <v>2901</v>
      </c>
      <c r="I39" s="6" t="n">
        <v>2837.37</v>
      </c>
      <c r="J39" s="6" t="n">
        <v>0.04</v>
      </c>
      <c r="K39" s="6" t="n">
        <v>29.1961</v>
      </c>
      <c r="L39" s="6" t="n">
        <v>26.2</v>
      </c>
      <c r="M39" s="6" t="n">
        <v>0.92</v>
      </c>
      <c r="N39" s="6" t="n">
        <v>0.9</v>
      </c>
    </row>
    <row collapsed="false" customFormat="false" customHeight="false" hidden="false" ht="12.1" outlineLevel="0" r="40">
      <c r="A40" s="45" t="n">
        <v>44327</v>
      </c>
      <c r="B40" s="16" t="s">
        <v>891</v>
      </c>
      <c r="C40" s="16" t="s">
        <v>102</v>
      </c>
      <c r="D40" s="16" t="s">
        <v>103</v>
      </c>
      <c r="E40" s="7" t="n">
        <v>10</v>
      </c>
      <c r="F40" s="16" t="s">
        <v>20</v>
      </c>
      <c r="G40" s="6" t="n">
        <v>7.25</v>
      </c>
      <c r="H40" s="6" t="n">
        <v>272.86</v>
      </c>
      <c r="I40" s="6" t="n">
        <v>124.13</v>
      </c>
      <c r="J40" s="6" t="n">
        <v>9</v>
      </c>
      <c r="K40" s="6" t="n">
        <v>72.5</v>
      </c>
      <c r="L40" s="6" t="n">
        <v>63.5</v>
      </c>
      <c r="M40" s="6" t="n">
        <v>5.12</v>
      </c>
      <c r="N40" s="6" t="n">
        <v>2.33</v>
      </c>
    </row>
    <row collapsed="false" customFormat="false" customHeight="false" hidden="false" ht="12.1" outlineLevel="0" r="41">
      <c r="A41" s="45" t="n">
        <v>44328</v>
      </c>
      <c r="B41" s="16" t="s">
        <v>891</v>
      </c>
      <c r="C41" s="16" t="s">
        <v>31</v>
      </c>
      <c r="D41" s="16" t="s">
        <v>32</v>
      </c>
      <c r="E41" s="7" t="n">
        <v>10</v>
      </c>
      <c r="F41" s="16" t="s">
        <v>20</v>
      </c>
      <c r="G41" s="6" t="n">
        <v>18.7</v>
      </c>
      <c r="H41" s="6" t="n">
        <v>280.59</v>
      </c>
      <c r="I41" s="6" t="n">
        <v>171.1</v>
      </c>
      <c r="J41" s="6" t="n">
        <v>24</v>
      </c>
      <c r="K41" s="6" t="n">
        <v>187</v>
      </c>
      <c r="L41" s="6" t="n">
        <v>163</v>
      </c>
      <c r="M41" s="6" t="n">
        <v>9.53</v>
      </c>
      <c r="N41" s="6" t="n">
        <v>5.81</v>
      </c>
    </row>
    <row collapsed="false" customFormat="false" customHeight="false" hidden="false" ht="12.1" outlineLevel="0" r="42">
      <c r="A42" s="45" t="n">
        <v>44330</v>
      </c>
      <c r="B42" s="16" t="s">
        <v>891</v>
      </c>
      <c r="C42" s="16" t="s">
        <v>72</v>
      </c>
      <c r="D42" s="16" t="s">
        <v>73</v>
      </c>
      <c r="E42" s="7" t="n">
        <v>10</v>
      </c>
      <c r="F42" s="16" t="s">
        <v>20</v>
      </c>
      <c r="G42" s="6" t="n">
        <v>9.45</v>
      </c>
      <c r="H42" s="6" t="n">
        <v>175.35</v>
      </c>
      <c r="I42" s="6" t="n">
        <v>99.81</v>
      </c>
      <c r="J42" s="6" t="n">
        <v>12</v>
      </c>
      <c r="K42" s="6" t="n">
        <v>94.5</v>
      </c>
      <c r="L42" s="6" t="n">
        <v>82.5</v>
      </c>
      <c r="M42" s="6" t="n">
        <v>8.27</v>
      </c>
      <c r="N42" s="6" t="n">
        <v>4.7</v>
      </c>
    </row>
    <row collapsed="false" customFormat="false" customHeight="false" hidden="false" ht="12.1" outlineLevel="0" r="43">
      <c r="A43" s="45" t="n">
        <v>44334</v>
      </c>
      <c r="B43" s="16" t="s">
        <v>891</v>
      </c>
      <c r="C43" s="16" t="s">
        <v>781</v>
      </c>
      <c r="D43" s="16" t="s">
        <v>1158</v>
      </c>
      <c r="E43" s="7" t="n">
        <v>1</v>
      </c>
      <c r="F43" s="16" t="s">
        <v>20</v>
      </c>
      <c r="G43" s="6" t="n">
        <v>38</v>
      </c>
      <c r="H43" s="6" t="n">
        <v>637.1</v>
      </c>
      <c r="I43" s="6" t="n">
        <v>731.51</v>
      </c>
      <c r="J43" s="6" t="n">
        <v>5</v>
      </c>
      <c r="K43" s="6" t="n">
        <v>38</v>
      </c>
      <c r="L43" s="6" t="n">
        <v>33</v>
      </c>
      <c r="M43" s="6" t="n">
        <v>4.51</v>
      </c>
      <c r="N43" s="6" t="n">
        <v>5.18</v>
      </c>
    </row>
    <row collapsed="false" customFormat="false" customHeight="false" hidden="false" ht="12.1" outlineLevel="0" r="44">
      <c r="A44" s="45" t="n">
        <v>44348</v>
      </c>
      <c r="B44" s="16" t="s">
        <v>891</v>
      </c>
      <c r="C44" s="16" t="s">
        <v>78</v>
      </c>
      <c r="D44" s="16" t="s">
        <v>79</v>
      </c>
      <c r="E44" s="7" t="n">
        <v>1</v>
      </c>
      <c r="F44" s="16" t="s">
        <v>20</v>
      </c>
      <c r="G44" s="6" t="n">
        <v>36.27</v>
      </c>
      <c r="H44" s="6" t="n">
        <v>1695.2</v>
      </c>
      <c r="I44" s="6" t="n">
        <v>876.61</v>
      </c>
      <c r="J44" s="6" t="n">
        <v>5</v>
      </c>
      <c r="K44" s="6" t="n">
        <v>36.27</v>
      </c>
      <c r="L44" s="6" t="n">
        <v>31.27</v>
      </c>
      <c r="M44" s="6" t="n">
        <v>3.57</v>
      </c>
      <c r="N44" s="6" t="n">
        <v>1.84</v>
      </c>
    </row>
    <row collapsed="false" customFormat="false" customHeight="false" hidden="false" ht="12.1" outlineLevel="0" r="45">
      <c r="A45" s="45" t="n">
        <v>44348</v>
      </c>
      <c r="B45" s="16" t="s">
        <v>891</v>
      </c>
      <c r="C45" s="16" t="s">
        <v>78</v>
      </c>
      <c r="D45" s="16" t="s">
        <v>79</v>
      </c>
      <c r="E45" s="7" t="n">
        <v>1</v>
      </c>
      <c r="F45" s="16" t="s">
        <v>20</v>
      </c>
      <c r="G45" s="6" t="n">
        <v>46.77</v>
      </c>
      <c r="H45" s="6" t="n">
        <v>1695.2</v>
      </c>
      <c r="I45" s="6" t="n">
        <v>876.61</v>
      </c>
      <c r="J45" s="6" t="n">
        <v>6</v>
      </c>
      <c r="K45" s="6" t="n">
        <v>46.77</v>
      </c>
      <c r="L45" s="6" t="n">
        <v>40.77</v>
      </c>
      <c r="M45" s="6" t="n">
        <v>4.65</v>
      </c>
      <c r="N45" s="6" t="n">
        <v>2.41</v>
      </c>
    </row>
    <row collapsed="false" customFormat="false" customHeight="false" hidden="false" ht="12.1" outlineLevel="0" r="46">
      <c r="A46" s="45" t="n">
        <v>44350</v>
      </c>
      <c r="B46" s="16" t="s">
        <v>911</v>
      </c>
      <c r="C46" s="16" t="s">
        <v>99</v>
      </c>
      <c r="D46" s="16" t="s">
        <v>100</v>
      </c>
      <c r="E46" s="7" t="n">
        <v>1</v>
      </c>
      <c r="F46" s="16" t="s">
        <v>77</v>
      </c>
      <c r="G46" s="6" t="n">
        <v>13.2296</v>
      </c>
      <c r="H46" s="6" t="n">
        <v>3185</v>
      </c>
      <c r="I46" s="6" t="n">
        <v>1979.09</v>
      </c>
      <c r="J46" s="6" t="n">
        <v>0.02</v>
      </c>
      <c r="K46" s="6" t="n">
        <v>13.2296</v>
      </c>
      <c r="L46" s="6" t="n">
        <v>11.76</v>
      </c>
      <c r="M46" s="6" t="n">
        <v>0.59</v>
      </c>
      <c r="N46" s="6" t="n">
        <v>0.37</v>
      </c>
    </row>
    <row collapsed="false" customFormat="false" customHeight="false" hidden="false" ht="12.1" outlineLevel="0" r="47">
      <c r="A47" s="45" t="n">
        <v>44358</v>
      </c>
      <c r="B47" s="16" t="s">
        <v>891</v>
      </c>
      <c r="C47" s="16" t="s">
        <v>84</v>
      </c>
      <c r="D47" s="16" t="s">
        <v>85</v>
      </c>
      <c r="E47" s="7" t="n">
        <v>3000</v>
      </c>
      <c r="F47" s="16" t="s">
        <v>20</v>
      </c>
      <c r="G47" s="6" t="n">
        <v>0.0335</v>
      </c>
      <c r="H47" s="6" t="n">
        <v>0.3966</v>
      </c>
      <c r="I47" s="6" t="n">
        <v>0.33</v>
      </c>
      <c r="J47" s="6" t="n">
        <v>13</v>
      </c>
      <c r="K47" s="6" t="n">
        <v>100.5</v>
      </c>
      <c r="L47" s="6" t="n">
        <v>87.5</v>
      </c>
      <c r="M47" s="6" t="n">
        <v>8.91</v>
      </c>
      <c r="N47" s="6" t="n">
        <v>7.35</v>
      </c>
    </row>
    <row collapsed="false" customFormat="false" customHeight="false" hidden="false" ht="12.1" outlineLevel="0" r="48">
      <c r="A48" s="45" t="n">
        <v>44364</v>
      </c>
      <c r="B48" s="16" t="s">
        <v>911</v>
      </c>
      <c r="C48" s="16" t="s">
        <v>110</v>
      </c>
      <c r="D48" s="16" t="s">
        <v>111</v>
      </c>
      <c r="E48" s="7" t="n">
        <v>30</v>
      </c>
      <c r="F48" s="16" t="s">
        <v>20</v>
      </c>
      <c r="G48" s="6" t="n">
        <v>0.945</v>
      </c>
      <c r="H48" s="6" t="n">
        <v>63.535</v>
      </c>
      <c r="I48" s="6" t="n">
        <v>51.14</v>
      </c>
      <c r="J48" s="6" t="n">
        <v>4</v>
      </c>
      <c r="K48" s="6" t="n">
        <v>28.35</v>
      </c>
      <c r="L48" s="6" t="n">
        <v>24.35</v>
      </c>
      <c r="M48" s="6" t="n">
        <v>1.59</v>
      </c>
      <c r="N48" s="6" t="n">
        <v>1.28</v>
      </c>
    </row>
    <row collapsed="false" customFormat="false" customHeight="false" hidden="false" ht="12.1" outlineLevel="0" r="49">
      <c r="A49" s="45" t="n">
        <v>44364</v>
      </c>
      <c r="B49" s="16" t="s">
        <v>911</v>
      </c>
      <c r="C49" s="16" t="s">
        <v>110</v>
      </c>
      <c r="D49" s="16" t="s">
        <v>111</v>
      </c>
      <c r="E49" s="7" t="n">
        <v>30</v>
      </c>
      <c r="F49" s="16" t="s">
        <v>20</v>
      </c>
      <c r="G49" s="6" t="n">
        <v>1.795</v>
      </c>
      <c r="H49" s="6" t="n">
        <v>63.535</v>
      </c>
      <c r="I49" s="6" t="n">
        <v>51.14</v>
      </c>
      <c r="J49" s="6" t="n">
        <v>7</v>
      </c>
      <c r="K49" s="6" t="n">
        <v>53.85</v>
      </c>
      <c r="L49" s="6" t="n">
        <v>46.85</v>
      </c>
      <c r="M49" s="6" t="n">
        <v>3.05</v>
      </c>
      <c r="N49" s="6" t="n">
        <v>2.46</v>
      </c>
    </row>
    <row collapsed="false" customFormat="false" customHeight="false" hidden="false" ht="12.1" outlineLevel="0" r="50">
      <c r="A50" s="45" t="n">
        <v>44363</v>
      </c>
      <c r="B50" s="16" t="s">
        <v>911</v>
      </c>
      <c r="C50" s="16" t="s">
        <v>119</v>
      </c>
      <c r="D50" s="16" t="s">
        <v>120</v>
      </c>
      <c r="E50" s="7" t="n">
        <v>1</v>
      </c>
      <c r="F50" s="16" t="s">
        <v>77</v>
      </c>
      <c r="G50" s="6" t="n">
        <v>10.7748</v>
      </c>
      <c r="H50" s="6" t="n">
        <v>1119</v>
      </c>
      <c r="I50" s="6" t="n">
        <v>702.47</v>
      </c>
      <c r="J50" s="6" t="n">
        <v>0.02</v>
      </c>
      <c r="K50" s="6" t="n">
        <v>10.7748</v>
      </c>
      <c r="L50" s="6" t="n">
        <v>9.34</v>
      </c>
      <c r="M50" s="6" t="n">
        <v>1.33</v>
      </c>
      <c r="N50" s="6" t="n">
        <v>0.83</v>
      </c>
    </row>
    <row collapsed="false" customFormat="false" customHeight="false" hidden="false" ht="12.1" outlineLevel="0" r="51">
      <c r="A51" s="45" t="n">
        <v>44370</v>
      </c>
      <c r="B51" s="16" t="s">
        <v>891</v>
      </c>
      <c r="C51" s="16" t="s">
        <v>102</v>
      </c>
      <c r="D51" s="16" t="s">
        <v>103</v>
      </c>
      <c r="E51" s="7" t="n">
        <v>10</v>
      </c>
      <c r="F51" s="16" t="s">
        <v>20</v>
      </c>
      <c r="G51" s="6" t="n">
        <v>7.71</v>
      </c>
      <c r="H51" s="6" t="n">
        <v>246.7</v>
      </c>
      <c r="I51" s="6" t="n">
        <v>124.13</v>
      </c>
      <c r="J51" s="6" t="n">
        <v>10</v>
      </c>
      <c r="K51" s="6" t="n">
        <v>77.1</v>
      </c>
      <c r="L51" s="6" t="n">
        <v>67.1</v>
      </c>
      <c r="M51" s="6" t="n">
        <v>5.41</v>
      </c>
      <c r="N51" s="6" t="n">
        <v>2.72</v>
      </c>
    </row>
    <row collapsed="false" customFormat="false" customHeight="false" hidden="false" ht="12.1" outlineLevel="0" r="52">
      <c r="A52" s="45" t="n">
        <v>44379</v>
      </c>
      <c r="B52" s="16" t="s">
        <v>891</v>
      </c>
      <c r="C52" s="16" t="s">
        <v>107</v>
      </c>
      <c r="D52" s="16" t="s">
        <v>108</v>
      </c>
      <c r="E52" s="7" t="n">
        <v>2000</v>
      </c>
      <c r="F52" s="16" t="s">
        <v>20</v>
      </c>
      <c r="G52" s="6" t="n">
        <v>0.06</v>
      </c>
      <c r="H52" s="6" t="n">
        <v>0.741</v>
      </c>
      <c r="I52" s="6" t="n">
        <v>0.7</v>
      </c>
      <c r="J52" s="6" t="n">
        <v>16</v>
      </c>
      <c r="K52" s="6" t="n">
        <v>120</v>
      </c>
      <c r="L52" s="6" t="n">
        <v>104</v>
      </c>
      <c r="M52" s="6" t="n">
        <v>7.39</v>
      </c>
      <c r="N52" s="6" t="n">
        <v>7.02</v>
      </c>
    </row>
    <row collapsed="false" customFormat="false" customHeight="false" hidden="false" ht="12.1" outlineLevel="0" r="53">
      <c r="A53" s="45" t="n">
        <v>44381</v>
      </c>
      <c r="B53" s="16" t="s">
        <v>891</v>
      </c>
      <c r="C53" s="16" t="s">
        <v>783</v>
      </c>
      <c r="D53" s="16" t="s">
        <v>1159</v>
      </c>
      <c r="E53" s="7" t="n">
        <v>10</v>
      </c>
      <c r="F53" s="16" t="s">
        <v>20</v>
      </c>
      <c r="G53" s="6" t="n">
        <v>9.54</v>
      </c>
      <c r="H53" s="6" t="n">
        <v>126.14</v>
      </c>
      <c r="I53" s="6" t="n">
        <v>102</v>
      </c>
      <c r="J53" s="6" t="n">
        <v>12</v>
      </c>
      <c r="K53" s="6" t="n">
        <v>95.4</v>
      </c>
      <c r="L53" s="6" t="n">
        <v>83.4</v>
      </c>
      <c r="M53" s="6" t="n">
        <v>8.18</v>
      </c>
      <c r="N53" s="6" t="n">
        <v>6.61</v>
      </c>
    </row>
    <row collapsed="false" customFormat="false" customHeight="false" hidden="false" ht="12.1" outlineLevel="0" r="54">
      <c r="A54" s="45" t="n">
        <v>44382</v>
      </c>
      <c r="B54" s="16" t="s">
        <v>891</v>
      </c>
      <c r="C54" s="16" t="s">
        <v>104</v>
      </c>
      <c r="D54" s="16" t="s">
        <v>105</v>
      </c>
      <c r="E54" s="7" t="n">
        <v>100000</v>
      </c>
      <c r="F54" s="16" t="s">
        <v>20</v>
      </c>
      <c r="G54" s="6" t="n">
        <v>0.0011</v>
      </c>
      <c r="H54" s="6" t="n">
        <v>0.01111</v>
      </c>
      <c r="I54" s="6" t="n">
        <v>0.01</v>
      </c>
      <c r="J54" s="6" t="n">
        <v>13</v>
      </c>
      <c r="K54" s="6" t="n">
        <v>107.05</v>
      </c>
      <c r="L54" s="6" t="n">
        <v>94.05</v>
      </c>
      <c r="M54" s="6" t="n">
        <v>7.88</v>
      </c>
      <c r="N54" s="6" t="n">
        <v>8.47</v>
      </c>
    </row>
    <row collapsed="false" customFormat="false" customHeight="false" hidden="false" ht="12.1" outlineLevel="0" r="55">
      <c r="A55" s="45" t="n">
        <v>44385</v>
      </c>
      <c r="B55" s="16" t="s">
        <v>891</v>
      </c>
      <c r="C55" s="16" t="s">
        <v>64</v>
      </c>
      <c r="D55" s="16" t="s">
        <v>65</v>
      </c>
      <c r="E55" s="7" t="n">
        <v>10</v>
      </c>
      <c r="F55" s="16" t="s">
        <v>20</v>
      </c>
      <c r="G55" s="6" t="n">
        <v>26.51</v>
      </c>
      <c r="H55" s="6" t="n">
        <v>318.2</v>
      </c>
      <c r="I55" s="6" t="n">
        <v>333.28</v>
      </c>
      <c r="J55" s="6" t="n">
        <v>34</v>
      </c>
      <c r="K55" s="6" t="n">
        <v>265.1</v>
      </c>
      <c r="L55" s="6" t="n">
        <v>231.1</v>
      </c>
      <c r="M55" s="6" t="n">
        <v>6.93</v>
      </c>
      <c r="N55" s="6" t="n">
        <v>7.26</v>
      </c>
    </row>
    <row collapsed="false" customFormat="false" customHeight="false" hidden="false" ht="12.1" outlineLevel="0" r="56">
      <c r="A56" s="45" t="n">
        <v>44386</v>
      </c>
      <c r="B56" s="16" t="s">
        <v>891</v>
      </c>
      <c r="C56" s="16" t="s">
        <v>75</v>
      </c>
      <c r="D56" s="16" t="s">
        <v>76</v>
      </c>
      <c r="E56" s="7" t="n">
        <v>10</v>
      </c>
      <c r="F56" s="16" t="s">
        <v>20</v>
      </c>
      <c r="G56" s="6" t="n">
        <v>12.3</v>
      </c>
      <c r="H56" s="6" t="n">
        <v>486.4</v>
      </c>
      <c r="I56" s="6" t="n">
        <v>487.82</v>
      </c>
      <c r="J56" s="6" t="n">
        <v>16</v>
      </c>
      <c r="K56" s="6" t="n">
        <v>123</v>
      </c>
      <c r="L56" s="6" t="n">
        <v>107</v>
      </c>
      <c r="M56" s="6" t="n">
        <v>2.19</v>
      </c>
      <c r="N56" s="6" t="n">
        <v>2.2</v>
      </c>
    </row>
    <row collapsed="false" customFormat="false" customHeight="false" hidden="false" ht="12.1" outlineLevel="0" r="57">
      <c r="A57" s="45" t="n">
        <v>44385</v>
      </c>
      <c r="B57" s="16" t="s">
        <v>911</v>
      </c>
      <c r="C57" s="16" t="s">
        <v>117</v>
      </c>
      <c r="D57" s="16" t="s">
        <v>118</v>
      </c>
      <c r="E57" s="7" t="n">
        <v>2</v>
      </c>
      <c r="F57" s="16" t="s">
        <v>77</v>
      </c>
      <c r="G57" s="6" t="n">
        <v>38.5102</v>
      </c>
      <c r="H57" s="6" t="n">
        <v>2110</v>
      </c>
      <c r="I57" s="6" t="n">
        <v>2177.22</v>
      </c>
      <c r="J57" s="6" t="n">
        <v>0.1</v>
      </c>
      <c r="K57" s="6" t="n">
        <v>77.0203</v>
      </c>
      <c r="L57" s="6" t="n">
        <v>69.61</v>
      </c>
      <c r="M57" s="6" t="n">
        <v>1.6</v>
      </c>
      <c r="N57" s="6" t="n">
        <v>1.65</v>
      </c>
    </row>
    <row collapsed="false" customFormat="false" customHeight="false" hidden="false" ht="12.1" outlineLevel="0" r="58">
      <c r="A58" s="45" t="n">
        <v>44392</v>
      </c>
      <c r="B58" s="16" t="s">
        <v>911</v>
      </c>
      <c r="C58" s="16" t="s">
        <v>81</v>
      </c>
      <c r="D58" s="16" t="s">
        <v>82</v>
      </c>
      <c r="E58" s="7" t="n">
        <v>10000</v>
      </c>
      <c r="F58" s="16" t="s">
        <v>20</v>
      </c>
      <c r="G58" s="6" t="n">
        <v>0.0014</v>
      </c>
      <c r="H58" s="6" t="n">
        <v>0.04719</v>
      </c>
      <c r="I58" s="6" t="n">
        <v>0.05</v>
      </c>
      <c r="J58" s="6" t="n">
        <v>2</v>
      </c>
      <c r="K58" s="6" t="n">
        <v>14</v>
      </c>
      <c r="L58" s="6" t="n">
        <v>12</v>
      </c>
      <c r="M58" s="6" t="n">
        <v>2.52</v>
      </c>
      <c r="N58" s="6" t="n">
        <v>2.54</v>
      </c>
    </row>
    <row collapsed="false" customFormat="false" customHeight="false" hidden="false" ht="12.1" outlineLevel="0" r="59">
      <c r="A59" s="45" t="n">
        <v>44391</v>
      </c>
      <c r="B59" s="16" t="s">
        <v>911</v>
      </c>
      <c r="C59" s="16" t="s">
        <v>123</v>
      </c>
      <c r="D59" s="16" t="s">
        <v>124</v>
      </c>
      <c r="E59" s="7" t="n">
        <v>1</v>
      </c>
      <c r="F59" s="16" t="s">
        <v>41</v>
      </c>
      <c r="G59" s="6" t="n">
        <v>30.623</v>
      </c>
      <c r="H59" s="6" t="n">
        <v>6.3461</v>
      </c>
      <c r="I59" s="6" t="n">
        <v>462.54</v>
      </c>
      <c r="J59" s="6" t="n">
        <v>0.05</v>
      </c>
      <c r="K59" s="6" t="n">
        <v>30.623</v>
      </c>
      <c r="L59" s="6" t="n">
        <v>26.23</v>
      </c>
      <c r="M59" s="6" t="n">
        <v>5.67</v>
      </c>
      <c r="N59" s="6" t="n">
        <v>4.71</v>
      </c>
    </row>
    <row collapsed="false" customFormat="false" customHeight="false" hidden="false" ht="12.1" outlineLevel="0" r="60">
      <c r="A60" s="45" t="n">
        <v>44406</v>
      </c>
      <c r="B60" s="16" t="s">
        <v>911</v>
      </c>
      <c r="C60" s="16" t="s">
        <v>115</v>
      </c>
      <c r="D60" s="16" t="s">
        <v>116</v>
      </c>
      <c r="E60" s="7" t="n">
        <v>1</v>
      </c>
      <c r="F60" s="16" t="s">
        <v>77</v>
      </c>
      <c r="G60" s="6" t="n">
        <v>13.4704</v>
      </c>
      <c r="H60" s="6" t="n">
        <v>1193</v>
      </c>
      <c r="I60" s="6" t="n">
        <v>834.17</v>
      </c>
      <c r="J60" s="6" t="n">
        <v>0.02</v>
      </c>
      <c r="K60" s="6" t="n">
        <v>13.4704</v>
      </c>
      <c r="L60" s="6" t="n">
        <v>12</v>
      </c>
      <c r="M60" s="6" t="n">
        <v>1.44</v>
      </c>
      <c r="N60" s="6" t="n">
        <v>1.01</v>
      </c>
    </row>
    <row collapsed="false" customFormat="false" customHeight="false" hidden="false" ht="12.1" outlineLevel="0" r="61">
      <c r="A61" s="45" t="n">
        <v>44406</v>
      </c>
      <c r="B61" s="16" t="s">
        <v>911</v>
      </c>
      <c r="C61" s="16" t="s">
        <v>779</v>
      </c>
      <c r="D61" s="16" t="s">
        <v>1157</v>
      </c>
      <c r="E61" s="7" t="n">
        <v>1</v>
      </c>
      <c r="F61" s="16" t="s">
        <v>77</v>
      </c>
      <c r="G61" s="6" t="n">
        <v>28.7074</v>
      </c>
      <c r="H61" s="6" t="n">
        <v>3128</v>
      </c>
      <c r="I61" s="6" t="n">
        <v>2837.37</v>
      </c>
      <c r="J61" s="6" t="n">
        <v>0.04</v>
      </c>
      <c r="K61" s="6" t="n">
        <v>28.7074</v>
      </c>
      <c r="L61" s="6" t="n">
        <v>25.76</v>
      </c>
      <c r="M61" s="6" t="n">
        <v>0.91</v>
      </c>
      <c r="N61" s="6" t="n">
        <v>0.82</v>
      </c>
    </row>
    <row collapsed="false" customFormat="false" customHeight="false" hidden="false" ht="12.1" outlineLevel="0" r="62">
      <c r="A62" s="45" t="n">
        <v>44425</v>
      </c>
      <c r="B62" s="16" t="s">
        <v>911</v>
      </c>
      <c r="C62" s="16" t="s">
        <v>113</v>
      </c>
      <c r="D62" s="16" t="s">
        <v>114</v>
      </c>
      <c r="E62" s="7" t="n">
        <v>2</v>
      </c>
      <c r="F62" s="16" t="s">
        <v>77</v>
      </c>
      <c r="G62" s="6" t="n">
        <v>11.0088</v>
      </c>
      <c r="H62" s="6" t="n">
        <v>16.21</v>
      </c>
      <c r="I62" s="6" t="n">
        <v>598.97</v>
      </c>
      <c r="J62" s="6" t="n">
        <v>0.09</v>
      </c>
      <c r="K62" s="6" t="n">
        <v>22.0176</v>
      </c>
      <c r="L62" s="6" t="n">
        <v>15.41</v>
      </c>
      <c r="M62" s="6" t="n">
        <v>1.29</v>
      </c>
      <c r="N62" s="6" t="n">
        <v>0.65</v>
      </c>
    </row>
    <row collapsed="false" customFormat="false" customHeight="false" hidden="false" ht="12.1" outlineLevel="0" r="63">
      <c r="A63" s="45" t="n">
        <v>44426</v>
      </c>
      <c r="B63" s="16" t="s">
        <v>911</v>
      </c>
      <c r="C63" s="16" t="s">
        <v>113</v>
      </c>
      <c r="D63" s="16" t="s">
        <v>114</v>
      </c>
      <c r="E63" s="7" t="n">
        <v>2</v>
      </c>
      <c r="F63" s="16" t="s">
        <v>77</v>
      </c>
      <c r="G63" s="6" t="n">
        <v>11.0213</v>
      </c>
      <c r="H63" s="6" t="n">
        <v>15.36</v>
      </c>
      <c r="I63" s="6" t="n">
        <v>598.97</v>
      </c>
      <c r="J63" s="6" t="n">
        <v>0.09</v>
      </c>
      <c r="K63" s="6" t="n">
        <v>22.0426</v>
      </c>
      <c r="L63" s="6" t="n">
        <v>15.43</v>
      </c>
      <c r="M63" s="6" t="n">
        <v>1.29</v>
      </c>
      <c r="N63" s="6" t="n">
        <v>0.68</v>
      </c>
    </row>
    <row collapsed="false" customFormat="false" customHeight="false" hidden="false" ht="12.1" outlineLevel="0" r="64">
      <c r="A64" s="45" t="n">
        <v>44441</v>
      </c>
      <c r="B64" s="16" t="s">
        <v>891</v>
      </c>
      <c r="C64" s="16" t="s">
        <v>78</v>
      </c>
      <c r="D64" s="16" t="s">
        <v>79</v>
      </c>
      <c r="E64" s="7" t="n">
        <v>2</v>
      </c>
      <c r="F64" s="16" t="s">
        <v>20</v>
      </c>
      <c r="G64" s="6" t="n">
        <v>84.45</v>
      </c>
      <c r="H64" s="6" t="n">
        <v>1671.8</v>
      </c>
      <c r="I64" s="6" t="n">
        <v>1279.49</v>
      </c>
      <c r="J64" s="6" t="n">
        <v>22</v>
      </c>
      <c r="K64" s="6" t="n">
        <v>168.9</v>
      </c>
      <c r="L64" s="6" t="n">
        <v>146.9</v>
      </c>
      <c r="M64" s="6" t="n">
        <v>5.74</v>
      </c>
      <c r="N64" s="6" t="n">
        <v>4.39</v>
      </c>
    </row>
    <row collapsed="false" customFormat="false" customHeight="false" hidden="false" ht="12.1" outlineLevel="0" r="65">
      <c r="A65" s="45" t="n">
        <v>44441</v>
      </c>
      <c r="B65" s="16" t="s">
        <v>911</v>
      </c>
      <c r="C65" s="16" t="s">
        <v>99</v>
      </c>
      <c r="D65" s="16" t="s">
        <v>100</v>
      </c>
      <c r="E65" s="7" t="n">
        <v>1</v>
      </c>
      <c r="F65" s="16" t="s">
        <v>77</v>
      </c>
      <c r="G65" s="6" t="n">
        <v>15.3702</v>
      </c>
      <c r="H65" s="6" t="n">
        <v>2980</v>
      </c>
      <c r="I65" s="6" t="n">
        <v>1979.09</v>
      </c>
      <c r="J65" s="6" t="n">
        <v>0.02</v>
      </c>
      <c r="K65" s="6" t="n">
        <v>15.3702</v>
      </c>
      <c r="L65" s="6" t="n">
        <v>13.91</v>
      </c>
      <c r="M65" s="6" t="n">
        <v>0.7</v>
      </c>
      <c r="N65" s="6" t="n">
        <v>0.47</v>
      </c>
    </row>
    <row collapsed="false" customFormat="false" customHeight="false" hidden="false" ht="12.1" outlineLevel="0" r="66">
      <c r="A66" s="45" t="n">
        <v>44446</v>
      </c>
      <c r="B66" s="16" t="s">
        <v>891</v>
      </c>
      <c r="C66" s="16" t="s">
        <v>102</v>
      </c>
      <c r="D66" s="16" t="s">
        <v>103</v>
      </c>
      <c r="E66" s="7" t="n">
        <v>10</v>
      </c>
      <c r="F66" s="16" t="s">
        <v>20</v>
      </c>
      <c r="G66" s="6" t="n">
        <v>13.62</v>
      </c>
      <c r="H66" s="6" t="n">
        <v>236.2</v>
      </c>
      <c r="I66" s="6" t="n">
        <v>124.13</v>
      </c>
      <c r="J66" s="6" t="n">
        <v>18</v>
      </c>
      <c r="K66" s="6" t="n">
        <v>136.2</v>
      </c>
      <c r="L66" s="6" t="n">
        <v>118.2</v>
      </c>
      <c r="M66" s="6" t="n">
        <v>9.52</v>
      </c>
      <c r="N66" s="6" t="n">
        <v>5</v>
      </c>
    </row>
    <row collapsed="false" customFormat="false" customHeight="false" hidden="false" ht="12.1" outlineLevel="0" r="67">
      <c r="A67" s="45" t="n">
        <v>44456</v>
      </c>
      <c r="B67" s="16" t="s">
        <v>911</v>
      </c>
      <c r="C67" s="16" t="s">
        <v>119</v>
      </c>
      <c r="D67" s="16" t="s">
        <v>120</v>
      </c>
      <c r="E67" s="7" t="n">
        <v>1</v>
      </c>
      <c r="F67" s="16" t="s">
        <v>77</v>
      </c>
      <c r="G67" s="6" t="n">
        <v>10.8649</v>
      </c>
      <c r="H67" s="6" t="n">
        <v>1085</v>
      </c>
      <c r="I67" s="6" t="n">
        <v>702.47</v>
      </c>
      <c r="J67" s="6" t="n">
        <v>0.02</v>
      </c>
      <c r="K67" s="6" t="n">
        <v>10.8649</v>
      </c>
      <c r="L67" s="6" t="n">
        <v>9.42</v>
      </c>
      <c r="M67" s="6" t="n">
        <v>1.34</v>
      </c>
      <c r="N67" s="6" t="n">
        <v>0.87</v>
      </c>
    </row>
    <row collapsed="false" customFormat="false" customHeight="false" hidden="false" ht="12.1" outlineLevel="0" r="68">
      <c r="A68" s="45" t="n">
        <v>44459</v>
      </c>
      <c r="B68" s="16" t="s">
        <v>891</v>
      </c>
      <c r="C68" s="16" t="s">
        <v>771</v>
      </c>
      <c r="D68" s="16" t="s">
        <v>1155</v>
      </c>
      <c r="E68" s="7" t="n">
        <v>20</v>
      </c>
      <c r="F68" s="16" t="s">
        <v>20</v>
      </c>
      <c r="G68" s="6" t="n">
        <v>9.538</v>
      </c>
      <c r="H68" s="6" t="n">
        <v>109</v>
      </c>
      <c r="I68" s="6" t="n">
        <v>79.96</v>
      </c>
      <c r="J68" s="6" t="n">
        <v>25</v>
      </c>
      <c r="K68" s="6" t="n">
        <v>190.76</v>
      </c>
      <c r="L68" s="6" t="n">
        <v>165.76</v>
      </c>
      <c r="M68" s="6" t="n">
        <v>10.37</v>
      </c>
      <c r="N68" s="6" t="n">
        <v>7.6</v>
      </c>
    </row>
    <row collapsed="false" customFormat="false" customHeight="false" hidden="false" ht="12.1" outlineLevel="0" r="69">
      <c r="A69" s="45" t="n">
        <v>44463</v>
      </c>
      <c r="B69" s="16" t="s">
        <v>911</v>
      </c>
      <c r="C69" s="16" t="s">
        <v>782</v>
      </c>
      <c r="D69" s="16" t="s">
        <v>1160</v>
      </c>
      <c r="E69" s="7" t="n">
        <v>1</v>
      </c>
      <c r="F69" s="16" t="s">
        <v>20</v>
      </c>
      <c r="G69" s="6" t="n">
        <v>11.5</v>
      </c>
      <c r="H69" s="6" t="n">
        <v>643.1</v>
      </c>
      <c r="I69" s="6" t="n">
        <v>717.83</v>
      </c>
      <c r="J69" s="6" t="n">
        <v>1</v>
      </c>
      <c r="K69" s="6" t="n">
        <v>11.5</v>
      </c>
      <c r="L69" s="6" t="n">
        <v>10.5</v>
      </c>
      <c r="M69" s="6" t="n">
        <v>1.46</v>
      </c>
      <c r="N69" s="6" t="n">
        <v>1.63</v>
      </c>
    </row>
    <row collapsed="false" customFormat="false" customHeight="false" hidden="false" ht="12.1" outlineLevel="0" r="70">
      <c r="A70" s="45" t="n">
        <v>44466</v>
      </c>
      <c r="B70" s="16" t="s">
        <v>911</v>
      </c>
      <c r="C70" s="16" t="s">
        <v>110</v>
      </c>
      <c r="D70" s="16" t="s">
        <v>111</v>
      </c>
      <c r="E70" s="7" t="n">
        <v>40</v>
      </c>
      <c r="F70" s="16" t="s">
        <v>20</v>
      </c>
      <c r="G70" s="6" t="n">
        <v>3.53</v>
      </c>
      <c r="H70" s="6" t="n">
        <v>72.59</v>
      </c>
      <c r="I70" s="6" t="n">
        <v>53.25</v>
      </c>
      <c r="J70" s="6" t="n">
        <v>18</v>
      </c>
      <c r="K70" s="6" t="n">
        <v>141.2</v>
      </c>
      <c r="L70" s="6" t="n">
        <v>123.2</v>
      </c>
      <c r="M70" s="6" t="n">
        <v>5.78</v>
      </c>
      <c r="N70" s="6" t="n">
        <v>4.24</v>
      </c>
    </row>
    <row collapsed="false" customFormat="false" customHeight="false" hidden="false" ht="12.1" outlineLevel="0" r="71">
      <c r="A71" s="45" t="n">
        <v>44480</v>
      </c>
      <c r="B71" s="16" t="s">
        <v>891</v>
      </c>
      <c r="C71" s="16" t="s">
        <v>39</v>
      </c>
      <c r="D71" s="16" t="s">
        <v>40</v>
      </c>
      <c r="E71" s="7" t="n">
        <v>1</v>
      </c>
      <c r="F71" s="16" t="s">
        <v>20</v>
      </c>
      <c r="G71" s="6" t="n">
        <v>27.67</v>
      </c>
      <c r="H71" s="6" t="n">
        <v>1905</v>
      </c>
      <c r="I71" s="6" t="n">
        <v>1850.68</v>
      </c>
      <c r="J71" s="6" t="n">
        <v>4</v>
      </c>
      <c r="K71" s="6" t="n">
        <v>27.67</v>
      </c>
      <c r="L71" s="6" t="n">
        <v>23.67</v>
      </c>
      <c r="M71" s="6" t="n">
        <v>1.28</v>
      </c>
      <c r="N71" s="6" t="n">
        <v>1.24</v>
      </c>
    </row>
    <row collapsed="false" customFormat="false" customHeight="false" hidden="false" ht="12.1" outlineLevel="0" r="72">
      <c r="A72" s="45" t="n">
        <v>44481</v>
      </c>
      <c r="B72" s="16" t="s">
        <v>891</v>
      </c>
      <c r="C72" s="16" t="s">
        <v>75</v>
      </c>
      <c r="D72" s="16" t="s">
        <v>76</v>
      </c>
      <c r="E72" s="7" t="n">
        <v>10</v>
      </c>
      <c r="F72" s="16" t="s">
        <v>20</v>
      </c>
      <c r="G72" s="6" t="n">
        <v>16.52</v>
      </c>
      <c r="H72" s="6" t="n">
        <v>526.1</v>
      </c>
      <c r="I72" s="6" t="n">
        <v>487.82</v>
      </c>
      <c r="J72" s="6" t="n">
        <v>21</v>
      </c>
      <c r="K72" s="6" t="n">
        <v>165.2</v>
      </c>
      <c r="L72" s="6" t="n">
        <v>144.2</v>
      </c>
      <c r="M72" s="6" t="n">
        <v>2.96</v>
      </c>
      <c r="N72" s="6" t="n">
        <v>2.74</v>
      </c>
    </row>
    <row collapsed="false" customFormat="false" customHeight="false" hidden="false" ht="12.1" outlineLevel="0" r="73">
      <c r="A73" s="45" t="n">
        <v>44477</v>
      </c>
      <c r="B73" s="16" t="s">
        <v>911</v>
      </c>
      <c r="C73" s="16" t="s">
        <v>117</v>
      </c>
      <c r="D73" s="16" t="s">
        <v>118</v>
      </c>
      <c r="E73" s="7" t="n">
        <v>2</v>
      </c>
      <c r="F73" s="16" t="s">
        <v>77</v>
      </c>
      <c r="G73" s="6" t="n">
        <v>37.5884</v>
      </c>
      <c r="H73" s="6" t="n">
        <v>1936</v>
      </c>
      <c r="I73" s="6" t="n">
        <v>2177.22</v>
      </c>
      <c r="J73" s="6" t="n">
        <v>0.1</v>
      </c>
      <c r="K73" s="6" t="n">
        <v>75.1768</v>
      </c>
      <c r="L73" s="6" t="n">
        <v>67.95</v>
      </c>
      <c r="M73" s="6" t="n">
        <v>1.56</v>
      </c>
      <c r="N73" s="6" t="n">
        <v>1.75</v>
      </c>
    </row>
    <row collapsed="false" customFormat="false" customHeight="false" hidden="false" ht="12.1" outlineLevel="0" r="74">
      <c r="A74" s="45" t="n">
        <v>44481</v>
      </c>
      <c r="B74" s="16" t="s">
        <v>891</v>
      </c>
      <c r="C74" s="16" t="s">
        <v>64</v>
      </c>
      <c r="D74" s="16" t="s">
        <v>65</v>
      </c>
      <c r="E74" s="7" t="n">
        <v>10</v>
      </c>
      <c r="F74" s="16" t="s">
        <v>20</v>
      </c>
      <c r="G74" s="6" t="n">
        <v>10.55</v>
      </c>
      <c r="H74" s="6" t="n">
        <v>318.05</v>
      </c>
      <c r="I74" s="6" t="n">
        <v>333.28</v>
      </c>
      <c r="J74" s="6" t="n">
        <v>14</v>
      </c>
      <c r="K74" s="6" t="n">
        <v>105.5</v>
      </c>
      <c r="L74" s="6" t="n">
        <v>91.5</v>
      </c>
      <c r="M74" s="6" t="n">
        <v>2.75</v>
      </c>
      <c r="N74" s="6" t="n">
        <v>2.88</v>
      </c>
    </row>
    <row collapsed="false" customFormat="false" customHeight="false" hidden="false" ht="12.1" outlineLevel="0" r="75">
      <c r="A75" s="45" t="n">
        <v>44488</v>
      </c>
      <c r="B75" s="16" t="s">
        <v>891</v>
      </c>
      <c r="C75" s="16" t="s">
        <v>783</v>
      </c>
      <c r="D75" s="16" t="s">
        <v>1159</v>
      </c>
      <c r="E75" s="7" t="n">
        <v>10</v>
      </c>
      <c r="F75" s="16" t="s">
        <v>20</v>
      </c>
      <c r="G75" s="6" t="n">
        <v>8.79</v>
      </c>
      <c r="H75" s="6" t="n">
        <v>132.76</v>
      </c>
      <c r="I75" s="6" t="n">
        <v>102</v>
      </c>
      <c r="J75" s="6" t="n">
        <v>11</v>
      </c>
      <c r="K75" s="6" t="n">
        <v>87.9</v>
      </c>
      <c r="L75" s="6" t="n">
        <v>76.9</v>
      </c>
      <c r="M75" s="6" t="n">
        <v>7.54</v>
      </c>
      <c r="N75" s="6" t="n">
        <v>5.79</v>
      </c>
    </row>
    <row collapsed="false" customFormat="false" customHeight="false" hidden="false" ht="12.1" outlineLevel="0" r="76">
      <c r="A76" s="45" t="n">
        <v>44501</v>
      </c>
      <c r="B76" s="16" t="s">
        <v>911</v>
      </c>
      <c r="C76" s="16" t="s">
        <v>115</v>
      </c>
      <c r="D76" s="16" t="s">
        <v>116</v>
      </c>
      <c r="E76" s="7" t="n">
        <v>1</v>
      </c>
      <c r="F76" s="16" t="s">
        <v>77</v>
      </c>
      <c r="G76" s="6" t="n">
        <v>12.8699</v>
      </c>
      <c r="H76" s="6" t="n">
        <v>1270</v>
      </c>
      <c r="I76" s="6" t="n">
        <v>834.17</v>
      </c>
      <c r="J76" s="6" t="n">
        <v>0.02</v>
      </c>
      <c r="K76" s="6" t="n">
        <v>12.8699</v>
      </c>
      <c r="L76" s="6" t="n">
        <v>11.46</v>
      </c>
      <c r="M76" s="6" t="n">
        <v>1.37</v>
      </c>
      <c r="N76" s="6" t="n">
        <v>0.9</v>
      </c>
    </row>
    <row collapsed="false" customFormat="false" customHeight="false" hidden="false" ht="12.1" outlineLevel="0" r="77">
      <c r="A77" s="45" t="n">
        <v>44504</v>
      </c>
      <c r="B77" s="16" t="s">
        <v>911</v>
      </c>
      <c r="C77" s="16" t="s">
        <v>779</v>
      </c>
      <c r="D77" s="16" t="s">
        <v>1157</v>
      </c>
      <c r="E77" s="7" t="n">
        <v>1</v>
      </c>
      <c r="F77" s="16" t="s">
        <v>77</v>
      </c>
      <c r="G77" s="6" t="n">
        <v>27.8802</v>
      </c>
      <c r="H77" s="6" t="n">
        <v>3217</v>
      </c>
      <c r="I77" s="6" t="n">
        <v>2837.37</v>
      </c>
      <c r="J77" s="6" t="n">
        <v>0.04</v>
      </c>
      <c r="K77" s="6" t="n">
        <v>27.8802</v>
      </c>
      <c r="L77" s="6" t="n">
        <v>25.02</v>
      </c>
      <c r="M77" s="6" t="n">
        <v>0.88</v>
      </c>
      <c r="N77" s="6" t="n">
        <v>0.78</v>
      </c>
    </row>
    <row collapsed="false" customFormat="false" customHeight="false" hidden="false" ht="12.1" outlineLevel="0" r="78">
      <c r="A78" s="45" t="n">
        <v>44505</v>
      </c>
      <c r="B78" s="16" t="s">
        <v>911</v>
      </c>
      <c r="C78" s="16" t="s">
        <v>113</v>
      </c>
      <c r="D78" s="16" t="s">
        <v>114</v>
      </c>
      <c r="E78" s="7" t="n">
        <v>2</v>
      </c>
      <c r="F78" s="16" t="s">
        <v>77</v>
      </c>
      <c r="G78" s="6" t="n">
        <v>10.7231</v>
      </c>
      <c r="H78" s="6" t="n">
        <v>21.64</v>
      </c>
      <c r="I78" s="6" t="n">
        <v>598.97</v>
      </c>
      <c r="J78" s="6" t="n">
        <v>0.09</v>
      </c>
      <c r="K78" s="6" t="n">
        <v>21.4463</v>
      </c>
      <c r="L78" s="6" t="n">
        <v>15.01</v>
      </c>
      <c r="M78" s="6" t="n">
        <v>1.25</v>
      </c>
      <c r="N78" s="6" t="n">
        <v>0.49</v>
      </c>
    </row>
    <row collapsed="false" customFormat="false" customHeight="false" hidden="false" ht="12.1" outlineLevel="0" r="79">
      <c r="A79" s="45" t="n">
        <v>44508</v>
      </c>
      <c r="B79" s="16" t="s">
        <v>911</v>
      </c>
      <c r="C79" s="16" t="s">
        <v>113</v>
      </c>
      <c r="D79" s="16" t="s">
        <v>114</v>
      </c>
      <c r="E79" s="7" t="n">
        <v>2</v>
      </c>
      <c r="F79" s="16" t="s">
        <v>77</v>
      </c>
      <c r="G79" s="6" t="n">
        <v>10.7231</v>
      </c>
      <c r="H79" s="6" t="n">
        <v>22.21</v>
      </c>
      <c r="I79" s="6" t="n">
        <v>598.97</v>
      </c>
      <c r="J79" s="6" t="n">
        <v>0.09</v>
      </c>
      <c r="K79" s="6" t="n">
        <v>21.4463</v>
      </c>
      <c r="L79" s="6" t="n">
        <v>15.01</v>
      </c>
      <c r="M79" s="6" t="n">
        <v>1.25</v>
      </c>
      <c r="N79" s="6" t="n">
        <v>0.47</v>
      </c>
    </row>
    <row collapsed="false" customFormat="false" customHeight="false" hidden="false" ht="12.1" outlineLevel="0" r="80">
      <c r="A80" s="45" t="n">
        <v>44516</v>
      </c>
      <c r="B80" s="16" t="s">
        <v>911</v>
      </c>
      <c r="C80" s="16" t="s">
        <v>787</v>
      </c>
      <c r="D80" s="16" t="s">
        <v>963</v>
      </c>
      <c r="E80" s="7" t="n">
        <v>1</v>
      </c>
      <c r="F80" s="16" t="s">
        <v>77</v>
      </c>
      <c r="G80" s="6" t="n">
        <v>21.6817</v>
      </c>
      <c r="H80" s="6" t="n">
        <v>14.49</v>
      </c>
      <c r="I80" s="6" t="n">
        <v>1086.49</v>
      </c>
      <c r="J80" s="6" t="n">
        <v>0.09</v>
      </c>
      <c r="K80" s="6" t="n">
        <v>21.6817</v>
      </c>
      <c r="L80" s="6" t="n">
        <v>15.18</v>
      </c>
      <c r="M80" s="6" t="n">
        <v>1.4</v>
      </c>
      <c r="N80" s="6" t="n">
        <v>1.45</v>
      </c>
    </row>
    <row collapsed="false" customFormat="false" customHeight="false" hidden="false" ht="12.1" outlineLevel="0" r="81">
      <c r="A81" s="45" t="n">
        <v>44531</v>
      </c>
      <c r="B81" s="16" t="s">
        <v>911</v>
      </c>
      <c r="C81" s="16" t="s">
        <v>99</v>
      </c>
      <c r="D81" s="16" t="s">
        <v>100</v>
      </c>
      <c r="E81" s="7" t="n">
        <v>1</v>
      </c>
      <c r="F81" s="16" t="s">
        <v>77</v>
      </c>
      <c r="G81" s="6" t="n">
        <v>15.7274</v>
      </c>
      <c r="H81" s="6" t="n">
        <v>3296</v>
      </c>
      <c r="I81" s="6" t="n">
        <v>1979.09</v>
      </c>
      <c r="J81" s="6" t="n">
        <v>0.02</v>
      </c>
      <c r="K81" s="6" t="n">
        <v>15.7274</v>
      </c>
      <c r="L81" s="6" t="n">
        <v>14.23</v>
      </c>
      <c r="M81" s="6" t="n">
        <v>0.72</v>
      </c>
      <c r="N81" s="6" t="n">
        <v>0.43</v>
      </c>
    </row>
    <row collapsed="false" customFormat="false" customHeight="false" hidden="false" ht="12.1" outlineLevel="0" r="82">
      <c r="A82" s="45" t="n">
        <v>44537</v>
      </c>
      <c r="B82" s="16" t="s">
        <v>891</v>
      </c>
      <c r="C82" s="16" t="s">
        <v>102</v>
      </c>
      <c r="D82" s="16" t="s">
        <v>103</v>
      </c>
      <c r="E82" s="7" t="n">
        <v>10</v>
      </c>
      <c r="F82" s="16" t="s">
        <v>20</v>
      </c>
      <c r="G82" s="6" t="n">
        <v>13.33</v>
      </c>
      <c r="H82" s="6" t="n">
        <v>208.36</v>
      </c>
      <c r="I82" s="6" t="n">
        <v>124.13</v>
      </c>
      <c r="J82" s="6" t="n">
        <v>17</v>
      </c>
      <c r="K82" s="6" t="n">
        <v>133.3</v>
      </c>
      <c r="L82" s="6" t="n">
        <v>116.3</v>
      </c>
      <c r="M82" s="6" t="n">
        <v>9.37</v>
      </c>
      <c r="N82" s="6" t="n">
        <v>5.58</v>
      </c>
    </row>
    <row collapsed="false" customFormat="false" customHeight="false" hidden="false" ht="12.1" outlineLevel="0" r="83">
      <c r="A83" s="45" t="n">
        <v>44544</v>
      </c>
      <c r="B83" s="16" t="s">
        <v>891</v>
      </c>
      <c r="C83" s="16" t="s">
        <v>78</v>
      </c>
      <c r="D83" s="16" t="s">
        <v>79</v>
      </c>
      <c r="E83" s="7" t="n">
        <v>2</v>
      </c>
      <c r="F83" s="16" t="s">
        <v>20</v>
      </c>
      <c r="G83" s="6" t="n">
        <v>85.93</v>
      </c>
      <c r="H83" s="6" t="n">
        <v>1466.2</v>
      </c>
      <c r="I83" s="6" t="n">
        <v>1279.49</v>
      </c>
      <c r="J83" s="6" t="n">
        <v>22</v>
      </c>
      <c r="K83" s="6" t="n">
        <v>171.86</v>
      </c>
      <c r="L83" s="6" t="n">
        <v>149.86</v>
      </c>
      <c r="M83" s="6" t="n">
        <v>5.86</v>
      </c>
      <c r="N83" s="6" t="n">
        <v>5.11</v>
      </c>
    </row>
    <row collapsed="false" customFormat="false" customHeight="false" hidden="false" ht="12.1" outlineLevel="0" r="84">
      <c r="A84" s="45" t="n">
        <v>44546</v>
      </c>
      <c r="B84" s="16" t="s">
        <v>891</v>
      </c>
      <c r="C84" s="16" t="s">
        <v>781</v>
      </c>
      <c r="D84" s="16" t="s">
        <v>1158</v>
      </c>
      <c r="E84" s="7" t="n">
        <v>4</v>
      </c>
      <c r="F84" s="16" t="s">
        <v>20</v>
      </c>
      <c r="G84" s="6" t="n">
        <v>35</v>
      </c>
      <c r="H84" s="6" t="n">
        <v>486</v>
      </c>
      <c r="I84" s="6" t="n">
        <v>649.63</v>
      </c>
      <c r="J84" s="6" t="n">
        <v>18</v>
      </c>
      <c r="K84" s="6" t="n">
        <v>140</v>
      </c>
      <c r="L84" s="6" t="n">
        <v>122</v>
      </c>
      <c r="M84" s="6" t="n">
        <v>4.7</v>
      </c>
      <c r="N84" s="6" t="n">
        <v>6.28</v>
      </c>
    </row>
    <row collapsed="false" customFormat="false" customHeight="false" hidden="false" ht="12.1" outlineLevel="0" r="85">
      <c r="A85" s="45" t="n">
        <v>44546</v>
      </c>
      <c r="B85" s="16" t="s">
        <v>911</v>
      </c>
      <c r="C85" s="16" t="s">
        <v>119</v>
      </c>
      <c r="D85" s="16" t="s">
        <v>120</v>
      </c>
      <c r="E85" s="7" t="n">
        <v>1</v>
      </c>
      <c r="F85" s="16" t="s">
        <v>77</v>
      </c>
      <c r="G85" s="6" t="n">
        <v>11.4469</v>
      </c>
      <c r="H85" s="6" t="n">
        <v>1139</v>
      </c>
      <c r="I85" s="6" t="n">
        <v>702.47</v>
      </c>
      <c r="J85" s="6" t="n">
        <v>0.02</v>
      </c>
      <c r="K85" s="6" t="n">
        <v>11.4469</v>
      </c>
      <c r="L85" s="6" t="n">
        <v>9.97</v>
      </c>
      <c r="M85" s="6" t="n">
        <v>1.42</v>
      </c>
      <c r="N85" s="6" t="n">
        <v>0.88</v>
      </c>
    </row>
    <row collapsed="false" customFormat="false" customHeight="false" hidden="false" ht="12.1" outlineLevel="0" r="86">
      <c r="A86" s="45" t="n">
        <v>44556</v>
      </c>
      <c r="B86" s="16" t="s">
        <v>891</v>
      </c>
      <c r="C86" s="16" t="s">
        <v>785</v>
      </c>
      <c r="D86" s="16" t="s">
        <v>1161</v>
      </c>
      <c r="E86" s="7" t="n">
        <v>10</v>
      </c>
      <c r="F86" s="16" t="s">
        <v>20</v>
      </c>
      <c r="G86" s="6" t="n">
        <v>5.2</v>
      </c>
      <c r="H86" s="6" t="n">
        <v>124.54</v>
      </c>
      <c r="I86" s="6" t="n">
        <v>135.99</v>
      </c>
      <c r="J86" s="6" t="n">
        <v>7</v>
      </c>
      <c r="K86" s="6" t="n">
        <v>52</v>
      </c>
      <c r="L86" s="6" t="n">
        <v>45</v>
      </c>
      <c r="M86" s="6" t="n">
        <v>3.31</v>
      </c>
      <c r="N86" s="6" t="n">
        <v>3.61</v>
      </c>
    </row>
    <row collapsed="false" customFormat="false" customHeight="false" hidden="false" ht="12.1" outlineLevel="0" r="87">
      <c r="A87" s="45" t="n">
        <v>44571</v>
      </c>
      <c r="B87" s="16" t="s">
        <v>891</v>
      </c>
      <c r="C87" s="16" t="s">
        <v>75</v>
      </c>
      <c r="D87" s="16" t="s">
        <v>76</v>
      </c>
      <c r="E87" s="7" t="n">
        <v>10</v>
      </c>
      <c r="F87" s="16" t="s">
        <v>20</v>
      </c>
      <c r="G87" s="6" t="n">
        <v>9.98</v>
      </c>
      <c r="H87" s="6" t="n">
        <v>460</v>
      </c>
      <c r="I87" s="6" t="n">
        <v>487.82</v>
      </c>
      <c r="J87" s="6" t="n">
        <v>13</v>
      </c>
      <c r="K87" s="6" t="n">
        <v>99.8</v>
      </c>
      <c r="L87" s="6" t="n">
        <v>86.8</v>
      </c>
      <c r="M87" s="6" t="n">
        <v>1.78</v>
      </c>
      <c r="N87" s="6" t="n">
        <v>1.89</v>
      </c>
    </row>
    <row collapsed="false" customFormat="false" customHeight="false" hidden="false" ht="12.1" outlineLevel="0" r="88">
      <c r="A88" s="45" t="n">
        <v>44568</v>
      </c>
      <c r="B88" s="16" t="s">
        <v>911</v>
      </c>
      <c r="C88" s="16" t="s">
        <v>117</v>
      </c>
      <c r="D88" s="16" t="s">
        <v>118</v>
      </c>
      <c r="E88" s="7" t="n">
        <v>2</v>
      </c>
      <c r="F88" s="16" t="s">
        <v>77</v>
      </c>
      <c r="G88" s="6" t="n">
        <v>38.6322</v>
      </c>
      <c r="H88" s="6" t="n">
        <v>1992</v>
      </c>
      <c r="I88" s="6" t="n">
        <v>2177.22</v>
      </c>
      <c r="J88" s="6" t="n">
        <v>0.1</v>
      </c>
      <c r="K88" s="6" t="n">
        <v>77.2643</v>
      </c>
      <c r="L88" s="6" t="n">
        <v>69.84</v>
      </c>
      <c r="M88" s="6" t="n">
        <v>1.6</v>
      </c>
      <c r="N88" s="6" t="n">
        <v>1.75</v>
      </c>
    </row>
    <row collapsed="false" customFormat="false" customHeight="false" hidden="false" ht="12.1" outlineLevel="0" r="89">
      <c r="A89" s="45" t="n">
        <v>44574</v>
      </c>
      <c r="B89" s="16" t="s">
        <v>911</v>
      </c>
      <c r="C89" s="16" t="s">
        <v>110</v>
      </c>
      <c r="D89" s="16" t="s">
        <v>111</v>
      </c>
      <c r="E89" s="7" t="n">
        <v>40</v>
      </c>
      <c r="F89" s="16" t="s">
        <v>20</v>
      </c>
      <c r="G89" s="6" t="n">
        <v>2.663</v>
      </c>
      <c r="H89" s="6" t="n">
        <v>67.38</v>
      </c>
      <c r="I89" s="6" t="n">
        <v>53.25</v>
      </c>
      <c r="J89" s="6" t="n">
        <v>14</v>
      </c>
      <c r="K89" s="6" t="n">
        <v>106.52</v>
      </c>
      <c r="L89" s="6" t="n">
        <v>92.52</v>
      </c>
      <c r="M89" s="6" t="n">
        <v>4.34</v>
      </c>
      <c r="N89" s="6" t="n">
        <v>3.43</v>
      </c>
    </row>
    <row collapsed="false" customFormat="false" customHeight="false" hidden="false" ht="12.1" outlineLevel="0" r="90">
      <c r="A90" s="45" t="n">
        <v>44588</v>
      </c>
      <c r="B90" s="16" t="s">
        <v>911</v>
      </c>
      <c r="C90" s="16" t="s">
        <v>779</v>
      </c>
      <c r="D90" s="16" t="s">
        <v>1157</v>
      </c>
      <c r="E90" s="7" t="n">
        <v>1</v>
      </c>
      <c r="F90" s="16" t="s">
        <v>77</v>
      </c>
      <c r="G90" s="6" t="n">
        <v>31.5775</v>
      </c>
      <c r="H90" s="6" t="n">
        <v>4184</v>
      </c>
      <c r="I90" s="6" t="n">
        <v>2837.37</v>
      </c>
      <c r="J90" s="6" t="n">
        <v>0.04</v>
      </c>
      <c r="K90" s="6" t="n">
        <v>31.5775</v>
      </c>
      <c r="L90" s="6" t="n">
        <v>28.42</v>
      </c>
      <c r="M90" s="6" t="n">
        <v>1</v>
      </c>
      <c r="N90" s="6" t="n">
        <v>0.68</v>
      </c>
    </row>
    <row collapsed="false" customFormat="false" customHeight="false" hidden="false" ht="12.1" outlineLevel="0" r="91">
      <c r="A91" s="45" t="n">
        <v>44602</v>
      </c>
      <c r="B91" s="16" t="s">
        <v>911</v>
      </c>
      <c r="C91" s="16" t="s">
        <v>787</v>
      </c>
      <c r="D91" s="16" t="s">
        <v>963</v>
      </c>
      <c r="E91" s="7" t="n">
        <v>1</v>
      </c>
      <c r="F91" s="16" t="s">
        <v>77</v>
      </c>
      <c r="G91" s="6" t="n">
        <v>22.4405</v>
      </c>
      <c r="H91" s="6" t="n">
        <v>13.2</v>
      </c>
      <c r="I91" s="6" t="n">
        <v>1086.49</v>
      </c>
      <c r="J91" s="6" t="n">
        <v>0.09</v>
      </c>
      <c r="K91" s="6" t="n">
        <v>22.4405</v>
      </c>
      <c r="L91" s="6" t="n">
        <v>15.71</v>
      </c>
      <c r="M91" s="6" t="n">
        <v>1.45</v>
      </c>
      <c r="N91" s="6" t="n">
        <v>1.59</v>
      </c>
    </row>
    <row collapsed="false" customFormat="false" customHeight="false" hidden="false" ht="12.1" outlineLevel="0" r="92">
      <c r="A92" s="45" t="n">
        <v>44609</v>
      </c>
      <c r="B92" s="16" t="s">
        <v>911</v>
      </c>
      <c r="C92" s="16" t="s">
        <v>113</v>
      </c>
      <c r="D92" s="16" t="s">
        <v>114</v>
      </c>
      <c r="E92" s="7" t="n">
        <v>2</v>
      </c>
      <c r="F92" s="16" t="s">
        <v>77</v>
      </c>
      <c r="G92" s="6" t="n">
        <v>11.2521</v>
      </c>
      <c r="H92" s="6" t="n">
        <v>16.32</v>
      </c>
      <c r="I92" s="6" t="n">
        <v>598.97</v>
      </c>
      <c r="J92" s="6" t="n">
        <v>0.09</v>
      </c>
      <c r="K92" s="6" t="n">
        <v>22.5042</v>
      </c>
      <c r="L92" s="6" t="n">
        <v>15.75</v>
      </c>
      <c r="M92" s="6" t="n">
        <v>1.31</v>
      </c>
      <c r="N92" s="6" t="n">
        <v>0.64</v>
      </c>
    </row>
    <row collapsed="false" customFormat="false" customHeight="false" hidden="false" ht="12.1" outlineLevel="0" r="93">
      <c r="A93" s="45" t="n">
        <v>44623</v>
      </c>
      <c r="B93" s="16" t="s">
        <v>911</v>
      </c>
      <c r="C93" s="16" t="s">
        <v>99</v>
      </c>
      <c r="D93" s="16" t="s">
        <v>100</v>
      </c>
      <c r="E93" s="7" t="n">
        <v>1</v>
      </c>
      <c r="F93" s="16" t="s">
        <v>77</v>
      </c>
      <c r="G93" s="6" t="n">
        <v>21.6822</v>
      </c>
      <c r="H93" s="6" t="n">
        <v>3705</v>
      </c>
      <c r="I93" s="6" t="n">
        <v>1979.09</v>
      </c>
      <c r="J93" s="6" t="n">
        <v>0.02</v>
      </c>
      <c r="K93" s="6" t="n">
        <v>21.6822</v>
      </c>
      <c r="L93" s="6" t="n">
        <v>19.62</v>
      </c>
      <c r="M93" s="6" t="n">
        <v>0.99</v>
      </c>
      <c r="N93" s="6" t="n">
        <v>0.53</v>
      </c>
    </row>
    <row collapsed="false" customFormat="false" customHeight="false" hidden="false" ht="12.1" outlineLevel="0" r="94">
      <c r="A94" s="45" t="n">
        <v>44638</v>
      </c>
      <c r="B94" s="16" t="s">
        <v>911</v>
      </c>
      <c r="C94" s="16" t="s">
        <v>119</v>
      </c>
      <c r="D94" s="16" t="s">
        <v>120</v>
      </c>
      <c r="E94" s="7" t="n">
        <v>1</v>
      </c>
      <c r="F94" s="16" t="s">
        <v>77</v>
      </c>
      <c r="G94" s="6" t="n">
        <v>16.2442</v>
      </c>
      <c r="H94" s="6" t="n">
        <v>1085</v>
      </c>
      <c r="I94" s="6" t="n">
        <v>702.47</v>
      </c>
      <c r="J94" s="6" t="n">
        <v>0.02</v>
      </c>
      <c r="K94" s="6" t="n">
        <v>16.2442</v>
      </c>
      <c r="L94" s="6" t="n">
        <v>14.15</v>
      </c>
      <c r="M94" s="6" t="n">
        <v>2.01</v>
      </c>
      <c r="N94" s="6" t="n">
        <v>1.3</v>
      </c>
    </row>
    <row collapsed="false" customFormat="false" customHeight="false" hidden="false" ht="12.1" outlineLevel="0" r="95">
      <c r="A95" s="45" t="n">
        <v>44663</v>
      </c>
      <c r="B95" s="16" t="s">
        <v>911</v>
      </c>
      <c r="C95" s="16" t="s">
        <v>121</v>
      </c>
      <c r="D95" s="16" t="s">
        <v>122</v>
      </c>
      <c r="E95" s="7" t="n">
        <v>1</v>
      </c>
      <c r="F95" s="16" t="s">
        <v>77</v>
      </c>
      <c r="G95" s="6" t="n">
        <v>50.6621</v>
      </c>
      <c r="H95" s="6" t="n">
        <v>4.4976</v>
      </c>
      <c r="I95" s="6" t="n">
        <v>1173.72</v>
      </c>
      <c r="J95" s="6" t="n">
        <v>0.19</v>
      </c>
      <c r="K95" s="6" t="n">
        <v>50.6621</v>
      </c>
      <c r="L95" s="6" t="n">
        <v>35.62</v>
      </c>
      <c r="M95" s="6" t="n">
        <v>3.03</v>
      </c>
      <c r="N95" s="6" t="n">
        <v>10</v>
      </c>
    </row>
    <row collapsed="false" customFormat="false" customHeight="false" hidden="false" ht="12.1" outlineLevel="0" r="96">
      <c r="A96" s="45" t="n">
        <v>44663</v>
      </c>
      <c r="B96" s="16" t="s">
        <v>911</v>
      </c>
      <c r="C96" s="16" t="s">
        <v>128</v>
      </c>
      <c r="D96" s="16" t="s">
        <v>129</v>
      </c>
      <c r="E96" s="7" t="n">
        <v>1</v>
      </c>
      <c r="F96" s="16" t="s">
        <v>77</v>
      </c>
      <c r="G96" s="6" t="n">
        <v>50.6621</v>
      </c>
      <c r="H96" s="6" t="n">
        <v>651</v>
      </c>
      <c r="I96" s="6" t="n">
        <v>821.16</v>
      </c>
      <c r="J96" s="6" t="n">
        <v>0.06</v>
      </c>
      <c r="K96" s="6" t="n">
        <v>50.6621</v>
      </c>
      <c r="L96" s="6" t="n">
        <v>45.91</v>
      </c>
      <c r="M96" s="6" t="n">
        <v>5.59</v>
      </c>
      <c r="N96" s="6" t="n">
        <v>7.05</v>
      </c>
    </row>
    <row collapsed="false" customFormat="false" customHeight="false" hidden="false" ht="12.1" outlineLevel="0" r="97">
      <c r="A97" s="45" t="n">
        <v>44664</v>
      </c>
      <c r="B97" s="16" t="s">
        <v>911</v>
      </c>
      <c r="C97" s="16" t="s">
        <v>117</v>
      </c>
      <c r="D97" s="16" t="s">
        <v>118</v>
      </c>
      <c r="E97" s="7" t="n">
        <v>2</v>
      </c>
      <c r="F97" s="16" t="s">
        <v>77</v>
      </c>
      <c r="G97" s="6" t="n">
        <v>22.0966</v>
      </c>
      <c r="H97" s="6" t="n">
        <v>1400</v>
      </c>
      <c r="I97" s="6" t="n">
        <v>2177.22</v>
      </c>
      <c r="J97" s="6" t="n">
        <v>0.06</v>
      </c>
      <c r="K97" s="6" t="n">
        <v>44.1932</v>
      </c>
      <c r="L97" s="6" t="n">
        <v>39.42</v>
      </c>
      <c r="M97" s="6" t="n">
        <v>0.91</v>
      </c>
      <c r="N97" s="6" t="n">
        <v>1.41</v>
      </c>
    </row>
    <row collapsed="false" customFormat="false" customHeight="false" hidden="false" ht="12.1" outlineLevel="0" r="98">
      <c r="A98" s="45" t="n">
        <v>44686</v>
      </c>
      <c r="B98" s="16" t="s">
        <v>891</v>
      </c>
      <c r="C98" s="16" t="s">
        <v>39</v>
      </c>
      <c r="D98" s="16" t="s">
        <v>40</v>
      </c>
      <c r="E98" s="7" t="n">
        <v>1</v>
      </c>
      <c r="F98" s="16" t="s">
        <v>20</v>
      </c>
      <c r="G98" s="6" t="n">
        <v>43.77</v>
      </c>
      <c r="H98" s="6" t="n">
        <v>1009.2</v>
      </c>
      <c r="I98" s="6" t="n">
        <v>1850.68</v>
      </c>
      <c r="J98" s="6" t="n">
        <v>6</v>
      </c>
      <c r="K98" s="6" t="n">
        <v>43.77</v>
      </c>
      <c r="L98" s="6" t="n">
        <v>37.77</v>
      </c>
      <c r="M98" s="6" t="n">
        <v>2.04</v>
      </c>
      <c r="N98" s="6" t="n">
        <v>3.74</v>
      </c>
    </row>
    <row collapsed="false" customFormat="false" customHeight="false" hidden="false" ht="12.1" outlineLevel="0" r="99">
      <c r="A99" s="45" t="n">
        <v>44693</v>
      </c>
      <c r="B99" s="16" t="s">
        <v>911</v>
      </c>
      <c r="C99" s="16" t="s">
        <v>779</v>
      </c>
      <c r="D99" s="16" t="s">
        <v>1157</v>
      </c>
      <c r="E99" s="7" t="n">
        <v>1</v>
      </c>
      <c r="F99" s="16" t="s">
        <v>77</v>
      </c>
      <c r="G99" s="6" t="n">
        <v>27.5356</v>
      </c>
      <c r="H99" s="6" t="n">
        <v>2939</v>
      </c>
      <c r="I99" s="6" t="n">
        <v>2837.37</v>
      </c>
      <c r="J99" s="6" t="n">
        <v>0.04</v>
      </c>
      <c r="K99" s="6" t="n">
        <v>27.5356</v>
      </c>
      <c r="L99" s="6" t="n">
        <v>24.78</v>
      </c>
      <c r="M99" s="6" t="n">
        <v>0.87</v>
      </c>
      <c r="N99" s="6" t="n">
        <v>0.84</v>
      </c>
    </row>
    <row collapsed="false" customFormat="false" customHeight="false" hidden="false" ht="12.1" outlineLevel="0" r="100">
      <c r="A100" s="45" t="n">
        <v>44694</v>
      </c>
      <c r="B100" s="16" t="s">
        <v>911</v>
      </c>
      <c r="C100" s="16" t="s">
        <v>787</v>
      </c>
      <c r="D100" s="16" t="s">
        <v>963</v>
      </c>
      <c r="E100" s="7" t="n">
        <v>1</v>
      </c>
      <c r="F100" s="16" t="s">
        <v>77</v>
      </c>
      <c r="G100" s="6" t="n">
        <v>19.7375</v>
      </c>
      <c r="H100" s="6" t="n">
        <v>12.86</v>
      </c>
      <c r="I100" s="6" t="n">
        <v>1086.49</v>
      </c>
      <c r="J100" s="6" t="n">
        <v>0.09</v>
      </c>
      <c r="K100" s="6" t="n">
        <v>19.7375</v>
      </c>
      <c r="L100" s="6" t="n">
        <v>13.82</v>
      </c>
      <c r="M100" s="6" t="n">
        <v>1.27</v>
      </c>
      <c r="N100" s="6" t="n">
        <v>1.63</v>
      </c>
    </row>
    <row collapsed="false" customFormat="false" customHeight="false" hidden="false" ht="12.1" outlineLevel="0" r="101">
      <c r="A101" s="45" t="n">
        <v>44699</v>
      </c>
      <c r="B101" s="16" t="s">
        <v>911</v>
      </c>
      <c r="C101" s="16" t="s">
        <v>61</v>
      </c>
      <c r="D101" s="16" t="s">
        <v>62</v>
      </c>
      <c r="E101" s="7" t="n">
        <v>1000</v>
      </c>
      <c r="F101" s="16" t="s">
        <v>20</v>
      </c>
      <c r="G101" s="6" t="n">
        <v>0.0429</v>
      </c>
      <c r="H101" s="6" t="n">
        <v>0.577</v>
      </c>
      <c r="I101" s="6" t="n">
        <v>0.58</v>
      </c>
      <c r="J101" s="6" t="n">
        <v>6</v>
      </c>
      <c r="K101" s="6" t="n">
        <v>42.85</v>
      </c>
      <c r="L101" s="6" t="n">
        <v>36.85</v>
      </c>
      <c r="M101" s="6" t="n">
        <v>6.32</v>
      </c>
      <c r="N101" s="6" t="n">
        <v>6.39</v>
      </c>
    </row>
    <row collapsed="false" customFormat="false" customHeight="false" hidden="false" ht="12.1" outlineLevel="0" r="102">
      <c r="A102" s="45" t="n">
        <v>44700</v>
      </c>
      <c r="B102" s="16" t="s">
        <v>911</v>
      </c>
      <c r="C102" s="16" t="s">
        <v>113</v>
      </c>
      <c r="D102" s="16" t="s">
        <v>114</v>
      </c>
      <c r="E102" s="7" t="n">
        <v>2</v>
      </c>
      <c r="F102" s="16" t="s">
        <v>77</v>
      </c>
      <c r="G102" s="6" t="n">
        <v>9.5346</v>
      </c>
      <c r="H102" s="6" t="n">
        <v>12.29</v>
      </c>
      <c r="I102" s="6" t="n">
        <v>598.97</v>
      </c>
      <c r="J102" s="6" t="n">
        <v>0.09</v>
      </c>
      <c r="K102" s="6" t="n">
        <v>19.0693</v>
      </c>
      <c r="L102" s="6" t="n">
        <v>13.35</v>
      </c>
      <c r="M102" s="6" t="n">
        <v>1.11</v>
      </c>
      <c r="N102" s="6" t="n">
        <v>0.85</v>
      </c>
    </row>
    <row collapsed="false" customFormat="false" customHeight="false" hidden="false" ht="12.1" outlineLevel="0" r="103">
      <c r="A103" s="45" t="n">
        <v>44708</v>
      </c>
      <c r="B103" s="16" t="s">
        <v>911</v>
      </c>
      <c r="C103" s="16" t="s">
        <v>782</v>
      </c>
      <c r="D103" s="16" t="s">
        <v>1160</v>
      </c>
      <c r="E103" s="7" t="n">
        <v>1</v>
      </c>
      <c r="F103" s="16" t="s">
        <v>20</v>
      </c>
      <c r="G103" s="6" t="n">
        <v>6.8</v>
      </c>
      <c r="H103" s="6" t="n">
        <v>340.4</v>
      </c>
      <c r="I103" s="6" t="n">
        <v>717.83</v>
      </c>
      <c r="J103" s="6" t="n">
        <v>1</v>
      </c>
      <c r="K103" s="6" t="n">
        <v>6.8</v>
      </c>
      <c r="L103" s="6" t="n">
        <v>5.8</v>
      </c>
      <c r="M103" s="6" t="n">
        <v>0.81</v>
      </c>
      <c r="N103" s="6" t="n">
        <v>1.7</v>
      </c>
    </row>
    <row collapsed="false" customFormat="false" customHeight="false" hidden="false" ht="12.1" outlineLevel="0" r="104">
      <c r="A104" s="45" t="n">
        <v>44714</v>
      </c>
      <c r="B104" s="16" t="s">
        <v>911</v>
      </c>
      <c r="C104" s="16" t="s">
        <v>99</v>
      </c>
      <c r="D104" s="16" t="s">
        <v>100</v>
      </c>
      <c r="E104" s="7" t="n">
        <v>1</v>
      </c>
      <c r="F104" s="16" t="s">
        <v>77</v>
      </c>
      <c r="G104" s="6" t="n">
        <v>12.9094</v>
      </c>
      <c r="H104" s="6" t="n">
        <v>3705</v>
      </c>
      <c r="I104" s="6" t="n">
        <v>1979.09</v>
      </c>
      <c r="J104" s="6" t="n">
        <v>0.02</v>
      </c>
      <c r="K104" s="6" t="n">
        <v>12.9094</v>
      </c>
      <c r="L104" s="6" t="n">
        <v>11.68</v>
      </c>
      <c r="M104" s="6" t="n">
        <v>0.59</v>
      </c>
      <c r="N104" s="6" t="n">
        <v>0.32</v>
      </c>
    </row>
    <row collapsed="false" customFormat="false" customHeight="false" hidden="false" ht="12.1" outlineLevel="0" r="105">
      <c r="A105" s="45" t="n">
        <v>44722</v>
      </c>
      <c r="B105" s="16" t="s">
        <v>891</v>
      </c>
      <c r="C105" s="16" t="s">
        <v>35</v>
      </c>
      <c r="D105" s="16" t="s">
        <v>36</v>
      </c>
      <c r="E105" s="7" t="n">
        <v>10</v>
      </c>
      <c r="F105" s="16" t="s">
        <v>20</v>
      </c>
      <c r="G105" s="6" t="n">
        <v>21.2238</v>
      </c>
      <c r="H105" s="6" t="n">
        <v>136.25</v>
      </c>
      <c r="I105" s="6" t="n">
        <v>111.93</v>
      </c>
      <c r="J105" s="6" t="n">
        <v>28</v>
      </c>
      <c r="K105" s="6" t="n">
        <v>212.238</v>
      </c>
      <c r="L105" s="6" t="n">
        <v>184.24</v>
      </c>
      <c r="M105" s="6" t="n">
        <v>16.46</v>
      </c>
      <c r="N105" s="6" t="n">
        <v>13.52</v>
      </c>
    </row>
    <row collapsed="false" customFormat="false" customHeight="false" hidden="false" ht="12.1" outlineLevel="0" r="106">
      <c r="A106" s="45" t="n">
        <v>44912</v>
      </c>
      <c r="B106" s="16" t="s">
        <v>911</v>
      </c>
      <c r="C106" s="16" t="s">
        <v>119</v>
      </c>
      <c r="D106" s="16" t="s">
        <v>120</v>
      </c>
      <c r="E106" s="7" t="n">
        <v>1</v>
      </c>
      <c r="F106" s="16" t="s">
        <v>77</v>
      </c>
      <c r="G106" s="6" t="n">
        <v>10.0142</v>
      </c>
      <c r="H106" s="6" t="n">
        <v>1085</v>
      </c>
      <c r="I106" s="6" t="n">
        <v>702.47</v>
      </c>
      <c r="J106" s="6" t="n">
        <v>0.02</v>
      </c>
      <c r="K106" s="6" t="n">
        <v>10.0142</v>
      </c>
      <c r="L106" s="6" t="n">
        <v>8.72</v>
      </c>
      <c r="M106" s="6" t="n">
        <v>1.24</v>
      </c>
      <c r="N106" s="6" t="n">
        <v>0.8</v>
      </c>
    </row>
    <row collapsed="false" customFormat="false" customHeight="false" hidden="false" ht="12.1" outlineLevel="0" r="107">
      <c r="A107" s="45" t="n">
        <v>44739</v>
      </c>
      <c r="B107" s="16" t="s">
        <v>891</v>
      </c>
      <c r="C107" s="16" t="s">
        <v>95</v>
      </c>
      <c r="D107" s="16" t="s">
        <v>96</v>
      </c>
      <c r="E107" s="7" t="n">
        <v>10000</v>
      </c>
      <c r="F107" s="16" t="s">
        <v>20</v>
      </c>
      <c r="G107" s="6" t="n">
        <v>0.0278</v>
      </c>
      <c r="H107" s="6" t="n">
        <v>0.1852</v>
      </c>
      <c r="I107" s="6" t="n">
        <v>0.27</v>
      </c>
      <c r="J107" s="6" t="n">
        <v>36</v>
      </c>
      <c r="K107" s="6" t="n">
        <v>278.2</v>
      </c>
      <c r="L107" s="6" t="n">
        <v>242.2</v>
      </c>
      <c r="M107" s="6" t="n">
        <v>9.08</v>
      </c>
      <c r="N107" s="6" t="n">
        <v>13.08</v>
      </c>
    </row>
    <row collapsed="false" customFormat="false" customHeight="false" hidden="false" ht="12.1" outlineLevel="0" r="108">
      <c r="A108" s="45" t="n">
        <v>44740</v>
      </c>
      <c r="B108" s="16" t="s">
        <v>891</v>
      </c>
      <c r="C108" s="16" t="s">
        <v>84</v>
      </c>
      <c r="D108" s="16" t="s">
        <v>85</v>
      </c>
      <c r="E108" s="7" t="n">
        <v>5000</v>
      </c>
      <c r="F108" s="16" t="s">
        <v>20</v>
      </c>
      <c r="G108" s="6" t="n">
        <v>0.0338</v>
      </c>
      <c r="H108" s="6" t="n">
        <v>0.2666</v>
      </c>
      <c r="I108" s="6" t="n">
        <v>0.31</v>
      </c>
      <c r="J108" s="6" t="n">
        <v>22</v>
      </c>
      <c r="K108" s="6" t="n">
        <v>169.057</v>
      </c>
      <c r="L108" s="6" t="n">
        <v>147.06</v>
      </c>
      <c r="M108" s="6" t="n">
        <v>9.52</v>
      </c>
      <c r="N108" s="6" t="n">
        <v>11.03</v>
      </c>
    </row>
    <row collapsed="false" customFormat="false" customHeight="false" hidden="false" ht="12.1" outlineLevel="0" r="109">
      <c r="A109" s="45" t="n">
        <v>44750</v>
      </c>
      <c r="B109" s="16" t="s">
        <v>891</v>
      </c>
      <c r="C109" s="16" t="s">
        <v>75</v>
      </c>
      <c r="D109" s="16" t="s">
        <v>76</v>
      </c>
      <c r="E109" s="7" t="n">
        <v>10</v>
      </c>
      <c r="F109" s="16" t="s">
        <v>20</v>
      </c>
      <c r="G109" s="6" t="n">
        <v>16.14</v>
      </c>
      <c r="H109" s="6" t="n">
        <v>361.9</v>
      </c>
      <c r="I109" s="6" t="n">
        <v>487.82</v>
      </c>
      <c r="J109" s="6" t="n">
        <v>21</v>
      </c>
      <c r="K109" s="6" t="n">
        <v>161.4</v>
      </c>
      <c r="L109" s="6" t="n">
        <v>140.4</v>
      </c>
      <c r="M109" s="6" t="n">
        <v>2.88</v>
      </c>
      <c r="N109" s="6" t="n">
        <v>3.88</v>
      </c>
    </row>
    <row collapsed="false" customFormat="false" customHeight="false" hidden="false" ht="12.1" outlineLevel="0" r="110">
      <c r="A110" s="45" t="n">
        <v>44753</v>
      </c>
      <c r="B110" s="16" t="s">
        <v>891</v>
      </c>
      <c r="C110" s="16" t="s">
        <v>771</v>
      </c>
      <c r="D110" s="16" t="s">
        <v>1155</v>
      </c>
      <c r="E110" s="7" t="n">
        <v>20</v>
      </c>
      <c r="F110" s="16" t="s">
        <v>20</v>
      </c>
      <c r="G110" s="6" t="n">
        <v>0.744</v>
      </c>
      <c r="H110" s="6" t="n">
        <v>65.12</v>
      </c>
      <c r="I110" s="6" t="n">
        <v>79.96</v>
      </c>
      <c r="J110" s="6" t="n">
        <v>2</v>
      </c>
      <c r="K110" s="6" t="n">
        <v>14.88</v>
      </c>
      <c r="L110" s="6" t="n">
        <v>12.88</v>
      </c>
      <c r="M110" s="6" t="n">
        <v>0.81</v>
      </c>
      <c r="N110" s="6" t="n">
        <v>0.99</v>
      </c>
    </row>
    <row collapsed="false" customFormat="false" customHeight="false" hidden="false" ht="12.1" outlineLevel="0" r="111">
      <c r="A111" s="45" t="n">
        <v>44753</v>
      </c>
      <c r="B111" s="16" t="s">
        <v>891</v>
      </c>
      <c r="C111" s="16" t="s">
        <v>107</v>
      </c>
      <c r="D111" s="16" t="s">
        <v>108</v>
      </c>
      <c r="E111" s="7" t="n">
        <v>10000</v>
      </c>
      <c r="F111" s="16" t="s">
        <v>20</v>
      </c>
      <c r="G111" s="6" t="n">
        <v>0.0966</v>
      </c>
      <c r="H111" s="6" t="n">
        <v>0.555</v>
      </c>
      <c r="I111" s="6" t="n">
        <v>0.54</v>
      </c>
      <c r="J111" s="6" t="n">
        <v>126</v>
      </c>
      <c r="K111" s="6" t="n">
        <v>965.536</v>
      </c>
      <c r="L111" s="6" t="n">
        <v>839.54</v>
      </c>
      <c r="M111" s="6" t="n">
        <v>15.43</v>
      </c>
      <c r="N111" s="6" t="n">
        <v>15.13</v>
      </c>
    </row>
    <row collapsed="false" customFormat="false" customHeight="false" hidden="false" ht="12.1" outlineLevel="0" r="112">
      <c r="A112" s="45" t="n">
        <v>44753</v>
      </c>
      <c r="B112" s="16" t="s">
        <v>985</v>
      </c>
      <c r="C112" s="16" t="s">
        <v>57</v>
      </c>
      <c r="D112" s="16" t="s">
        <v>58</v>
      </c>
      <c r="E112" s="7" t="n">
        <v>6</v>
      </c>
      <c r="F112" s="16" t="s">
        <v>20</v>
      </c>
      <c r="G112" s="6" t="n">
        <v>23.63</v>
      </c>
      <c r="H112" s="6" t="n">
        <v>343.8</v>
      </c>
      <c r="I112" s="6" t="n">
        <v>351.265</v>
      </c>
      <c r="J112" s="6" t="n">
        <v>3</v>
      </c>
      <c r="K112" s="6" t="n">
        <v>141.78</v>
      </c>
      <c r="L112" s="6" t="n">
        <v>123.78</v>
      </c>
      <c r="M112" s="6" t="n">
        <v>5.87</v>
      </c>
      <c r="N112" s="6" t="n">
        <v>6</v>
      </c>
    </row>
    <row collapsed="false" customFormat="false" customHeight="false" hidden="false" ht="12.1" outlineLevel="0" r="113">
      <c r="A113" s="45" t="n">
        <v>44750</v>
      </c>
      <c r="B113" s="16" t="s">
        <v>911</v>
      </c>
      <c r="C113" s="16" t="s">
        <v>117</v>
      </c>
      <c r="D113" s="16" t="s">
        <v>118</v>
      </c>
      <c r="E113" s="7" t="n">
        <v>2</v>
      </c>
      <c r="F113" s="16" t="s">
        <v>77</v>
      </c>
      <c r="G113" s="6" t="n">
        <v>17.5537</v>
      </c>
      <c r="H113" s="6" t="n">
        <v>1400</v>
      </c>
      <c r="I113" s="6" t="n">
        <v>2177.22</v>
      </c>
      <c r="J113" s="6" t="n">
        <v>0.06</v>
      </c>
      <c r="K113" s="6" t="n">
        <v>35.1073</v>
      </c>
      <c r="L113" s="6" t="n">
        <v>31.32</v>
      </c>
      <c r="M113" s="6" t="n">
        <v>0.72</v>
      </c>
      <c r="N113" s="6" t="n">
        <v>1.12</v>
      </c>
    </row>
    <row collapsed="false" customFormat="false" customHeight="false" hidden="false" ht="12.1" outlineLevel="0" r="114">
      <c r="A114" s="45" t="n">
        <v>44754</v>
      </c>
      <c r="B114" s="16" t="s">
        <v>891</v>
      </c>
      <c r="C114" s="16" t="s">
        <v>64</v>
      </c>
      <c r="D114" s="16" t="s">
        <v>65</v>
      </c>
      <c r="E114" s="7" t="n">
        <v>10</v>
      </c>
      <c r="F114" s="16" t="s">
        <v>20</v>
      </c>
      <c r="G114" s="6" t="n">
        <v>33.85</v>
      </c>
      <c r="H114" s="6" t="n">
        <v>236.85</v>
      </c>
      <c r="I114" s="6" t="n">
        <v>333.28</v>
      </c>
      <c r="J114" s="6" t="n">
        <v>44</v>
      </c>
      <c r="K114" s="6" t="n">
        <v>338.5</v>
      </c>
      <c r="L114" s="6" t="n">
        <v>294.5</v>
      </c>
      <c r="M114" s="6" t="n">
        <v>8.84</v>
      </c>
      <c r="N114" s="6" t="n">
        <v>12.43</v>
      </c>
    </row>
    <row collapsed="false" customFormat="false" customHeight="false" hidden="false" ht="12.1" outlineLevel="0" r="115">
      <c r="A115" s="45" t="n">
        <v>44762</v>
      </c>
      <c r="B115" s="16" t="s">
        <v>891</v>
      </c>
      <c r="C115" s="16" t="s">
        <v>775</v>
      </c>
      <c r="D115" s="16" t="s">
        <v>1156</v>
      </c>
      <c r="E115" s="7" t="n">
        <v>10</v>
      </c>
      <c r="F115" s="16" t="s">
        <v>20</v>
      </c>
      <c r="G115" s="6" t="n">
        <v>4.56</v>
      </c>
      <c r="H115" s="6" t="n">
        <v>60.35</v>
      </c>
      <c r="I115" s="6" t="n">
        <v>67.85</v>
      </c>
      <c r="J115" s="6" t="n">
        <v>6</v>
      </c>
      <c r="K115" s="6" t="n">
        <v>45.6</v>
      </c>
      <c r="L115" s="6" t="n">
        <v>39.6</v>
      </c>
      <c r="M115" s="6" t="n">
        <v>5.84</v>
      </c>
      <c r="N115" s="6" t="n">
        <v>6.56</v>
      </c>
    </row>
    <row collapsed="false" customFormat="false" customHeight="false" hidden="false" ht="12.1" outlineLevel="0" r="116">
      <c r="A116" s="45" t="n">
        <v>44770</v>
      </c>
      <c r="B116" s="16" t="s">
        <v>911</v>
      </c>
      <c r="C116" s="16" t="s">
        <v>779</v>
      </c>
      <c r="D116" s="16" t="s">
        <v>1157</v>
      </c>
      <c r="E116" s="7" t="n">
        <v>1</v>
      </c>
      <c r="F116" s="16" t="s">
        <v>77</v>
      </c>
      <c r="G116" s="6" t="n">
        <v>24.0879</v>
      </c>
      <c r="H116" s="6" t="n">
        <v>2939</v>
      </c>
      <c r="I116" s="6" t="n">
        <v>2837.37</v>
      </c>
      <c r="J116" s="6" t="n">
        <v>0.04</v>
      </c>
      <c r="K116" s="6" t="n">
        <v>24.0879</v>
      </c>
      <c r="L116" s="6" t="n">
        <v>21.68</v>
      </c>
      <c r="M116" s="6" t="n">
        <v>0.76</v>
      </c>
      <c r="N116" s="6" t="n">
        <v>0.74</v>
      </c>
    </row>
    <row collapsed="false" customFormat="false" customHeight="false" hidden="false" ht="12.1" outlineLevel="0" r="117">
      <c r="A117" s="45" t="n">
        <v>44789</v>
      </c>
      <c r="B117" s="16" t="s">
        <v>911</v>
      </c>
      <c r="C117" s="16" t="s">
        <v>787</v>
      </c>
      <c r="D117" s="16" t="s">
        <v>963</v>
      </c>
      <c r="E117" s="7" t="n">
        <v>1</v>
      </c>
      <c r="F117" s="16" t="s">
        <v>77</v>
      </c>
      <c r="G117" s="6" t="n">
        <v>18.4124</v>
      </c>
      <c r="H117" s="6" t="n">
        <v>16.47</v>
      </c>
      <c r="I117" s="6" t="n">
        <v>1086.49</v>
      </c>
      <c r="J117" s="6" t="n">
        <v>0.09</v>
      </c>
      <c r="K117" s="6" t="n">
        <v>18.4124</v>
      </c>
      <c r="L117" s="6" t="n">
        <v>12.89</v>
      </c>
      <c r="M117" s="6" t="n">
        <v>1.19</v>
      </c>
      <c r="N117" s="6" t="n">
        <v>1.28</v>
      </c>
    </row>
    <row collapsed="false" customFormat="false" customHeight="false" hidden="false" ht="12.1" outlineLevel="0" r="118">
      <c r="A118" s="45" t="n">
        <v>44791</v>
      </c>
      <c r="B118" s="16" t="s">
        <v>911</v>
      </c>
      <c r="C118" s="16" t="s">
        <v>113</v>
      </c>
      <c r="D118" s="16" t="s">
        <v>114</v>
      </c>
      <c r="E118" s="7" t="n">
        <v>2</v>
      </c>
      <c r="F118" s="16" t="s">
        <v>77</v>
      </c>
      <c r="G118" s="6" t="n">
        <v>9.1133</v>
      </c>
      <c r="H118" s="6" t="n">
        <v>11.21</v>
      </c>
      <c r="I118" s="6" t="n">
        <v>598.97</v>
      </c>
      <c r="J118" s="6" t="n">
        <v>0.09</v>
      </c>
      <c r="K118" s="6" t="n">
        <v>18.2266</v>
      </c>
      <c r="L118" s="6" t="n">
        <v>12.76</v>
      </c>
      <c r="M118" s="6" t="n">
        <v>1.07</v>
      </c>
      <c r="N118" s="6" t="n">
        <v>0.94</v>
      </c>
    </row>
    <row collapsed="false" customFormat="false" customHeight="false" hidden="false" ht="12.1" outlineLevel="0" r="119">
      <c r="A119" s="45" t="n">
        <v>44804</v>
      </c>
      <c r="B119" s="16" t="s">
        <v>911</v>
      </c>
      <c r="C119" s="16" t="s">
        <v>99</v>
      </c>
      <c r="D119" s="16" t="s">
        <v>100</v>
      </c>
      <c r="E119" s="7" t="n">
        <v>1</v>
      </c>
      <c r="F119" s="16" t="s">
        <v>77</v>
      </c>
      <c r="G119" s="6" t="n">
        <v>13.2809</v>
      </c>
      <c r="H119" s="6" t="n">
        <v>3705</v>
      </c>
      <c r="I119" s="6" t="n">
        <v>1979.09</v>
      </c>
      <c r="J119" s="6" t="n">
        <v>0.02</v>
      </c>
      <c r="K119" s="6" t="n">
        <v>13.2809</v>
      </c>
      <c r="L119" s="6" t="n">
        <v>12.07</v>
      </c>
      <c r="M119" s="6" t="n">
        <v>0.61</v>
      </c>
      <c r="N119" s="6" t="n">
        <v>0.33</v>
      </c>
    </row>
    <row collapsed="false" customFormat="false" customHeight="false" hidden="false" ht="12.1" outlineLevel="0" r="120">
      <c r="A120" s="45" t="n">
        <v>44820</v>
      </c>
      <c r="B120" s="16" t="s">
        <v>911</v>
      </c>
      <c r="C120" s="16" t="s">
        <v>119</v>
      </c>
      <c r="D120" s="16" t="s">
        <v>120</v>
      </c>
      <c r="E120" s="7" t="n">
        <v>1</v>
      </c>
      <c r="F120" s="16" t="s">
        <v>77</v>
      </c>
      <c r="G120" s="6" t="n">
        <v>9.2483</v>
      </c>
      <c r="H120" s="6" t="n">
        <v>1085</v>
      </c>
      <c r="I120" s="6" t="n">
        <v>702.47</v>
      </c>
      <c r="J120" s="6" t="n">
        <v>0.02</v>
      </c>
      <c r="K120" s="6" t="n">
        <v>9.2483</v>
      </c>
      <c r="L120" s="6" t="n">
        <v>8.05</v>
      </c>
      <c r="M120" s="6" t="n">
        <v>1.15</v>
      </c>
      <c r="N120" s="6" t="n">
        <v>0.74</v>
      </c>
    </row>
    <row collapsed="false" customFormat="false" customHeight="false" hidden="false" ht="12.1" outlineLevel="0" r="121">
      <c r="A121" s="45" t="n">
        <v>44843</v>
      </c>
      <c r="B121" s="16" t="s">
        <v>891</v>
      </c>
      <c r="C121" s="16" t="s">
        <v>39</v>
      </c>
      <c r="D121" s="16" t="s">
        <v>40</v>
      </c>
      <c r="E121" s="7" t="n">
        <v>3</v>
      </c>
      <c r="F121" s="16" t="s">
        <v>20</v>
      </c>
      <c r="G121" s="6" t="n">
        <v>45</v>
      </c>
      <c r="H121" s="6" t="n">
        <v>906.4</v>
      </c>
      <c r="I121" s="6" t="n">
        <v>1259.74</v>
      </c>
      <c r="J121" s="6" t="n">
        <v>18</v>
      </c>
      <c r="K121" s="6" t="n">
        <v>135</v>
      </c>
      <c r="L121" s="6" t="n">
        <v>117</v>
      </c>
      <c r="M121" s="6" t="n">
        <v>3.1</v>
      </c>
      <c r="N121" s="6" t="n">
        <v>4.3</v>
      </c>
    </row>
    <row collapsed="false" customFormat="false" customHeight="false" hidden="false" ht="12.1" outlineLevel="0" r="122">
      <c r="A122" s="45" t="n">
        <v>44840</v>
      </c>
      <c r="B122" s="16" t="s">
        <v>911</v>
      </c>
      <c r="C122" s="16" t="s">
        <v>117</v>
      </c>
      <c r="D122" s="16" t="s">
        <v>118</v>
      </c>
      <c r="E122" s="7" t="n">
        <v>2</v>
      </c>
      <c r="F122" s="16" t="s">
        <v>77</v>
      </c>
      <c r="G122" s="6" t="n">
        <v>16.5144</v>
      </c>
      <c r="H122" s="6" t="n">
        <v>1400</v>
      </c>
      <c r="I122" s="6" t="n">
        <v>2177.22</v>
      </c>
      <c r="J122" s="6" t="n">
        <v>0.06</v>
      </c>
      <c r="K122" s="6" t="n">
        <v>33.0288</v>
      </c>
      <c r="L122" s="6" t="n">
        <v>29.46</v>
      </c>
      <c r="M122" s="6" t="n">
        <v>0.68</v>
      </c>
      <c r="N122" s="6" t="n">
        <v>1.05</v>
      </c>
    </row>
    <row collapsed="false" customFormat="false" customHeight="false" hidden="false" ht="12.1" outlineLevel="0" r="123">
      <c r="A123" s="45" t="n">
        <v>44845</v>
      </c>
      <c r="B123" s="16" t="s">
        <v>891</v>
      </c>
      <c r="C123" s="16" t="s">
        <v>769</v>
      </c>
      <c r="D123" s="16" t="s">
        <v>1162</v>
      </c>
      <c r="E123" s="7" t="n">
        <v>10</v>
      </c>
      <c r="F123" s="16" t="s">
        <v>20</v>
      </c>
      <c r="G123" s="6" t="n">
        <v>51.03</v>
      </c>
      <c r="H123" s="6" t="n">
        <v>162.89</v>
      </c>
      <c r="I123" s="6" t="n">
        <v>266.85</v>
      </c>
      <c r="J123" s="6" t="n">
        <v>66</v>
      </c>
      <c r="K123" s="6" t="n">
        <v>510.3</v>
      </c>
      <c r="L123" s="6" t="n">
        <v>444.3</v>
      </c>
      <c r="M123" s="6" t="n">
        <v>16.65</v>
      </c>
      <c r="N123" s="6" t="n">
        <v>27.28</v>
      </c>
    </row>
    <row collapsed="false" customFormat="false" customHeight="false" hidden="false" ht="12.1" outlineLevel="0" r="124">
      <c r="A124" s="45" t="n">
        <v>44845</v>
      </c>
      <c r="B124" s="16" t="s">
        <v>891</v>
      </c>
      <c r="C124" s="16" t="s">
        <v>75</v>
      </c>
      <c r="D124" s="16" t="s">
        <v>76</v>
      </c>
      <c r="E124" s="7" t="n">
        <v>10</v>
      </c>
      <c r="F124" s="16" t="s">
        <v>20</v>
      </c>
      <c r="G124" s="6" t="n">
        <v>32.71</v>
      </c>
      <c r="H124" s="6" t="n">
        <v>339.4</v>
      </c>
      <c r="I124" s="6" t="n">
        <v>487.82</v>
      </c>
      <c r="J124" s="6" t="n">
        <v>43</v>
      </c>
      <c r="K124" s="6" t="n">
        <v>327.1</v>
      </c>
      <c r="L124" s="6" t="n">
        <v>284.1</v>
      </c>
      <c r="M124" s="6" t="n">
        <v>5.82</v>
      </c>
      <c r="N124" s="6" t="n">
        <v>8.37</v>
      </c>
    </row>
    <row collapsed="false" customFormat="false" customHeight="false" hidden="false" ht="12.1" outlineLevel="0" r="125">
      <c r="A125" s="45" t="n">
        <v>44868</v>
      </c>
      <c r="B125" s="16" t="s">
        <v>911</v>
      </c>
      <c r="C125" s="16" t="s">
        <v>779</v>
      </c>
      <c r="D125" s="16" t="s">
        <v>1157</v>
      </c>
      <c r="E125" s="7" t="n">
        <v>1</v>
      </c>
      <c r="F125" s="16" t="s">
        <v>77</v>
      </c>
      <c r="G125" s="6" t="n">
        <v>24.647</v>
      </c>
      <c r="H125" s="6" t="n">
        <v>2939</v>
      </c>
      <c r="I125" s="6" t="n">
        <v>2837.37</v>
      </c>
      <c r="J125" s="6" t="n">
        <v>0.04</v>
      </c>
      <c r="K125" s="6" t="n">
        <v>24.647</v>
      </c>
      <c r="L125" s="6" t="n">
        <v>22.18</v>
      </c>
      <c r="M125" s="6" t="n">
        <v>0.78</v>
      </c>
      <c r="N125" s="6" t="n">
        <v>0.75</v>
      </c>
    </row>
    <row collapsed="false" customFormat="false" customHeight="false" hidden="false" ht="12.1" outlineLevel="0" r="126">
      <c r="A126" s="45" t="n">
        <v>44873</v>
      </c>
      <c r="B126" s="16" t="s">
        <v>911</v>
      </c>
      <c r="C126" s="16" t="s">
        <v>113</v>
      </c>
      <c r="D126" s="16" t="s">
        <v>114</v>
      </c>
      <c r="E126" s="7" t="n">
        <v>2</v>
      </c>
      <c r="F126" s="16" t="s">
        <v>77</v>
      </c>
      <c r="G126" s="6" t="n">
        <v>10.4102</v>
      </c>
      <c r="H126" s="6" t="n">
        <v>12.17</v>
      </c>
      <c r="I126" s="6" t="n">
        <v>598.97</v>
      </c>
      <c r="J126" s="6" t="n">
        <v>0.1</v>
      </c>
      <c r="K126" s="6" t="n">
        <v>20.8205</v>
      </c>
      <c r="L126" s="6" t="n">
        <v>14.7</v>
      </c>
      <c r="M126" s="6" t="n">
        <v>1.23</v>
      </c>
      <c r="N126" s="6" t="n">
        <v>0.99</v>
      </c>
    </row>
    <row collapsed="false" customFormat="false" customHeight="false" hidden="false" ht="12.1" outlineLevel="0" r="127">
      <c r="A127" s="45" t="n">
        <v>44881</v>
      </c>
      <c r="B127" s="16" t="s">
        <v>911</v>
      </c>
      <c r="C127" s="16" t="s">
        <v>787</v>
      </c>
      <c r="D127" s="16" t="s">
        <v>963</v>
      </c>
      <c r="E127" s="7" t="n">
        <v>1</v>
      </c>
      <c r="F127" s="16" t="s">
        <v>77</v>
      </c>
      <c r="G127" s="6" t="n">
        <v>18.0935</v>
      </c>
      <c r="H127" s="6" t="n">
        <v>12.46</v>
      </c>
      <c r="I127" s="6" t="n">
        <v>1086.49</v>
      </c>
      <c r="J127" s="6" t="n">
        <v>0.09</v>
      </c>
      <c r="K127" s="6" t="n">
        <v>18.0935</v>
      </c>
      <c r="L127" s="6" t="n">
        <v>12.67</v>
      </c>
      <c r="M127" s="6" t="n">
        <v>1.17</v>
      </c>
      <c r="N127" s="6" t="n">
        <v>1.69</v>
      </c>
    </row>
    <row collapsed="false" customFormat="false" customHeight="false" hidden="false" ht="12.1" outlineLevel="0" r="128">
      <c r="A128" s="45" t="n">
        <v>44895</v>
      </c>
      <c r="B128" s="16" t="s">
        <v>911</v>
      </c>
      <c r="C128" s="16" t="s">
        <v>99</v>
      </c>
      <c r="D128" s="16" t="s">
        <v>100</v>
      </c>
      <c r="E128" s="7" t="n">
        <v>1</v>
      </c>
      <c r="F128" s="16" t="s">
        <v>77</v>
      </c>
      <c r="G128" s="6" t="n">
        <v>13.4363</v>
      </c>
      <c r="H128" s="6" t="n">
        <v>3705</v>
      </c>
      <c r="I128" s="6" t="n">
        <v>1979.09</v>
      </c>
      <c r="J128" s="6" t="n">
        <v>0.02</v>
      </c>
      <c r="K128" s="6" t="n">
        <v>13.4363</v>
      </c>
      <c r="L128" s="6" t="n">
        <v>12.21</v>
      </c>
      <c r="M128" s="6" t="n">
        <v>0.62</v>
      </c>
      <c r="N128" s="6" t="n">
        <v>0.33</v>
      </c>
    </row>
    <row collapsed="false" customFormat="false" customHeight="false" hidden="false" ht="12.1" outlineLevel="0" r="129">
      <c r="A129" s="45" t="n">
        <v>44896</v>
      </c>
      <c r="B129" s="16" t="s">
        <v>911</v>
      </c>
      <c r="C129" s="16" t="s">
        <v>99</v>
      </c>
      <c r="D129" s="16" t="s">
        <v>100</v>
      </c>
      <c r="E129" s="7" t="n">
        <v>1</v>
      </c>
      <c r="F129" s="16" t="s">
        <v>77</v>
      </c>
      <c r="G129" s="6" t="n">
        <v>13.3937</v>
      </c>
      <c r="H129" s="6" t="n">
        <v>3705</v>
      </c>
      <c r="I129" s="6" t="n">
        <v>1979.09</v>
      </c>
      <c r="J129" s="6" t="n">
        <v>0.02</v>
      </c>
      <c r="K129" s="6" t="n">
        <v>13.3937</v>
      </c>
      <c r="L129" s="6" t="n">
        <v>12.18</v>
      </c>
      <c r="M129" s="6" t="n">
        <v>0.62</v>
      </c>
      <c r="N129" s="6" t="n">
        <v>0.33</v>
      </c>
    </row>
    <row collapsed="false" customFormat="false" customHeight="false" hidden="false" ht="12.1" outlineLevel="0" r="130">
      <c r="A130" s="45" t="n">
        <v>44914</v>
      </c>
      <c r="B130" s="16" t="s">
        <v>985</v>
      </c>
      <c r="C130" s="16" t="s">
        <v>90</v>
      </c>
      <c r="D130" s="16" t="s">
        <v>91</v>
      </c>
      <c r="E130" s="7" t="n">
        <v>1</v>
      </c>
      <c r="F130" s="16" t="s">
        <v>20</v>
      </c>
      <c r="G130" s="6" t="n">
        <v>318</v>
      </c>
      <c r="H130" s="6" t="n">
        <v>5959</v>
      </c>
      <c r="I130" s="6" t="n">
        <v>5732.86</v>
      </c>
      <c r="J130" s="6" t="n">
        <v>41</v>
      </c>
      <c r="K130" s="6" t="n">
        <v>318</v>
      </c>
      <c r="L130" s="6" t="n">
        <v>277</v>
      </c>
      <c r="M130" s="6" t="n">
        <v>4.83</v>
      </c>
      <c r="N130" s="6" t="n">
        <v>4.65</v>
      </c>
    </row>
    <row collapsed="false" customFormat="false" customHeight="false" hidden="false" ht="12.1" outlineLevel="0" r="131">
      <c r="A131" s="45" t="n">
        <v>44911</v>
      </c>
      <c r="B131" s="16" t="s">
        <v>911</v>
      </c>
      <c r="C131" s="16" t="s">
        <v>119</v>
      </c>
      <c r="D131" s="16" t="s">
        <v>120</v>
      </c>
      <c r="E131" s="7" t="n">
        <v>1</v>
      </c>
      <c r="F131" s="16" t="s">
        <v>77</v>
      </c>
      <c r="G131" s="6" t="n">
        <v>9.9667</v>
      </c>
      <c r="H131" s="6" t="n">
        <v>1085</v>
      </c>
      <c r="I131" s="6" t="n">
        <v>702.47</v>
      </c>
      <c r="J131" s="6" t="n">
        <v>0.02</v>
      </c>
      <c r="K131" s="6" t="n">
        <v>9.9667</v>
      </c>
      <c r="L131" s="6" t="n">
        <v>8.68</v>
      </c>
      <c r="M131" s="6" t="n">
        <v>1.24</v>
      </c>
      <c r="N131" s="6" t="n">
        <v>0.8</v>
      </c>
    </row>
    <row collapsed="false" customFormat="false" customHeight="false" hidden="false" ht="12.1" outlineLevel="0" r="132">
      <c r="A132" s="45" t="n">
        <v>44916</v>
      </c>
      <c r="B132" s="16" t="s">
        <v>985</v>
      </c>
      <c r="C132" s="16" t="s">
        <v>93</v>
      </c>
      <c r="D132" s="16" t="s">
        <v>94</v>
      </c>
      <c r="E132" s="7" t="n">
        <v>1</v>
      </c>
      <c r="F132" s="16" t="s">
        <v>20</v>
      </c>
      <c r="G132" s="6" t="n">
        <v>256</v>
      </c>
      <c r="H132" s="6" t="n">
        <v>4040.5</v>
      </c>
      <c r="I132" s="6" t="n">
        <v>3979.9</v>
      </c>
      <c r="J132" s="6" t="n">
        <v>33</v>
      </c>
      <c r="K132" s="6" t="n">
        <v>256</v>
      </c>
      <c r="L132" s="6" t="n">
        <v>223</v>
      </c>
      <c r="M132" s="6" t="n">
        <v>5.6</v>
      </c>
      <c r="N132" s="6" t="n">
        <v>5.52</v>
      </c>
    </row>
    <row collapsed="false" customFormat="false" customHeight="false" hidden="false" ht="12.1" outlineLevel="0" r="133">
      <c r="A133" s="45" t="n">
        <v>44916</v>
      </c>
      <c r="B133" s="16" t="s">
        <v>985</v>
      </c>
      <c r="C133" s="16" t="s">
        <v>93</v>
      </c>
      <c r="D133" s="16" t="s">
        <v>94</v>
      </c>
      <c r="E133" s="7" t="n">
        <v>1</v>
      </c>
      <c r="F133" s="16" t="s">
        <v>20</v>
      </c>
      <c r="G133" s="6" t="n">
        <v>537</v>
      </c>
      <c r="H133" s="6" t="n">
        <v>4040.5</v>
      </c>
      <c r="I133" s="6" t="n">
        <v>3979.9</v>
      </c>
      <c r="J133" s="6" t="n">
        <v>70</v>
      </c>
      <c r="K133" s="6" t="n">
        <v>537</v>
      </c>
      <c r="L133" s="6" t="n">
        <v>467</v>
      </c>
      <c r="M133" s="6" t="n">
        <v>11.73</v>
      </c>
      <c r="N133" s="6" t="n">
        <v>11.56</v>
      </c>
    </row>
    <row collapsed="false" customFormat="false" customHeight="false" hidden="false" ht="12.1" outlineLevel="0" r="134">
      <c r="A134" s="45" t="n">
        <v>44934</v>
      </c>
      <c r="B134" s="16" t="s">
        <v>891</v>
      </c>
      <c r="C134" s="16" t="s">
        <v>84</v>
      </c>
      <c r="D134" s="16" t="s">
        <v>85</v>
      </c>
      <c r="E134" s="7" t="n">
        <v>6000</v>
      </c>
      <c r="F134" s="16" t="s">
        <v>20</v>
      </c>
      <c r="G134" s="6" t="n">
        <v>0.034</v>
      </c>
      <c r="H134" s="6" t="n">
        <v>0.2838</v>
      </c>
      <c r="I134" s="6" t="n">
        <v>0.31</v>
      </c>
      <c r="J134" s="6" t="n">
        <v>27</v>
      </c>
      <c r="K134" s="6" t="n">
        <v>204</v>
      </c>
      <c r="L134" s="6" t="n">
        <v>177</v>
      </c>
      <c r="M134" s="6" t="n">
        <v>9.65</v>
      </c>
      <c r="N134" s="6" t="n">
        <v>10.39</v>
      </c>
    </row>
    <row collapsed="false" customFormat="false" customHeight="false" hidden="false" ht="12.1" outlineLevel="0" r="135">
      <c r="A135" s="45" t="n">
        <v>44934</v>
      </c>
      <c r="B135" s="16" t="s">
        <v>891</v>
      </c>
      <c r="C135" s="16" t="s">
        <v>95</v>
      </c>
      <c r="D135" s="16" t="s">
        <v>96</v>
      </c>
      <c r="E135" s="7" t="n">
        <v>10000</v>
      </c>
      <c r="F135" s="16" t="s">
        <v>20</v>
      </c>
      <c r="G135" s="6" t="n">
        <v>0.0302</v>
      </c>
      <c r="H135" s="6" t="n">
        <v>0.2035</v>
      </c>
      <c r="I135" s="6" t="n">
        <v>0.27</v>
      </c>
      <c r="J135" s="6" t="n">
        <v>39</v>
      </c>
      <c r="K135" s="6" t="n">
        <v>301.5</v>
      </c>
      <c r="L135" s="6" t="n">
        <v>262.5</v>
      </c>
      <c r="M135" s="6" t="n">
        <v>9.84</v>
      </c>
      <c r="N135" s="6" t="n">
        <v>12.9</v>
      </c>
    </row>
    <row collapsed="false" customFormat="false" customHeight="false" hidden="false" ht="12.1" outlineLevel="0" r="136">
      <c r="A136" s="45" t="n">
        <v>44934</v>
      </c>
      <c r="B136" s="16" t="s">
        <v>891</v>
      </c>
      <c r="C136" s="16" t="s">
        <v>35</v>
      </c>
      <c r="D136" s="16" t="s">
        <v>36</v>
      </c>
      <c r="E136" s="7" t="n">
        <v>20</v>
      </c>
      <c r="F136" s="16" t="s">
        <v>20</v>
      </c>
      <c r="G136" s="6" t="n">
        <v>0.4435</v>
      </c>
      <c r="H136" s="6" t="n">
        <v>120.3</v>
      </c>
      <c r="I136" s="6" t="n">
        <v>125.96</v>
      </c>
      <c r="J136" s="6" t="n">
        <v>1</v>
      </c>
      <c r="K136" s="6" t="n">
        <v>8.87</v>
      </c>
      <c r="L136" s="6" t="n">
        <v>7.87</v>
      </c>
      <c r="M136" s="6" t="n">
        <v>0.31</v>
      </c>
      <c r="N136" s="6" t="n">
        <v>0.33</v>
      </c>
    </row>
    <row collapsed="false" customFormat="false" customHeight="false" hidden="false" ht="12.1" outlineLevel="0" r="137">
      <c r="A137" s="45" t="n">
        <v>44936</v>
      </c>
      <c r="B137" s="16" t="s">
        <v>891</v>
      </c>
      <c r="C137" s="16" t="s">
        <v>75</v>
      </c>
      <c r="D137" s="16" t="s">
        <v>76</v>
      </c>
      <c r="E137" s="7" t="n">
        <v>10</v>
      </c>
      <c r="F137" s="16" t="s">
        <v>20</v>
      </c>
      <c r="G137" s="6" t="n">
        <v>6.86</v>
      </c>
      <c r="H137" s="6" t="n">
        <v>336.7</v>
      </c>
      <c r="I137" s="6" t="n">
        <v>487.82</v>
      </c>
      <c r="J137" s="6" t="n">
        <v>9</v>
      </c>
      <c r="K137" s="6" t="n">
        <v>68.6</v>
      </c>
      <c r="L137" s="6" t="n">
        <v>59.6</v>
      </c>
      <c r="M137" s="6" t="n">
        <v>1.22</v>
      </c>
      <c r="N137" s="6" t="n">
        <v>1.77</v>
      </c>
    </row>
    <row collapsed="false" customFormat="false" customHeight="false" hidden="false" ht="12.1" outlineLevel="0" r="138">
      <c r="A138" s="45" t="n">
        <v>44935</v>
      </c>
      <c r="B138" s="16" t="s">
        <v>911</v>
      </c>
      <c r="C138" s="16" t="s">
        <v>117</v>
      </c>
      <c r="D138" s="16" t="s">
        <v>118</v>
      </c>
      <c r="E138" s="7" t="n">
        <v>2</v>
      </c>
      <c r="F138" s="16" t="s">
        <v>77</v>
      </c>
      <c r="G138" s="6" t="n">
        <v>19.5538</v>
      </c>
      <c r="H138" s="6" t="n">
        <v>1400</v>
      </c>
      <c r="I138" s="6" t="n">
        <v>2177.22</v>
      </c>
      <c r="J138" s="6" t="n">
        <v>0.06</v>
      </c>
      <c r="K138" s="6" t="n">
        <v>39.1077</v>
      </c>
      <c r="L138" s="6" t="n">
        <v>34.89</v>
      </c>
      <c r="M138" s="6" t="n">
        <v>0.8</v>
      </c>
      <c r="N138" s="6" t="n">
        <v>1.25</v>
      </c>
    </row>
    <row collapsed="false" customFormat="false" customHeight="false" hidden="false" ht="12.1" outlineLevel="0" r="139">
      <c r="A139" s="45" t="n">
        <v>44938</v>
      </c>
      <c r="B139" s="16" t="s">
        <v>985</v>
      </c>
      <c r="C139" s="16" t="s">
        <v>57</v>
      </c>
      <c r="D139" s="16" t="s">
        <v>58</v>
      </c>
      <c r="E139" s="7" t="n">
        <v>13</v>
      </c>
      <c r="F139" s="16" t="s">
        <v>20</v>
      </c>
      <c r="G139" s="6" t="n">
        <v>20.39</v>
      </c>
      <c r="H139" s="6" t="n">
        <v>346.85</v>
      </c>
      <c r="I139" s="6" t="n">
        <v>321.34</v>
      </c>
      <c r="J139" s="6" t="n">
        <v>34</v>
      </c>
      <c r="K139" s="6" t="n">
        <v>265.07</v>
      </c>
      <c r="L139" s="6" t="n">
        <v>231.07</v>
      </c>
      <c r="M139" s="6" t="n">
        <v>5.53</v>
      </c>
      <c r="N139" s="6" t="n">
        <v>5.12</v>
      </c>
    </row>
    <row collapsed="false" customFormat="false" customHeight="false" hidden="false" ht="12.1" outlineLevel="0" r="140">
      <c r="A140" s="45" t="n">
        <v>44952</v>
      </c>
      <c r="B140" s="16" t="s">
        <v>911</v>
      </c>
      <c r="C140" s="16" t="s">
        <v>779</v>
      </c>
      <c r="D140" s="16" t="s">
        <v>1157</v>
      </c>
      <c r="E140" s="7" t="n">
        <v>1</v>
      </c>
      <c r="F140" s="16" t="s">
        <v>77</v>
      </c>
      <c r="G140" s="6" t="n">
        <v>28.2725</v>
      </c>
      <c r="H140" s="6" t="n">
        <v>2939</v>
      </c>
      <c r="I140" s="6" t="n">
        <v>2837.37</v>
      </c>
      <c r="J140" s="6" t="n">
        <v>0.04</v>
      </c>
      <c r="K140" s="6" t="n">
        <v>28.2725</v>
      </c>
      <c r="L140" s="6" t="n">
        <v>25.51</v>
      </c>
      <c r="M140" s="6" t="n">
        <v>0.9</v>
      </c>
      <c r="N140" s="6" t="n">
        <v>0.87</v>
      </c>
    </row>
    <row collapsed="false" customFormat="false" customHeight="false" hidden="false" ht="12.1" outlineLevel="0" r="141">
      <c r="A141" s="45" t="n">
        <v>44967</v>
      </c>
      <c r="B141" s="16" t="s">
        <v>911</v>
      </c>
      <c r="C141" s="16" t="s">
        <v>787</v>
      </c>
      <c r="D141" s="16" t="s">
        <v>963</v>
      </c>
      <c r="E141" s="7" t="n">
        <v>1</v>
      </c>
      <c r="F141" s="16" t="s">
        <v>77</v>
      </c>
      <c r="G141" s="6" t="n">
        <v>21.8685</v>
      </c>
      <c r="H141" s="6" t="n">
        <v>12.93</v>
      </c>
      <c r="I141" s="6" t="n">
        <v>1086.49</v>
      </c>
      <c r="J141" s="6" t="n">
        <v>0.09</v>
      </c>
      <c r="K141" s="6" t="n">
        <v>21.8685</v>
      </c>
      <c r="L141" s="6" t="n">
        <v>15.31</v>
      </c>
      <c r="M141" s="6" t="n">
        <v>1.41</v>
      </c>
      <c r="N141" s="6" t="n">
        <v>1.62</v>
      </c>
    </row>
    <row collapsed="false" customFormat="false" customHeight="false" hidden="false" ht="12.1" outlineLevel="0" r="142">
      <c r="A142" s="45" t="n">
        <v>44973</v>
      </c>
      <c r="B142" s="16" t="s">
        <v>911</v>
      </c>
      <c r="C142" s="16" t="s">
        <v>113</v>
      </c>
      <c r="D142" s="16" t="s">
        <v>114</v>
      </c>
      <c r="E142" s="7" t="n">
        <v>2</v>
      </c>
      <c r="F142" s="16" t="s">
        <v>77</v>
      </c>
      <c r="G142" s="6" t="n">
        <v>12.6153</v>
      </c>
      <c r="H142" s="6" t="n">
        <v>13.27</v>
      </c>
      <c r="I142" s="6" t="n">
        <v>598.97</v>
      </c>
      <c r="J142" s="6" t="n">
        <v>0.1</v>
      </c>
      <c r="K142" s="6" t="n">
        <v>25.2306</v>
      </c>
      <c r="L142" s="6" t="n">
        <v>17.81</v>
      </c>
      <c r="M142" s="6" t="n">
        <v>1.49</v>
      </c>
      <c r="N142" s="6" t="n">
        <v>0.9</v>
      </c>
    </row>
    <row collapsed="false" customFormat="false" customHeight="false" hidden="false" ht="12.1" outlineLevel="0" r="143">
      <c r="A143" s="45" t="n">
        <v>44987</v>
      </c>
      <c r="B143" s="16" t="s">
        <v>911</v>
      </c>
      <c r="C143" s="16" t="s">
        <v>99</v>
      </c>
      <c r="D143" s="16" t="s">
        <v>100</v>
      </c>
      <c r="E143" s="7" t="n">
        <v>1</v>
      </c>
      <c r="F143" s="16" t="s">
        <v>77</v>
      </c>
      <c r="G143" s="6" t="n">
        <v>16.5553</v>
      </c>
      <c r="H143" s="6" t="n">
        <v>3705</v>
      </c>
      <c r="I143" s="6" t="n">
        <v>1979.09</v>
      </c>
      <c r="J143" s="6" t="n">
        <v>0.02</v>
      </c>
      <c r="K143" s="6" t="n">
        <v>16.5553</v>
      </c>
      <c r="L143" s="6" t="n">
        <v>15.05</v>
      </c>
      <c r="M143" s="6" t="n">
        <v>0.76</v>
      </c>
      <c r="N143" s="6" t="n">
        <v>0.41</v>
      </c>
    </row>
    <row collapsed="false" customFormat="false" customHeight="false" hidden="false" ht="12.1" outlineLevel="0" r="144">
      <c r="A144" s="45" t="n">
        <v>45002</v>
      </c>
      <c r="B144" s="16" t="s">
        <v>911</v>
      </c>
      <c r="C144" s="16" t="s">
        <v>119</v>
      </c>
      <c r="D144" s="16" t="s">
        <v>120</v>
      </c>
      <c r="E144" s="7" t="n">
        <v>1</v>
      </c>
      <c r="F144" s="16" t="s">
        <v>77</v>
      </c>
      <c r="G144" s="6" t="n">
        <v>11.8435</v>
      </c>
      <c r="H144" s="6" t="n">
        <v>1085</v>
      </c>
      <c r="I144" s="6" t="n">
        <v>702.47</v>
      </c>
      <c r="J144" s="6" t="n">
        <v>0.02</v>
      </c>
      <c r="K144" s="6" t="n">
        <v>11.8435</v>
      </c>
      <c r="L144" s="6" t="n">
        <v>10.32</v>
      </c>
      <c r="M144" s="6" t="n">
        <v>1.47</v>
      </c>
      <c r="N144" s="6" t="n">
        <v>0.95</v>
      </c>
    </row>
    <row collapsed="false" customFormat="false" customHeight="false" hidden="false" ht="12.1" outlineLevel="0" r="145">
      <c r="A145" s="45" t="n">
        <v>45020</v>
      </c>
      <c r="B145" s="16" t="s">
        <v>985</v>
      </c>
      <c r="C145" s="16" t="s">
        <v>90</v>
      </c>
      <c r="D145" s="16" t="s">
        <v>91</v>
      </c>
      <c r="E145" s="7" t="n">
        <v>1</v>
      </c>
      <c r="F145" s="16" t="s">
        <v>20</v>
      </c>
      <c r="G145" s="6" t="n">
        <v>465</v>
      </c>
      <c r="H145" s="6" t="n">
        <v>7301</v>
      </c>
      <c r="I145" s="6" t="n">
        <v>5732.86</v>
      </c>
      <c r="J145" s="6" t="n">
        <v>60</v>
      </c>
      <c r="K145" s="6" t="n">
        <v>465</v>
      </c>
      <c r="L145" s="6" t="n">
        <v>405</v>
      </c>
      <c r="M145" s="6" t="n">
        <v>7.06</v>
      </c>
      <c r="N145" s="6" t="n">
        <v>5.55</v>
      </c>
    </row>
    <row collapsed="false" customFormat="false" customHeight="false" hidden="false" ht="12.1" outlineLevel="0" r="146">
      <c r="A146" s="45" t="n">
        <v>45022</v>
      </c>
      <c r="B146" s="16" t="s">
        <v>911</v>
      </c>
      <c r="C146" s="16" t="s">
        <v>117</v>
      </c>
      <c r="D146" s="16" t="s">
        <v>118</v>
      </c>
      <c r="E146" s="7" t="n">
        <v>2</v>
      </c>
      <c r="F146" s="16" t="s">
        <v>77</v>
      </c>
      <c r="G146" s="6" t="n">
        <v>22.0999</v>
      </c>
      <c r="H146" s="6" t="n">
        <v>1400</v>
      </c>
      <c r="I146" s="6" t="n">
        <v>2177.22</v>
      </c>
      <c r="J146" s="6" t="n">
        <v>0.06</v>
      </c>
      <c r="K146" s="6" t="n">
        <v>44.1998</v>
      </c>
      <c r="L146" s="6" t="n">
        <v>39.43</v>
      </c>
      <c r="M146" s="6" t="n">
        <v>0.91</v>
      </c>
      <c r="N146" s="6" t="n">
        <v>1.41</v>
      </c>
    </row>
    <row collapsed="false" customFormat="false" customHeight="false" hidden="false" ht="12.1" outlineLevel="0" r="147">
      <c r="A147" s="45" t="n">
        <v>45032</v>
      </c>
      <c r="B147" s="16" t="s">
        <v>891</v>
      </c>
      <c r="C147" s="16" t="s">
        <v>797</v>
      </c>
      <c r="D147" s="16" t="s">
        <v>1163</v>
      </c>
      <c r="E147" s="7" t="n">
        <v>1</v>
      </c>
      <c r="F147" s="16" t="s">
        <v>20</v>
      </c>
      <c r="G147" s="6" t="n">
        <v>37.87</v>
      </c>
      <c r="H147" s="6" t="n">
        <v>1711.2</v>
      </c>
      <c r="I147" s="6" t="n">
        <v>1742.44</v>
      </c>
      <c r="J147" s="6" t="n">
        <v>5</v>
      </c>
      <c r="K147" s="6" t="n">
        <v>37.87</v>
      </c>
      <c r="L147" s="6" t="n">
        <v>32.87</v>
      </c>
      <c r="M147" s="6" t="n">
        <v>1.89</v>
      </c>
      <c r="N147" s="6" t="n">
        <v>1.92</v>
      </c>
    </row>
    <row collapsed="false" customFormat="false" customHeight="false" hidden="false" ht="12.1" outlineLevel="0" r="148">
      <c r="A148" s="45" t="n">
        <v>45034</v>
      </c>
      <c r="B148" s="16" t="s">
        <v>985</v>
      </c>
      <c r="C148" s="16" t="s">
        <v>61</v>
      </c>
      <c r="D148" s="16" t="s">
        <v>62</v>
      </c>
      <c r="E148" s="7" t="n">
        <v>3000</v>
      </c>
      <c r="F148" s="16" t="s">
        <v>20</v>
      </c>
      <c r="G148" s="6" t="n">
        <v>0.0509</v>
      </c>
      <c r="H148" s="6" t="n">
        <v>0.792</v>
      </c>
      <c r="I148" s="6" t="n">
        <v>0.46</v>
      </c>
      <c r="J148" s="6" t="n">
        <v>20</v>
      </c>
      <c r="K148" s="6" t="n">
        <v>152.55</v>
      </c>
      <c r="L148" s="6" t="n">
        <v>132.55</v>
      </c>
      <c r="M148" s="6" t="n">
        <v>9.52</v>
      </c>
      <c r="N148" s="6" t="n">
        <v>5.58</v>
      </c>
    </row>
    <row collapsed="false" customFormat="false" customHeight="false" hidden="false" ht="12.1" outlineLevel="0" r="149">
      <c r="A149" s="45" t="n">
        <v>45043</v>
      </c>
      <c r="B149" s="16" t="s">
        <v>911</v>
      </c>
      <c r="C149" s="16" t="s">
        <v>121</v>
      </c>
      <c r="D149" s="16" t="s">
        <v>122</v>
      </c>
      <c r="E149" s="7" t="n">
        <v>1</v>
      </c>
      <c r="F149" s="16" t="s">
        <v>77</v>
      </c>
      <c r="G149" s="6" t="n">
        <v>58.7717</v>
      </c>
      <c r="H149" s="6" t="n">
        <v>7.6301</v>
      </c>
      <c r="I149" s="6" t="n">
        <v>1173.72</v>
      </c>
      <c r="J149" s="6" t="n">
        <v>0.22</v>
      </c>
      <c r="K149" s="6" t="n">
        <v>58.7717</v>
      </c>
      <c r="L149" s="6" t="n">
        <v>40.81</v>
      </c>
      <c r="M149" s="6" t="n">
        <v>3.48</v>
      </c>
      <c r="N149" s="6" t="n">
        <v>6.55</v>
      </c>
    </row>
    <row collapsed="false" customFormat="false" customHeight="false" hidden="false" ht="12.1" outlineLevel="0" r="150">
      <c r="A150" s="45" t="n">
        <v>45043</v>
      </c>
      <c r="B150" s="16" t="s">
        <v>911</v>
      </c>
      <c r="C150" s="16" t="s">
        <v>128</v>
      </c>
      <c r="D150" s="16" t="s">
        <v>129</v>
      </c>
      <c r="E150" s="7" t="n">
        <v>1</v>
      </c>
      <c r="F150" s="16" t="s">
        <v>77</v>
      </c>
      <c r="G150" s="6" t="n">
        <v>58.7717</v>
      </c>
      <c r="H150" s="6" t="n">
        <v>651</v>
      </c>
      <c r="I150" s="6" t="n">
        <v>821.16</v>
      </c>
      <c r="J150" s="6" t="n">
        <v>0.07</v>
      </c>
      <c r="K150" s="6" t="n">
        <v>58.7717</v>
      </c>
      <c r="L150" s="6" t="n">
        <v>53.06</v>
      </c>
      <c r="M150" s="6" t="n">
        <v>6.46</v>
      </c>
      <c r="N150" s="6" t="n">
        <v>8.15</v>
      </c>
    </row>
    <row collapsed="false" customFormat="false" customHeight="false" hidden="false" ht="12.1" outlineLevel="0" r="151">
      <c r="A151" s="45" t="n">
        <v>45049</v>
      </c>
      <c r="B151" s="16" t="s">
        <v>891</v>
      </c>
      <c r="C151" s="16" t="s">
        <v>39</v>
      </c>
      <c r="D151" s="16" t="s">
        <v>40</v>
      </c>
      <c r="E151" s="7" t="n">
        <v>4</v>
      </c>
      <c r="F151" s="16" t="s">
        <v>20</v>
      </c>
      <c r="G151" s="6" t="n">
        <v>60.58</v>
      </c>
      <c r="H151" s="6" t="n">
        <v>1223.8</v>
      </c>
      <c r="I151" s="6" t="n">
        <v>1205.71</v>
      </c>
      <c r="J151" s="6" t="n">
        <v>32</v>
      </c>
      <c r="K151" s="6" t="n">
        <v>242.32</v>
      </c>
      <c r="L151" s="6" t="n">
        <v>210.32</v>
      </c>
      <c r="M151" s="6" t="n">
        <v>4.36</v>
      </c>
      <c r="N151" s="6" t="n">
        <v>4.3</v>
      </c>
    </row>
    <row collapsed="false" customFormat="false" customHeight="false" hidden="false" ht="12.1" outlineLevel="0" r="152">
      <c r="A152" s="45" t="n">
        <v>45056</v>
      </c>
      <c r="B152" s="16" t="s">
        <v>891</v>
      </c>
      <c r="C152" s="16" t="s">
        <v>87</v>
      </c>
      <c r="D152" s="16" t="s">
        <v>88</v>
      </c>
      <c r="E152" s="7" t="n">
        <v>20</v>
      </c>
      <c r="F152" s="16" t="s">
        <v>20</v>
      </c>
      <c r="G152" s="6" t="n">
        <v>21.16</v>
      </c>
      <c r="H152" s="6" t="n">
        <v>146.05</v>
      </c>
      <c r="I152" s="6" t="n">
        <v>155.65</v>
      </c>
      <c r="J152" s="6" t="n">
        <v>55</v>
      </c>
      <c r="K152" s="6" t="n">
        <v>423.2</v>
      </c>
      <c r="L152" s="6" t="n">
        <v>368.2</v>
      </c>
      <c r="M152" s="6" t="n">
        <v>11.83</v>
      </c>
      <c r="N152" s="6" t="n">
        <v>12.61</v>
      </c>
    </row>
    <row collapsed="false" customFormat="false" customHeight="false" hidden="false" ht="12.1" outlineLevel="0" r="153">
      <c r="A153" s="45" t="n">
        <v>45057</v>
      </c>
      <c r="B153" s="16" t="s">
        <v>891</v>
      </c>
      <c r="C153" s="16" t="s">
        <v>31</v>
      </c>
      <c r="D153" s="16" t="s">
        <v>32</v>
      </c>
      <c r="E153" s="7" t="n">
        <v>40</v>
      </c>
      <c r="F153" s="16" t="s">
        <v>20</v>
      </c>
      <c r="G153" s="6" t="n">
        <v>25</v>
      </c>
      <c r="H153" s="6" t="n">
        <v>226.55</v>
      </c>
      <c r="I153" s="6" t="n">
        <v>134.065</v>
      </c>
      <c r="J153" s="6" t="n">
        <v>33</v>
      </c>
      <c r="K153" s="6" t="n">
        <v>1000</v>
      </c>
      <c r="L153" s="6" t="n">
        <v>869</v>
      </c>
      <c r="M153" s="6" t="n">
        <v>16.2</v>
      </c>
      <c r="N153" s="6" t="n">
        <v>9.58</v>
      </c>
    </row>
    <row collapsed="false" customFormat="false" customHeight="false" hidden="false" ht="12.1" outlineLevel="0" r="154">
      <c r="A154" s="45" t="n">
        <v>45057</v>
      </c>
      <c r="B154" s="16" t="s">
        <v>911</v>
      </c>
      <c r="C154" s="16" t="s">
        <v>779</v>
      </c>
      <c r="D154" s="16" t="s">
        <v>1157</v>
      </c>
      <c r="E154" s="7" t="n">
        <v>1</v>
      </c>
      <c r="F154" s="16" t="s">
        <v>77</v>
      </c>
      <c r="G154" s="6" t="n">
        <v>31.4441</v>
      </c>
      <c r="H154" s="6" t="n">
        <v>2939</v>
      </c>
      <c r="I154" s="6" t="n">
        <v>2837.37</v>
      </c>
      <c r="J154" s="6" t="n">
        <v>0.04</v>
      </c>
      <c r="K154" s="6" t="n">
        <v>31.4441</v>
      </c>
      <c r="L154" s="6" t="n">
        <v>28.38</v>
      </c>
      <c r="M154" s="6" t="n">
        <v>1</v>
      </c>
      <c r="N154" s="6" t="n">
        <v>0.97</v>
      </c>
    </row>
    <row collapsed="false" customFormat="false" customHeight="false" hidden="false" ht="12.1" outlineLevel="0" r="155">
      <c r="A155" s="45" t="n">
        <v>45061</v>
      </c>
      <c r="B155" s="16" t="s">
        <v>911</v>
      </c>
      <c r="C155" s="16" t="s">
        <v>787</v>
      </c>
      <c r="D155" s="16" t="s">
        <v>963</v>
      </c>
      <c r="E155" s="7" t="n">
        <v>1</v>
      </c>
      <c r="F155" s="16" t="s">
        <v>77</v>
      </c>
      <c r="G155" s="6" t="n">
        <v>23.1612</v>
      </c>
      <c r="H155" s="6" t="n">
        <v>11.57</v>
      </c>
      <c r="I155" s="6" t="n">
        <v>1086.49</v>
      </c>
      <c r="J155" s="6" t="n">
        <v>0.09</v>
      </c>
      <c r="K155" s="6" t="n">
        <v>23.1612</v>
      </c>
      <c r="L155" s="6" t="n">
        <v>16.21</v>
      </c>
      <c r="M155" s="6" t="n">
        <v>1.49</v>
      </c>
      <c r="N155" s="6" t="n">
        <v>1.81</v>
      </c>
    </row>
    <row collapsed="false" customFormat="false" customHeight="false" hidden="false" ht="12.1" outlineLevel="0" r="156">
      <c r="A156" s="45" t="n">
        <v>45064</v>
      </c>
      <c r="B156" s="16" t="s">
        <v>911</v>
      </c>
      <c r="C156" s="16" t="s">
        <v>113</v>
      </c>
      <c r="D156" s="16" t="s">
        <v>114</v>
      </c>
      <c r="E156" s="7" t="n">
        <v>2</v>
      </c>
      <c r="F156" s="16" t="s">
        <v>77</v>
      </c>
      <c r="G156" s="6" t="n">
        <v>13.7299</v>
      </c>
      <c r="H156" s="6" t="n">
        <v>9.65</v>
      </c>
      <c r="I156" s="6" t="n">
        <v>598.97</v>
      </c>
      <c r="J156" s="6" t="n">
        <v>0.1</v>
      </c>
      <c r="K156" s="6" t="n">
        <v>27.4598</v>
      </c>
      <c r="L156" s="6" t="n">
        <v>19.38</v>
      </c>
      <c r="M156" s="6" t="n">
        <v>1.62</v>
      </c>
      <c r="N156" s="6" t="n">
        <v>1.24</v>
      </c>
    </row>
    <row collapsed="false" customFormat="false" customHeight="false" hidden="false" ht="12.1" outlineLevel="0" r="157">
      <c r="A157" s="45" t="n">
        <v>45068</v>
      </c>
      <c r="B157" s="16" t="s">
        <v>891</v>
      </c>
      <c r="C157" s="16" t="s">
        <v>797</v>
      </c>
      <c r="D157" s="16" t="s">
        <v>1163</v>
      </c>
      <c r="E157" s="7" t="n">
        <v>2</v>
      </c>
      <c r="F157" s="16" t="s">
        <v>20</v>
      </c>
      <c r="G157" s="6" t="n">
        <v>18.94</v>
      </c>
      <c r="H157" s="6" t="n">
        <v>1693</v>
      </c>
      <c r="I157" s="6" t="n">
        <v>1728</v>
      </c>
      <c r="J157" s="6" t="n">
        <v>5</v>
      </c>
      <c r="K157" s="6" t="n">
        <v>37.88</v>
      </c>
      <c r="L157" s="6" t="n">
        <v>32.88</v>
      </c>
      <c r="M157" s="6" t="n">
        <v>0.95</v>
      </c>
      <c r="N157" s="6" t="n">
        <v>0.97</v>
      </c>
    </row>
    <row collapsed="false" customFormat="false" customHeight="false" hidden="false" ht="12.1" outlineLevel="0" r="158">
      <c r="A158" s="45" t="n">
        <v>45078</v>
      </c>
      <c r="B158" s="16" t="s">
        <v>911</v>
      </c>
      <c r="C158" s="16" t="s">
        <v>99</v>
      </c>
      <c r="D158" s="16" t="s">
        <v>100</v>
      </c>
      <c r="E158" s="7" t="n">
        <v>1</v>
      </c>
      <c r="F158" s="16" t="s">
        <v>77</v>
      </c>
      <c r="G158" s="6" t="n">
        <v>17.8187</v>
      </c>
      <c r="H158" s="6" t="n">
        <v>3705</v>
      </c>
      <c r="I158" s="6" t="n">
        <v>1979.09</v>
      </c>
      <c r="J158" s="6" t="n">
        <v>0.02</v>
      </c>
      <c r="K158" s="6" t="n">
        <v>17.8187</v>
      </c>
      <c r="L158" s="6" t="n">
        <v>16.2</v>
      </c>
      <c r="M158" s="6" t="n">
        <v>0.82</v>
      </c>
      <c r="N158" s="6" t="n">
        <v>0.44</v>
      </c>
    </row>
    <row collapsed="false" customFormat="false" customHeight="false" hidden="false" ht="12.1" outlineLevel="0" r="159">
      <c r="A159" s="45" t="n">
        <v>45082</v>
      </c>
      <c r="B159" s="16" t="s">
        <v>985</v>
      </c>
      <c r="C159" s="16" t="s">
        <v>93</v>
      </c>
      <c r="D159" s="16" t="s">
        <v>94</v>
      </c>
      <c r="E159" s="7" t="n">
        <v>1</v>
      </c>
      <c r="F159" s="16" t="s">
        <v>20</v>
      </c>
      <c r="G159" s="6" t="n">
        <v>438</v>
      </c>
      <c r="H159" s="6" t="n">
        <v>5166.5</v>
      </c>
      <c r="I159" s="6" t="n">
        <v>3979.9</v>
      </c>
      <c r="J159" s="6" t="n">
        <v>57</v>
      </c>
      <c r="K159" s="6" t="n">
        <v>438</v>
      </c>
      <c r="L159" s="6" t="n">
        <v>381</v>
      </c>
      <c r="M159" s="6" t="n">
        <v>9.57</v>
      </c>
      <c r="N159" s="6" t="n">
        <v>7.37</v>
      </c>
    </row>
    <row collapsed="false" customFormat="false" customHeight="false" hidden="false" ht="12.1" outlineLevel="0" r="160">
      <c r="A160" s="45" t="n">
        <v>45093</v>
      </c>
      <c r="B160" s="16" t="s">
        <v>891</v>
      </c>
      <c r="C160" s="16" t="s">
        <v>72</v>
      </c>
      <c r="D160" s="16" t="s">
        <v>73</v>
      </c>
      <c r="E160" s="7" t="n">
        <v>20</v>
      </c>
      <c r="F160" s="16" t="s">
        <v>20</v>
      </c>
      <c r="G160" s="6" t="n">
        <v>4.84</v>
      </c>
      <c r="H160" s="6" t="n">
        <v>124.06</v>
      </c>
      <c r="I160" s="6" t="n">
        <v>89.07</v>
      </c>
      <c r="J160" s="6" t="n">
        <v>13</v>
      </c>
      <c r="K160" s="6" t="n">
        <v>96.8</v>
      </c>
      <c r="L160" s="6" t="n">
        <v>83.8</v>
      </c>
      <c r="M160" s="6" t="n">
        <v>4.7</v>
      </c>
      <c r="N160" s="6" t="n">
        <v>3.38</v>
      </c>
    </row>
    <row collapsed="false" customFormat="false" customHeight="false" hidden="false" ht="12.1" outlineLevel="0" r="161">
      <c r="A161" s="45" t="n">
        <v>45092</v>
      </c>
      <c r="B161" s="16" t="s">
        <v>911</v>
      </c>
      <c r="C161" s="16" t="s">
        <v>119</v>
      </c>
      <c r="D161" s="16" t="s">
        <v>120</v>
      </c>
      <c r="E161" s="7" t="n">
        <v>1</v>
      </c>
      <c r="F161" s="16" t="s">
        <v>77</v>
      </c>
      <c r="G161" s="6" t="n">
        <v>13.0704</v>
      </c>
      <c r="H161" s="6" t="n">
        <v>1085</v>
      </c>
      <c r="I161" s="6" t="n">
        <v>702.47</v>
      </c>
      <c r="J161" s="6" t="n">
        <v>0.02</v>
      </c>
      <c r="K161" s="6" t="n">
        <v>13.0704</v>
      </c>
      <c r="L161" s="6" t="n">
        <v>11.38</v>
      </c>
      <c r="M161" s="6" t="n">
        <v>1.62</v>
      </c>
      <c r="N161" s="6" t="n">
        <v>1.05</v>
      </c>
    </row>
    <row collapsed="false" customFormat="false" customHeight="false" hidden="false" ht="12.1" outlineLevel="0" r="162">
      <c r="A162" s="45" t="n">
        <v>45100</v>
      </c>
      <c r="B162" s="16" t="s">
        <v>891</v>
      </c>
      <c r="C162" s="16" t="s">
        <v>84</v>
      </c>
      <c r="D162" s="16" t="s">
        <v>85</v>
      </c>
      <c r="E162" s="7" t="n">
        <v>10000</v>
      </c>
      <c r="F162" s="16" t="s">
        <v>20</v>
      </c>
      <c r="G162" s="6" t="n">
        <v>0.0112</v>
      </c>
      <c r="H162" s="6" t="n">
        <v>0.4008</v>
      </c>
      <c r="I162" s="6" t="n">
        <v>0.3</v>
      </c>
      <c r="J162" s="6" t="n">
        <v>15</v>
      </c>
      <c r="K162" s="6" t="n">
        <v>112.1</v>
      </c>
      <c r="L162" s="6" t="n">
        <v>97.1</v>
      </c>
      <c r="M162" s="6" t="n">
        <v>3.28</v>
      </c>
      <c r="N162" s="6" t="n">
        <v>2.42</v>
      </c>
    </row>
    <row collapsed="false" customFormat="false" customHeight="false" hidden="false" ht="12.1" outlineLevel="0" r="163">
      <c r="A163" s="45" t="n">
        <v>45100</v>
      </c>
      <c r="B163" s="16" t="s">
        <v>891</v>
      </c>
      <c r="C163" s="16" t="s">
        <v>95</v>
      </c>
      <c r="D163" s="16" t="s">
        <v>96</v>
      </c>
      <c r="E163" s="7" t="n">
        <v>10000</v>
      </c>
      <c r="F163" s="16" t="s">
        <v>20</v>
      </c>
      <c r="G163" s="6" t="n">
        <v>0.002</v>
      </c>
      <c r="H163" s="6" t="n">
        <v>0.2411</v>
      </c>
      <c r="I163" s="6" t="n">
        <v>0.27</v>
      </c>
      <c r="J163" s="6" t="n">
        <v>3</v>
      </c>
      <c r="K163" s="6" t="n">
        <v>20.4</v>
      </c>
      <c r="L163" s="6" t="n">
        <v>17.4</v>
      </c>
      <c r="M163" s="6" t="n">
        <v>0.65</v>
      </c>
      <c r="N163" s="6" t="n">
        <v>0.72</v>
      </c>
    </row>
    <row collapsed="false" customFormat="false" customHeight="false" hidden="false" ht="12.1" outlineLevel="0" r="164">
      <c r="A164" s="45" t="n">
        <v>45104</v>
      </c>
      <c r="B164" s="16" t="s">
        <v>891</v>
      </c>
      <c r="C164" s="16" t="s">
        <v>35</v>
      </c>
      <c r="D164" s="16" t="s">
        <v>36</v>
      </c>
      <c r="E164" s="7" t="n">
        <v>20</v>
      </c>
      <c r="F164" s="16" t="s">
        <v>20</v>
      </c>
      <c r="G164" s="6" t="n">
        <v>18.8302</v>
      </c>
      <c r="H164" s="6" t="n">
        <v>204.35</v>
      </c>
      <c r="I164" s="6" t="n">
        <v>125.96</v>
      </c>
      <c r="J164" s="6" t="n">
        <v>49</v>
      </c>
      <c r="K164" s="6" t="n">
        <v>376.604</v>
      </c>
      <c r="L164" s="6" t="n">
        <v>327.6</v>
      </c>
      <c r="M164" s="6" t="n">
        <v>13</v>
      </c>
      <c r="N164" s="6" t="n">
        <v>8.02</v>
      </c>
    </row>
    <row collapsed="false" customFormat="false" customHeight="false" hidden="false" ht="12.1" outlineLevel="0" r="165">
      <c r="A165" s="45" t="n">
        <v>45106</v>
      </c>
      <c r="B165" s="16" t="s">
        <v>891</v>
      </c>
      <c r="C165" s="16" t="s">
        <v>64</v>
      </c>
      <c r="D165" s="16" t="s">
        <v>65</v>
      </c>
      <c r="E165" s="7" t="n">
        <v>20</v>
      </c>
      <c r="F165" s="16" t="s">
        <v>20</v>
      </c>
      <c r="G165" s="6" t="n">
        <v>34.29</v>
      </c>
      <c r="H165" s="6" t="n">
        <v>303.5</v>
      </c>
      <c r="I165" s="6" t="n">
        <v>283.89</v>
      </c>
      <c r="J165" s="6" t="n">
        <v>89</v>
      </c>
      <c r="K165" s="6" t="n">
        <v>685.8</v>
      </c>
      <c r="L165" s="6" t="n">
        <v>596.8</v>
      </c>
      <c r="M165" s="6" t="n">
        <v>10.51</v>
      </c>
      <c r="N165" s="6" t="n">
        <v>9.83</v>
      </c>
    </row>
    <row collapsed="false" customFormat="false" customHeight="false" hidden="false" ht="12.1" outlineLevel="0" r="166">
      <c r="A166" s="45" t="n">
        <v>45114</v>
      </c>
      <c r="B166" s="16" t="s">
        <v>891</v>
      </c>
      <c r="C166" s="16" t="s">
        <v>784</v>
      </c>
      <c r="D166" s="16" t="s">
        <v>1164</v>
      </c>
      <c r="E166" s="7" t="n">
        <v>1</v>
      </c>
      <c r="F166" s="16" t="s">
        <v>20</v>
      </c>
      <c r="G166" s="6" t="n">
        <v>78</v>
      </c>
      <c r="H166" s="6" t="n">
        <v>710.6</v>
      </c>
      <c r="I166" s="6" t="n">
        <v>751.32</v>
      </c>
      <c r="J166" s="6" t="n">
        <v>10</v>
      </c>
      <c r="K166" s="6" t="n">
        <v>78</v>
      </c>
      <c r="L166" s="6" t="n">
        <v>68</v>
      </c>
      <c r="M166" s="6" t="n">
        <v>9.05</v>
      </c>
      <c r="N166" s="6" t="n">
        <v>9.57</v>
      </c>
    </row>
    <row collapsed="false" customFormat="false" customHeight="false" hidden="false" ht="12.1" outlineLevel="0" r="167">
      <c r="A167" s="45" t="n">
        <v>45117</v>
      </c>
      <c r="B167" s="16" t="s">
        <v>891</v>
      </c>
      <c r="C167" s="16" t="s">
        <v>107</v>
      </c>
      <c r="D167" s="16" t="s">
        <v>108</v>
      </c>
      <c r="E167" s="7" t="n">
        <v>11000</v>
      </c>
      <c r="F167" s="16" t="s">
        <v>20</v>
      </c>
      <c r="G167" s="6" t="n">
        <v>0.0581</v>
      </c>
      <c r="H167" s="6" t="n">
        <v>0.6688</v>
      </c>
      <c r="I167" s="6" t="n">
        <v>0.54</v>
      </c>
      <c r="J167" s="6" t="n">
        <v>83</v>
      </c>
      <c r="K167" s="6" t="n">
        <v>638.8343</v>
      </c>
      <c r="L167" s="6" t="n">
        <v>555.83</v>
      </c>
      <c r="M167" s="6" t="n">
        <v>9.35</v>
      </c>
      <c r="N167" s="6" t="n">
        <v>7.56</v>
      </c>
    </row>
    <row collapsed="false" customFormat="false" customHeight="false" hidden="false" ht="12.1" outlineLevel="0" r="168">
      <c r="A168" s="45" t="n">
        <v>45117</v>
      </c>
      <c r="B168" s="16" t="s">
        <v>891</v>
      </c>
      <c r="C168" s="16" t="s">
        <v>97</v>
      </c>
      <c r="D168" s="16" t="s">
        <v>98</v>
      </c>
      <c r="E168" s="7" t="n">
        <v>7</v>
      </c>
      <c r="F168" s="16" t="s">
        <v>20</v>
      </c>
      <c r="G168" s="6" t="n">
        <v>12.16</v>
      </c>
      <c r="H168" s="6" t="n">
        <v>524.55</v>
      </c>
      <c r="I168" s="6" t="n">
        <v>430.94</v>
      </c>
      <c r="J168" s="6" t="n">
        <v>11</v>
      </c>
      <c r="K168" s="6" t="n">
        <v>85.12</v>
      </c>
      <c r="L168" s="6" t="n">
        <v>74.12</v>
      </c>
      <c r="M168" s="6" t="n">
        <v>2.46</v>
      </c>
      <c r="N168" s="6" t="n">
        <v>2.02</v>
      </c>
    </row>
    <row collapsed="false" customFormat="false" customHeight="false" hidden="false" ht="12.1" outlineLevel="0" r="169">
      <c r="A169" s="45" t="n">
        <v>45118</v>
      </c>
      <c r="B169" s="16" t="s">
        <v>891</v>
      </c>
      <c r="C169" s="16" t="s">
        <v>75</v>
      </c>
      <c r="D169" s="16" t="s">
        <v>76</v>
      </c>
      <c r="E169" s="7" t="n">
        <v>12</v>
      </c>
      <c r="F169" s="16" t="s">
        <v>20</v>
      </c>
      <c r="G169" s="6" t="n">
        <v>27.71</v>
      </c>
      <c r="H169" s="6" t="n">
        <v>487.6</v>
      </c>
      <c r="I169" s="6" t="n">
        <v>468.6</v>
      </c>
      <c r="J169" s="6" t="n">
        <v>43</v>
      </c>
      <c r="K169" s="6" t="n">
        <v>332.52</v>
      </c>
      <c r="L169" s="6" t="n">
        <v>289.52</v>
      </c>
      <c r="M169" s="6" t="n">
        <v>5.15</v>
      </c>
      <c r="N169" s="6" t="n">
        <v>4.95</v>
      </c>
    </row>
    <row collapsed="false" customFormat="false" customHeight="false" hidden="false" ht="12.1" outlineLevel="0" r="170">
      <c r="A170" s="45" t="n">
        <v>45118</v>
      </c>
      <c r="B170" s="16" t="s">
        <v>891</v>
      </c>
      <c r="C170" s="16" t="s">
        <v>771</v>
      </c>
      <c r="D170" s="16" t="s">
        <v>1155</v>
      </c>
      <c r="E170" s="7" t="n">
        <v>20</v>
      </c>
      <c r="F170" s="16" t="s">
        <v>20</v>
      </c>
      <c r="G170" s="6" t="n">
        <v>1.49</v>
      </c>
      <c r="H170" s="6" t="n">
        <v>83.1</v>
      </c>
      <c r="I170" s="6" t="n">
        <v>79.96</v>
      </c>
      <c r="J170" s="6" t="n">
        <v>4</v>
      </c>
      <c r="K170" s="6" t="n">
        <v>29.8</v>
      </c>
      <c r="L170" s="6" t="n">
        <v>25.8</v>
      </c>
      <c r="M170" s="6" t="n">
        <v>1.61</v>
      </c>
      <c r="N170" s="6" t="n">
        <v>1.55</v>
      </c>
    </row>
    <row collapsed="false" customFormat="false" customHeight="false" hidden="false" ht="12.1" outlineLevel="0" r="171">
      <c r="A171" s="45" t="n">
        <v>45114</v>
      </c>
      <c r="B171" s="16" t="s">
        <v>911</v>
      </c>
      <c r="C171" s="16" t="s">
        <v>117</v>
      </c>
      <c r="D171" s="16" t="s">
        <v>118</v>
      </c>
      <c r="E171" s="7" t="n">
        <v>2</v>
      </c>
      <c r="F171" s="16" t="s">
        <v>77</v>
      </c>
      <c r="G171" s="6" t="n">
        <v>25.7343</v>
      </c>
      <c r="H171" s="6" t="n">
        <v>1400</v>
      </c>
      <c r="I171" s="6" t="n">
        <v>2177.22</v>
      </c>
      <c r="J171" s="6" t="n">
        <v>0.06</v>
      </c>
      <c r="K171" s="6" t="n">
        <v>51.4686</v>
      </c>
      <c r="L171" s="6" t="n">
        <v>45.91</v>
      </c>
      <c r="M171" s="6" t="n">
        <v>1.05</v>
      </c>
      <c r="N171" s="6" t="n">
        <v>1.64</v>
      </c>
    </row>
    <row collapsed="false" customFormat="false" customHeight="false" hidden="false" ht="12.1" outlineLevel="0" r="172">
      <c r="A172" s="45" t="n">
        <v>45118</v>
      </c>
      <c r="B172" s="16" t="s">
        <v>985</v>
      </c>
      <c r="C172" s="16" t="s">
        <v>57</v>
      </c>
      <c r="D172" s="16" t="s">
        <v>58</v>
      </c>
      <c r="E172" s="7" t="n">
        <v>13</v>
      </c>
      <c r="F172" s="16" t="s">
        <v>20</v>
      </c>
      <c r="G172" s="6" t="n">
        <v>17.97</v>
      </c>
      <c r="H172" s="6" t="n">
        <v>478.8</v>
      </c>
      <c r="I172" s="6" t="n">
        <v>321.34</v>
      </c>
      <c r="J172" s="6" t="n">
        <v>30</v>
      </c>
      <c r="K172" s="6" t="n">
        <v>233.61</v>
      </c>
      <c r="L172" s="6" t="n">
        <v>203.61</v>
      </c>
      <c r="M172" s="6" t="n">
        <v>4.87</v>
      </c>
      <c r="N172" s="6" t="n">
        <v>3.27</v>
      </c>
    </row>
    <row collapsed="false" customFormat="false" customHeight="false" hidden="false" ht="12.1" outlineLevel="0" r="173">
      <c r="A173" s="45" t="n">
        <v>45118</v>
      </c>
      <c r="B173" s="16" t="s">
        <v>985</v>
      </c>
      <c r="C173" s="16" t="s">
        <v>791</v>
      </c>
      <c r="D173" s="16" t="s">
        <v>1165</v>
      </c>
      <c r="E173" s="7" t="n">
        <v>20</v>
      </c>
      <c r="F173" s="16" t="s">
        <v>20</v>
      </c>
      <c r="G173" s="6" t="n">
        <v>9.1</v>
      </c>
      <c r="H173" s="6" t="n">
        <v>110.6</v>
      </c>
      <c r="I173" s="6" t="n">
        <v>80.44</v>
      </c>
      <c r="J173" s="6" t="n">
        <v>24</v>
      </c>
      <c r="K173" s="6" t="n">
        <v>182</v>
      </c>
      <c r="L173" s="6" t="n">
        <v>158</v>
      </c>
      <c r="M173" s="6" t="n">
        <v>9.82</v>
      </c>
      <c r="N173" s="6" t="n">
        <v>7.14</v>
      </c>
    </row>
    <row collapsed="false" customFormat="false" customHeight="false" hidden="false" ht="12.1" outlineLevel="0" r="174">
      <c r="A174" s="45" t="n">
        <v>45118</v>
      </c>
      <c r="B174" s="16" t="s">
        <v>985</v>
      </c>
      <c r="C174" s="16" t="s">
        <v>90</v>
      </c>
      <c r="D174" s="16" t="s">
        <v>91</v>
      </c>
      <c r="E174" s="7" t="n">
        <v>1</v>
      </c>
      <c r="F174" s="16" t="s">
        <v>20</v>
      </c>
      <c r="G174" s="6" t="n">
        <v>264</v>
      </c>
      <c r="H174" s="6" t="n">
        <v>7278</v>
      </c>
      <c r="I174" s="6" t="n">
        <v>5732.86</v>
      </c>
      <c r="J174" s="6" t="n">
        <v>34</v>
      </c>
      <c r="K174" s="6" t="n">
        <v>264</v>
      </c>
      <c r="L174" s="6" t="n">
        <v>230</v>
      </c>
      <c r="M174" s="6" t="n">
        <v>4.01</v>
      </c>
      <c r="N174" s="6" t="n">
        <v>3.16</v>
      </c>
    </row>
    <row collapsed="false" customFormat="false" customHeight="false" hidden="false" ht="12.1" outlineLevel="0" r="175">
      <c r="A175" s="45" t="n">
        <v>45118</v>
      </c>
      <c r="B175" s="16" t="s">
        <v>891</v>
      </c>
      <c r="C175" s="16" t="s">
        <v>795</v>
      </c>
      <c r="D175" s="16" t="s">
        <v>1166</v>
      </c>
      <c r="E175" s="7" t="n">
        <v>4000</v>
      </c>
      <c r="F175" s="16" t="s">
        <v>20</v>
      </c>
      <c r="G175" s="6" t="n">
        <v>0.0503</v>
      </c>
      <c r="H175" s="6" t="n">
        <v>0.8293</v>
      </c>
      <c r="I175" s="6" t="n">
        <v>0.74</v>
      </c>
      <c r="J175" s="6" t="n">
        <v>26</v>
      </c>
      <c r="K175" s="6" t="n">
        <v>201.0192</v>
      </c>
      <c r="L175" s="6" t="n">
        <v>175.02</v>
      </c>
      <c r="M175" s="6" t="n">
        <v>5.89</v>
      </c>
      <c r="N175" s="6" t="n">
        <v>5.28</v>
      </c>
    </row>
    <row collapsed="false" customFormat="false" customHeight="false" hidden="false" ht="12.1" outlineLevel="0" r="176">
      <c r="A176" s="45" t="n">
        <v>45134</v>
      </c>
      <c r="B176" s="16" t="s">
        <v>911</v>
      </c>
      <c r="C176" s="16" t="s">
        <v>779</v>
      </c>
      <c r="D176" s="16" t="s">
        <v>1157</v>
      </c>
      <c r="E176" s="7" t="n">
        <v>1</v>
      </c>
      <c r="F176" s="16" t="s">
        <v>77</v>
      </c>
      <c r="G176" s="6" t="n">
        <v>36.9192</v>
      </c>
      <c r="H176" s="6" t="n">
        <v>2939</v>
      </c>
      <c r="I176" s="6" t="n">
        <v>2837.37</v>
      </c>
      <c r="J176" s="6" t="n">
        <v>0.04</v>
      </c>
      <c r="K176" s="6" t="n">
        <v>36.9192</v>
      </c>
      <c r="L176" s="6" t="n">
        <v>33.32</v>
      </c>
      <c r="M176" s="6" t="n">
        <v>1.17</v>
      </c>
      <c r="N176" s="6" t="n">
        <v>1.13</v>
      </c>
    </row>
    <row collapsed="false" customFormat="false" customHeight="false" hidden="false" ht="12.1" outlineLevel="0" r="177">
      <c r="A177" s="45" t="n">
        <v>45154</v>
      </c>
      <c r="B177" s="16" t="s">
        <v>911</v>
      </c>
      <c r="C177" s="16" t="s">
        <v>787</v>
      </c>
      <c r="D177" s="16" t="s">
        <v>963</v>
      </c>
      <c r="E177" s="7" t="n">
        <v>1</v>
      </c>
      <c r="F177" s="16" t="s">
        <v>77</v>
      </c>
      <c r="G177" s="6" t="n">
        <v>29.2265</v>
      </c>
      <c r="H177" s="6" t="n">
        <v>12.44</v>
      </c>
      <c r="I177" s="6" t="n">
        <v>1086.49</v>
      </c>
      <c r="J177" s="6" t="n">
        <v>0.09</v>
      </c>
      <c r="K177" s="6" t="n">
        <v>29.2265</v>
      </c>
      <c r="L177" s="6" t="n">
        <v>20.46</v>
      </c>
      <c r="M177" s="6" t="n">
        <v>1.88</v>
      </c>
      <c r="N177" s="6" t="n">
        <v>1.69</v>
      </c>
    </row>
    <row collapsed="false" customFormat="false" customHeight="false" hidden="false" ht="12.1" outlineLevel="0" r="178">
      <c r="A178" s="45" t="n">
        <v>45155</v>
      </c>
      <c r="B178" s="16" t="s">
        <v>911</v>
      </c>
      <c r="C178" s="16" t="s">
        <v>113</v>
      </c>
      <c r="D178" s="16" t="s">
        <v>114</v>
      </c>
      <c r="E178" s="7" t="n">
        <v>2</v>
      </c>
      <c r="F178" s="16" t="s">
        <v>77</v>
      </c>
      <c r="G178" s="6" t="n">
        <v>16.4398</v>
      </c>
      <c r="H178" s="6" t="n">
        <v>11.92</v>
      </c>
      <c r="I178" s="6" t="n">
        <v>598.97</v>
      </c>
      <c r="J178" s="6" t="n">
        <v>0.1</v>
      </c>
      <c r="K178" s="6" t="n">
        <v>32.8795</v>
      </c>
      <c r="L178" s="6" t="n">
        <v>23.21</v>
      </c>
      <c r="M178" s="6" t="n">
        <v>1.94</v>
      </c>
      <c r="N178" s="6" t="n">
        <v>1.01</v>
      </c>
    </row>
    <row collapsed="false" customFormat="false" customHeight="false" hidden="false" ht="12.1" outlineLevel="0" r="179">
      <c r="A179" s="45" t="n">
        <v>45169</v>
      </c>
      <c r="B179" s="16" t="s">
        <v>911</v>
      </c>
      <c r="C179" s="16" t="s">
        <v>99</v>
      </c>
      <c r="D179" s="16" t="s">
        <v>100</v>
      </c>
      <c r="E179" s="7" t="n">
        <v>1</v>
      </c>
      <c r="F179" s="16" t="s">
        <v>77</v>
      </c>
      <c r="G179" s="6" t="n">
        <v>23.0228</v>
      </c>
      <c r="H179" s="6" t="n">
        <v>3705</v>
      </c>
      <c r="I179" s="6" t="n">
        <v>1979.09</v>
      </c>
      <c r="J179" s="6" t="n">
        <v>0.02</v>
      </c>
      <c r="K179" s="6" t="n">
        <v>23.0228</v>
      </c>
      <c r="L179" s="6" t="n">
        <v>21.1</v>
      </c>
      <c r="M179" s="6" t="n">
        <v>1.07</v>
      </c>
      <c r="N179" s="6" t="n">
        <v>0.57</v>
      </c>
    </row>
    <row collapsed="false" customFormat="false" customHeight="false" hidden="false" ht="12.1" outlineLevel="0" r="180">
      <c r="A180" s="45" t="n">
        <v>45184</v>
      </c>
      <c r="B180" s="16" t="s">
        <v>911</v>
      </c>
      <c r="C180" s="16" t="s">
        <v>119</v>
      </c>
      <c r="D180" s="16" t="s">
        <v>120</v>
      </c>
      <c r="E180" s="7" t="n">
        <v>1</v>
      </c>
      <c r="F180" s="16" t="s">
        <v>77</v>
      </c>
      <c r="G180" s="6" t="n">
        <v>14.9049</v>
      </c>
      <c r="H180" s="6" t="n">
        <v>1085</v>
      </c>
      <c r="I180" s="6" t="n">
        <v>702.47</v>
      </c>
      <c r="J180" s="6" t="n">
        <v>0.02</v>
      </c>
      <c r="K180" s="6" t="n">
        <v>14.9049</v>
      </c>
      <c r="L180" s="6" t="n">
        <v>12.98</v>
      </c>
      <c r="M180" s="6" t="n">
        <v>1.85</v>
      </c>
      <c r="N180" s="6" t="n">
        <v>1.2</v>
      </c>
    </row>
    <row collapsed="false" customFormat="false" customHeight="false" hidden="false" ht="12.1" outlineLevel="0" r="181">
      <c r="A181" s="45" t="n">
        <v>45205</v>
      </c>
      <c r="B181" s="16" t="s">
        <v>911</v>
      </c>
      <c r="C181" s="16" t="s">
        <v>117</v>
      </c>
      <c r="D181" s="16" t="s">
        <v>118</v>
      </c>
      <c r="E181" s="7" t="n">
        <v>2</v>
      </c>
      <c r="F181" s="16" t="s">
        <v>77</v>
      </c>
      <c r="G181" s="6" t="n">
        <v>27.71</v>
      </c>
      <c r="H181" s="6" t="n">
        <v>1400</v>
      </c>
      <c r="I181" s="6" t="n">
        <v>2177.22</v>
      </c>
      <c r="J181" s="6" t="n">
        <v>0.06</v>
      </c>
      <c r="K181" s="6" t="n">
        <v>55.42</v>
      </c>
      <c r="L181" s="6" t="n">
        <v>49.44</v>
      </c>
      <c r="M181" s="6" t="n">
        <v>1.14</v>
      </c>
      <c r="N181" s="6" t="n">
        <v>1.77</v>
      </c>
    </row>
    <row collapsed="false" customFormat="false" customHeight="false" hidden="false" ht="12.1" outlineLevel="0" r="182">
      <c r="A182" s="45" t="n">
        <v>45208</v>
      </c>
      <c r="B182" s="16" t="s">
        <v>891</v>
      </c>
      <c r="C182" s="16" t="s">
        <v>87</v>
      </c>
      <c r="D182" s="16" t="s">
        <v>88</v>
      </c>
      <c r="E182" s="7" t="n">
        <v>20</v>
      </c>
      <c r="F182" s="16" t="s">
        <v>20</v>
      </c>
      <c r="G182" s="6" t="n">
        <v>19.08</v>
      </c>
      <c r="H182" s="6" t="n">
        <v>262.38</v>
      </c>
      <c r="I182" s="6" t="n">
        <v>155.65</v>
      </c>
      <c r="J182" s="6" t="n">
        <v>50</v>
      </c>
      <c r="K182" s="6" t="n">
        <v>381.6</v>
      </c>
      <c r="L182" s="6" t="n">
        <v>331.6</v>
      </c>
      <c r="M182" s="6" t="n">
        <v>10.65</v>
      </c>
      <c r="N182" s="6" t="n">
        <v>6.32</v>
      </c>
    </row>
    <row collapsed="false" customFormat="false" customHeight="false" hidden="false" ht="12.1" outlineLevel="0" r="183">
      <c r="A183" s="45" t="n">
        <v>45209</v>
      </c>
      <c r="B183" s="16" t="s">
        <v>891</v>
      </c>
      <c r="C183" s="16" t="s">
        <v>39</v>
      </c>
      <c r="D183" s="16" t="s">
        <v>40</v>
      </c>
      <c r="E183" s="7" t="n">
        <v>4</v>
      </c>
      <c r="F183" s="16" t="s">
        <v>20</v>
      </c>
      <c r="G183" s="6" t="n">
        <v>34.5</v>
      </c>
      <c r="H183" s="6" t="n">
        <v>1717.4</v>
      </c>
      <c r="I183" s="6" t="n">
        <v>1205.71</v>
      </c>
      <c r="J183" s="6" t="n">
        <v>18</v>
      </c>
      <c r="K183" s="6" t="n">
        <v>138</v>
      </c>
      <c r="L183" s="6" t="n">
        <v>120</v>
      </c>
      <c r="M183" s="6" t="n">
        <v>2.49</v>
      </c>
      <c r="N183" s="6" t="n">
        <v>1.75</v>
      </c>
    </row>
    <row collapsed="false" customFormat="false" customHeight="false" hidden="false" ht="12.1" outlineLevel="0" r="184">
      <c r="A184" s="45" t="n">
        <v>45210</v>
      </c>
      <c r="B184" s="16" t="s">
        <v>891</v>
      </c>
      <c r="C184" s="16" t="s">
        <v>75</v>
      </c>
      <c r="D184" s="16" t="s">
        <v>76</v>
      </c>
      <c r="E184" s="7" t="n">
        <v>12</v>
      </c>
      <c r="F184" s="16" t="s">
        <v>20</v>
      </c>
      <c r="G184" s="6" t="n">
        <v>27.54</v>
      </c>
      <c r="H184" s="6" t="n">
        <v>618.7</v>
      </c>
      <c r="I184" s="6" t="n">
        <v>468.6</v>
      </c>
      <c r="J184" s="6" t="n">
        <v>43</v>
      </c>
      <c r="K184" s="6" t="n">
        <v>330.48</v>
      </c>
      <c r="L184" s="6" t="n">
        <v>287.48</v>
      </c>
      <c r="M184" s="6" t="n">
        <v>5.11</v>
      </c>
      <c r="N184" s="6" t="n">
        <v>3.87</v>
      </c>
    </row>
    <row collapsed="false" customFormat="false" customHeight="false" hidden="false" ht="12.1" outlineLevel="0" r="185">
      <c r="A185" s="45" t="n">
        <v>45217</v>
      </c>
      <c r="B185" s="16" t="s">
        <v>891</v>
      </c>
      <c r="C185" s="16" t="s">
        <v>783</v>
      </c>
      <c r="D185" s="16" t="s">
        <v>1159</v>
      </c>
      <c r="E185" s="7" t="n">
        <v>80</v>
      </c>
      <c r="F185" s="16" t="s">
        <v>20</v>
      </c>
      <c r="G185" s="6" t="n">
        <v>3.77</v>
      </c>
      <c r="H185" s="6" t="n">
        <v>72.82</v>
      </c>
      <c r="I185" s="6" t="n">
        <v>74.7</v>
      </c>
      <c r="J185" s="6" t="n">
        <v>39</v>
      </c>
      <c r="K185" s="6" t="n">
        <v>301.6</v>
      </c>
      <c r="L185" s="6" t="n">
        <v>262.6</v>
      </c>
      <c r="M185" s="6" t="n">
        <v>4.39</v>
      </c>
      <c r="N185" s="6" t="n">
        <v>4.51</v>
      </c>
    </row>
    <row collapsed="false" customFormat="false" customHeight="false" hidden="false" ht="12.1" outlineLevel="0" r="186">
      <c r="A186" s="45" t="n">
        <v>45238</v>
      </c>
      <c r="B186" s="16" t="s">
        <v>911</v>
      </c>
      <c r="C186" s="16" t="s">
        <v>113</v>
      </c>
      <c r="D186" s="16" t="s">
        <v>114</v>
      </c>
      <c r="E186" s="7" t="n">
        <v>2</v>
      </c>
      <c r="F186" s="16" t="s">
        <v>77</v>
      </c>
      <c r="G186" s="6" t="n">
        <v>15.7106</v>
      </c>
      <c r="H186" s="6" t="n">
        <v>10.57</v>
      </c>
      <c r="I186" s="6" t="n">
        <v>598.97</v>
      </c>
      <c r="J186" s="6" t="n">
        <v>0.1</v>
      </c>
      <c r="K186" s="6" t="n">
        <v>31.4211</v>
      </c>
      <c r="L186" s="6" t="n">
        <v>22.18</v>
      </c>
      <c r="M186" s="6" t="n">
        <v>1.85</v>
      </c>
      <c r="N186" s="6" t="n">
        <v>1.14</v>
      </c>
    </row>
    <row collapsed="false" customFormat="false" customHeight="false" hidden="false" ht="12.1" outlineLevel="0" r="187">
      <c r="A187" s="45" t="n">
        <v>45239</v>
      </c>
      <c r="B187" s="16" t="s">
        <v>911</v>
      </c>
      <c r="C187" s="16" t="s">
        <v>779</v>
      </c>
      <c r="D187" s="16" t="s">
        <v>1157</v>
      </c>
      <c r="E187" s="7" t="n">
        <v>1</v>
      </c>
      <c r="F187" s="16" t="s">
        <v>77</v>
      </c>
      <c r="G187" s="6" t="n">
        <v>37.8009</v>
      </c>
      <c r="H187" s="6" t="n">
        <v>2939</v>
      </c>
      <c r="I187" s="6" t="n">
        <v>2837.37</v>
      </c>
      <c r="J187" s="6" t="n">
        <v>0.04</v>
      </c>
      <c r="K187" s="6" t="n">
        <v>37.8009</v>
      </c>
      <c r="L187" s="6" t="n">
        <v>34.11</v>
      </c>
      <c r="M187" s="6" t="n">
        <v>1.2</v>
      </c>
      <c r="N187" s="6" t="n">
        <v>1.16</v>
      </c>
    </row>
    <row collapsed="false" customFormat="false" customHeight="false" hidden="false" ht="12.1" outlineLevel="0" r="188">
      <c r="A188" s="45" t="n">
        <v>45246</v>
      </c>
      <c r="B188" s="16" t="s">
        <v>911</v>
      </c>
      <c r="C188" s="16" t="s">
        <v>787</v>
      </c>
      <c r="D188" s="16" t="s">
        <v>963</v>
      </c>
      <c r="E188" s="7" t="n">
        <v>1</v>
      </c>
      <c r="F188" s="16" t="s">
        <v>77</v>
      </c>
      <c r="G188" s="6" t="n">
        <v>26.837</v>
      </c>
      <c r="H188" s="6" t="n">
        <v>14.47</v>
      </c>
      <c r="I188" s="6" t="n">
        <v>1086.49</v>
      </c>
      <c r="J188" s="6" t="n">
        <v>0.09</v>
      </c>
      <c r="K188" s="6" t="n">
        <v>26.837</v>
      </c>
      <c r="L188" s="6" t="n">
        <v>18.79</v>
      </c>
      <c r="M188" s="6" t="n">
        <v>1.73</v>
      </c>
      <c r="N188" s="6" t="n">
        <v>1.45</v>
      </c>
    </row>
    <row collapsed="false" customFormat="false" customHeight="false" hidden="false" ht="12.1" outlineLevel="0" r="189">
      <c r="A189" s="45" t="n">
        <v>45261</v>
      </c>
      <c r="B189" s="16" t="s">
        <v>911</v>
      </c>
      <c r="C189" s="16" t="s">
        <v>774</v>
      </c>
      <c r="D189" s="16" t="s">
        <v>1167</v>
      </c>
      <c r="E189" s="7" t="n">
        <v>10</v>
      </c>
      <c r="F189" s="16" t="s">
        <v>20</v>
      </c>
      <c r="G189" s="6" t="n">
        <v>5.4465</v>
      </c>
      <c r="H189" s="6" t="n">
        <v>74.82</v>
      </c>
      <c r="I189" s="6" t="n">
        <v>76.11</v>
      </c>
      <c r="J189" s="6" t="n">
        <v>7</v>
      </c>
      <c r="K189" s="6" t="n">
        <v>54.465</v>
      </c>
      <c r="L189" s="6" t="n">
        <v>47.47</v>
      </c>
      <c r="M189" s="6" t="n">
        <v>6.24</v>
      </c>
      <c r="N189" s="6" t="n">
        <v>6.34</v>
      </c>
    </row>
    <row collapsed="false" customFormat="false" customHeight="false" hidden="false" ht="12.1" outlineLevel="0" r="190">
      <c r="A190" s="45" t="n">
        <v>45261</v>
      </c>
      <c r="B190" s="16" t="s">
        <v>891</v>
      </c>
      <c r="C190" s="16" t="s">
        <v>775</v>
      </c>
      <c r="D190" s="16" t="s">
        <v>1156</v>
      </c>
      <c r="E190" s="7" t="n">
        <v>40</v>
      </c>
      <c r="F190" s="16" t="s">
        <v>20</v>
      </c>
      <c r="G190" s="6" t="n">
        <v>5.4465</v>
      </c>
      <c r="H190" s="6" t="n">
        <v>67.85</v>
      </c>
      <c r="I190" s="6" t="n">
        <v>58.73</v>
      </c>
      <c r="J190" s="6" t="n">
        <v>28</v>
      </c>
      <c r="K190" s="6" t="n">
        <v>217.86</v>
      </c>
      <c r="L190" s="6" t="n">
        <v>189.86</v>
      </c>
      <c r="M190" s="6" t="n">
        <v>8.08</v>
      </c>
      <c r="N190" s="6" t="n">
        <v>7</v>
      </c>
    </row>
    <row collapsed="false" customFormat="false" customHeight="false" hidden="false" ht="12.1" outlineLevel="0" r="191">
      <c r="A191" s="45" t="n">
        <v>45260</v>
      </c>
      <c r="B191" s="16" t="s">
        <v>911</v>
      </c>
      <c r="C191" s="16" t="s">
        <v>99</v>
      </c>
      <c r="D191" s="16" t="s">
        <v>100</v>
      </c>
      <c r="E191" s="7" t="n">
        <v>1</v>
      </c>
      <c r="F191" s="16" t="s">
        <v>77</v>
      </c>
      <c r="G191" s="6" t="n">
        <v>21.3322</v>
      </c>
      <c r="H191" s="6" t="n">
        <v>3705</v>
      </c>
      <c r="I191" s="6" t="n">
        <v>1979.09</v>
      </c>
      <c r="J191" s="6" t="n">
        <v>0.02</v>
      </c>
      <c r="K191" s="6" t="n">
        <v>21.3322</v>
      </c>
      <c r="L191" s="6" t="n">
        <v>19.55</v>
      </c>
      <c r="M191" s="6" t="n">
        <v>0.99</v>
      </c>
      <c r="N191" s="6" t="n">
        <v>0.53</v>
      </c>
    </row>
    <row collapsed="false" customFormat="false" customHeight="false" hidden="false" ht="12.1" outlineLevel="0" r="192">
      <c r="A192" s="45" t="n">
        <v>45263</v>
      </c>
      <c r="B192" s="16" t="s">
        <v>891</v>
      </c>
      <c r="C192" s="16" t="s">
        <v>797</v>
      </c>
      <c r="D192" s="16" t="s">
        <v>1163</v>
      </c>
      <c r="E192" s="7" t="n">
        <v>2</v>
      </c>
      <c r="F192" s="16" t="s">
        <v>20</v>
      </c>
      <c r="G192" s="6" t="n">
        <v>15.8</v>
      </c>
      <c r="H192" s="6" t="n">
        <v>2088.8</v>
      </c>
      <c r="I192" s="6" t="n">
        <v>1728</v>
      </c>
      <c r="J192" s="6" t="n">
        <v>4</v>
      </c>
      <c r="K192" s="6" t="n">
        <v>31.6</v>
      </c>
      <c r="L192" s="6" t="n">
        <v>27.6</v>
      </c>
      <c r="M192" s="6" t="n">
        <v>0.8</v>
      </c>
      <c r="N192" s="6" t="n">
        <v>0.66</v>
      </c>
    </row>
    <row collapsed="false" customFormat="false" customHeight="false" hidden="false" ht="12.1" outlineLevel="0" r="193">
      <c r="A193" s="45" t="n">
        <v>45277</v>
      </c>
      <c r="B193" s="16" t="s">
        <v>985</v>
      </c>
      <c r="C193" s="16" t="s">
        <v>93</v>
      </c>
      <c r="D193" s="16" t="s">
        <v>94</v>
      </c>
      <c r="E193" s="7" t="n">
        <v>1</v>
      </c>
      <c r="F193" s="16" t="s">
        <v>20</v>
      </c>
      <c r="G193" s="6" t="n">
        <v>447</v>
      </c>
      <c r="H193" s="6" t="n">
        <v>6560</v>
      </c>
      <c r="I193" s="6" t="n">
        <v>3979.9</v>
      </c>
      <c r="J193" s="6" t="n">
        <v>58</v>
      </c>
      <c r="K193" s="6" t="n">
        <v>447</v>
      </c>
      <c r="L193" s="6" t="n">
        <v>389</v>
      </c>
      <c r="M193" s="6" t="n">
        <v>9.77</v>
      </c>
      <c r="N193" s="6" t="n">
        <v>5.93</v>
      </c>
    </row>
    <row collapsed="false" customFormat="false" customHeight="false" hidden="false" ht="12.1" outlineLevel="0" r="194">
      <c r="A194" s="45" t="n">
        <v>45275</v>
      </c>
      <c r="B194" s="16" t="s">
        <v>911</v>
      </c>
      <c r="C194" s="16" t="s">
        <v>119</v>
      </c>
      <c r="D194" s="16" t="s">
        <v>120</v>
      </c>
      <c r="E194" s="7" t="n">
        <v>1</v>
      </c>
      <c r="F194" s="16" t="s">
        <v>77</v>
      </c>
      <c r="G194" s="6" t="n">
        <v>13.8995</v>
      </c>
      <c r="H194" s="6" t="n">
        <v>1085</v>
      </c>
      <c r="I194" s="6" t="n">
        <v>702.47</v>
      </c>
      <c r="J194" s="6" t="n">
        <v>0.02</v>
      </c>
      <c r="K194" s="6" t="n">
        <v>13.8995</v>
      </c>
      <c r="L194" s="6" t="n">
        <v>12.11</v>
      </c>
      <c r="M194" s="6" t="n">
        <v>1.72</v>
      </c>
      <c r="N194" s="6" t="n">
        <v>1.12</v>
      </c>
    </row>
    <row collapsed="false" customFormat="false" customHeight="false" hidden="false" ht="12.1" outlineLevel="0" r="195">
      <c r="A195" s="45" t="n">
        <v>45285</v>
      </c>
      <c r="B195" s="16" t="s">
        <v>985</v>
      </c>
      <c r="C195" s="16" t="s">
        <v>90</v>
      </c>
      <c r="D195" s="16" t="s">
        <v>91</v>
      </c>
      <c r="E195" s="7" t="n">
        <v>1</v>
      </c>
      <c r="F195" s="16" t="s">
        <v>20</v>
      </c>
      <c r="G195" s="6" t="n">
        <v>291</v>
      </c>
      <c r="H195" s="6" t="n">
        <v>6668</v>
      </c>
      <c r="I195" s="6" t="n">
        <v>5732.86</v>
      </c>
      <c r="J195" s="6" t="n">
        <v>38</v>
      </c>
      <c r="K195" s="6" t="n">
        <v>291</v>
      </c>
      <c r="L195" s="6" t="n">
        <v>253</v>
      </c>
      <c r="M195" s="6" t="n">
        <v>4.41</v>
      </c>
      <c r="N195" s="6" t="n">
        <v>3.79</v>
      </c>
    </row>
    <row collapsed="false" customFormat="false" customHeight="false" hidden="false" ht="12.1" outlineLevel="0" r="196">
      <c r="A196" s="45" t="n">
        <v>45287</v>
      </c>
      <c r="B196" s="16" t="s">
        <v>891</v>
      </c>
      <c r="C196" s="16" t="s">
        <v>97</v>
      </c>
      <c r="D196" s="16" t="s">
        <v>98</v>
      </c>
      <c r="E196" s="7" t="n">
        <v>8</v>
      </c>
      <c r="F196" s="16" t="s">
        <v>20</v>
      </c>
      <c r="G196" s="6" t="n">
        <v>82.94</v>
      </c>
      <c r="H196" s="6" t="n">
        <v>857.05</v>
      </c>
      <c r="I196" s="6" t="n">
        <v>459.77</v>
      </c>
      <c r="J196" s="6" t="n">
        <v>86</v>
      </c>
      <c r="K196" s="6" t="n">
        <v>663.52</v>
      </c>
      <c r="L196" s="6" t="n">
        <v>577.52</v>
      </c>
      <c r="M196" s="6" t="n">
        <v>15.7</v>
      </c>
      <c r="N196" s="6" t="n">
        <v>8.42</v>
      </c>
    </row>
    <row collapsed="false" customFormat="false" customHeight="false" hidden="false" ht="12.1" outlineLevel="0" r="197">
      <c r="A197" s="45" t="n">
        <v>45300</v>
      </c>
      <c r="B197" s="16" t="s">
        <v>891</v>
      </c>
      <c r="C197" s="16" t="s">
        <v>75</v>
      </c>
      <c r="D197" s="16" t="s">
        <v>76</v>
      </c>
      <c r="E197" s="7" t="n">
        <v>12</v>
      </c>
      <c r="F197" s="16" t="s">
        <v>20</v>
      </c>
      <c r="G197" s="6" t="n">
        <v>35.17</v>
      </c>
      <c r="H197" s="6" t="n">
        <v>686.5</v>
      </c>
      <c r="I197" s="6" t="n">
        <v>468.6</v>
      </c>
      <c r="J197" s="6" t="n">
        <v>55</v>
      </c>
      <c r="K197" s="6" t="n">
        <v>422.04</v>
      </c>
      <c r="L197" s="6" t="n">
        <v>367.04</v>
      </c>
      <c r="M197" s="6" t="n">
        <v>6.53</v>
      </c>
      <c r="N197" s="6" t="n">
        <v>4.46</v>
      </c>
    </row>
    <row collapsed="false" customFormat="false" customHeight="false" hidden="false" ht="12.1" outlineLevel="0" r="198">
      <c r="A198" s="45" t="n">
        <v>45300</v>
      </c>
      <c r="B198" s="16" t="s">
        <v>911</v>
      </c>
      <c r="C198" s="16" t="s">
        <v>117</v>
      </c>
      <c r="D198" s="16" t="s">
        <v>118</v>
      </c>
      <c r="E198" s="7" t="n">
        <v>2</v>
      </c>
      <c r="F198" s="16" t="s">
        <v>77</v>
      </c>
      <c r="G198" s="6" t="n">
        <v>24.9333</v>
      </c>
      <c r="H198" s="6" t="n">
        <v>1400</v>
      </c>
      <c r="I198" s="6" t="n">
        <v>2177.22</v>
      </c>
      <c r="J198" s="6" t="n">
        <v>0.06</v>
      </c>
      <c r="K198" s="6" t="n">
        <v>49.8667</v>
      </c>
      <c r="L198" s="6" t="n">
        <v>44.49</v>
      </c>
      <c r="M198" s="6" t="n">
        <v>1.02</v>
      </c>
      <c r="N198" s="6" t="n">
        <v>1.59</v>
      </c>
    </row>
    <row collapsed="false" customFormat="false" customHeight="false" hidden="false" ht="12.1" outlineLevel="0" r="199">
      <c r="A199" s="45" t="n">
        <v>45302</v>
      </c>
      <c r="B199" s="16" t="s">
        <v>985</v>
      </c>
      <c r="C199" s="16" t="s">
        <v>57</v>
      </c>
      <c r="D199" s="16" t="s">
        <v>58</v>
      </c>
      <c r="E199" s="7" t="n">
        <v>15</v>
      </c>
      <c r="F199" s="16" t="s">
        <v>20</v>
      </c>
      <c r="G199" s="6" t="n">
        <v>30.77</v>
      </c>
      <c r="H199" s="6" t="n">
        <v>579.6</v>
      </c>
      <c r="I199" s="6" t="n">
        <v>349.416</v>
      </c>
      <c r="J199" s="6" t="n">
        <v>56</v>
      </c>
      <c r="K199" s="6" t="n">
        <v>461.55</v>
      </c>
      <c r="L199" s="6" t="n">
        <v>401.55</v>
      </c>
      <c r="M199" s="6" t="n">
        <v>7.66</v>
      </c>
      <c r="N199" s="6" t="n">
        <v>4.62</v>
      </c>
    </row>
    <row collapsed="false" customFormat="false" customHeight="false" hidden="false" ht="12.1" outlineLevel="0" r="200">
      <c r="A200" s="45" t="n">
        <v>45302</v>
      </c>
      <c r="B200" s="16" t="s">
        <v>891</v>
      </c>
      <c r="C200" s="16" t="s">
        <v>794</v>
      </c>
      <c r="D200" s="16" t="s">
        <v>1168</v>
      </c>
      <c r="E200" s="7" t="n">
        <v>1</v>
      </c>
      <c r="F200" s="16" t="s">
        <v>20</v>
      </c>
      <c r="G200" s="6" t="n">
        <v>412.13</v>
      </c>
      <c r="H200" s="6" t="n">
        <v>7114.5</v>
      </c>
      <c r="I200" s="6" t="n">
        <v>4315.88</v>
      </c>
      <c r="J200" s="6" t="n">
        <v>54</v>
      </c>
      <c r="K200" s="6" t="n">
        <v>412.13</v>
      </c>
      <c r="L200" s="6" t="n">
        <v>358.13</v>
      </c>
      <c r="M200" s="6" t="n">
        <v>8.3</v>
      </c>
      <c r="N200" s="6" t="n">
        <v>5.03</v>
      </c>
    </row>
    <row collapsed="false" customFormat="false" customHeight="false" hidden="false" ht="12.1" outlineLevel="0" r="201">
      <c r="A201" s="45" t="n">
        <v>45316</v>
      </c>
      <c r="B201" s="16" t="s">
        <v>911</v>
      </c>
      <c r="C201" s="16" t="s">
        <v>779</v>
      </c>
      <c r="D201" s="16" t="s">
        <v>1157</v>
      </c>
      <c r="E201" s="7" t="n">
        <v>1</v>
      </c>
      <c r="F201" s="16" t="s">
        <v>77</v>
      </c>
      <c r="G201" s="6" t="n">
        <v>37.0788</v>
      </c>
      <c r="H201" s="6" t="n">
        <v>2939</v>
      </c>
      <c r="I201" s="6" t="n">
        <v>2837.37</v>
      </c>
      <c r="J201" s="6" t="n">
        <v>0.04</v>
      </c>
      <c r="K201" s="6" t="n">
        <v>37.0788</v>
      </c>
      <c r="L201" s="6" t="n">
        <v>33.55</v>
      </c>
      <c r="M201" s="6" t="n">
        <v>1.18</v>
      </c>
      <c r="N201" s="6" t="n">
        <v>1.14</v>
      </c>
    </row>
    <row collapsed="false" customFormat="false" customHeight="false" hidden="false" ht="12.1" outlineLevel="0" r="202">
      <c r="A202" s="45" t="n">
        <v>45317</v>
      </c>
      <c r="B202" s="16" t="s">
        <v>911</v>
      </c>
      <c r="C202" s="16" t="s">
        <v>782</v>
      </c>
      <c r="D202" s="16" t="s">
        <v>1160</v>
      </c>
      <c r="E202" s="7" t="n">
        <v>1</v>
      </c>
      <c r="F202" s="16" t="s">
        <v>20</v>
      </c>
      <c r="G202" s="6" t="n">
        <v>9.84</v>
      </c>
      <c r="H202" s="6" t="n">
        <v>320</v>
      </c>
      <c r="I202" s="6" t="n">
        <v>717.83</v>
      </c>
      <c r="J202" s="6" t="n">
        <v>1</v>
      </c>
      <c r="K202" s="6" t="n">
        <v>9.84</v>
      </c>
      <c r="L202" s="6" t="n">
        <v>8.84</v>
      </c>
      <c r="M202" s="6" t="n">
        <v>1.23</v>
      </c>
      <c r="N202" s="6" t="n">
        <v>2.76</v>
      </c>
    </row>
    <row collapsed="false" customFormat="false" customHeight="false" hidden="false" ht="12.1" outlineLevel="0" r="203">
      <c r="A203" s="45" t="n">
        <v>45334</v>
      </c>
      <c r="B203" s="16" t="s">
        <v>911</v>
      </c>
      <c r="C203" s="16" t="s">
        <v>787</v>
      </c>
      <c r="D203" s="16" t="s">
        <v>963</v>
      </c>
      <c r="E203" s="7" t="n">
        <v>1</v>
      </c>
      <c r="F203" s="16" t="s">
        <v>77</v>
      </c>
      <c r="G203" s="6" t="n">
        <v>27.267</v>
      </c>
      <c r="H203" s="6" t="n">
        <v>13.86</v>
      </c>
      <c r="I203" s="6" t="n">
        <v>1086.49</v>
      </c>
      <c r="J203" s="6" t="n">
        <v>0.09</v>
      </c>
      <c r="K203" s="6" t="n">
        <v>27.267</v>
      </c>
      <c r="L203" s="6" t="n">
        <v>19.09</v>
      </c>
      <c r="M203" s="6" t="n">
        <v>1.76</v>
      </c>
      <c r="N203" s="6" t="n">
        <v>1.52</v>
      </c>
    </row>
    <row collapsed="false" customFormat="false" customHeight="false" hidden="false" ht="12.1" outlineLevel="0" r="204">
      <c r="A204" s="45" t="n">
        <v>45337</v>
      </c>
      <c r="B204" s="16" t="s">
        <v>911</v>
      </c>
      <c r="C204" s="16" t="s">
        <v>113</v>
      </c>
      <c r="D204" s="16" t="s">
        <v>114</v>
      </c>
      <c r="E204" s="7" t="n">
        <v>2</v>
      </c>
      <c r="F204" s="16" t="s">
        <v>77</v>
      </c>
      <c r="G204" s="6" t="n">
        <v>15.5434</v>
      </c>
      <c r="H204" s="6" t="n">
        <v>16.78</v>
      </c>
      <c r="I204" s="6" t="n">
        <v>598.97</v>
      </c>
      <c r="J204" s="6" t="n">
        <v>0.1</v>
      </c>
      <c r="K204" s="6" t="n">
        <v>31.0867</v>
      </c>
      <c r="L204" s="6" t="n">
        <v>21.94</v>
      </c>
      <c r="M204" s="6" t="n">
        <v>1.83</v>
      </c>
      <c r="N204" s="6" t="n">
        <v>0.72</v>
      </c>
    </row>
    <row collapsed="false" customFormat="false" customHeight="false" hidden="false" ht="12.1" outlineLevel="0" r="205">
      <c r="A205" s="45" t="n">
        <v>45351</v>
      </c>
      <c r="B205" s="16" t="s">
        <v>911</v>
      </c>
      <c r="C205" s="16" t="s">
        <v>99</v>
      </c>
      <c r="D205" s="16" t="s">
        <v>100</v>
      </c>
      <c r="E205" s="7" t="n">
        <v>1</v>
      </c>
      <c r="F205" s="16" t="s">
        <v>77</v>
      </c>
      <c r="G205" s="6" t="n">
        <v>22.0486</v>
      </c>
      <c r="H205" s="6" t="n">
        <v>3705</v>
      </c>
      <c r="I205" s="6" t="n">
        <v>1979.09</v>
      </c>
      <c r="J205" s="6" t="n">
        <v>0.02</v>
      </c>
      <c r="K205" s="6" t="n">
        <v>22.0486</v>
      </c>
      <c r="L205" s="6" t="n">
        <v>20.21</v>
      </c>
      <c r="M205" s="6" t="n">
        <v>1.02</v>
      </c>
      <c r="N205" s="6" t="n">
        <v>0.55</v>
      </c>
    </row>
    <row collapsed="false" customFormat="false" customHeight="false" hidden="false" ht="12.1" outlineLevel="0" r="206">
      <c r="A206" s="45" t="n">
        <v>45366</v>
      </c>
      <c r="B206" s="16" t="s">
        <v>911</v>
      </c>
      <c r="C206" s="16" t="s">
        <v>119</v>
      </c>
      <c r="D206" s="16" t="s">
        <v>120</v>
      </c>
      <c r="E206" s="7" t="n">
        <v>1</v>
      </c>
      <c r="F206" s="16" t="s">
        <v>77</v>
      </c>
      <c r="G206" s="6" t="n">
        <v>14.2036</v>
      </c>
      <c r="H206" s="6" t="n">
        <v>1085</v>
      </c>
      <c r="I206" s="6" t="n">
        <v>702.47</v>
      </c>
      <c r="J206" s="6" t="n">
        <v>0.02</v>
      </c>
      <c r="K206" s="6" t="n">
        <v>14.2036</v>
      </c>
      <c r="L206" s="6" t="n">
        <v>12.37</v>
      </c>
      <c r="M206" s="6" t="n">
        <v>1.76</v>
      </c>
      <c r="N206" s="6" t="n">
        <v>1.14</v>
      </c>
    </row>
    <row collapsed="false" customFormat="false" customHeight="false" hidden="false" ht="12.1" outlineLevel="0" r="207">
      <c r="A207" s="45" t="n">
        <v>45377</v>
      </c>
      <c r="B207" s="16" t="s">
        <v>891</v>
      </c>
      <c r="C207" s="16" t="s">
        <v>39</v>
      </c>
      <c r="D207" s="16" t="s">
        <v>40</v>
      </c>
      <c r="E207" s="7" t="n">
        <v>6</v>
      </c>
      <c r="F207" s="16" t="s">
        <v>20</v>
      </c>
      <c r="G207" s="6" t="n">
        <v>44.09</v>
      </c>
      <c r="H207" s="6" t="n">
        <v>1316.8</v>
      </c>
      <c r="I207" s="6" t="n">
        <v>1285.27</v>
      </c>
      <c r="J207" s="6" t="n">
        <v>34</v>
      </c>
      <c r="K207" s="6" t="n">
        <v>264.54</v>
      </c>
      <c r="L207" s="6" t="n">
        <v>230.54</v>
      </c>
      <c r="M207" s="6" t="n">
        <v>2.99</v>
      </c>
      <c r="N207" s="6" t="n">
        <v>2.92</v>
      </c>
    </row>
    <row collapsed="false" customFormat="false" customHeight="false" hidden="false" ht="12.1" outlineLevel="0" r="208">
      <c r="A208" s="45" t="n">
        <v>45391</v>
      </c>
      <c r="B208" s="16" t="s">
        <v>911</v>
      </c>
      <c r="C208" s="16" t="s">
        <v>117</v>
      </c>
      <c r="D208" s="16" t="s">
        <v>118</v>
      </c>
      <c r="E208" s="7" t="n">
        <v>2</v>
      </c>
      <c r="F208" s="16" t="s">
        <v>77</v>
      </c>
      <c r="G208" s="6" t="n">
        <v>25.7375</v>
      </c>
      <c r="H208" s="6" t="n">
        <v>1400</v>
      </c>
      <c r="I208" s="6" t="n">
        <v>2177.22</v>
      </c>
      <c r="J208" s="6" t="n">
        <v>0.06</v>
      </c>
      <c r="K208" s="6" t="n">
        <v>51.475</v>
      </c>
      <c r="L208" s="6" t="n">
        <v>45.92</v>
      </c>
      <c r="M208" s="6" t="n">
        <v>1.05</v>
      </c>
      <c r="N208" s="6" t="n">
        <v>1.64</v>
      </c>
    </row>
    <row collapsed="false" customFormat="false" customHeight="false" hidden="false" ht="12.1" outlineLevel="0" r="209">
      <c r="A209" s="45" t="n">
        <v>45393</v>
      </c>
      <c r="B209" s="16" t="s">
        <v>911</v>
      </c>
      <c r="C209" s="16" t="s">
        <v>121</v>
      </c>
      <c r="D209" s="16" t="s">
        <v>122</v>
      </c>
      <c r="E209" s="7" t="n">
        <v>1</v>
      </c>
      <c r="F209" s="16" t="s">
        <v>77</v>
      </c>
      <c r="G209" s="6" t="n">
        <v>50.3387</v>
      </c>
      <c r="H209" s="6" t="n">
        <v>6.125</v>
      </c>
      <c r="I209" s="6" t="n">
        <v>1173.72</v>
      </c>
      <c r="J209" s="6" t="n">
        <v>0.16</v>
      </c>
      <c r="K209" s="6" t="n">
        <v>50.3387</v>
      </c>
      <c r="L209" s="6" t="n">
        <v>35.42</v>
      </c>
      <c r="M209" s="6" t="n">
        <v>3.02</v>
      </c>
      <c r="N209" s="6" t="n">
        <v>6.2</v>
      </c>
    </row>
    <row collapsed="false" customFormat="false" customHeight="false" hidden="false" ht="12.1" outlineLevel="0" r="210">
      <c r="A210" s="45" t="n">
        <v>45393</v>
      </c>
      <c r="B210" s="16" t="s">
        <v>911</v>
      </c>
      <c r="C210" s="16" t="s">
        <v>128</v>
      </c>
      <c r="D210" s="16" t="s">
        <v>129</v>
      </c>
      <c r="E210" s="7" t="n">
        <v>1</v>
      </c>
      <c r="F210" s="16" t="s">
        <v>77</v>
      </c>
      <c r="G210" s="6" t="n">
        <v>50.3387</v>
      </c>
      <c r="H210" s="6" t="n">
        <v>651</v>
      </c>
      <c r="I210" s="6" t="n">
        <v>821.16</v>
      </c>
      <c r="J210" s="6" t="n">
        <v>0.05</v>
      </c>
      <c r="K210" s="6" t="n">
        <v>50.3387</v>
      </c>
      <c r="L210" s="6" t="n">
        <v>45.68</v>
      </c>
      <c r="M210" s="6" t="n">
        <v>5.56</v>
      </c>
      <c r="N210" s="6" t="n">
        <v>7.02</v>
      </c>
    </row>
    <row collapsed="false" customFormat="false" customHeight="false" hidden="false" ht="12.1" outlineLevel="0" r="211">
      <c r="A211" s="45" t="n">
        <v>45406</v>
      </c>
      <c r="B211" s="16" t="s">
        <v>891</v>
      </c>
      <c r="C211" s="16" t="s">
        <v>797</v>
      </c>
      <c r="D211" s="16" t="s">
        <v>1163</v>
      </c>
      <c r="E211" s="7" t="n">
        <v>2</v>
      </c>
      <c r="F211" s="16" t="s">
        <v>20</v>
      </c>
      <c r="G211" s="6" t="n">
        <v>47.33</v>
      </c>
      <c r="H211" s="6" t="n">
        <v>2835</v>
      </c>
      <c r="I211" s="6" t="n">
        <v>1728</v>
      </c>
      <c r="J211" s="6" t="n">
        <v>12</v>
      </c>
      <c r="K211" s="6" t="n">
        <v>94.66</v>
      </c>
      <c r="L211" s="6" t="n">
        <v>82.66</v>
      </c>
      <c r="M211" s="6" t="n">
        <v>2.39</v>
      </c>
      <c r="N211" s="6" t="n">
        <v>1.46</v>
      </c>
    </row>
    <row collapsed="false" customFormat="false" customHeight="false" hidden="false" ht="12.1" outlineLevel="0" r="212">
      <c r="A212" s="45" t="n">
        <v>45414</v>
      </c>
      <c r="B212" s="16" t="s">
        <v>891</v>
      </c>
      <c r="C212" s="16" t="s">
        <v>784</v>
      </c>
      <c r="D212" s="16" t="s">
        <v>1164</v>
      </c>
      <c r="E212" s="7" t="n">
        <v>1</v>
      </c>
      <c r="F212" s="16" t="s">
        <v>20</v>
      </c>
      <c r="G212" s="6" t="n">
        <v>100</v>
      </c>
      <c r="H212" s="6" t="n">
        <v>969</v>
      </c>
      <c r="I212" s="6" t="n">
        <v>751.32</v>
      </c>
      <c r="J212" s="6" t="n">
        <v>13</v>
      </c>
      <c r="K212" s="6" t="n">
        <v>100</v>
      </c>
      <c r="L212" s="6" t="n">
        <v>87</v>
      </c>
      <c r="M212" s="6" t="n">
        <v>11.58</v>
      </c>
      <c r="N212" s="6" t="n">
        <v>8.98</v>
      </c>
    </row>
    <row collapsed="false" customFormat="false" customHeight="false" hidden="false" ht="12.1" outlineLevel="0" r="213">
      <c r="A213" s="45" t="n">
        <v>45418</v>
      </c>
      <c r="B213" s="16" t="s">
        <v>891</v>
      </c>
      <c r="C213" s="16" t="s">
        <v>87</v>
      </c>
      <c r="D213" s="16" t="s">
        <v>88</v>
      </c>
      <c r="E213" s="7" t="n">
        <v>20</v>
      </c>
      <c r="F213" s="16" t="s">
        <v>20</v>
      </c>
      <c r="G213" s="6" t="n">
        <v>23.37</v>
      </c>
      <c r="H213" s="6" t="n">
        <v>313.77</v>
      </c>
      <c r="I213" s="6" t="n">
        <v>155.65</v>
      </c>
      <c r="J213" s="6" t="n">
        <v>61</v>
      </c>
      <c r="K213" s="6" t="n">
        <v>467.4</v>
      </c>
      <c r="L213" s="6" t="n">
        <v>406.4</v>
      </c>
      <c r="M213" s="6" t="n">
        <v>13.05</v>
      </c>
      <c r="N213" s="6" t="n">
        <v>6.48</v>
      </c>
    </row>
    <row collapsed="false" customFormat="false" customHeight="false" hidden="false" ht="12.1" outlineLevel="0" r="214">
      <c r="A214" s="45" t="n">
        <v>45419</v>
      </c>
      <c r="B214" s="16" t="s">
        <v>985</v>
      </c>
      <c r="C214" s="16" t="s">
        <v>93</v>
      </c>
      <c r="D214" s="16" t="s">
        <v>94</v>
      </c>
      <c r="E214" s="7" t="n">
        <v>1</v>
      </c>
      <c r="F214" s="16" t="s">
        <v>20</v>
      </c>
      <c r="G214" s="6" t="n">
        <v>498</v>
      </c>
      <c r="H214" s="6" t="n">
        <v>7722.5</v>
      </c>
      <c r="I214" s="6" t="n">
        <v>3979.9</v>
      </c>
      <c r="J214" s="6" t="n">
        <v>65</v>
      </c>
      <c r="K214" s="6" t="n">
        <v>498</v>
      </c>
      <c r="L214" s="6" t="n">
        <v>433</v>
      </c>
      <c r="M214" s="6" t="n">
        <v>10.88</v>
      </c>
      <c r="N214" s="6" t="n">
        <v>5.61</v>
      </c>
    </row>
    <row collapsed="false" customFormat="false" customHeight="false" hidden="false" ht="12.1" outlineLevel="0" r="215">
      <c r="A215" s="45" t="n">
        <v>45429</v>
      </c>
      <c r="B215" s="16" t="s">
        <v>911</v>
      </c>
      <c r="C215" s="16" t="s">
        <v>113</v>
      </c>
      <c r="D215" s="16" t="s">
        <v>114</v>
      </c>
      <c r="E215" s="7" t="n">
        <v>2</v>
      </c>
      <c r="F215" s="16" t="s">
        <v>77</v>
      </c>
      <c r="G215" s="6" t="n">
        <v>15.4571</v>
      </c>
      <c r="H215" s="6" t="n">
        <v>16.07</v>
      </c>
      <c r="I215" s="6" t="n">
        <v>598.97</v>
      </c>
      <c r="J215" s="6" t="n">
        <v>0.1</v>
      </c>
      <c r="K215" s="6" t="n">
        <v>30.9141</v>
      </c>
      <c r="L215" s="6" t="n">
        <v>21.82</v>
      </c>
      <c r="M215" s="6" t="n">
        <v>1.82</v>
      </c>
      <c r="N215" s="6" t="n">
        <v>0.75</v>
      </c>
    </row>
    <row collapsed="false" customFormat="false" customHeight="false" hidden="false" ht="12.1" outlineLevel="0" r="216">
      <c r="A216" s="45" t="n">
        <v>45429</v>
      </c>
      <c r="B216" s="16" t="s">
        <v>911</v>
      </c>
      <c r="C216" s="16" t="s">
        <v>787</v>
      </c>
      <c r="D216" s="16" t="s">
        <v>963</v>
      </c>
      <c r="E216" s="7" t="n">
        <v>1</v>
      </c>
      <c r="F216" s="16" t="s">
        <v>77</v>
      </c>
      <c r="G216" s="6" t="n">
        <v>27.2772</v>
      </c>
      <c r="H216" s="6" t="n">
        <v>14.48</v>
      </c>
      <c r="I216" s="6" t="n">
        <v>1086.49</v>
      </c>
      <c r="J216" s="6" t="n">
        <v>0.09</v>
      </c>
      <c r="K216" s="6" t="n">
        <v>27.2772</v>
      </c>
      <c r="L216" s="6" t="n">
        <v>19.09</v>
      </c>
      <c r="M216" s="6" t="n">
        <v>1.76</v>
      </c>
      <c r="N216" s="6" t="n">
        <v>1.45</v>
      </c>
    </row>
    <row collapsed="false" customFormat="false" customHeight="false" hidden="false" ht="12.1" outlineLevel="0" r="217">
      <c r="A217" s="45" t="n">
        <v>45436</v>
      </c>
      <c r="B217" s="16" t="s">
        <v>891</v>
      </c>
      <c r="C217" s="16" t="s">
        <v>797</v>
      </c>
      <c r="D217" s="16" t="s">
        <v>1163</v>
      </c>
      <c r="E217" s="7" t="n">
        <v>2</v>
      </c>
      <c r="F217" s="16" t="s">
        <v>20</v>
      </c>
      <c r="G217" s="6" t="n">
        <v>4.56</v>
      </c>
      <c r="H217" s="6" t="n">
        <v>3053.6</v>
      </c>
      <c r="I217" s="6" t="n">
        <v>1728</v>
      </c>
      <c r="J217" s="6" t="n">
        <v>1</v>
      </c>
      <c r="K217" s="6" t="n">
        <v>9.12</v>
      </c>
      <c r="L217" s="6" t="n">
        <v>8.12</v>
      </c>
      <c r="M217" s="6" t="n">
        <v>0.23</v>
      </c>
      <c r="N217" s="6" t="n">
        <v>0.13</v>
      </c>
    </row>
    <row collapsed="false" customFormat="false" customHeight="false" hidden="false" ht="12.1" outlineLevel="0" r="218">
      <c r="A218" s="45" t="n">
        <v>45436</v>
      </c>
      <c r="B218" s="16" t="s">
        <v>891</v>
      </c>
      <c r="C218" s="16" t="s">
        <v>797</v>
      </c>
      <c r="D218" s="16" t="s">
        <v>1163</v>
      </c>
      <c r="E218" s="7" t="n">
        <v>2</v>
      </c>
      <c r="F218" s="16" t="s">
        <v>20</v>
      </c>
      <c r="G218" s="6" t="n">
        <v>47.33</v>
      </c>
      <c r="H218" s="6" t="n">
        <v>3053.6</v>
      </c>
      <c r="I218" s="6" t="n">
        <v>1728</v>
      </c>
      <c r="J218" s="6" t="n">
        <v>12</v>
      </c>
      <c r="K218" s="6" t="n">
        <v>94.66</v>
      </c>
      <c r="L218" s="6" t="n">
        <v>82.66</v>
      </c>
      <c r="M218" s="6" t="n">
        <v>2.39</v>
      </c>
      <c r="N218" s="6" t="n">
        <v>1.35</v>
      </c>
    </row>
    <row collapsed="false" customFormat="false" customHeight="false" hidden="false" ht="12.1" outlineLevel="0" r="219">
      <c r="A219" s="45" t="n">
        <v>45439</v>
      </c>
      <c r="B219" s="16" t="s">
        <v>891</v>
      </c>
      <c r="C219" s="16" t="s">
        <v>102</v>
      </c>
      <c r="D219" s="16" t="s">
        <v>103</v>
      </c>
      <c r="E219" s="7" t="n">
        <v>40</v>
      </c>
      <c r="F219" s="16" t="s">
        <v>20</v>
      </c>
      <c r="G219" s="6" t="n">
        <v>25.43</v>
      </c>
      <c r="H219" s="6" t="n">
        <v>219.22</v>
      </c>
      <c r="I219" s="6" t="n">
        <v>109.61</v>
      </c>
      <c r="J219" s="6" t="n">
        <v>132</v>
      </c>
      <c r="K219" s="6" t="n">
        <v>1017.2</v>
      </c>
      <c r="L219" s="6" t="n">
        <v>885.2</v>
      </c>
      <c r="M219" s="6" t="n">
        <v>20.19</v>
      </c>
      <c r="N219" s="6" t="n">
        <v>10.09</v>
      </c>
    </row>
    <row collapsed="false" customFormat="false" customHeight="false" hidden="false" ht="12.1" outlineLevel="0" r="220">
      <c r="A220" s="45" t="n">
        <v>45439</v>
      </c>
      <c r="B220" s="16" t="s">
        <v>985</v>
      </c>
      <c r="C220" s="16" t="s">
        <v>61</v>
      </c>
      <c r="D220" s="16" t="s">
        <v>62</v>
      </c>
      <c r="E220" s="7" t="n">
        <v>7000</v>
      </c>
      <c r="F220" s="16" t="s">
        <v>20</v>
      </c>
      <c r="G220" s="6" t="n">
        <v>0.0489</v>
      </c>
      <c r="H220" s="6" t="n">
        <v>0.934</v>
      </c>
      <c r="I220" s="6" t="n">
        <v>1.03</v>
      </c>
      <c r="J220" s="6" t="n">
        <v>44</v>
      </c>
      <c r="K220" s="6" t="n">
        <v>342.09</v>
      </c>
      <c r="L220" s="6" t="n">
        <v>298.09</v>
      </c>
      <c r="M220" s="6" t="n">
        <v>4.13</v>
      </c>
      <c r="N220" s="6" t="n">
        <v>4.56</v>
      </c>
    </row>
    <row collapsed="false" customFormat="false" customHeight="false" hidden="false" ht="12.1" outlineLevel="0" r="221">
      <c r="A221" s="45" t="n">
        <v>45443</v>
      </c>
      <c r="B221" s="16" t="s">
        <v>891</v>
      </c>
      <c r="C221" s="16" t="s">
        <v>783</v>
      </c>
      <c r="D221" s="16" t="s">
        <v>1159</v>
      </c>
      <c r="E221" s="7" t="n">
        <v>80</v>
      </c>
      <c r="F221" s="16" t="s">
        <v>20</v>
      </c>
      <c r="G221" s="6" t="n">
        <v>2.02</v>
      </c>
      <c r="H221" s="6" t="n">
        <v>74.98</v>
      </c>
      <c r="I221" s="6" t="n">
        <v>74.7</v>
      </c>
      <c r="J221" s="6" t="n">
        <v>21</v>
      </c>
      <c r="K221" s="6" t="n">
        <v>161.6</v>
      </c>
      <c r="L221" s="6" t="n">
        <v>140.6</v>
      </c>
      <c r="M221" s="6" t="n">
        <v>2.35</v>
      </c>
      <c r="N221" s="6" t="n">
        <v>2.34</v>
      </c>
    </row>
    <row collapsed="false" customFormat="false" customHeight="false" hidden="false" ht="12.1" outlineLevel="0" r="222">
      <c r="A222" s="45" t="n">
        <v>45450</v>
      </c>
      <c r="B222" s="16" t="s">
        <v>911</v>
      </c>
      <c r="C222" s="16" t="s">
        <v>99</v>
      </c>
      <c r="D222" s="16" t="s">
        <v>100</v>
      </c>
      <c r="E222" s="7" t="n">
        <v>1</v>
      </c>
      <c r="F222" s="16" t="s">
        <v>77</v>
      </c>
      <c r="G222" s="6" t="n">
        <v>21.3025</v>
      </c>
      <c r="H222" s="6" t="n">
        <v>3705</v>
      </c>
      <c r="I222" s="6" t="n">
        <v>1979.09</v>
      </c>
      <c r="J222" s="6" t="n">
        <v>0.02</v>
      </c>
      <c r="K222" s="6" t="n">
        <v>21.3025</v>
      </c>
      <c r="L222" s="6" t="n">
        <v>19.53</v>
      </c>
      <c r="M222" s="6" t="n">
        <v>0.99</v>
      </c>
      <c r="N222" s="6" t="n">
        <v>0.53</v>
      </c>
    </row>
    <row collapsed="false" customFormat="false" customHeight="false" hidden="false" ht="12.1" outlineLevel="0" r="223">
      <c r="A223" s="45" t="n">
        <v>45453</v>
      </c>
      <c r="B223" s="16" t="s">
        <v>985</v>
      </c>
      <c r="C223" s="16" t="s">
        <v>110</v>
      </c>
      <c r="D223" s="16" t="s">
        <v>111</v>
      </c>
      <c r="E223" s="7" t="n">
        <v>120</v>
      </c>
      <c r="F223" s="16" t="s">
        <v>20</v>
      </c>
      <c r="G223" s="6" t="n">
        <v>2.752</v>
      </c>
      <c r="H223" s="6" t="n">
        <v>55.06</v>
      </c>
      <c r="I223" s="6" t="n">
        <v>27.25</v>
      </c>
      <c r="J223" s="6" t="n">
        <v>43</v>
      </c>
      <c r="K223" s="6" t="n">
        <v>330.24</v>
      </c>
      <c r="L223" s="6" t="n">
        <v>287.24</v>
      </c>
      <c r="M223" s="6" t="n">
        <v>8.78</v>
      </c>
      <c r="N223" s="6" t="n">
        <v>4.35</v>
      </c>
    </row>
    <row collapsed="false" customFormat="false" customHeight="false" hidden="false" ht="12.1" outlineLevel="0" r="224">
      <c r="A224" s="45" t="n">
        <v>45457</v>
      </c>
      <c r="B224" s="16" t="s">
        <v>891</v>
      </c>
      <c r="C224" s="16" t="s">
        <v>72</v>
      </c>
      <c r="D224" s="16" t="s">
        <v>73</v>
      </c>
      <c r="E224" s="7" t="n">
        <v>20</v>
      </c>
      <c r="F224" s="16" t="s">
        <v>20</v>
      </c>
      <c r="G224" s="6" t="n">
        <v>17.35</v>
      </c>
      <c r="H224" s="6" t="n">
        <v>240.1</v>
      </c>
      <c r="I224" s="6" t="n">
        <v>89.07</v>
      </c>
      <c r="J224" s="6" t="n">
        <v>45</v>
      </c>
      <c r="K224" s="6" t="n">
        <v>347</v>
      </c>
      <c r="L224" s="6" t="n">
        <v>302</v>
      </c>
      <c r="M224" s="6" t="n">
        <v>16.95</v>
      </c>
      <c r="N224" s="6" t="n">
        <v>6.29</v>
      </c>
    </row>
    <row collapsed="false" customFormat="false" customHeight="false" hidden="false" ht="12.1" outlineLevel="0" r="225">
      <c r="A225" s="45" t="n">
        <v>45461</v>
      </c>
      <c r="B225" s="16" t="s">
        <v>891</v>
      </c>
      <c r="C225" s="16" t="s">
        <v>78</v>
      </c>
      <c r="D225" s="16" t="s">
        <v>79</v>
      </c>
      <c r="E225" s="7" t="n">
        <v>5</v>
      </c>
      <c r="F225" s="16" t="s">
        <v>20</v>
      </c>
      <c r="G225" s="6" t="n">
        <v>38.3</v>
      </c>
      <c r="H225" s="6" t="n">
        <v>1555.6</v>
      </c>
      <c r="I225" s="6" t="n">
        <v>1101.44</v>
      </c>
      <c r="J225" s="6" t="n">
        <v>25</v>
      </c>
      <c r="K225" s="6" t="n">
        <v>191.5</v>
      </c>
      <c r="L225" s="6" t="n">
        <v>166.5</v>
      </c>
      <c r="M225" s="6" t="n">
        <v>3.02</v>
      </c>
      <c r="N225" s="6" t="n">
        <v>2.14</v>
      </c>
    </row>
    <row collapsed="false" customFormat="false" customHeight="false" hidden="false" ht="12.1" outlineLevel="0" r="226">
      <c r="A226" s="45" t="n">
        <v>45461</v>
      </c>
      <c r="B226" s="16" t="s">
        <v>891</v>
      </c>
      <c r="C226" s="16" t="s">
        <v>78</v>
      </c>
      <c r="D226" s="16" t="s">
        <v>79</v>
      </c>
      <c r="E226" s="7" t="n">
        <v>5</v>
      </c>
      <c r="F226" s="16" t="s">
        <v>20</v>
      </c>
      <c r="G226" s="6" t="n">
        <v>191.51</v>
      </c>
      <c r="H226" s="6" t="n">
        <v>1555.6</v>
      </c>
      <c r="I226" s="6" t="n">
        <v>1101.44</v>
      </c>
      <c r="J226" s="6" t="n">
        <v>124</v>
      </c>
      <c r="K226" s="6" t="n">
        <v>957.55</v>
      </c>
      <c r="L226" s="6" t="n">
        <v>833.55</v>
      </c>
      <c r="M226" s="6" t="n">
        <v>15.14</v>
      </c>
      <c r="N226" s="6" t="n">
        <v>10.72</v>
      </c>
    </row>
    <row collapsed="false" customFormat="false" customHeight="false" hidden="false" ht="12.1" outlineLevel="0" r="227">
      <c r="A227" s="45" t="n">
        <v>45460</v>
      </c>
      <c r="B227" s="16" t="s">
        <v>911</v>
      </c>
      <c r="C227" s="16" t="s">
        <v>119</v>
      </c>
      <c r="D227" s="16" t="s">
        <v>120</v>
      </c>
      <c r="E227" s="7" t="n">
        <v>1</v>
      </c>
      <c r="F227" s="16" t="s">
        <v>77</v>
      </c>
      <c r="G227" s="6" t="n">
        <v>13.8052</v>
      </c>
      <c r="H227" s="6" t="n">
        <v>1085</v>
      </c>
      <c r="I227" s="6" t="n">
        <v>702.47</v>
      </c>
      <c r="J227" s="6" t="n">
        <v>0.02</v>
      </c>
      <c r="K227" s="6" t="n">
        <v>13.8052</v>
      </c>
      <c r="L227" s="6" t="n">
        <v>12.02</v>
      </c>
      <c r="M227" s="6" t="n">
        <v>1.71</v>
      </c>
      <c r="N227" s="6" t="n">
        <v>1.11</v>
      </c>
    </row>
    <row collapsed="false" customFormat="false" customHeight="false" hidden="false" ht="12.1" outlineLevel="0" r="228">
      <c r="A228" s="45" t="n">
        <v>45460</v>
      </c>
      <c r="B228" s="16" t="s">
        <v>911</v>
      </c>
      <c r="C228" s="16" t="s">
        <v>142</v>
      </c>
      <c r="D228" s="16" t="s">
        <v>143</v>
      </c>
      <c r="E228" s="7" t="n">
        <v>2</v>
      </c>
      <c r="F228" s="16" t="s">
        <v>77</v>
      </c>
      <c r="G228" s="6" t="n">
        <v>4.4533</v>
      </c>
      <c r="H228" s="6" t="n">
        <v>0.15</v>
      </c>
      <c r="I228" s="6" t="n">
        <v>390.45</v>
      </c>
      <c r="J228" s="6" t="n">
        <v>0.01</v>
      </c>
      <c r="K228" s="6" t="n">
        <v>8.9066</v>
      </c>
      <c r="L228" s="6" t="n">
        <v>8.02</v>
      </c>
      <c r="M228" s="6" t="n">
        <v>1.03</v>
      </c>
      <c r="N228" s="6" t="n">
        <v>30.02</v>
      </c>
    </row>
    <row collapsed="false" customFormat="false" customHeight="false" hidden="false" ht="12.1" outlineLevel="0" r="229">
      <c r="A229" s="45" t="n">
        <v>45471</v>
      </c>
      <c r="B229" s="16" t="s">
        <v>891</v>
      </c>
      <c r="C229" s="16" t="s">
        <v>95</v>
      </c>
      <c r="D229" s="16" t="s">
        <v>96</v>
      </c>
      <c r="E229" s="7" t="n">
        <v>10000</v>
      </c>
      <c r="F229" s="16" t="s">
        <v>20</v>
      </c>
      <c r="G229" s="6" t="n">
        <v>0.0388</v>
      </c>
      <c r="H229" s="6" t="n">
        <v>0.2929</v>
      </c>
      <c r="I229" s="6" t="n">
        <v>0.27</v>
      </c>
      <c r="J229" s="6" t="n">
        <v>50</v>
      </c>
      <c r="K229" s="6" t="n">
        <v>388.3</v>
      </c>
      <c r="L229" s="6" t="n">
        <v>338.3</v>
      </c>
      <c r="M229" s="6" t="n">
        <v>12.69</v>
      </c>
      <c r="N229" s="6" t="n">
        <v>11.55</v>
      </c>
    </row>
    <row collapsed="false" customFormat="false" customHeight="false" hidden="false" ht="12.1" outlineLevel="0" r="230">
      <c r="A230" s="45" t="n">
        <v>45475</v>
      </c>
      <c r="B230" s="16" t="s">
        <v>891</v>
      </c>
      <c r="C230" s="16" t="s">
        <v>35</v>
      </c>
      <c r="D230" s="16" t="s">
        <v>36</v>
      </c>
      <c r="E230" s="7" t="n">
        <v>30</v>
      </c>
      <c r="F230" s="16" t="s">
        <v>20</v>
      </c>
      <c r="G230" s="6" t="n">
        <v>22.2453</v>
      </c>
      <c r="H230" s="6" t="n">
        <v>205.75</v>
      </c>
      <c r="I230" s="6" t="n">
        <v>152.05</v>
      </c>
      <c r="J230" s="6" t="n">
        <v>87</v>
      </c>
      <c r="K230" s="6" t="n">
        <v>667.359</v>
      </c>
      <c r="L230" s="6" t="n">
        <v>580.36</v>
      </c>
      <c r="M230" s="6" t="n">
        <v>12.72</v>
      </c>
      <c r="N230" s="6" t="n">
        <v>9.4</v>
      </c>
    </row>
    <row collapsed="false" customFormat="false" customHeight="false" hidden="false" ht="12.1" outlineLevel="0" r="231">
      <c r="A231" s="45" t="n">
        <v>45477</v>
      </c>
      <c r="B231" s="16" t="s">
        <v>891</v>
      </c>
      <c r="C231" s="16" t="s">
        <v>84</v>
      </c>
      <c r="D231" s="16" t="s">
        <v>85</v>
      </c>
      <c r="E231" s="7" t="n">
        <v>10000</v>
      </c>
      <c r="F231" s="16" t="s">
        <v>20</v>
      </c>
      <c r="G231" s="6" t="n">
        <v>0.0662</v>
      </c>
      <c r="H231" s="6" t="n">
        <v>0.5138</v>
      </c>
      <c r="I231" s="6" t="n">
        <v>0.3</v>
      </c>
      <c r="J231" s="6" t="n">
        <v>86</v>
      </c>
      <c r="K231" s="6" t="n">
        <v>662.1</v>
      </c>
      <c r="L231" s="6" t="n">
        <v>576.1</v>
      </c>
      <c r="M231" s="6" t="n">
        <v>19.44</v>
      </c>
      <c r="N231" s="6" t="n">
        <v>11.21</v>
      </c>
    </row>
    <row collapsed="false" customFormat="false" customHeight="false" hidden="false" ht="12.1" outlineLevel="0" r="232">
      <c r="A232" s="45" t="n">
        <v>45478</v>
      </c>
      <c r="B232" s="16" t="s">
        <v>891</v>
      </c>
      <c r="C232" s="16" t="s">
        <v>811</v>
      </c>
      <c r="D232" s="16" t="s">
        <v>1169</v>
      </c>
      <c r="E232" s="7" t="n">
        <v>2000</v>
      </c>
      <c r="F232" s="16" t="s">
        <v>20</v>
      </c>
      <c r="G232" s="6" t="n">
        <v>0.1428</v>
      </c>
      <c r="H232" s="6" t="n">
        <v>1.161</v>
      </c>
      <c r="I232" s="6" t="n">
        <v>1.4</v>
      </c>
      <c r="J232" s="6" t="n">
        <v>37</v>
      </c>
      <c r="K232" s="6" t="n">
        <v>285.64</v>
      </c>
      <c r="L232" s="6" t="n">
        <v>248.64</v>
      </c>
      <c r="M232" s="6" t="n">
        <v>8.87</v>
      </c>
      <c r="N232" s="6" t="n">
        <v>10.71</v>
      </c>
    </row>
    <row collapsed="false" customFormat="false" customHeight="false" hidden="false" ht="12.1" outlineLevel="0" r="233">
      <c r="A233" s="45" t="n">
        <v>45481</v>
      </c>
      <c r="B233" s="16" t="s">
        <v>891</v>
      </c>
      <c r="C233" s="16" t="s">
        <v>97</v>
      </c>
      <c r="D233" s="16" t="s">
        <v>98</v>
      </c>
      <c r="E233" s="7" t="n">
        <v>8</v>
      </c>
      <c r="F233" s="16" t="s">
        <v>20</v>
      </c>
      <c r="G233" s="6" t="n">
        <v>19.49</v>
      </c>
      <c r="H233" s="6" t="n">
        <v>671.3</v>
      </c>
      <c r="I233" s="6" t="n">
        <v>459.77</v>
      </c>
      <c r="J233" s="6" t="n">
        <v>20</v>
      </c>
      <c r="K233" s="6" t="n">
        <v>155.92</v>
      </c>
      <c r="L233" s="6" t="n">
        <v>135.92</v>
      </c>
      <c r="M233" s="6" t="n">
        <v>3.7</v>
      </c>
      <c r="N233" s="6" t="n">
        <v>2.53</v>
      </c>
    </row>
    <row collapsed="false" customFormat="false" customHeight="false" hidden="false" ht="12.1" outlineLevel="0" r="234">
      <c r="A234" s="45" t="n">
        <v>45482</v>
      </c>
      <c r="B234" s="16" t="s">
        <v>891</v>
      </c>
      <c r="C234" s="16" t="s">
        <v>75</v>
      </c>
      <c r="D234" s="16" t="s">
        <v>76</v>
      </c>
      <c r="E234" s="7" t="n">
        <v>12</v>
      </c>
      <c r="F234" s="16" t="s">
        <v>20</v>
      </c>
      <c r="G234" s="6" t="n">
        <v>25.17</v>
      </c>
      <c r="H234" s="6" t="n">
        <v>639.1</v>
      </c>
      <c r="I234" s="6" t="n">
        <v>468.6</v>
      </c>
      <c r="J234" s="6" t="n">
        <v>39</v>
      </c>
      <c r="K234" s="6" t="n">
        <v>302.04</v>
      </c>
      <c r="L234" s="6" t="n">
        <v>263.04</v>
      </c>
      <c r="M234" s="6" t="n">
        <v>4.68</v>
      </c>
      <c r="N234" s="6" t="n">
        <v>3.43</v>
      </c>
    </row>
    <row collapsed="false" customFormat="false" customHeight="false" hidden="false" ht="12.1" outlineLevel="0" r="235">
      <c r="A235" s="45" t="n">
        <v>45482</v>
      </c>
      <c r="B235" s="16" t="s">
        <v>891</v>
      </c>
      <c r="C235" s="16" t="s">
        <v>771</v>
      </c>
      <c r="D235" s="16" t="s">
        <v>1155</v>
      </c>
      <c r="E235" s="7" t="n">
        <v>20</v>
      </c>
      <c r="F235" s="16" t="s">
        <v>20</v>
      </c>
      <c r="G235" s="6" t="n">
        <v>2.94</v>
      </c>
      <c r="H235" s="6" t="n">
        <v>68.4</v>
      </c>
      <c r="I235" s="6" t="n">
        <v>79.96</v>
      </c>
      <c r="J235" s="6" t="n">
        <v>8</v>
      </c>
      <c r="K235" s="6" t="n">
        <v>58.8</v>
      </c>
      <c r="L235" s="6" t="n">
        <v>50.8</v>
      </c>
      <c r="M235" s="6" t="n">
        <v>3.18</v>
      </c>
      <c r="N235" s="6" t="n">
        <v>3.71</v>
      </c>
    </row>
    <row collapsed="false" customFormat="false" customHeight="false" hidden="false" ht="12.1" outlineLevel="0" r="236">
      <c r="A236" s="45" t="n">
        <v>45482</v>
      </c>
      <c r="B236" s="16" t="s">
        <v>891</v>
      </c>
      <c r="C236" s="16" t="s">
        <v>57</v>
      </c>
      <c r="D236" s="16" t="s">
        <v>58</v>
      </c>
      <c r="E236" s="7" t="n">
        <v>24</v>
      </c>
      <c r="F236" s="16" t="s">
        <v>20</v>
      </c>
      <c r="G236" s="6" t="n">
        <v>29.01</v>
      </c>
      <c r="H236" s="6" t="n">
        <v>524.6</v>
      </c>
      <c r="I236" s="6" t="n">
        <v>436.84833333333</v>
      </c>
      <c r="J236" s="6" t="n">
        <v>38</v>
      </c>
      <c r="K236" s="6" t="n">
        <v>696.24</v>
      </c>
      <c r="L236" s="6" t="n">
        <v>605.24</v>
      </c>
      <c r="M236" s="6" t="n">
        <v>5.77</v>
      </c>
      <c r="N236" s="6" t="n">
        <v>4.81</v>
      </c>
    </row>
    <row collapsed="false" customFormat="false" customHeight="false" hidden="false" ht="12.1" outlineLevel="0" r="237">
      <c r="A237" s="45" t="n">
        <v>45482</v>
      </c>
      <c r="B237" s="16" t="s">
        <v>985</v>
      </c>
      <c r="C237" s="16" t="s">
        <v>791</v>
      </c>
      <c r="D237" s="16" t="s">
        <v>1165</v>
      </c>
      <c r="E237" s="7" t="n">
        <v>40</v>
      </c>
      <c r="F237" s="16" t="s">
        <v>20</v>
      </c>
      <c r="G237" s="6" t="n">
        <v>6.22</v>
      </c>
      <c r="H237" s="6" t="n">
        <v>97.2</v>
      </c>
      <c r="I237" s="6" t="n">
        <v>90.76</v>
      </c>
      <c r="J237" s="6" t="n">
        <v>32</v>
      </c>
      <c r="K237" s="6" t="n">
        <v>248.8</v>
      </c>
      <c r="L237" s="6" t="n">
        <v>216.8</v>
      </c>
      <c r="M237" s="6" t="n">
        <v>5.97</v>
      </c>
      <c r="N237" s="6" t="n">
        <v>5.58</v>
      </c>
    </row>
    <row collapsed="false" customFormat="false" customHeight="false" hidden="false" ht="12.1" outlineLevel="0" r="238">
      <c r="A238" s="45" t="n">
        <v>45482</v>
      </c>
      <c r="B238" s="16" t="s">
        <v>985</v>
      </c>
      <c r="C238" s="16" t="s">
        <v>817</v>
      </c>
      <c r="D238" s="16" t="s">
        <v>1170</v>
      </c>
      <c r="E238" s="7" t="n">
        <v>10</v>
      </c>
      <c r="F238" s="16" t="s">
        <v>20</v>
      </c>
      <c r="G238" s="6" t="n">
        <v>7.89</v>
      </c>
      <c r="H238" s="6" t="n">
        <v>519.45</v>
      </c>
      <c r="I238" s="6" t="n">
        <v>584.7</v>
      </c>
      <c r="J238" s="6" t="n">
        <v>10</v>
      </c>
      <c r="K238" s="6" t="n">
        <v>78.9</v>
      </c>
      <c r="L238" s="6" t="n">
        <v>68.9</v>
      </c>
      <c r="M238" s="6" t="n">
        <v>1.18</v>
      </c>
      <c r="N238" s="6" t="n">
        <v>1.33</v>
      </c>
    </row>
    <row collapsed="false" customFormat="false" customHeight="false" hidden="false" ht="12.1" outlineLevel="0" r="239">
      <c r="A239" s="45" t="n">
        <v>45484</v>
      </c>
      <c r="B239" s="16" t="s">
        <v>891</v>
      </c>
      <c r="C239" s="16" t="s">
        <v>31</v>
      </c>
      <c r="D239" s="16" t="s">
        <v>32</v>
      </c>
      <c r="E239" s="7" t="n">
        <v>80</v>
      </c>
      <c r="F239" s="16" t="s">
        <v>20</v>
      </c>
      <c r="G239" s="6" t="n">
        <v>33.3</v>
      </c>
      <c r="H239" s="6" t="n">
        <v>296</v>
      </c>
      <c r="I239" s="6" t="n">
        <v>198.25125</v>
      </c>
      <c r="J239" s="6" t="n">
        <v>216</v>
      </c>
      <c r="K239" s="6" t="n">
        <v>2664</v>
      </c>
      <c r="L239" s="6" t="n">
        <v>2318</v>
      </c>
      <c r="M239" s="6" t="n">
        <v>14.62</v>
      </c>
      <c r="N239" s="6" t="n">
        <v>9.79</v>
      </c>
    </row>
    <row collapsed="false" customFormat="false" customHeight="false" hidden="false" ht="12.1" outlineLevel="0" r="240">
      <c r="A240" s="45" t="n">
        <v>45483</v>
      </c>
      <c r="B240" s="16" t="s">
        <v>911</v>
      </c>
      <c r="C240" s="16" t="s">
        <v>117</v>
      </c>
      <c r="D240" s="16" t="s">
        <v>118</v>
      </c>
      <c r="E240" s="7" t="n">
        <v>2</v>
      </c>
      <c r="F240" s="16" t="s">
        <v>77</v>
      </c>
      <c r="G240" s="6" t="n">
        <v>24.4649</v>
      </c>
      <c r="H240" s="6" t="n">
        <v>1400</v>
      </c>
      <c r="I240" s="6" t="n">
        <v>2177.22</v>
      </c>
      <c r="J240" s="6" t="n">
        <v>0.06</v>
      </c>
      <c r="K240" s="6" t="n">
        <v>48.9297</v>
      </c>
      <c r="L240" s="6" t="n">
        <v>43.65</v>
      </c>
      <c r="M240" s="6" t="n">
        <v>1</v>
      </c>
      <c r="N240" s="6" t="n">
        <v>1.56</v>
      </c>
    </row>
    <row collapsed="false" customFormat="false" customHeight="false" hidden="false" ht="12.1" outlineLevel="0" r="241">
      <c r="A241" s="45" t="n">
        <v>45484</v>
      </c>
      <c r="B241" s="16" t="s">
        <v>985</v>
      </c>
      <c r="C241" s="16" t="s">
        <v>90</v>
      </c>
      <c r="D241" s="16" t="s">
        <v>91</v>
      </c>
      <c r="E241" s="7" t="n">
        <v>1</v>
      </c>
      <c r="F241" s="16" t="s">
        <v>20</v>
      </c>
      <c r="G241" s="6" t="n">
        <v>15</v>
      </c>
      <c r="H241" s="6" t="n">
        <v>5657</v>
      </c>
      <c r="I241" s="6" t="n">
        <v>5732.86</v>
      </c>
      <c r="J241" s="6" t="n">
        <v>2</v>
      </c>
      <c r="K241" s="6" t="n">
        <v>15</v>
      </c>
      <c r="L241" s="6" t="n">
        <v>13</v>
      </c>
      <c r="M241" s="6" t="n">
        <v>0.23</v>
      </c>
      <c r="N241" s="6" t="n">
        <v>0.23</v>
      </c>
    </row>
    <row collapsed="false" customFormat="false" customHeight="false" hidden="false" ht="12.1" outlineLevel="0" r="242">
      <c r="A242" s="45" t="n">
        <v>45484</v>
      </c>
      <c r="B242" s="16" t="s">
        <v>985</v>
      </c>
      <c r="C242" s="16" t="s">
        <v>90</v>
      </c>
      <c r="D242" s="16" t="s">
        <v>91</v>
      </c>
      <c r="E242" s="7" t="n">
        <v>1</v>
      </c>
      <c r="F242" s="16" t="s">
        <v>20</v>
      </c>
      <c r="G242" s="6" t="n">
        <v>294</v>
      </c>
      <c r="H242" s="6" t="n">
        <v>5657</v>
      </c>
      <c r="I242" s="6" t="n">
        <v>5732.86</v>
      </c>
      <c r="J242" s="6" t="n">
        <v>38</v>
      </c>
      <c r="K242" s="6" t="n">
        <v>294</v>
      </c>
      <c r="L242" s="6" t="n">
        <v>256</v>
      </c>
      <c r="M242" s="6" t="n">
        <v>4.47</v>
      </c>
      <c r="N242" s="6" t="n">
        <v>4.53</v>
      </c>
    </row>
    <row collapsed="false" customFormat="false" customHeight="false" hidden="false" ht="12.1" outlineLevel="0" r="243">
      <c r="A243" s="45" t="n">
        <v>45485</v>
      </c>
      <c r="B243" s="16" t="s">
        <v>891</v>
      </c>
      <c r="C243" s="16" t="s">
        <v>805</v>
      </c>
      <c r="D243" s="16" t="s">
        <v>1171</v>
      </c>
      <c r="E243" s="7" t="n">
        <v>2</v>
      </c>
      <c r="F243" s="16" t="s">
        <v>20</v>
      </c>
      <c r="G243" s="6" t="n">
        <v>249.69</v>
      </c>
      <c r="H243" s="6" t="n">
        <v>1643</v>
      </c>
      <c r="I243" s="6" t="n">
        <v>1567.66</v>
      </c>
      <c r="J243" s="6" t="n">
        <v>65</v>
      </c>
      <c r="K243" s="6" t="n">
        <v>499.38</v>
      </c>
      <c r="L243" s="6" t="n">
        <v>434.38</v>
      </c>
      <c r="M243" s="6" t="n">
        <v>13.85</v>
      </c>
      <c r="N243" s="6" t="n">
        <v>13.22</v>
      </c>
    </row>
    <row collapsed="false" customFormat="false" customHeight="false" hidden="false" ht="12.1" outlineLevel="0" r="244">
      <c r="A244" s="45" t="n">
        <v>45488</v>
      </c>
      <c r="B244" s="16" t="s">
        <v>891</v>
      </c>
      <c r="C244" s="16" t="s">
        <v>794</v>
      </c>
      <c r="D244" s="16" t="s">
        <v>1168</v>
      </c>
      <c r="E244" s="7" t="n">
        <v>1</v>
      </c>
      <c r="F244" s="16" t="s">
        <v>20</v>
      </c>
      <c r="G244" s="6" t="n">
        <v>412.13</v>
      </c>
      <c r="H244" s="6" t="n">
        <v>5890</v>
      </c>
      <c r="I244" s="6" t="n">
        <v>4315.88</v>
      </c>
      <c r="J244" s="6" t="n">
        <v>54</v>
      </c>
      <c r="K244" s="6" t="n">
        <v>412.13</v>
      </c>
      <c r="L244" s="6" t="n">
        <v>358.13</v>
      </c>
      <c r="M244" s="6" t="n">
        <v>8.3</v>
      </c>
      <c r="N244" s="6" t="n">
        <v>6.08</v>
      </c>
    </row>
    <row collapsed="false" customFormat="false" customHeight="false" hidden="false" ht="12.1" outlineLevel="0" r="245">
      <c r="A245" s="45" t="n">
        <v>45489</v>
      </c>
      <c r="B245" s="16" t="s">
        <v>891</v>
      </c>
      <c r="C245" s="16" t="s">
        <v>64</v>
      </c>
      <c r="D245" s="16" t="s">
        <v>65</v>
      </c>
      <c r="E245" s="7" t="n">
        <v>20</v>
      </c>
      <c r="F245" s="16" t="s">
        <v>20</v>
      </c>
      <c r="G245" s="6" t="n">
        <v>35</v>
      </c>
      <c r="H245" s="6" t="n">
        <v>220.85</v>
      </c>
      <c r="I245" s="6" t="n">
        <v>283.89</v>
      </c>
      <c r="J245" s="6" t="n">
        <v>91</v>
      </c>
      <c r="K245" s="6" t="n">
        <v>700</v>
      </c>
      <c r="L245" s="6" t="n">
        <v>609</v>
      </c>
      <c r="M245" s="6" t="n">
        <v>10.73</v>
      </c>
      <c r="N245" s="6" t="n">
        <v>13.79</v>
      </c>
    </row>
    <row collapsed="false" customFormat="false" customHeight="false" hidden="false" ht="12.1" outlineLevel="0" r="246">
      <c r="A246" s="45" t="n">
        <v>45499</v>
      </c>
      <c r="B246" s="16" t="s">
        <v>911</v>
      </c>
      <c r="C246" s="16" t="s">
        <v>779</v>
      </c>
      <c r="D246" s="16" t="s">
        <v>1157</v>
      </c>
      <c r="E246" s="7" t="n">
        <v>1</v>
      </c>
      <c r="F246" s="16" t="s">
        <v>77</v>
      </c>
      <c r="G246" s="6" t="n">
        <v>35.8722</v>
      </c>
      <c r="H246" s="6" t="n">
        <v>2939</v>
      </c>
      <c r="I246" s="6" t="n">
        <v>2837.37</v>
      </c>
      <c r="J246" s="6" t="n">
        <v>0.04</v>
      </c>
      <c r="K246" s="6" t="n">
        <v>35.8722</v>
      </c>
      <c r="L246" s="6" t="n">
        <v>32.46</v>
      </c>
      <c r="M246" s="6" t="n">
        <v>1.14</v>
      </c>
      <c r="N246" s="6" t="n">
        <v>1.1</v>
      </c>
    </row>
    <row collapsed="false" customFormat="false" customHeight="false" hidden="false" ht="12.1" outlineLevel="0" r="247">
      <c r="A247" s="45" t="n">
        <v>45523</v>
      </c>
      <c r="B247" s="16" t="s">
        <v>911</v>
      </c>
      <c r="C247" s="16" t="s">
        <v>113</v>
      </c>
      <c r="D247" s="16" t="s">
        <v>114</v>
      </c>
      <c r="E247" s="7" t="n">
        <v>1</v>
      </c>
      <c r="F247" s="16" t="s">
        <v>77</v>
      </c>
      <c r="G247" s="6" t="n">
        <v>15.1141</v>
      </c>
      <c r="H247" s="6" t="n">
        <v>14.86</v>
      </c>
      <c r="I247" s="6" t="n">
        <v>598.97</v>
      </c>
      <c r="J247" s="6" t="n">
        <v>0.05</v>
      </c>
      <c r="K247" s="6" t="n">
        <v>15.1141</v>
      </c>
      <c r="L247" s="6" t="n">
        <v>10.67</v>
      </c>
      <c r="M247" s="6" t="n">
        <v>1.78</v>
      </c>
      <c r="N247" s="6" t="n">
        <v>0.81</v>
      </c>
    </row>
    <row collapsed="false" customFormat="false" customHeight="false" hidden="false" ht="12.1" outlineLevel="0" r="248">
      <c r="A248" s="45" t="n">
        <v>45541</v>
      </c>
      <c r="B248" s="16" t="s">
        <v>911</v>
      </c>
      <c r="C248" s="16" t="s">
        <v>99</v>
      </c>
      <c r="D248" s="16" t="s">
        <v>100</v>
      </c>
      <c r="E248" s="7" t="n">
        <v>1</v>
      </c>
      <c r="F248" s="16" t="s">
        <v>77</v>
      </c>
      <c r="G248" s="6" t="n">
        <v>23.3231</v>
      </c>
      <c r="H248" s="6" t="n">
        <v>3705</v>
      </c>
      <c r="I248" s="6" t="n">
        <v>1979.09</v>
      </c>
      <c r="J248" s="6" t="n">
        <v>0.03</v>
      </c>
      <c r="K248" s="6" t="n">
        <v>23.3231</v>
      </c>
      <c r="L248" s="6" t="n">
        <v>20.63</v>
      </c>
      <c r="M248" s="6" t="n">
        <v>1.04</v>
      </c>
      <c r="N248" s="6" t="n">
        <v>0.56</v>
      </c>
    </row>
    <row collapsed="false" customFormat="false" customHeight="false" hidden="false" ht="12.1" outlineLevel="0" r="249">
      <c r="A249" s="45" t="n">
        <v>45545</v>
      </c>
      <c r="B249" s="16" t="s">
        <v>891</v>
      </c>
      <c r="C249" s="16" t="s">
        <v>78</v>
      </c>
      <c r="D249" s="16" t="s">
        <v>79</v>
      </c>
      <c r="E249" s="7" t="n">
        <v>5</v>
      </c>
      <c r="F249" s="16" t="s">
        <v>20</v>
      </c>
      <c r="G249" s="6" t="n">
        <v>31.06</v>
      </c>
      <c r="H249" s="6" t="n">
        <v>1254.2</v>
      </c>
      <c r="I249" s="6" t="n">
        <v>1101.44</v>
      </c>
      <c r="J249" s="6" t="n">
        <v>20</v>
      </c>
      <c r="K249" s="6" t="n">
        <v>155.3</v>
      </c>
      <c r="L249" s="6" t="n">
        <v>135.3</v>
      </c>
      <c r="M249" s="6" t="n">
        <v>2.46</v>
      </c>
      <c r="N249" s="6" t="n">
        <v>2.16</v>
      </c>
    </row>
    <row collapsed="false" customFormat="false" customHeight="false" hidden="false" ht="12.1" outlineLevel="0" r="250">
      <c r="A250" s="45" t="n">
        <v>45552</v>
      </c>
      <c r="B250" s="16" t="s">
        <v>911</v>
      </c>
      <c r="C250" s="16" t="s">
        <v>119</v>
      </c>
      <c r="D250" s="16" t="s">
        <v>120</v>
      </c>
      <c r="E250" s="7" t="n">
        <v>1</v>
      </c>
      <c r="F250" s="16" t="s">
        <v>77</v>
      </c>
      <c r="G250" s="6" t="n">
        <v>14.1271</v>
      </c>
      <c r="H250" s="6" t="n">
        <v>1085</v>
      </c>
      <c r="I250" s="6" t="n">
        <v>702.47</v>
      </c>
      <c r="J250" s="6" t="n">
        <v>0.02</v>
      </c>
      <c r="K250" s="6" t="n">
        <v>14.1271</v>
      </c>
      <c r="L250" s="6" t="n">
        <v>12.3</v>
      </c>
      <c r="M250" s="6" t="n">
        <v>1.75</v>
      </c>
      <c r="N250" s="6" t="n">
        <v>1.13</v>
      </c>
    </row>
    <row collapsed="false" customFormat="false" customHeight="false" hidden="false" ht="12.1" outlineLevel="0" r="251">
      <c r="A251" s="45" t="n">
        <v>45557</v>
      </c>
      <c r="B251" s="16" t="s">
        <v>985</v>
      </c>
      <c r="C251" s="16" t="s">
        <v>90</v>
      </c>
      <c r="D251" s="16" t="s">
        <v>91</v>
      </c>
      <c r="E251" s="7" t="n">
        <v>1</v>
      </c>
      <c r="F251" s="16" t="s">
        <v>20</v>
      </c>
      <c r="G251" s="6" t="n">
        <v>117</v>
      </c>
      <c r="H251" s="6" t="n">
        <v>5140</v>
      </c>
      <c r="I251" s="6" t="n">
        <v>5732.86</v>
      </c>
      <c r="J251" s="6" t="n">
        <v>15</v>
      </c>
      <c r="K251" s="6" t="n">
        <v>117</v>
      </c>
      <c r="L251" s="6" t="n">
        <v>102</v>
      </c>
      <c r="M251" s="6" t="n">
        <v>1.78</v>
      </c>
      <c r="N251" s="6" t="n">
        <v>1.98</v>
      </c>
    </row>
    <row collapsed="false" customFormat="false" customHeight="false" hidden="false" ht="12.1" outlineLevel="0" r="252">
      <c r="A252" s="45" t="n">
        <v>45555</v>
      </c>
      <c r="B252" s="16" t="s">
        <v>891</v>
      </c>
      <c r="C252" s="16" t="s">
        <v>49</v>
      </c>
      <c r="D252" s="16" t="s">
        <v>50</v>
      </c>
      <c r="E252" s="7" t="n">
        <v>1</v>
      </c>
      <c r="F252" s="16" t="s">
        <v>20</v>
      </c>
      <c r="G252" s="6" t="n">
        <v>80</v>
      </c>
      <c r="H252" s="6" t="n">
        <v>4100</v>
      </c>
      <c r="I252" s="6" t="n">
        <v>4211.79</v>
      </c>
      <c r="J252" s="6" t="n">
        <v>10</v>
      </c>
      <c r="K252" s="6" t="n">
        <v>80</v>
      </c>
      <c r="L252" s="6" t="n">
        <v>70</v>
      </c>
      <c r="M252" s="6" t="n">
        <v>1.66</v>
      </c>
      <c r="N252" s="6" t="n">
        <v>1.71</v>
      </c>
    </row>
    <row collapsed="false" customFormat="false" customHeight="false" hidden="false" ht="12.1" outlineLevel="0" r="253">
      <c r="A253" s="45" t="n">
        <v>45562</v>
      </c>
      <c r="B253" s="16" t="s">
        <v>891</v>
      </c>
      <c r="C253" s="16" t="s">
        <v>775</v>
      </c>
      <c r="D253" s="16" t="s">
        <v>1156</v>
      </c>
      <c r="E253" s="7" t="n">
        <v>40</v>
      </c>
      <c r="F253" s="16" t="s">
        <v>20</v>
      </c>
      <c r="G253" s="6" t="n">
        <v>6.06</v>
      </c>
      <c r="H253" s="6" t="n">
        <v>70.75</v>
      </c>
      <c r="I253" s="6" t="n">
        <v>58.73</v>
      </c>
      <c r="J253" s="6" t="n">
        <v>32</v>
      </c>
      <c r="K253" s="6" t="n">
        <v>242.4</v>
      </c>
      <c r="L253" s="6" t="n">
        <v>210.4</v>
      </c>
      <c r="M253" s="6" t="n">
        <v>8.96</v>
      </c>
      <c r="N253" s="6" t="n">
        <v>7.43</v>
      </c>
    </row>
    <row collapsed="false" customFormat="false" customHeight="false" hidden="false" ht="12.1" outlineLevel="0" r="254">
      <c r="A254" s="45" t="n">
        <v>45565</v>
      </c>
      <c r="B254" s="16" t="s">
        <v>891</v>
      </c>
      <c r="C254" s="16" t="s">
        <v>87</v>
      </c>
      <c r="D254" s="16" t="s">
        <v>88</v>
      </c>
      <c r="E254" s="7" t="n">
        <v>20</v>
      </c>
      <c r="F254" s="16" t="s">
        <v>20</v>
      </c>
      <c r="G254" s="6" t="n">
        <v>27.26</v>
      </c>
      <c r="H254" s="6" t="n">
        <v>379.47</v>
      </c>
      <c r="I254" s="6" t="n">
        <v>155.65</v>
      </c>
      <c r="J254" s="6" t="n">
        <v>71</v>
      </c>
      <c r="K254" s="6" t="n">
        <v>545.2</v>
      </c>
      <c r="L254" s="6" t="n">
        <v>474.2</v>
      </c>
      <c r="M254" s="6" t="n">
        <v>15.23</v>
      </c>
      <c r="N254" s="6" t="n">
        <v>6.25</v>
      </c>
    </row>
    <row collapsed="false" customFormat="false" customHeight="false" hidden="false" ht="12.1" outlineLevel="0" r="255">
      <c r="A255" s="45" t="n">
        <v>45573</v>
      </c>
      <c r="B255" s="16" t="s">
        <v>891</v>
      </c>
      <c r="C255" s="16" t="s">
        <v>75</v>
      </c>
      <c r="D255" s="16" t="s">
        <v>76</v>
      </c>
      <c r="E255" s="7" t="n">
        <v>12</v>
      </c>
      <c r="F255" s="16" t="s">
        <v>20</v>
      </c>
      <c r="G255" s="6" t="n">
        <v>38.2</v>
      </c>
      <c r="H255" s="6" t="n">
        <v>621.1</v>
      </c>
      <c r="I255" s="6" t="n">
        <v>468.6</v>
      </c>
      <c r="J255" s="6" t="n">
        <v>60</v>
      </c>
      <c r="K255" s="6" t="n">
        <v>458.4</v>
      </c>
      <c r="L255" s="6" t="n">
        <v>398.4</v>
      </c>
      <c r="M255" s="6" t="n">
        <v>7.08</v>
      </c>
      <c r="N255" s="6" t="n">
        <v>5.35</v>
      </c>
    </row>
    <row collapsed="false" customFormat="false" customHeight="false" hidden="false" ht="12.1" outlineLevel="0" r="256">
      <c r="A256" s="45" t="n">
        <v>45575</v>
      </c>
      <c r="B256" s="16" t="s">
        <v>911</v>
      </c>
      <c r="C256" s="16" t="s">
        <v>117</v>
      </c>
      <c r="D256" s="16" t="s">
        <v>118</v>
      </c>
      <c r="E256" s="7" t="n">
        <v>1</v>
      </c>
      <c r="F256" s="16" t="s">
        <v>77</v>
      </c>
      <c r="G256" s="6" t="n">
        <v>26.9516</v>
      </c>
      <c r="H256" s="6" t="n">
        <v>1400</v>
      </c>
      <c r="I256" s="6" t="n">
        <v>2165.55</v>
      </c>
      <c r="J256" s="6" t="n">
        <v>0.03</v>
      </c>
      <c r="K256" s="6" t="n">
        <v>26.9516</v>
      </c>
      <c r="L256" s="6" t="n">
        <v>24.04</v>
      </c>
      <c r="M256" s="6" t="n">
        <v>1.11</v>
      </c>
      <c r="N256" s="6" t="n">
        <v>1.72</v>
      </c>
    </row>
    <row collapsed="false" customFormat="false" customHeight="false" hidden="false" ht="12.1" outlineLevel="0" r="257">
      <c r="A257" s="45" t="n">
        <v>45576</v>
      </c>
      <c r="B257" s="16" t="s">
        <v>891</v>
      </c>
      <c r="C257" s="16" t="s">
        <v>39</v>
      </c>
      <c r="D257" s="16" t="s">
        <v>40</v>
      </c>
      <c r="E257" s="7" t="n">
        <v>7</v>
      </c>
      <c r="F257" s="16" t="s">
        <v>20</v>
      </c>
      <c r="G257" s="6" t="n">
        <v>35.5</v>
      </c>
      <c r="H257" s="6" t="n">
        <v>957.8</v>
      </c>
      <c r="I257" s="6" t="n">
        <v>1259.66</v>
      </c>
      <c r="J257" s="6" t="n">
        <v>32</v>
      </c>
      <c r="K257" s="6" t="n">
        <v>248.5</v>
      </c>
      <c r="L257" s="6" t="n">
        <v>216.5</v>
      </c>
      <c r="M257" s="6" t="n">
        <v>2.46</v>
      </c>
      <c r="N257" s="6" t="n">
        <v>3.23</v>
      </c>
    </row>
    <row collapsed="false" customFormat="false" customHeight="false" hidden="false" ht="12.1" outlineLevel="0" r="258">
      <c r="A258" s="45" t="n">
        <v>45579</v>
      </c>
      <c r="B258" s="16" t="s">
        <v>891</v>
      </c>
      <c r="C258" s="16" t="s">
        <v>97</v>
      </c>
      <c r="D258" s="16" t="s">
        <v>98</v>
      </c>
      <c r="E258" s="7" t="n">
        <v>10</v>
      </c>
      <c r="F258" s="16" t="s">
        <v>20</v>
      </c>
      <c r="G258" s="6" t="n">
        <v>51.96</v>
      </c>
      <c r="H258" s="6" t="n">
        <v>652.1</v>
      </c>
      <c r="I258" s="6" t="n">
        <v>498.05</v>
      </c>
      <c r="J258" s="6" t="n">
        <v>68</v>
      </c>
      <c r="K258" s="6" t="n">
        <v>519.6</v>
      </c>
      <c r="L258" s="6" t="n">
        <v>451.6</v>
      </c>
      <c r="M258" s="6" t="n">
        <v>9.07</v>
      </c>
      <c r="N258" s="6" t="n">
        <v>6.93</v>
      </c>
    </row>
    <row collapsed="false" customFormat="false" customHeight="false" hidden="false" ht="12.1" outlineLevel="0" r="259">
      <c r="A259" s="45" t="n">
        <v>45582</v>
      </c>
      <c r="B259" s="16" t="s">
        <v>985</v>
      </c>
      <c r="C259" s="16" t="s">
        <v>110</v>
      </c>
      <c r="D259" s="16" t="s">
        <v>111</v>
      </c>
      <c r="E259" s="7" t="n">
        <v>120</v>
      </c>
      <c r="F259" s="16" t="s">
        <v>20</v>
      </c>
      <c r="G259" s="6" t="n">
        <v>2.494</v>
      </c>
      <c r="H259" s="6" t="n">
        <v>40.655</v>
      </c>
      <c r="I259" s="6" t="n">
        <v>27.25</v>
      </c>
      <c r="J259" s="6" t="n">
        <v>39</v>
      </c>
      <c r="K259" s="6" t="n">
        <v>299.28</v>
      </c>
      <c r="L259" s="6" t="n">
        <v>260.28</v>
      </c>
      <c r="M259" s="6" t="n">
        <v>7.96</v>
      </c>
      <c r="N259" s="6" t="n">
        <v>5.34</v>
      </c>
    </row>
    <row collapsed="false" customFormat="false" customHeight="false" hidden="false" ht="12.1" outlineLevel="0" r="260">
      <c r="A260" s="45" t="n">
        <v>45584</v>
      </c>
      <c r="B260" s="16" t="s">
        <v>891</v>
      </c>
      <c r="C260" s="16" t="s">
        <v>783</v>
      </c>
      <c r="D260" s="16" t="s">
        <v>1159</v>
      </c>
      <c r="E260" s="7" t="n">
        <v>150</v>
      </c>
      <c r="F260" s="16" t="s">
        <v>20</v>
      </c>
      <c r="G260" s="6" t="n">
        <v>2.49</v>
      </c>
      <c r="H260" s="6" t="n">
        <v>52.2</v>
      </c>
      <c r="I260" s="6" t="n">
        <v>68.27</v>
      </c>
      <c r="J260" s="6" t="n">
        <v>49</v>
      </c>
      <c r="K260" s="6" t="n">
        <v>373.5</v>
      </c>
      <c r="L260" s="6" t="n">
        <v>324.5</v>
      </c>
      <c r="M260" s="6" t="n">
        <v>3.17</v>
      </c>
      <c r="N260" s="6" t="n">
        <v>4.14</v>
      </c>
    </row>
    <row collapsed="false" customFormat="false" customHeight="false" hidden="false" ht="12.1" outlineLevel="0" r="261">
      <c r="A261" s="45" t="n">
        <v>45608</v>
      </c>
      <c r="B261" s="16" t="s">
        <v>911</v>
      </c>
      <c r="C261" s="16" t="s">
        <v>113</v>
      </c>
      <c r="D261" s="16" t="s">
        <v>114</v>
      </c>
      <c r="E261" s="7" t="n">
        <v>1</v>
      </c>
      <c r="F261" s="16" t="s">
        <v>77</v>
      </c>
      <c r="G261" s="6" t="n">
        <v>16.6524</v>
      </c>
      <c r="H261" s="6" t="n">
        <v>20.11</v>
      </c>
      <c r="I261" s="6" t="n">
        <v>598.97</v>
      </c>
      <c r="J261" s="6" t="n">
        <v>0.05</v>
      </c>
      <c r="K261" s="6" t="n">
        <v>16.6524</v>
      </c>
      <c r="L261" s="6" t="n">
        <v>11.75</v>
      </c>
      <c r="M261" s="6" t="n">
        <v>1.96</v>
      </c>
      <c r="N261" s="6" t="n">
        <v>0.6</v>
      </c>
    </row>
    <row collapsed="false" customFormat="false" customHeight="false" hidden="false" ht="12.1" outlineLevel="0" r="262">
      <c r="A262" s="45" t="n">
        <v>45632</v>
      </c>
      <c r="B262" s="16" t="s">
        <v>911</v>
      </c>
      <c r="C262" s="16" t="s">
        <v>99</v>
      </c>
      <c r="D262" s="16" t="s">
        <v>100</v>
      </c>
      <c r="E262" s="7" t="n">
        <v>1</v>
      </c>
      <c r="F262" s="16" t="s">
        <v>77</v>
      </c>
      <c r="G262" s="6" t="n">
        <v>26.8798</v>
      </c>
      <c r="H262" s="6" t="n">
        <v>3705</v>
      </c>
      <c r="I262" s="6" t="n">
        <v>1979.09</v>
      </c>
      <c r="J262" s="6" t="n">
        <v>0.03</v>
      </c>
      <c r="K262" s="6" t="n">
        <v>26.8798</v>
      </c>
      <c r="L262" s="6" t="n">
        <v>23.78</v>
      </c>
      <c r="M262" s="6" t="n">
        <v>1.2</v>
      </c>
      <c r="N262" s="6" t="n">
        <v>0.64</v>
      </c>
    </row>
    <row collapsed="false" customFormat="false" customHeight="false" hidden="false" ht="12.1" outlineLevel="0" r="263">
      <c r="A263" s="45" t="n">
        <v>45639</v>
      </c>
      <c r="B263" s="16" t="s">
        <v>911</v>
      </c>
      <c r="C263" s="16" t="s">
        <v>782</v>
      </c>
      <c r="D263" s="16" t="s">
        <v>1160</v>
      </c>
      <c r="E263" s="7" t="n">
        <v>1</v>
      </c>
      <c r="F263" s="16" t="s">
        <v>20</v>
      </c>
      <c r="G263" s="6" t="n">
        <v>35.3137</v>
      </c>
      <c r="H263" s="6" t="n">
        <v>166</v>
      </c>
      <c r="I263" s="6" t="n">
        <v>717.83</v>
      </c>
      <c r="J263" s="6" t="n">
        <v>5</v>
      </c>
      <c r="K263" s="6" t="n">
        <v>35.3137</v>
      </c>
      <c r="L263" s="6" t="n">
        <v>30.31</v>
      </c>
      <c r="M263" s="6" t="n">
        <v>4.22</v>
      </c>
      <c r="N263" s="6" t="n">
        <v>18.26</v>
      </c>
    </row>
    <row collapsed="false" customFormat="false" customHeight="false" hidden="false" ht="12.1" outlineLevel="0" r="264">
      <c r="A264" s="45" t="n">
        <v>45643</v>
      </c>
      <c r="B264" s="16" t="s">
        <v>891</v>
      </c>
      <c r="C264" s="16" t="s">
        <v>78</v>
      </c>
      <c r="D264" s="16" t="s">
        <v>79</v>
      </c>
      <c r="E264" s="7" t="n">
        <v>9</v>
      </c>
      <c r="F264" s="16" t="s">
        <v>20</v>
      </c>
      <c r="G264" s="6" t="n">
        <v>49.06</v>
      </c>
      <c r="H264" s="6" t="n">
        <v>1016.4</v>
      </c>
      <c r="I264" s="6" t="n">
        <v>1089.34</v>
      </c>
      <c r="J264" s="6" t="n">
        <v>57</v>
      </c>
      <c r="K264" s="6" t="n">
        <v>441.54</v>
      </c>
      <c r="L264" s="6" t="n">
        <v>384.54</v>
      </c>
      <c r="M264" s="6" t="n">
        <v>3.92</v>
      </c>
      <c r="N264" s="6" t="n">
        <v>4.2</v>
      </c>
    </row>
    <row collapsed="false" customFormat="false" customHeight="false" hidden="false" ht="12.1" outlineLevel="0" r="265">
      <c r="A265" s="45" t="n">
        <v>45643</v>
      </c>
      <c r="B265" s="16" t="s">
        <v>985</v>
      </c>
      <c r="C265" s="16" t="s">
        <v>93</v>
      </c>
      <c r="D265" s="16" t="s">
        <v>94</v>
      </c>
      <c r="E265" s="7" t="n">
        <v>1</v>
      </c>
      <c r="F265" s="16" t="s">
        <v>20</v>
      </c>
      <c r="G265" s="6" t="n">
        <v>514</v>
      </c>
      <c r="H265" s="6" t="n">
        <v>6290.5</v>
      </c>
      <c r="I265" s="6" t="n">
        <v>3979.9</v>
      </c>
      <c r="J265" s="6" t="n">
        <v>67</v>
      </c>
      <c r="K265" s="6" t="n">
        <v>514</v>
      </c>
      <c r="L265" s="6" t="n">
        <v>447</v>
      </c>
      <c r="M265" s="6" t="n">
        <v>11.23</v>
      </c>
      <c r="N265" s="6" t="n">
        <v>7.11</v>
      </c>
    </row>
    <row collapsed="false" customFormat="false" customHeight="false" hidden="false" ht="12.1" outlineLevel="0" r="266">
      <c r="A266" s="45" t="n">
        <v>45644</v>
      </c>
      <c r="B266" s="16" t="s">
        <v>911</v>
      </c>
      <c r="C266" s="16" t="s">
        <v>119</v>
      </c>
      <c r="D266" s="16" t="s">
        <v>120</v>
      </c>
      <c r="E266" s="7" t="n">
        <v>1</v>
      </c>
      <c r="F266" s="16" t="s">
        <v>77</v>
      </c>
      <c r="G266" s="6" t="n">
        <v>15.9647</v>
      </c>
      <c r="H266" s="6" t="n">
        <v>1085</v>
      </c>
      <c r="I266" s="6" t="n">
        <v>702.47</v>
      </c>
      <c r="J266" s="6" t="n">
        <v>0.02</v>
      </c>
      <c r="K266" s="6" t="n">
        <v>15.9647</v>
      </c>
      <c r="L266" s="6" t="n">
        <v>13.9</v>
      </c>
      <c r="M266" s="6" t="n">
        <v>1.98</v>
      </c>
      <c r="N266" s="6" t="n">
        <v>1.28</v>
      </c>
    </row>
    <row collapsed="false" customFormat="false" customHeight="false" hidden="false" ht="12.1" outlineLevel="0" r="267">
      <c r="A267" s="45" t="n">
        <v>45648</v>
      </c>
      <c r="B267" s="16" t="s">
        <v>985</v>
      </c>
      <c r="C267" s="16" t="s">
        <v>90</v>
      </c>
      <c r="D267" s="16" t="s">
        <v>91</v>
      </c>
      <c r="E267" s="7" t="n">
        <v>1</v>
      </c>
      <c r="F267" s="16" t="s">
        <v>20</v>
      </c>
      <c r="G267" s="6" t="n">
        <v>126</v>
      </c>
      <c r="H267" s="6" t="n">
        <v>5814</v>
      </c>
      <c r="I267" s="6" t="n">
        <v>5732.86</v>
      </c>
      <c r="J267" s="6" t="n">
        <v>16</v>
      </c>
      <c r="K267" s="6" t="n">
        <v>126</v>
      </c>
      <c r="L267" s="6" t="n">
        <v>110</v>
      </c>
      <c r="M267" s="6" t="n">
        <v>1.92</v>
      </c>
      <c r="N267" s="6" t="n">
        <v>1.89</v>
      </c>
    </row>
    <row collapsed="false" customFormat="false" customHeight="false" hidden="false" ht="12.1" outlineLevel="0" r="268">
      <c r="A268" s="45" t="n">
        <v>45665</v>
      </c>
      <c r="B268" s="16" t="s">
        <v>891</v>
      </c>
      <c r="C268" s="16" t="s">
        <v>75</v>
      </c>
      <c r="D268" s="16" t="s">
        <v>76</v>
      </c>
      <c r="E268" s="7" t="n">
        <v>15</v>
      </c>
      <c r="F268" s="16" t="s">
        <v>20</v>
      </c>
      <c r="G268" s="6" t="n">
        <v>17.39</v>
      </c>
      <c r="H268" s="6" t="n">
        <v>645.5</v>
      </c>
      <c r="I268" s="6" t="n">
        <v>477.6</v>
      </c>
      <c r="J268" s="6" t="n">
        <v>34</v>
      </c>
      <c r="K268" s="6" t="n">
        <v>260.85</v>
      </c>
      <c r="L268" s="6" t="n">
        <v>226.85</v>
      </c>
      <c r="M268" s="6" t="n">
        <v>3.17</v>
      </c>
      <c r="N268" s="6" t="n">
        <v>2.34</v>
      </c>
    </row>
    <row collapsed="false" customFormat="false" customHeight="false" hidden="false" ht="12.1" outlineLevel="0" r="269">
      <c r="A269" s="45" t="n">
        <v>45667</v>
      </c>
      <c r="B269" s="16" t="s">
        <v>891</v>
      </c>
      <c r="C269" s="16" t="s">
        <v>57</v>
      </c>
      <c r="D269" s="16" t="s">
        <v>58</v>
      </c>
      <c r="E269" s="7" t="n">
        <v>36</v>
      </c>
      <c r="F269" s="16" t="s">
        <v>20</v>
      </c>
      <c r="G269" s="6" t="n">
        <v>36.47</v>
      </c>
      <c r="H269" s="6" t="n">
        <v>562.95</v>
      </c>
      <c r="I269" s="6" t="n">
        <v>445.81972222222</v>
      </c>
      <c r="J269" s="6" t="n">
        <v>100</v>
      </c>
      <c r="K269" s="6" t="n">
        <v>1312.92</v>
      </c>
      <c r="L269" s="6" t="n">
        <v>1141.92</v>
      </c>
      <c r="M269" s="6" t="n">
        <v>7.11</v>
      </c>
      <c r="N269" s="6" t="n">
        <v>5.63</v>
      </c>
    </row>
    <row collapsed="false" customFormat="false" customHeight="false" hidden="false" ht="12.1" outlineLevel="0" r="270">
      <c r="A270" s="45" t="n">
        <v>45667</v>
      </c>
      <c r="B270" s="16" t="s">
        <v>911</v>
      </c>
      <c r="C270" s="16" t="s">
        <v>117</v>
      </c>
      <c r="D270" s="16" t="s">
        <v>118</v>
      </c>
      <c r="E270" s="7" t="n">
        <v>1</v>
      </c>
      <c r="F270" s="16" t="s">
        <v>77</v>
      </c>
      <c r="G270" s="6" t="n">
        <v>28.4369</v>
      </c>
      <c r="H270" s="6" t="n">
        <v>1400</v>
      </c>
      <c r="I270" s="6" t="n">
        <v>2165.55</v>
      </c>
      <c r="J270" s="6" t="n">
        <v>0.03</v>
      </c>
      <c r="K270" s="6" t="n">
        <v>28.4369</v>
      </c>
      <c r="L270" s="6" t="n">
        <v>25.37</v>
      </c>
      <c r="M270" s="6" t="n">
        <v>1.17</v>
      </c>
      <c r="N270" s="6" t="n">
        <v>1.81</v>
      </c>
    </row>
    <row collapsed="false" customFormat="false" customHeight="false" hidden="false" ht="12.1" outlineLevel="0" r="271">
      <c r="A271" s="45" t="n">
        <v>45673</v>
      </c>
      <c r="B271" s="16" t="s">
        <v>985</v>
      </c>
      <c r="C271" s="16" t="s">
        <v>817</v>
      </c>
      <c r="D271" s="16" t="s">
        <v>1170</v>
      </c>
      <c r="E271" s="7" t="n">
        <v>10</v>
      </c>
      <c r="F271" s="16" t="s">
        <v>20</v>
      </c>
      <c r="G271" s="6" t="n">
        <v>2.6447</v>
      </c>
      <c r="H271" s="6" t="n">
        <v>495.6</v>
      </c>
      <c r="I271" s="6" t="n">
        <v>584.7</v>
      </c>
      <c r="J271" s="6" t="n">
        <v>3</v>
      </c>
      <c r="K271" s="6" t="n">
        <v>26.4467</v>
      </c>
      <c r="L271" s="6" t="n">
        <v>23.45</v>
      </c>
      <c r="M271" s="6" t="n">
        <v>0.4</v>
      </c>
      <c r="N271" s="6" t="n">
        <v>0.47</v>
      </c>
    </row>
    <row collapsed="false" customFormat="false" customHeight="false" hidden="false" ht="12.1" outlineLevel="0" r="272">
      <c r="A272" s="45" t="n">
        <v>45720</v>
      </c>
      <c r="B272" s="16" t="s">
        <v>911</v>
      </c>
      <c r="C272" s="16" t="s">
        <v>113</v>
      </c>
      <c r="D272" s="16" t="s">
        <v>114</v>
      </c>
      <c r="E272" s="7" t="n">
        <v>1</v>
      </c>
      <c r="F272" s="16" t="s">
        <v>77</v>
      </c>
      <c r="G272" s="6" t="n">
        <v>15.1724</v>
      </c>
      <c r="H272" s="6" t="n">
        <v>18.4</v>
      </c>
      <c r="I272" s="6" t="n">
        <v>598.97</v>
      </c>
      <c r="J272" s="6" t="n">
        <v>0.05</v>
      </c>
      <c r="K272" s="6" t="n">
        <v>15.1724</v>
      </c>
      <c r="L272" s="6" t="n">
        <v>10.71</v>
      </c>
      <c r="M272" s="6" t="n">
        <v>1.79</v>
      </c>
      <c r="N272" s="6" t="n">
        <v>0.65</v>
      </c>
    </row>
    <row collapsed="false" customFormat="false" customHeight="false" hidden="false" ht="12.1" outlineLevel="0" r="273">
      <c r="A273" s="45" t="n">
        <v>45723</v>
      </c>
      <c r="B273" s="16" t="s">
        <v>911</v>
      </c>
      <c r="C273" s="16" t="s">
        <v>99</v>
      </c>
      <c r="D273" s="16" t="s">
        <v>100</v>
      </c>
      <c r="E273" s="7" t="n">
        <v>1</v>
      </c>
      <c r="F273" s="16" t="s">
        <v>77</v>
      </c>
      <c r="G273" s="6" t="n">
        <v>23.2888</v>
      </c>
      <c r="H273" s="6" t="n">
        <v>3705</v>
      </c>
      <c r="I273" s="6" t="n">
        <v>1979.09</v>
      </c>
      <c r="J273" s="6" t="n">
        <v>0.03</v>
      </c>
      <c r="K273" s="6" t="n">
        <v>23.2888</v>
      </c>
      <c r="L273" s="6" t="n">
        <v>20.6</v>
      </c>
      <c r="M273" s="6" t="n">
        <v>1.04</v>
      </c>
      <c r="N273" s="6" t="n">
        <v>0.56</v>
      </c>
    </row>
    <row collapsed="false" customFormat="false" customHeight="false" hidden="false" ht="12.1" outlineLevel="0" r="274">
      <c r="A274" s="45" t="n">
        <v>45733</v>
      </c>
      <c r="B274" s="16" t="s">
        <v>911</v>
      </c>
      <c r="C274" s="16" t="s">
        <v>142</v>
      </c>
      <c r="D274" s="16" t="s">
        <v>143</v>
      </c>
      <c r="E274" s="7" t="n">
        <v>2</v>
      </c>
      <c r="F274" s="16" t="s">
        <v>77</v>
      </c>
      <c r="G274" s="6" t="n">
        <v>6.8456</v>
      </c>
      <c r="H274" s="6" t="n">
        <v>0.2082</v>
      </c>
      <c r="I274" s="6" t="n">
        <v>390.45</v>
      </c>
      <c r="J274" s="6" t="n">
        <v>0.02</v>
      </c>
      <c r="K274" s="6" t="n">
        <v>13.6911</v>
      </c>
      <c r="L274" s="6" t="n">
        <v>11.98</v>
      </c>
      <c r="M274" s="6" t="n">
        <v>1.53</v>
      </c>
      <c r="N274" s="6" t="n">
        <v>33.62</v>
      </c>
    </row>
    <row collapsed="false" customFormat="false" customHeight="false" hidden="false" ht="12.1" outlineLevel="0" r="275">
      <c r="A275" s="45" t="n">
        <v>45734</v>
      </c>
      <c r="B275" s="16" t="s">
        <v>911</v>
      </c>
      <c r="C275" s="16" t="s">
        <v>119</v>
      </c>
      <c r="D275" s="16" t="s">
        <v>120</v>
      </c>
      <c r="E275" s="7" t="n">
        <v>1</v>
      </c>
      <c r="F275" s="16" t="s">
        <v>77</v>
      </c>
      <c r="G275" s="6" t="n">
        <v>13.0674</v>
      </c>
      <c r="H275" s="6" t="n">
        <v>1085</v>
      </c>
      <c r="I275" s="6" t="n">
        <v>702.47</v>
      </c>
      <c r="J275" s="6" t="n">
        <v>0.02</v>
      </c>
      <c r="K275" s="6" t="n">
        <v>13.0674</v>
      </c>
      <c r="L275" s="6" t="n">
        <v>11.38</v>
      </c>
      <c r="M275" s="6" t="n">
        <v>1.62</v>
      </c>
      <c r="N275" s="6" t="n">
        <v>1.05</v>
      </c>
    </row>
    <row collapsed="false" customFormat="false" customHeight="false" hidden="false" ht="12.1" outlineLevel="0" r="276">
      <c r="A276" s="45" t="n">
        <v>45757</v>
      </c>
      <c r="B276" s="16" t="s">
        <v>911</v>
      </c>
      <c r="C276" s="16" t="s">
        <v>117</v>
      </c>
      <c r="D276" s="16" t="s">
        <v>118</v>
      </c>
      <c r="E276" s="7" t="n">
        <v>1</v>
      </c>
      <c r="F276" s="16" t="s">
        <v>77</v>
      </c>
      <c r="G276" s="6" t="n">
        <v>23.9337</v>
      </c>
      <c r="H276" s="6" t="n">
        <v>1400</v>
      </c>
      <c r="I276" s="6" t="n">
        <v>2165.55</v>
      </c>
      <c r="J276" s="6" t="n">
        <v>0.03</v>
      </c>
      <c r="K276" s="6" t="n">
        <v>23.9337</v>
      </c>
      <c r="L276" s="6" t="n">
        <v>21.35</v>
      </c>
      <c r="M276" s="6" t="n">
        <v>0.99</v>
      </c>
      <c r="N276" s="6" t="n">
        <v>1.53</v>
      </c>
    </row>
    <row collapsed="false" customFormat="false" customHeight="false" hidden="false" ht="12.1" outlineLevel="0" r="277">
      <c r="A277" s="45" t="n">
        <v>45757</v>
      </c>
      <c r="B277" s="16" t="s">
        <v>911</v>
      </c>
      <c r="C277" s="16" t="s">
        <v>121</v>
      </c>
      <c r="D277" s="16" t="s">
        <v>122</v>
      </c>
      <c r="E277" s="7" t="n">
        <v>1</v>
      </c>
      <c r="F277" s="16" t="s">
        <v>77</v>
      </c>
      <c r="G277" s="6" t="n">
        <v>25.8277</v>
      </c>
      <c r="H277" s="6" t="n">
        <v>5.5888</v>
      </c>
      <c r="I277" s="6" t="n">
        <v>1173.72</v>
      </c>
      <c r="J277" s="6" t="n">
        <v>0.09</v>
      </c>
      <c r="K277" s="6" t="n">
        <v>25.8277</v>
      </c>
      <c r="L277" s="6" t="n">
        <v>18.08</v>
      </c>
      <c r="M277" s="6" t="n">
        <v>1.54</v>
      </c>
      <c r="N277" s="6" t="n">
        <v>3.76</v>
      </c>
    </row>
    <row collapsed="false" customFormat="false" customHeight="false" hidden="false" ht="12.1" outlineLevel="0" r="278">
      <c r="A278" s="45" t="n">
        <v>45758</v>
      </c>
      <c r="B278" s="16" t="s">
        <v>911</v>
      </c>
      <c r="C278" s="16" t="s">
        <v>128</v>
      </c>
      <c r="D278" s="16" t="s">
        <v>129</v>
      </c>
      <c r="E278" s="7" t="n">
        <v>-1</v>
      </c>
      <c r="F278" s="16" t="s">
        <v>77</v>
      </c>
      <c r="G278" s="6" t="n">
        <v>25.5048</v>
      </c>
      <c r="H278" s="6" t="n">
        <v>651</v>
      </c>
      <c r="I278" s="6" t="n">
        <v>-1046.38</v>
      </c>
      <c r="J278" s="6" t="n">
        <v>-0.03</v>
      </c>
      <c r="K278" s="6" t="n">
        <v>-25.5048</v>
      </c>
      <c r="L278" s="6" t="n">
        <v>-22.95</v>
      </c>
      <c r="M278" s="6" t="n">
        <v>-2.19</v>
      </c>
      <c r="N278" s="6" t="n">
        <v>3.53</v>
      </c>
    </row>
    <row collapsed="false" customFormat="false" customHeight="false" hidden="false" ht="12.1" outlineLevel="0" r="279">
      <c r="A279" s="45" t="n">
        <v>45772</v>
      </c>
      <c r="B279" s="16" t="s">
        <v>891</v>
      </c>
      <c r="C279" s="16" t="s">
        <v>27</v>
      </c>
      <c r="D279" s="16" t="s">
        <v>28</v>
      </c>
      <c r="E279" s="7" t="n">
        <v>4</v>
      </c>
      <c r="F279" s="16" t="s">
        <v>20</v>
      </c>
      <c r="G279" s="6" t="n">
        <v>73</v>
      </c>
      <c r="H279" s="6" t="n">
        <v>1856.8</v>
      </c>
      <c r="I279" s="6" t="n">
        <v>1849.42</v>
      </c>
      <c r="J279" s="6" t="n">
        <v>38</v>
      </c>
      <c r="K279" s="6" t="n">
        <v>292</v>
      </c>
      <c r="L279" s="6" t="n">
        <v>254</v>
      </c>
      <c r="M279" s="6" t="n">
        <v>3.43</v>
      </c>
      <c r="N279" s="6" t="n">
        <v>3.42</v>
      </c>
    </row>
    <row collapsed="false" customFormat="false" customHeight="false" hidden="false" ht="12.1" outlineLevel="0" r="280">
      <c r="A280" s="45" t="n">
        <v>45775</v>
      </c>
      <c r="B280" s="16" t="s">
        <v>891</v>
      </c>
      <c r="C280" s="16" t="s">
        <v>39</v>
      </c>
      <c r="D280" s="16" t="s">
        <v>40</v>
      </c>
      <c r="E280" s="7" t="n">
        <v>10</v>
      </c>
      <c r="F280" s="16" t="s">
        <v>20</v>
      </c>
      <c r="G280" s="6" t="n">
        <v>46.65</v>
      </c>
      <c r="H280" s="6" t="n">
        <v>1266.2</v>
      </c>
      <c r="I280" s="6" t="n">
        <v>1218.33</v>
      </c>
      <c r="J280" s="6" t="n">
        <v>61</v>
      </c>
      <c r="K280" s="6" t="n">
        <v>466.5</v>
      </c>
      <c r="L280" s="6" t="n">
        <v>405.5</v>
      </c>
      <c r="M280" s="6" t="n">
        <v>3.33</v>
      </c>
      <c r="N280" s="6" t="n">
        <v>3.2</v>
      </c>
    </row>
    <row collapsed="false" customFormat="false" customHeight="false" hidden="false" ht="12.1" outlineLevel="0" r="281">
      <c r="A281" s="45" t="n">
        <v>45775</v>
      </c>
      <c r="B281" s="16" t="s">
        <v>891</v>
      </c>
      <c r="C281" s="16" t="s">
        <v>49</v>
      </c>
      <c r="D281" s="16" t="s">
        <v>50</v>
      </c>
      <c r="E281" s="7" t="n">
        <v>1</v>
      </c>
      <c r="F281" s="16" t="s">
        <v>20</v>
      </c>
      <c r="G281" s="6" t="n">
        <v>80</v>
      </c>
      <c r="H281" s="6" t="n">
        <v>4283</v>
      </c>
      <c r="I281" s="6" t="n">
        <v>4211.79</v>
      </c>
      <c r="J281" s="6" t="n">
        <v>10</v>
      </c>
      <c r="K281" s="6" t="n">
        <v>80</v>
      </c>
      <c r="L281" s="6" t="n">
        <v>70</v>
      </c>
      <c r="M281" s="6" t="n">
        <v>1.66</v>
      </c>
      <c r="N281" s="6" t="n">
        <v>1.63</v>
      </c>
    </row>
    <row collapsed="false" customFormat="false" customHeight="false" hidden="false" ht="12.1" outlineLevel="0" r="282">
      <c r="A282" s="45" t="n">
        <v>45776</v>
      </c>
      <c r="B282" s="16" t="s">
        <v>891</v>
      </c>
      <c r="C282" s="16" t="s">
        <v>784</v>
      </c>
      <c r="D282" s="16" t="s">
        <v>1164</v>
      </c>
      <c r="E282" s="7" t="n">
        <v>1</v>
      </c>
      <c r="F282" s="16" t="s">
        <v>20</v>
      </c>
      <c r="G282" s="6" t="n">
        <v>78</v>
      </c>
      <c r="H282" s="6" t="n">
        <v>780.2</v>
      </c>
      <c r="I282" s="6" t="n">
        <v>751.32</v>
      </c>
      <c r="J282" s="6" t="n">
        <v>10</v>
      </c>
      <c r="K282" s="6" t="n">
        <v>78</v>
      </c>
      <c r="L282" s="6" t="n">
        <v>68</v>
      </c>
      <c r="M282" s="6" t="n">
        <v>9.05</v>
      </c>
      <c r="N282" s="6" t="n">
        <v>8.72</v>
      </c>
    </row>
    <row collapsed="false" customFormat="false" customHeight="false" hidden="false" ht="12.1" outlineLevel="0" r="283">
      <c r="A283" s="45" t="n">
        <v>45782</v>
      </c>
      <c r="B283" s="16" t="s">
        <v>891</v>
      </c>
      <c r="C283" s="16" t="s">
        <v>87</v>
      </c>
      <c r="D283" s="16" t="s">
        <v>88</v>
      </c>
      <c r="E283" s="7" t="n">
        <v>20</v>
      </c>
      <c r="F283" s="16" t="s">
        <v>20</v>
      </c>
      <c r="G283" s="6" t="n">
        <v>29.72</v>
      </c>
      <c r="H283" s="6" t="n">
        <v>378.42</v>
      </c>
      <c r="I283" s="6" t="n">
        <v>155.65</v>
      </c>
      <c r="J283" s="6" t="n">
        <v>77</v>
      </c>
      <c r="K283" s="6" t="n">
        <v>594.4</v>
      </c>
      <c r="L283" s="6" t="n">
        <v>517.4</v>
      </c>
      <c r="M283" s="6" t="n">
        <v>16.62</v>
      </c>
      <c r="N283" s="6" t="n">
        <v>6.84</v>
      </c>
    </row>
    <row collapsed="false" customFormat="false" customHeight="false" hidden="false" ht="12.1" outlineLevel="0" r="284">
      <c r="A284" s="45" t="n">
        <v>45789</v>
      </c>
      <c r="B284" s="16" t="s">
        <v>985</v>
      </c>
      <c r="C284" s="16" t="s">
        <v>61</v>
      </c>
      <c r="D284" s="16" t="s">
        <v>62</v>
      </c>
      <c r="E284" s="7" t="n">
        <v>13000</v>
      </c>
      <c r="F284" s="16" t="s">
        <v>20</v>
      </c>
      <c r="G284" s="6" t="n">
        <v>0.0378</v>
      </c>
      <c r="H284" s="6" t="n">
        <v>0.7135</v>
      </c>
      <c r="I284" s="6" t="n">
        <v>0.95</v>
      </c>
      <c r="J284" s="6" t="n">
        <v>64</v>
      </c>
      <c r="K284" s="6" t="n">
        <v>490.75</v>
      </c>
      <c r="L284" s="6" t="n">
        <v>426.75</v>
      </c>
      <c r="M284" s="6" t="n">
        <v>3.45</v>
      </c>
      <c r="N284" s="6" t="n">
        <v>4.6</v>
      </c>
    </row>
    <row collapsed="false" customFormat="false" customHeight="false" hidden="false" ht="12.1" outlineLevel="0" r="285">
      <c r="A285" s="45" t="n">
        <v>45796</v>
      </c>
      <c r="B285" s="16" t="s">
        <v>891</v>
      </c>
      <c r="C285" s="16" t="s">
        <v>46</v>
      </c>
      <c r="D285" s="16" t="s">
        <v>47</v>
      </c>
      <c r="E285" s="7" t="n">
        <v>5</v>
      </c>
      <c r="F285" s="16" t="s">
        <v>20</v>
      </c>
      <c r="G285" s="6" t="n">
        <v>22</v>
      </c>
      <c r="H285" s="6" t="n">
        <v>974.8</v>
      </c>
      <c r="I285" s="6" t="n">
        <v>982.34</v>
      </c>
      <c r="J285" s="6" t="n">
        <v>14</v>
      </c>
      <c r="K285" s="6" t="n">
        <v>110</v>
      </c>
      <c r="L285" s="6" t="n">
        <v>96</v>
      </c>
      <c r="M285" s="6" t="n">
        <v>1.95</v>
      </c>
      <c r="N285" s="6" t="n">
        <v>1.97</v>
      </c>
    </row>
    <row collapsed="false" customFormat="false" customHeight="false" hidden="false" ht="12.1" outlineLevel="0" r="286">
      <c r="A286" s="45" t="n">
        <v>45810</v>
      </c>
      <c r="B286" s="16" t="s">
        <v>891</v>
      </c>
      <c r="C286" s="16" t="s">
        <v>75</v>
      </c>
      <c r="D286" s="16" t="s">
        <v>76</v>
      </c>
      <c r="E286" s="7" t="n">
        <v>15</v>
      </c>
      <c r="F286" s="16" t="s">
        <v>20</v>
      </c>
      <c r="G286" s="6" t="n">
        <v>43.11</v>
      </c>
      <c r="H286" s="6" t="n">
        <v>627.6</v>
      </c>
      <c r="I286" s="6" t="n">
        <v>477.6</v>
      </c>
      <c r="J286" s="6" t="n">
        <v>84</v>
      </c>
      <c r="K286" s="6" t="n">
        <v>646.65</v>
      </c>
      <c r="L286" s="6" t="n">
        <v>562.65</v>
      </c>
      <c r="M286" s="6" t="n">
        <v>7.85</v>
      </c>
      <c r="N286" s="6" t="n">
        <v>5.98</v>
      </c>
    </row>
    <row collapsed="false" customFormat="false" customHeight="false" hidden="false" ht="12.1" outlineLevel="0" r="287">
      <c r="A287" s="45" t="n">
        <v>45811</v>
      </c>
      <c r="B287" s="16" t="s">
        <v>985</v>
      </c>
      <c r="C287" s="16" t="s">
        <v>93</v>
      </c>
      <c r="D287" s="16" t="s">
        <v>94</v>
      </c>
      <c r="E287" s="7" t="n">
        <v>1</v>
      </c>
      <c r="F287" s="16" t="s">
        <v>20</v>
      </c>
      <c r="G287" s="6" t="n">
        <v>541</v>
      </c>
      <c r="H287" s="6" t="n">
        <v>6473</v>
      </c>
      <c r="I287" s="6" t="n">
        <v>3979.9</v>
      </c>
      <c r="J287" s="6" t="n">
        <v>70</v>
      </c>
      <c r="K287" s="6" t="n">
        <v>541</v>
      </c>
      <c r="L287" s="6" t="n">
        <v>471</v>
      </c>
      <c r="M287" s="6" t="n">
        <v>11.83</v>
      </c>
      <c r="N287" s="6" t="n">
        <v>7.28</v>
      </c>
    </row>
    <row collapsed="false" customFormat="false" customHeight="false" hidden="false" ht="12.1" outlineLevel="0" r="288">
      <c r="A288" s="45" t="n">
        <v>45811</v>
      </c>
      <c r="B288" s="16" t="s">
        <v>911</v>
      </c>
      <c r="C288" s="16" t="s">
        <v>113</v>
      </c>
      <c r="D288" s="16" t="s">
        <v>114</v>
      </c>
      <c r="E288" s="7" t="n">
        <v>1</v>
      </c>
      <c r="F288" s="16" t="s">
        <v>77</v>
      </c>
      <c r="G288" s="6" t="n">
        <v>13.4518</v>
      </c>
      <c r="H288" s="6" t="n">
        <v>16</v>
      </c>
      <c r="I288" s="6" t="n">
        <v>598.97</v>
      </c>
      <c r="J288" s="6" t="n">
        <v>0.05</v>
      </c>
      <c r="K288" s="6" t="n">
        <v>13.4518</v>
      </c>
      <c r="L288" s="6" t="n">
        <v>9.5</v>
      </c>
      <c r="M288" s="6" t="n">
        <v>1.59</v>
      </c>
      <c r="N288" s="6" t="n">
        <v>0.75</v>
      </c>
    </row>
    <row collapsed="false" customFormat="false" customHeight="false" hidden="false" ht="12.1" outlineLevel="0" r="289">
      <c r="A289" s="45" t="n">
        <v>45814</v>
      </c>
      <c r="B289" s="16" t="s">
        <v>911</v>
      </c>
      <c r="C289" s="16" t="s">
        <v>99</v>
      </c>
      <c r="D289" s="16" t="s">
        <v>100</v>
      </c>
      <c r="E289" s="7" t="n">
        <v>1</v>
      </c>
      <c r="F289" s="16" t="s">
        <v>77</v>
      </c>
      <c r="G289" s="6" t="n">
        <v>20.5731</v>
      </c>
      <c r="H289" s="6" t="n">
        <v>3705</v>
      </c>
      <c r="I289" s="6" t="n">
        <v>1979.09</v>
      </c>
      <c r="J289" s="6" t="n">
        <v>0.03</v>
      </c>
      <c r="K289" s="6" t="n">
        <v>20.5731</v>
      </c>
      <c r="L289" s="6" t="n">
        <v>18.2</v>
      </c>
      <c r="M289" s="6" t="n">
        <v>0.92</v>
      </c>
      <c r="N289" s="6" t="n">
        <v>0.49</v>
      </c>
    </row>
    <row collapsed="false" customFormat="false" customHeight="false" hidden="false" ht="12.1" outlineLevel="0" r="290">
      <c r="A290" s="45" t="n">
        <v>45817</v>
      </c>
      <c r="B290" s="16" t="s">
        <v>985</v>
      </c>
      <c r="C290" s="16" t="s">
        <v>90</v>
      </c>
      <c r="D290" s="16" t="s">
        <v>91</v>
      </c>
      <c r="E290" s="7" t="n">
        <v>1</v>
      </c>
      <c r="F290" s="16" t="s">
        <v>20</v>
      </c>
      <c r="G290" s="6" t="n">
        <v>87</v>
      </c>
      <c r="H290" s="6" t="n">
        <v>6223</v>
      </c>
      <c r="I290" s="6" t="n">
        <v>5732.86</v>
      </c>
      <c r="J290" s="6" t="n">
        <v>11</v>
      </c>
      <c r="K290" s="6" t="n">
        <v>87</v>
      </c>
      <c r="L290" s="6" t="n">
        <v>76</v>
      </c>
      <c r="M290" s="6" t="n">
        <v>1.33</v>
      </c>
      <c r="N290" s="6" t="n">
        <v>1.22</v>
      </c>
    </row>
    <row collapsed="false" customFormat="false" customHeight="false" hidden="false" ht="12.1" outlineLevel="0" r="291">
      <c r="A291" s="45" t="n">
        <v>45825</v>
      </c>
      <c r="B291" s="16" t="s">
        <v>911</v>
      </c>
      <c r="C291" s="16" t="s">
        <v>119</v>
      </c>
      <c r="D291" s="16" t="s">
        <v>120</v>
      </c>
      <c r="E291" s="7" t="n">
        <v>1</v>
      </c>
      <c r="F291" s="16" t="s">
        <v>77</v>
      </c>
      <c r="G291" s="6" t="n">
        <v>12.1685</v>
      </c>
      <c r="H291" s="6" t="n">
        <v>1085</v>
      </c>
      <c r="I291" s="6" t="n">
        <v>702.47</v>
      </c>
      <c r="J291" s="6" t="n">
        <v>0.02</v>
      </c>
      <c r="K291" s="6" t="n">
        <v>12.1685</v>
      </c>
      <c r="L291" s="6" t="n">
        <v>10.6</v>
      </c>
      <c r="M291" s="6" t="n">
        <v>1.51</v>
      </c>
      <c r="N291" s="6" t="n">
        <v>0.98</v>
      </c>
    </row>
    <row collapsed="false" customFormat="false" customHeight="false" hidden="false" ht="12.1" outlineLevel="0" r="292">
      <c r="A292" s="45" t="n">
        <v>45833</v>
      </c>
      <c r="B292" s="16" t="s">
        <v>891</v>
      </c>
      <c r="C292" s="16" t="s">
        <v>84</v>
      </c>
      <c r="D292" s="16" t="s">
        <v>85</v>
      </c>
      <c r="E292" s="7" t="n">
        <v>10000</v>
      </c>
      <c r="F292" s="16" t="s">
        <v>20</v>
      </c>
      <c r="G292" s="6" t="n">
        <v>0.0676</v>
      </c>
      <c r="H292" s="6" t="n">
        <v>0.59</v>
      </c>
      <c r="I292" s="6" t="n">
        <v>0.3</v>
      </c>
      <c r="J292" s="6" t="n">
        <v>88</v>
      </c>
      <c r="K292" s="6" t="n">
        <v>676.38</v>
      </c>
      <c r="L292" s="6" t="n">
        <v>588.38</v>
      </c>
      <c r="M292" s="6" t="n">
        <v>19.85</v>
      </c>
      <c r="N292" s="6" t="n">
        <v>9.97</v>
      </c>
    </row>
    <row collapsed="false" customFormat="false" customHeight="false" hidden="false" ht="12.1" outlineLevel="0" r="293">
      <c r="A293" s="45" t="n">
        <v>45839</v>
      </c>
      <c r="B293" s="16" t="s">
        <v>891</v>
      </c>
      <c r="C293" s="16" t="s">
        <v>771</v>
      </c>
      <c r="D293" s="16" t="s">
        <v>1155</v>
      </c>
      <c r="E293" s="7" t="n">
        <v>20</v>
      </c>
      <c r="F293" s="16" t="s">
        <v>20</v>
      </c>
      <c r="G293" s="6" t="n">
        <v>2.93</v>
      </c>
      <c r="H293" s="6" t="n">
        <v>69.9</v>
      </c>
      <c r="I293" s="6" t="n">
        <v>79.96</v>
      </c>
      <c r="J293" s="6" t="n">
        <v>8</v>
      </c>
      <c r="K293" s="6" t="n">
        <v>58.6</v>
      </c>
      <c r="L293" s="6" t="n">
        <v>50.6</v>
      </c>
      <c r="M293" s="6" t="n">
        <v>3.16</v>
      </c>
      <c r="N293" s="6" t="n">
        <v>3.62</v>
      </c>
    </row>
    <row collapsed="false" customFormat="false" customHeight="false" hidden="false" ht="12.1" outlineLevel="0" r="294">
      <c r="A294" s="45" t="n">
        <v>45839</v>
      </c>
      <c r="B294" s="16" t="s">
        <v>891</v>
      </c>
      <c r="C294" s="16" t="s">
        <v>95</v>
      </c>
      <c r="D294" s="16" t="s">
        <v>96</v>
      </c>
      <c r="E294" s="7" t="n">
        <v>10000</v>
      </c>
      <c r="F294" s="16" t="s">
        <v>20</v>
      </c>
      <c r="G294" s="6" t="n">
        <v>0.0502</v>
      </c>
      <c r="H294" s="6" t="n">
        <v>0.4286</v>
      </c>
      <c r="I294" s="6" t="n">
        <v>0.27</v>
      </c>
      <c r="J294" s="6" t="n">
        <v>65</v>
      </c>
      <c r="K294" s="6" t="n">
        <v>502.15</v>
      </c>
      <c r="L294" s="6" t="n">
        <v>437.15</v>
      </c>
      <c r="M294" s="6" t="n">
        <v>16.39</v>
      </c>
      <c r="N294" s="6" t="n">
        <v>10.2</v>
      </c>
    </row>
    <row collapsed="false" customFormat="false" customHeight="false" hidden="false" ht="12.1" outlineLevel="0" r="295">
      <c r="A295" s="45" t="n">
        <v>45841</v>
      </c>
      <c r="B295" s="16" t="s">
        <v>891</v>
      </c>
      <c r="C295" s="16" t="s">
        <v>35</v>
      </c>
      <c r="D295" s="16" t="s">
        <v>36</v>
      </c>
      <c r="E295" s="7" t="n">
        <v>90</v>
      </c>
      <c r="F295" s="16" t="s">
        <v>20</v>
      </c>
      <c r="G295" s="6" t="n">
        <v>25.9523</v>
      </c>
      <c r="H295" s="6" t="n">
        <v>217.3</v>
      </c>
      <c r="I295" s="6" t="n">
        <v>180.64</v>
      </c>
      <c r="J295" s="6" t="n">
        <v>304</v>
      </c>
      <c r="K295" s="6" t="n">
        <v>2335.707</v>
      </c>
      <c r="L295" s="6" t="n">
        <v>2031.71</v>
      </c>
      <c r="M295" s="6" t="n">
        <v>12.5</v>
      </c>
      <c r="N295" s="6" t="n">
        <v>10.39</v>
      </c>
    </row>
    <row collapsed="false" customFormat="false" customHeight="false" hidden="false" ht="12.1" outlineLevel="0" r="296">
      <c r="A296" s="45" t="n">
        <v>45845</v>
      </c>
      <c r="B296" s="16" t="s">
        <v>891</v>
      </c>
      <c r="C296" s="16" t="s">
        <v>64</v>
      </c>
      <c r="D296" s="16" t="s">
        <v>65</v>
      </c>
      <c r="E296" s="7" t="n">
        <v>40</v>
      </c>
      <c r="F296" s="16" t="s">
        <v>20</v>
      </c>
      <c r="G296" s="6" t="n">
        <v>35</v>
      </c>
      <c r="H296" s="6" t="n">
        <v>193.8</v>
      </c>
      <c r="I296" s="6" t="n">
        <v>247.34</v>
      </c>
      <c r="J296" s="6" t="n">
        <v>182</v>
      </c>
      <c r="K296" s="6" t="n">
        <v>1400</v>
      </c>
      <c r="L296" s="6" t="n">
        <v>1218</v>
      </c>
      <c r="M296" s="6" t="n">
        <v>12.31</v>
      </c>
      <c r="N296" s="6" t="n">
        <v>15.71</v>
      </c>
    </row>
    <row collapsed="false" customFormat="false" customHeight="false" hidden="false" ht="12.1" outlineLevel="0" r="297">
      <c r="A297" s="45" t="n">
        <v>45846</v>
      </c>
      <c r="B297" s="16" t="s">
        <v>891</v>
      </c>
      <c r="C297" s="16" t="s">
        <v>97</v>
      </c>
      <c r="D297" s="16" t="s">
        <v>98</v>
      </c>
      <c r="E297" s="7" t="n">
        <v>10</v>
      </c>
      <c r="F297" s="16" t="s">
        <v>20</v>
      </c>
      <c r="G297" s="6" t="n">
        <v>27.21</v>
      </c>
      <c r="H297" s="6" t="n">
        <v>507.5</v>
      </c>
      <c r="I297" s="6" t="n">
        <v>498.05</v>
      </c>
      <c r="J297" s="6" t="n">
        <v>35</v>
      </c>
      <c r="K297" s="6" t="n">
        <v>272.1</v>
      </c>
      <c r="L297" s="6" t="n">
        <v>237.1</v>
      </c>
      <c r="M297" s="6" t="n">
        <v>4.76</v>
      </c>
      <c r="N297" s="6" t="n">
        <v>4.67</v>
      </c>
    </row>
    <row collapsed="false" customFormat="false" customHeight="false" hidden="false" ht="12.1" outlineLevel="0" r="298">
      <c r="A298" s="45" t="n">
        <v>45846</v>
      </c>
      <c r="B298" s="16" t="s">
        <v>891</v>
      </c>
      <c r="C298" s="16" t="s">
        <v>811</v>
      </c>
      <c r="D298" s="16" t="s">
        <v>1169</v>
      </c>
      <c r="E298" s="7" t="n">
        <v>2000</v>
      </c>
      <c r="F298" s="16" t="s">
        <v>20</v>
      </c>
      <c r="G298" s="6" t="n">
        <v>0.1505</v>
      </c>
      <c r="H298" s="6" t="n">
        <v>1.21</v>
      </c>
      <c r="I298" s="6" t="n">
        <v>1.4</v>
      </c>
      <c r="J298" s="6" t="n">
        <v>39</v>
      </c>
      <c r="K298" s="6" t="n">
        <v>301.08</v>
      </c>
      <c r="L298" s="6" t="n">
        <v>262.08</v>
      </c>
      <c r="M298" s="6" t="n">
        <v>9.35</v>
      </c>
      <c r="N298" s="6" t="n">
        <v>10.83</v>
      </c>
    </row>
    <row collapsed="false" customFormat="false" customHeight="false" hidden="false" ht="12.1" outlineLevel="0" r="299">
      <c r="A299" s="45" t="n">
        <v>45847</v>
      </c>
      <c r="B299" s="16" t="s">
        <v>891</v>
      </c>
      <c r="C299" s="16" t="s">
        <v>17</v>
      </c>
      <c r="D299" s="16" t="s">
        <v>19</v>
      </c>
      <c r="E299" s="7" t="n">
        <v>5</v>
      </c>
      <c r="F299" s="16" t="s">
        <v>20</v>
      </c>
      <c r="G299" s="6" t="n">
        <v>648</v>
      </c>
      <c r="H299" s="6" t="n">
        <v>2870.5</v>
      </c>
      <c r="I299" s="6" t="n">
        <v>3052.23</v>
      </c>
      <c r="J299" s="6" t="n">
        <v>421</v>
      </c>
      <c r="K299" s="6" t="n">
        <v>3240</v>
      </c>
      <c r="L299" s="6" t="n">
        <v>2819</v>
      </c>
      <c r="M299" s="6" t="n">
        <v>18.47</v>
      </c>
      <c r="N299" s="6" t="n">
        <v>19.64</v>
      </c>
    </row>
    <row collapsed="false" customFormat="false" customHeight="false" hidden="false" ht="12.1" outlineLevel="0" r="300">
      <c r="A300" s="45" t="n">
        <v>45848</v>
      </c>
      <c r="B300" s="16" t="s">
        <v>891</v>
      </c>
      <c r="C300" s="16" t="s">
        <v>72</v>
      </c>
      <c r="D300" s="16" t="s">
        <v>73</v>
      </c>
      <c r="E300" s="7" t="n">
        <v>50</v>
      </c>
      <c r="F300" s="16" t="s">
        <v>20</v>
      </c>
      <c r="G300" s="6" t="n">
        <v>26.11</v>
      </c>
      <c r="H300" s="6" t="n">
        <v>172.73</v>
      </c>
      <c r="I300" s="6" t="n">
        <v>151.17</v>
      </c>
      <c r="J300" s="6" t="n">
        <v>170</v>
      </c>
      <c r="K300" s="6" t="n">
        <v>1305.5</v>
      </c>
      <c r="L300" s="6" t="n">
        <v>1135.5</v>
      </c>
      <c r="M300" s="6" t="n">
        <v>15.02</v>
      </c>
      <c r="N300" s="6" t="n">
        <v>13.15</v>
      </c>
    </row>
    <row collapsed="false" customFormat="false" customHeight="false" hidden="false" ht="12.1" outlineLevel="0" r="301">
      <c r="A301" s="45" t="n">
        <v>45848</v>
      </c>
      <c r="B301" s="16" t="s">
        <v>985</v>
      </c>
      <c r="C301" s="16" t="s">
        <v>791</v>
      </c>
      <c r="D301" s="16" t="s">
        <v>1165</v>
      </c>
      <c r="E301" s="7" t="n">
        <v>40</v>
      </c>
      <c r="F301" s="16" t="s">
        <v>20</v>
      </c>
      <c r="G301" s="6" t="n">
        <v>4.15</v>
      </c>
      <c r="H301" s="6" t="n">
        <v>74.2</v>
      </c>
      <c r="I301" s="6" t="n">
        <v>90.76</v>
      </c>
      <c r="J301" s="6" t="n">
        <v>22</v>
      </c>
      <c r="K301" s="6" t="n">
        <v>166</v>
      </c>
      <c r="L301" s="6" t="n">
        <v>144</v>
      </c>
      <c r="M301" s="6" t="n">
        <v>3.97</v>
      </c>
      <c r="N301" s="6" t="n">
        <v>4.85</v>
      </c>
    </row>
    <row collapsed="false" customFormat="false" customHeight="false" hidden="false" ht="12.1" outlineLevel="0" r="302">
      <c r="A302" s="45" t="n">
        <v>45848</v>
      </c>
      <c r="B302" s="16" t="s">
        <v>985</v>
      </c>
      <c r="C302" s="16" t="s">
        <v>817</v>
      </c>
      <c r="D302" s="16" t="s">
        <v>1170</v>
      </c>
      <c r="E302" s="7" t="n">
        <v>10</v>
      </c>
      <c r="F302" s="16" t="s">
        <v>20</v>
      </c>
      <c r="G302" s="6" t="n">
        <v>3.1475</v>
      </c>
      <c r="H302" s="6" t="n">
        <v>379</v>
      </c>
      <c r="I302" s="6" t="n">
        <v>584.7</v>
      </c>
      <c r="J302" s="6" t="n">
        <v>4</v>
      </c>
      <c r="K302" s="6" t="n">
        <v>31.4754</v>
      </c>
      <c r="L302" s="6" t="n">
        <v>27.48</v>
      </c>
      <c r="M302" s="6" t="n">
        <v>0.47</v>
      </c>
      <c r="N302" s="6" t="n">
        <v>0.73</v>
      </c>
    </row>
    <row collapsed="false" customFormat="false" customHeight="false" hidden="false" ht="12.1" outlineLevel="0" r="303">
      <c r="A303" s="45" t="n">
        <v>45848</v>
      </c>
      <c r="B303" s="16" t="s">
        <v>911</v>
      </c>
      <c r="C303" s="16" t="s">
        <v>117</v>
      </c>
      <c r="D303" s="16" t="s">
        <v>118</v>
      </c>
      <c r="E303" s="7" t="n">
        <v>1</v>
      </c>
      <c r="F303" s="16" t="s">
        <v>77</v>
      </c>
      <c r="G303" s="6" t="n">
        <v>21.732</v>
      </c>
      <c r="H303" s="6" t="n">
        <v>1400</v>
      </c>
      <c r="I303" s="6" t="n">
        <v>2165.55</v>
      </c>
      <c r="J303" s="6" t="n">
        <v>0.03</v>
      </c>
      <c r="K303" s="6" t="n">
        <v>21.732</v>
      </c>
      <c r="L303" s="6" t="n">
        <v>19.39</v>
      </c>
      <c r="M303" s="6" t="n">
        <v>0.9</v>
      </c>
      <c r="N303" s="6" t="n">
        <v>1.39</v>
      </c>
    </row>
    <row collapsed="false" customFormat="false" customHeight="false" hidden="false" ht="12.1" outlineLevel="0" r="304">
      <c r="A304" s="45" t="n">
        <v>45849</v>
      </c>
      <c r="B304" s="16" t="s">
        <v>985</v>
      </c>
      <c r="C304" s="16" t="s">
        <v>81</v>
      </c>
      <c r="D304" s="16" t="s">
        <v>82</v>
      </c>
      <c r="E304" s="7" t="n">
        <v>28</v>
      </c>
      <c r="F304" s="16" t="s">
        <v>20</v>
      </c>
      <c r="G304" s="6" t="n">
        <v>25.58</v>
      </c>
      <c r="H304" s="6" t="n">
        <v>72.79</v>
      </c>
      <c r="I304" s="6" t="n">
        <v>101.91571428571</v>
      </c>
      <c r="J304" s="6" t="n">
        <v>86</v>
      </c>
      <c r="K304" s="6" t="n">
        <v>716.24</v>
      </c>
      <c r="L304" s="6" t="n">
        <v>623.24</v>
      </c>
      <c r="M304" s="6" t="n">
        <v>21.84</v>
      </c>
      <c r="N304" s="6" t="n">
        <v>30.6</v>
      </c>
    </row>
    <row collapsed="false" customFormat="false" customHeight="false" hidden="false" ht="12.1" outlineLevel="0" r="305">
      <c r="A305" s="45" t="n">
        <v>45852</v>
      </c>
      <c r="B305" s="16" t="s">
        <v>891</v>
      </c>
      <c r="C305" s="16" t="s">
        <v>805</v>
      </c>
      <c r="D305" s="16" t="s">
        <v>1171</v>
      </c>
      <c r="E305" s="7" t="n">
        <v>2</v>
      </c>
      <c r="F305" s="16" t="s">
        <v>20</v>
      </c>
      <c r="G305" s="6" t="n">
        <v>147.31</v>
      </c>
      <c r="H305" s="6" t="n">
        <v>1004.5</v>
      </c>
      <c r="I305" s="6" t="n">
        <v>1567.66</v>
      </c>
      <c r="J305" s="6" t="n">
        <v>38</v>
      </c>
      <c r="K305" s="6" t="n">
        <v>294.62</v>
      </c>
      <c r="L305" s="6" t="n">
        <v>256.62</v>
      </c>
      <c r="M305" s="6" t="n">
        <v>8.18</v>
      </c>
      <c r="N305" s="6" t="n">
        <v>12.77</v>
      </c>
    </row>
    <row collapsed="false" customFormat="false" customHeight="false" hidden="false" ht="12.1" outlineLevel="0" r="306">
      <c r="A306" s="45" t="n">
        <v>45856</v>
      </c>
      <c r="B306" s="16" t="s">
        <v>891</v>
      </c>
      <c r="C306" s="16" t="s">
        <v>31</v>
      </c>
      <c r="D306" s="16" t="s">
        <v>32</v>
      </c>
      <c r="E306" s="7" t="n">
        <v>110</v>
      </c>
      <c r="F306" s="16" t="s">
        <v>20</v>
      </c>
      <c r="G306" s="6" t="n">
        <v>34.84</v>
      </c>
      <c r="H306" s="6" t="n">
        <v>308.4</v>
      </c>
      <c r="I306" s="6" t="n">
        <v>216.31636363636</v>
      </c>
      <c r="J306" s="6" t="n">
        <v>362</v>
      </c>
      <c r="K306" s="6" t="n">
        <v>3832.4</v>
      </c>
      <c r="L306" s="6" t="n">
        <v>3334.4</v>
      </c>
      <c r="M306" s="6" t="n">
        <v>14.01</v>
      </c>
      <c r="N306" s="6" t="n">
        <v>9.83</v>
      </c>
    </row>
    <row collapsed="false" customFormat="false" customHeight="false" hidden="false" ht="12.1" outlineLevel="0" r="307">
      <c r="A307" s="45" t="n">
        <v>45858</v>
      </c>
      <c r="B307" s="16" t="s">
        <v>891</v>
      </c>
      <c r="C307" s="16" t="s">
        <v>57</v>
      </c>
      <c r="D307" s="16" t="s">
        <v>58</v>
      </c>
      <c r="E307" s="7" t="n">
        <v>36</v>
      </c>
      <c r="F307" s="16" t="s">
        <v>20</v>
      </c>
      <c r="G307" s="6" t="n">
        <v>14.68</v>
      </c>
      <c r="H307" s="6" t="n">
        <v>418.25</v>
      </c>
      <c r="I307" s="6" t="n">
        <v>445.81972222222</v>
      </c>
      <c r="J307" s="6" t="n">
        <v>40</v>
      </c>
      <c r="K307" s="6" t="n">
        <v>528.48</v>
      </c>
      <c r="L307" s="6" t="n">
        <v>459.48</v>
      </c>
      <c r="M307" s="6" t="n">
        <v>2.86</v>
      </c>
      <c r="N307" s="6" t="n">
        <v>3.05</v>
      </c>
    </row>
    <row collapsed="false" customFormat="false" customHeight="false" hidden="false" ht="12.1" outlineLevel="0" r="308">
      <c r="A308" s="45" t="n">
        <v>45882</v>
      </c>
      <c r="B308" s="16" t="s">
        <v>891</v>
      </c>
      <c r="C308" s="16" t="s">
        <v>775</v>
      </c>
      <c r="D308" s="16" t="s">
        <v>1156</v>
      </c>
      <c r="E308" s="7" t="n">
        <v>50</v>
      </c>
      <c r="F308" s="16" t="s">
        <v>20</v>
      </c>
      <c r="G308" s="6" t="n">
        <v>6.25</v>
      </c>
      <c r="H308" s="6" t="n">
        <v>70.9</v>
      </c>
      <c r="I308" s="6" t="n">
        <v>57.6</v>
      </c>
      <c r="J308" s="6" t="n">
        <v>41</v>
      </c>
      <c r="K308" s="6" t="n">
        <v>312.5</v>
      </c>
      <c r="L308" s="6" t="n">
        <v>271.5</v>
      </c>
      <c r="M308" s="6" t="n">
        <v>9.43</v>
      </c>
      <c r="N308" s="6" t="n">
        <v>7.66</v>
      </c>
    </row>
    <row collapsed="false" customFormat="false" customHeight="false" hidden="false" ht="12.1" outlineLevel="0" r="309">
      <c r="A309" s="45" t="n">
        <v>45898</v>
      </c>
      <c r="B309" s="16" t="s">
        <v>891</v>
      </c>
      <c r="C309" s="16" t="s">
        <v>823</v>
      </c>
      <c r="D309" s="16" t="s">
        <v>1172</v>
      </c>
      <c r="E309" s="7" t="n">
        <v>1</v>
      </c>
      <c r="F309" s="16" t="s">
        <v>20</v>
      </c>
      <c r="G309" s="6" t="n">
        <v>9.33</v>
      </c>
      <c r="H309" s="6" t="n">
        <v>1012.4</v>
      </c>
      <c r="I309" s="6" t="n">
        <v>1006.7</v>
      </c>
      <c r="J309" s="6" t="n">
        <v>1</v>
      </c>
      <c r="K309" s="6" t="n">
        <v>9.33</v>
      </c>
      <c r="L309" s="6" t="n">
        <v>8.33</v>
      </c>
      <c r="M309" s="6" t="n">
        <v>0.83</v>
      </c>
      <c r="N309" s="6" t="n">
        <v>0.82</v>
      </c>
    </row>
    <row collapsed="false" customFormat="false" customHeight="false" hidden="false" ht="12.1" outlineLevel="0" r="310">
      <c r="A310" s="45" t="n">
        <v>45905</v>
      </c>
      <c r="B310" s="16" t="s">
        <v>911</v>
      </c>
      <c r="C310" s="16" t="s">
        <v>99</v>
      </c>
      <c r="D310" s="16" t="s">
        <v>100</v>
      </c>
      <c r="E310" s="7" t="n">
        <v>1</v>
      </c>
      <c r="F310" s="16" t="s">
        <v>77</v>
      </c>
      <c r="G310" s="6" t="n">
        <v>22.7634</v>
      </c>
      <c r="H310" s="6" t="n">
        <v>3705</v>
      </c>
      <c r="I310" s="6" t="n">
        <v>1979.09</v>
      </c>
      <c r="J310" s="6" t="n">
        <v>0.03</v>
      </c>
      <c r="K310" s="6" t="n">
        <v>22.7634</v>
      </c>
      <c r="L310" s="6" t="n">
        <v>20.32</v>
      </c>
      <c r="M310" s="6" t="n">
        <v>1.03</v>
      </c>
      <c r="N310" s="6" t="n">
        <v>0.55</v>
      </c>
    </row>
    <row collapsed="false" customFormat="false" customHeight="false" hidden="false" ht="12.1" outlineLevel="0" r="311">
      <c r="A311" s="45" t="n">
        <v>45909</v>
      </c>
      <c r="B311" s="16" t="s">
        <v>911</v>
      </c>
      <c r="C311" s="16" t="s">
        <v>113</v>
      </c>
      <c r="D311" s="16" t="s">
        <v>114</v>
      </c>
      <c r="E311" s="7" t="n">
        <v>1</v>
      </c>
      <c r="F311" s="16" t="s">
        <v>77</v>
      </c>
      <c r="G311" s="6" t="n">
        <v>13.9977</v>
      </c>
      <c r="H311" s="6" t="n">
        <v>18.51</v>
      </c>
      <c r="I311" s="6" t="n">
        <v>598.97</v>
      </c>
      <c r="J311" s="6" t="n">
        <v>0.05</v>
      </c>
      <c r="K311" s="6" t="n">
        <v>13.9977</v>
      </c>
      <c r="L311" s="6" t="n">
        <v>9.88</v>
      </c>
      <c r="M311" s="6" t="n">
        <v>1.65</v>
      </c>
      <c r="N311" s="6" t="n">
        <v>0.65</v>
      </c>
    </row>
    <row collapsed="false" customFormat="false" customHeight="false" hidden="false" ht="12.1" outlineLevel="0" r="312">
      <c r="A312" s="45" t="n">
        <v>45917</v>
      </c>
      <c r="B312" s="16" t="s">
        <v>911</v>
      </c>
      <c r="C312" s="16" t="s">
        <v>119</v>
      </c>
      <c r="D312" s="16" t="s">
        <v>120</v>
      </c>
      <c r="E312" s="7" t="n">
        <v>1</v>
      </c>
      <c r="F312" s="16" t="s">
        <v>77</v>
      </c>
      <c r="G312" s="6" t="n">
        <v>12.8396</v>
      </c>
      <c r="H312" s="6" t="n">
        <v>1085</v>
      </c>
      <c r="I312" s="6" t="n">
        <v>702.47</v>
      </c>
      <c r="J312" s="6" t="n">
        <v>0.02</v>
      </c>
      <c r="K312" s="6" t="n">
        <v>12.8396</v>
      </c>
      <c r="L312" s="6" t="n">
        <v>11.18</v>
      </c>
      <c r="M312" s="6" t="n">
        <v>1.59</v>
      </c>
      <c r="N312" s="6" t="n">
        <v>1.03</v>
      </c>
    </row>
    <row collapsed="false" customFormat="false" customHeight="false" hidden="false" ht="12.1" outlineLevel="0" r="313">
      <c r="A313" s="45" t="n">
        <v>45927</v>
      </c>
      <c r="B313" s="16" t="s">
        <v>891</v>
      </c>
      <c r="C313" s="16" t="s">
        <v>42</v>
      </c>
      <c r="D313" s="16" t="s">
        <v>43</v>
      </c>
      <c r="E313" s="7" t="n">
        <v>1</v>
      </c>
      <c r="F313" s="16" t="s">
        <v>20</v>
      </c>
      <c r="G313" s="6" t="n">
        <v>233</v>
      </c>
      <c r="H313" s="6" t="n">
        <v>3372</v>
      </c>
      <c r="I313" s="6" t="n">
        <v>3395.06</v>
      </c>
      <c r="J313" s="6" t="n">
        <v>30</v>
      </c>
      <c r="K313" s="6" t="n">
        <v>233</v>
      </c>
      <c r="L313" s="6" t="n">
        <v>203</v>
      </c>
      <c r="M313" s="6" t="n">
        <v>5.98</v>
      </c>
      <c r="N313" s="6" t="n">
        <v>6.02</v>
      </c>
    </row>
    <row collapsed="false" customFormat="false" customHeight="false" hidden="false" ht="12.1" outlineLevel="0" r="314">
      <c r="A314" s="45" t="n">
        <v>45929</v>
      </c>
      <c r="B314" s="16" t="s">
        <v>891</v>
      </c>
      <c r="C314" s="16" t="s">
        <v>49</v>
      </c>
      <c r="D314" s="16" t="s">
        <v>50</v>
      </c>
      <c r="E314" s="7" t="n">
        <v>1</v>
      </c>
      <c r="F314" s="16" t="s">
        <v>20</v>
      </c>
      <c r="G314" s="6" t="n">
        <v>80</v>
      </c>
      <c r="H314" s="6" t="n">
        <v>3940</v>
      </c>
      <c r="I314" s="6" t="n">
        <v>4211.79</v>
      </c>
      <c r="J314" s="6" t="n">
        <v>10</v>
      </c>
      <c r="K314" s="6" t="n">
        <v>80</v>
      </c>
      <c r="L314" s="6" t="n">
        <v>70</v>
      </c>
      <c r="M314" s="6" t="n">
        <v>1.66</v>
      </c>
      <c r="N314" s="6" t="n">
        <v>1.78</v>
      </c>
    </row>
    <row collapsed="false" customFormat="false" customHeight="false" hidden="false" ht="12.1" outlineLevel="0" r="315">
      <c r="A315" s="45" t="n">
        <v>45931</v>
      </c>
      <c r="B315" s="16" t="s">
        <v>985</v>
      </c>
      <c r="C315" s="16" t="s">
        <v>90</v>
      </c>
      <c r="D315" s="16" t="s">
        <v>91</v>
      </c>
      <c r="E315" s="7" t="n">
        <v>1</v>
      </c>
      <c r="F315" s="16" t="s">
        <v>20</v>
      </c>
      <c r="G315" s="6" t="n">
        <v>273</v>
      </c>
      <c r="H315" s="6" t="n">
        <v>6883</v>
      </c>
      <c r="I315" s="6" t="n">
        <v>5732.86</v>
      </c>
      <c r="J315" s="6" t="n">
        <v>35</v>
      </c>
      <c r="K315" s="6" t="n">
        <v>273</v>
      </c>
      <c r="L315" s="6" t="n">
        <v>238</v>
      </c>
      <c r="M315" s="6" t="n">
        <v>4.15</v>
      </c>
      <c r="N315" s="6" t="n">
        <v>3.46</v>
      </c>
    </row>
    <row collapsed="false" customFormat="false" customHeight="false" hidden="false" ht="12.1" outlineLevel="0" r="316">
      <c r="A316" s="45" t="n">
        <v>45930</v>
      </c>
      <c r="B316" s="16" t="s">
        <v>891</v>
      </c>
      <c r="C316" s="16" t="s">
        <v>823</v>
      </c>
      <c r="D316" s="16" t="s">
        <v>1172</v>
      </c>
      <c r="E316" s="7" t="n">
        <v>1</v>
      </c>
      <c r="F316" s="16" t="s">
        <v>20</v>
      </c>
      <c r="G316" s="6" t="n">
        <v>10.72</v>
      </c>
      <c r="H316" s="6" t="n">
        <v>1014.4</v>
      </c>
      <c r="I316" s="6" t="n">
        <v>1006.7</v>
      </c>
      <c r="J316" s="6" t="n">
        <v>1</v>
      </c>
      <c r="K316" s="6" t="n">
        <v>10.72</v>
      </c>
      <c r="L316" s="6" t="n">
        <v>9.72</v>
      </c>
      <c r="M316" s="6" t="n">
        <v>0.97</v>
      </c>
      <c r="N316" s="6" t="n">
        <v>0.96</v>
      </c>
    </row>
    <row collapsed="false" customFormat="false" customHeight="false" hidden="false" ht="12.1" outlineLevel="0" r="317">
      <c r="A317" s="45" t="n">
        <v>45936</v>
      </c>
      <c r="B317" s="16" t="s">
        <v>891</v>
      </c>
      <c r="C317" s="16" t="s">
        <v>39</v>
      </c>
      <c r="D317" s="16" t="s">
        <v>40</v>
      </c>
      <c r="E317" s="7" t="n">
        <v>13</v>
      </c>
      <c r="F317" s="16" t="s">
        <v>20</v>
      </c>
      <c r="G317" s="6" t="n">
        <v>35.5</v>
      </c>
      <c r="H317" s="6" t="n">
        <v>1083.2</v>
      </c>
      <c r="I317" s="6" t="n">
        <v>1179.19</v>
      </c>
      <c r="J317" s="6" t="n">
        <v>60</v>
      </c>
      <c r="K317" s="6" t="n">
        <v>461.5</v>
      </c>
      <c r="L317" s="6" t="n">
        <v>401.5</v>
      </c>
      <c r="M317" s="6" t="n">
        <v>2.62</v>
      </c>
      <c r="N317" s="6" t="n">
        <v>2.85</v>
      </c>
    </row>
    <row collapsed="false" customFormat="false" customHeight="false" hidden="false" ht="12.1" outlineLevel="0" r="318">
      <c r="A318" s="45" t="n">
        <v>45936</v>
      </c>
      <c r="B318" s="16" t="s">
        <v>891</v>
      </c>
      <c r="C318" s="16" t="s">
        <v>87</v>
      </c>
      <c r="D318" s="16" t="s">
        <v>88</v>
      </c>
      <c r="E318" s="7" t="n">
        <v>20</v>
      </c>
      <c r="F318" s="16" t="s">
        <v>20</v>
      </c>
      <c r="G318" s="6" t="n">
        <v>16.61</v>
      </c>
      <c r="H318" s="6" t="n">
        <v>326.96</v>
      </c>
      <c r="I318" s="6" t="n">
        <v>155.65</v>
      </c>
      <c r="J318" s="6" t="n">
        <v>43</v>
      </c>
      <c r="K318" s="6" t="n">
        <v>332.2</v>
      </c>
      <c r="L318" s="6" t="n">
        <v>289.2</v>
      </c>
      <c r="M318" s="6" t="n">
        <v>9.29</v>
      </c>
      <c r="N318" s="6" t="n">
        <v>4.42</v>
      </c>
    </row>
    <row collapsed="false" customFormat="false" customHeight="false" hidden="false" ht="12.1" outlineLevel="0" r="319">
      <c r="A319" s="45" t="n">
        <v>45940</v>
      </c>
      <c r="B319" s="16" t="s">
        <v>911</v>
      </c>
      <c r="C319" s="16" t="s">
        <v>117</v>
      </c>
      <c r="D319" s="16" t="s">
        <v>118</v>
      </c>
      <c r="E319" s="7" t="n">
        <v>1</v>
      </c>
      <c r="F319" s="16" t="s">
        <v>77</v>
      </c>
      <c r="G319" s="6" t="n">
        <v>22.6321</v>
      </c>
      <c r="H319" s="6" t="n">
        <v>1400</v>
      </c>
      <c r="I319" s="6" t="n">
        <v>2165.55</v>
      </c>
      <c r="J319" s="6" t="n">
        <v>0.03</v>
      </c>
      <c r="K319" s="6" t="n">
        <v>22.6321</v>
      </c>
      <c r="L319" s="6" t="n">
        <v>20.19</v>
      </c>
      <c r="M319" s="6" t="n">
        <v>0.93</v>
      </c>
      <c r="N319" s="6" t="n">
        <v>1.44</v>
      </c>
    </row>
    <row collapsed="false" customFormat="false" customHeight="false" hidden="false" ht="12.1" outlineLevel="0" r="320">
      <c r="A320" s="45" t="n">
        <v>45943</v>
      </c>
      <c r="B320" s="16" t="s">
        <v>891</v>
      </c>
      <c r="C320" s="16" t="s">
        <v>97</v>
      </c>
      <c r="D320" s="16" t="s">
        <v>98</v>
      </c>
      <c r="E320" s="7" t="n">
        <v>10</v>
      </c>
      <c r="F320" s="16" t="s">
        <v>20</v>
      </c>
      <c r="G320" s="6" t="n">
        <v>17.3</v>
      </c>
      <c r="H320" s="6" t="n">
        <v>477.45</v>
      </c>
      <c r="I320" s="6" t="n">
        <v>498.05</v>
      </c>
      <c r="J320" s="6" t="n">
        <v>22</v>
      </c>
      <c r="K320" s="6" t="n">
        <v>173</v>
      </c>
      <c r="L320" s="6" t="n">
        <v>151</v>
      </c>
      <c r="M320" s="6" t="n">
        <v>3.03</v>
      </c>
      <c r="N320" s="6" t="n">
        <v>3.16</v>
      </c>
    </row>
    <row collapsed="false" customFormat="false" customHeight="false" hidden="false" ht="12.1" outlineLevel="0" r="321">
      <c r="A321" s="45" t="n">
        <v>45943</v>
      </c>
      <c r="B321" s="16" t="s">
        <v>891</v>
      </c>
      <c r="C321" s="16" t="s">
        <v>27</v>
      </c>
      <c r="D321" s="16" t="s">
        <v>28</v>
      </c>
      <c r="E321" s="7" t="n">
        <v>10</v>
      </c>
      <c r="F321" s="16" t="s">
        <v>20</v>
      </c>
      <c r="G321" s="6" t="n">
        <v>70.85</v>
      </c>
      <c r="H321" s="6" t="n">
        <v>2223.6</v>
      </c>
      <c r="I321" s="6" t="n">
        <v>1803.88</v>
      </c>
      <c r="J321" s="6" t="n">
        <v>92</v>
      </c>
      <c r="K321" s="6" t="n">
        <v>708.5</v>
      </c>
      <c r="L321" s="6" t="n">
        <v>616.5</v>
      </c>
      <c r="M321" s="6" t="n">
        <v>3.42</v>
      </c>
      <c r="N321" s="6" t="n">
        <v>2.77</v>
      </c>
    </row>
    <row collapsed="false" customFormat="false" customHeight="false" hidden="false" ht="12.1" outlineLevel="0" r="322">
      <c r="A322" s="45" t="n">
        <v>45944</v>
      </c>
      <c r="B322" s="16" t="s">
        <v>891</v>
      </c>
      <c r="C322" s="16" t="s">
        <v>75</v>
      </c>
      <c r="D322" s="16" t="s">
        <v>76</v>
      </c>
      <c r="E322" s="7" t="n">
        <v>15</v>
      </c>
      <c r="F322" s="16" t="s">
        <v>20</v>
      </c>
      <c r="G322" s="6" t="n">
        <v>14.35</v>
      </c>
      <c r="H322" s="6" t="n">
        <v>525.2</v>
      </c>
      <c r="I322" s="6" t="n">
        <v>477.6</v>
      </c>
      <c r="J322" s="6" t="n">
        <v>28</v>
      </c>
      <c r="K322" s="6" t="n">
        <v>215.25</v>
      </c>
      <c r="L322" s="6" t="n">
        <v>187.25</v>
      </c>
      <c r="M322" s="6" t="n">
        <v>2.61</v>
      </c>
      <c r="N322" s="6" t="n">
        <v>2.38</v>
      </c>
    </row>
    <row collapsed="false" customFormat="false" customHeight="false" hidden="false" ht="12.1" outlineLevel="0" r="323">
      <c r="A323" s="45" t="n">
        <v>45950</v>
      </c>
      <c r="B323" s="16" t="s">
        <v>891</v>
      </c>
      <c r="C323" s="16" t="s">
        <v>46</v>
      </c>
      <c r="D323" s="16" t="s">
        <v>47</v>
      </c>
      <c r="E323" s="7" t="n">
        <v>6</v>
      </c>
      <c r="F323" s="16" t="s">
        <v>20</v>
      </c>
      <c r="G323" s="6" t="n">
        <v>42</v>
      </c>
      <c r="H323" s="6" t="n">
        <v>1242.8</v>
      </c>
      <c r="I323" s="6" t="n">
        <v>1001.43</v>
      </c>
      <c r="J323" s="6" t="n">
        <v>33</v>
      </c>
      <c r="K323" s="6" t="n">
        <v>252</v>
      </c>
      <c r="L323" s="6" t="n">
        <v>219</v>
      </c>
      <c r="M323" s="6" t="n">
        <v>3.64</v>
      </c>
      <c r="N323" s="6" t="n">
        <v>2.94</v>
      </c>
    </row>
    <row collapsed="false" customFormat="false" customHeight="false" hidden="false" ht="12.1" outlineLevel="0" r="324">
      <c r="A324" s="45" t="n">
        <v>45961</v>
      </c>
      <c r="B324" s="16" t="s">
        <v>891</v>
      </c>
      <c r="C324" s="16" t="s">
        <v>823</v>
      </c>
      <c r="D324" s="16" t="s">
        <v>1172</v>
      </c>
      <c r="E324" s="7" t="n">
        <v>1</v>
      </c>
      <c r="F324" s="16" t="s">
        <v>20</v>
      </c>
      <c r="G324" s="6" t="n">
        <v>10.25</v>
      </c>
      <c r="H324" s="6" t="n">
        <v>1016.9</v>
      </c>
      <c r="I324" s="6" t="n">
        <v>1006.7</v>
      </c>
      <c r="J324" s="6" t="n">
        <v>1</v>
      </c>
      <c r="K324" s="6" t="n">
        <v>10.25</v>
      </c>
      <c r="L324" s="6" t="n">
        <v>9.25</v>
      </c>
      <c r="M324" s="6" t="n">
        <v>0.92</v>
      </c>
      <c r="N324" s="6" t="n">
        <v>0.91</v>
      </c>
    </row>
    <row collapsed="false" customFormat="false" customHeight="false" hidden="false" ht="12.1" outlineLevel="0" r="325">
      <c r="A325" s="45" t="n">
        <v>45966</v>
      </c>
      <c r="B325" s="16" t="s">
        <v>891</v>
      </c>
      <c r="C325" s="16" t="s">
        <v>107</v>
      </c>
      <c r="D325" s="16" t="s">
        <v>108</v>
      </c>
      <c r="E325" s="7" t="n">
        <v>14000</v>
      </c>
      <c r="F325" s="16" t="s">
        <v>20</v>
      </c>
      <c r="G325" s="6" t="n">
        <v>0.0598</v>
      </c>
      <c r="H325" s="6" t="n">
        <v>0.3521</v>
      </c>
      <c r="I325" s="6" t="n">
        <v>0.53142857142857</v>
      </c>
      <c r="J325" s="6" t="n">
        <v>101</v>
      </c>
      <c r="K325" s="6" t="n">
        <v>837.4338</v>
      </c>
      <c r="L325" s="6" t="n">
        <v>728.44</v>
      </c>
      <c r="M325" s="6" t="n">
        <v>9.79</v>
      </c>
      <c r="N325" s="6" t="n">
        <v>14.78</v>
      </c>
    </row>
    <row collapsed="false" customFormat="false" customHeight="false" hidden="false" ht="12.1" outlineLevel="0" r="326">
      <c r="A326" s="45" t="n">
        <v>45996</v>
      </c>
      <c r="B326" s="16" t="s">
        <v>911</v>
      </c>
      <c r="C326" s="16" t="s">
        <v>99</v>
      </c>
      <c r="D326" s="16" t="s">
        <v>100</v>
      </c>
      <c r="E326" s="7" t="n">
        <v>1</v>
      </c>
      <c r="F326" s="16" t="s">
        <v>77</v>
      </c>
      <c r="G326" s="6" t="n">
        <v>21.5518</v>
      </c>
      <c r="H326" s="6" t="n">
        <v>3705</v>
      </c>
      <c r="I326" s="6" t="n">
        <v>1979.09</v>
      </c>
      <c r="J326" s="6" t="n">
        <v>0.03</v>
      </c>
      <c r="K326" s="6" t="n">
        <v>21.5518</v>
      </c>
      <c r="L326" s="6" t="n">
        <v>19.24</v>
      </c>
      <c r="M326" s="6" t="n">
        <v>0.97</v>
      </c>
      <c r="N326" s="6" t="n">
        <v>0.52</v>
      </c>
    </row>
    <row collapsed="false" customFormat="false" customHeight="false" hidden="false" ht="12.1" outlineLevel="0" r="327">
      <c r="A327" s="45" t="n">
        <v>45999</v>
      </c>
      <c r="B327" s="16" t="s">
        <v>911</v>
      </c>
      <c r="C327" s="16" t="s">
        <v>142</v>
      </c>
      <c r="D327" s="16" t="s">
        <v>143</v>
      </c>
      <c r="E327" s="7" t="n">
        <v>2</v>
      </c>
      <c r="F327" s="16" t="s">
        <v>77</v>
      </c>
      <c r="G327" s="6" t="n">
        <v>6.3411</v>
      </c>
      <c r="H327" s="6" t="n">
        <v>9.3744</v>
      </c>
      <c r="I327" s="6" t="n">
        <v>390.45</v>
      </c>
      <c r="J327" s="6" t="n">
        <v>0.02</v>
      </c>
      <c r="K327" s="6" t="n">
        <v>12.6823</v>
      </c>
      <c r="L327" s="6" t="n">
        <v>11.16</v>
      </c>
      <c r="M327" s="6" t="n">
        <v>1.43</v>
      </c>
      <c r="N327" s="6" t="n">
        <v>0.78</v>
      </c>
    </row>
    <row collapsed="false" customFormat="false" customHeight="false" hidden="false" ht="12.1" outlineLevel="0" r="328">
      <c r="A328" s="45" t="n">
        <v>46006</v>
      </c>
      <c r="B328" s="16" t="s">
        <v>911</v>
      </c>
      <c r="C328" s="16" t="s">
        <v>113</v>
      </c>
      <c r="D328" s="16" t="s">
        <v>114</v>
      </c>
      <c r="E328" s="7" t="n">
        <v>1</v>
      </c>
      <c r="F328" s="16" t="s">
        <v>77</v>
      </c>
      <c r="G328" s="6" t="n">
        <v>13.554</v>
      </c>
      <c r="H328" s="6" t="n">
        <v>18.67</v>
      </c>
      <c r="I328" s="6" t="n">
        <v>598.97</v>
      </c>
      <c r="J328" s="6" t="n">
        <v>0.05</v>
      </c>
      <c r="K328" s="6" t="n">
        <v>13.554</v>
      </c>
      <c r="L328" s="6" t="n">
        <v>9.57</v>
      </c>
      <c r="M328" s="6" t="n">
        <v>1.6</v>
      </c>
      <c r="N328" s="6" t="n">
        <v>0.64</v>
      </c>
    </row>
    <row collapsed="false" customFormat="false" customHeight="false" hidden="false" ht="12.1" outlineLevel="0" r="329">
      <c r="A329" s="45" t="n">
        <v>46009</v>
      </c>
      <c r="B329" s="16" t="s">
        <v>911</v>
      </c>
      <c r="C329" s="16" t="s">
        <v>119</v>
      </c>
      <c r="D329" s="16" t="s">
        <v>120</v>
      </c>
      <c r="E329" s="7" t="n">
        <v>1</v>
      </c>
      <c r="F329" s="16" t="s">
        <v>77</v>
      </c>
      <c r="G329" s="6" t="n">
        <v>12.459</v>
      </c>
      <c r="H329" s="6" t="n">
        <v>1085</v>
      </c>
      <c r="I329" s="6" t="n">
        <v>702.47</v>
      </c>
      <c r="J329" s="6" t="n">
        <v>0.02</v>
      </c>
      <c r="K329" s="6" t="n">
        <v>12.459</v>
      </c>
      <c r="L329" s="6" t="n">
        <v>10.85</v>
      </c>
      <c r="M329" s="6" t="n">
        <v>1.54</v>
      </c>
      <c r="N329" s="6" t="n">
        <v>1</v>
      </c>
    </row>
    <row collapsed="false" customFormat="false" customHeight="false" hidden="false" ht="12.1" outlineLevel="0" r="330">
      <c r="A330" s="45" t="n">
        <v>46013</v>
      </c>
      <c r="B330" s="16" t="s">
        <v>891</v>
      </c>
      <c r="C330" s="16" t="s">
        <v>23</v>
      </c>
      <c r="D330" s="16" t="s">
        <v>24</v>
      </c>
      <c r="E330" s="7" t="n">
        <v>1</v>
      </c>
      <c r="F330" s="16" t="s">
        <v>20</v>
      </c>
      <c r="G330" s="6" t="n">
        <v>143.55</v>
      </c>
      <c r="H330" s="6" t="n">
        <v>4110</v>
      </c>
      <c r="I330" s="6" t="n">
        <v>3845.81</v>
      </c>
      <c r="J330" s="6" t="n">
        <v>19</v>
      </c>
      <c r="K330" s="6" t="n">
        <v>143.55</v>
      </c>
      <c r="L330" s="6" t="n">
        <v>124.55</v>
      </c>
      <c r="M330" s="6" t="n">
        <v>3.24</v>
      </c>
      <c r="N330" s="6" t="n">
        <v>3.03</v>
      </c>
    </row>
    <row collapsed="false" customFormat="false" customHeight="false" hidden="false" ht="12.1" outlineLevel="0" r="331">
      <c r="A331" s="45" t="n">
        <v>46013</v>
      </c>
      <c r="B331" s="16" t="s">
        <v>891</v>
      </c>
      <c r="C331" s="16" t="s">
        <v>27</v>
      </c>
      <c r="D331" s="16" t="s">
        <v>28</v>
      </c>
      <c r="E331" s="7" t="n">
        <v>10</v>
      </c>
      <c r="F331" s="16" t="s">
        <v>20</v>
      </c>
      <c r="G331" s="6" t="n">
        <v>36</v>
      </c>
      <c r="H331" s="6" t="n">
        <v>2286.8</v>
      </c>
      <c r="I331" s="6" t="n">
        <v>1803.88</v>
      </c>
      <c r="J331" s="6" t="n">
        <v>47</v>
      </c>
      <c r="K331" s="6" t="n">
        <v>360</v>
      </c>
      <c r="L331" s="6" t="n">
        <v>313</v>
      </c>
      <c r="M331" s="6" t="n">
        <v>1.74</v>
      </c>
      <c r="N331" s="6" t="n">
        <v>1.37</v>
      </c>
    </row>
    <row collapsed="false" customFormat="false" customHeight="false" hidden="false" ht="12.1" outlineLevel="0" r="332">
      <c r="A332" s="45" t="n">
        <v>46028</v>
      </c>
      <c r="B332" s="16" t="s">
        <v>891</v>
      </c>
      <c r="C332" s="16" t="s">
        <v>17</v>
      </c>
      <c r="D332" s="16" t="s">
        <v>19</v>
      </c>
      <c r="E332" s="7" t="n">
        <v>17</v>
      </c>
      <c r="F332" s="16" t="s">
        <v>20</v>
      </c>
      <c r="G332" s="6" t="n">
        <v>368</v>
      </c>
      <c r="H332" s="6" t="n">
        <v>2725.5</v>
      </c>
      <c r="I332" s="6" t="n">
        <v>2885.31</v>
      </c>
      <c r="J332" s="6" t="n">
        <v>813</v>
      </c>
      <c r="K332" s="6" t="n">
        <v>6256</v>
      </c>
      <c r="L332" s="6" t="n">
        <v>5443</v>
      </c>
      <c r="M332" s="6" t="n">
        <v>11.1</v>
      </c>
      <c r="N332" s="6" t="n">
        <v>11.75</v>
      </c>
    </row>
    <row collapsed="false" customFormat="false" customHeight="false" hidden="false" ht="12.1" outlineLevel="0" r="333">
      <c r="A333" s="45" t="n">
        <v>46033</v>
      </c>
      <c r="B333" s="16" t="s">
        <v>891</v>
      </c>
      <c r="C333" s="16" t="s">
        <v>75</v>
      </c>
      <c r="D333" s="16" t="s">
        <v>76</v>
      </c>
      <c r="E333" s="7" t="n">
        <v>15</v>
      </c>
      <c r="F333" s="16" t="s">
        <v>20</v>
      </c>
      <c r="G333" s="6" t="n">
        <v>8.13</v>
      </c>
      <c r="H333" s="6" t="n">
        <v>527</v>
      </c>
      <c r="I333" s="6" t="n">
        <v>477.6</v>
      </c>
      <c r="J333" s="6" t="n">
        <v>16</v>
      </c>
      <c r="K333" s="6" t="n">
        <v>121.95</v>
      </c>
      <c r="L333" s="6" t="n">
        <v>105.95</v>
      </c>
      <c r="M333" s="6" t="n">
        <v>1.48</v>
      </c>
      <c r="N333" s="6" t="n">
        <v>1.34</v>
      </c>
    </row>
    <row collapsed="false" customFormat="false" customHeight="false" hidden="false" ht="12.1" outlineLevel="0" r="334">
      <c r="A334" s="45" t="n">
        <v>46034</v>
      </c>
      <c r="B334" s="16" t="s">
        <v>891</v>
      </c>
      <c r="C334" s="16" t="s">
        <v>57</v>
      </c>
      <c r="D334" s="16" t="s">
        <v>58</v>
      </c>
      <c r="E334" s="7" t="n">
        <v>36</v>
      </c>
      <c r="F334" s="16" t="s">
        <v>20</v>
      </c>
      <c r="G334" s="6" t="n">
        <v>11.56</v>
      </c>
      <c r="H334" s="6" t="n">
        <v>392.05</v>
      </c>
      <c r="I334" s="6" t="n">
        <v>445.81972222222</v>
      </c>
      <c r="J334" s="6" t="n">
        <v>32</v>
      </c>
      <c r="K334" s="6" t="n">
        <v>416.16</v>
      </c>
      <c r="L334" s="6" t="n">
        <v>361.16</v>
      </c>
      <c r="M334" s="6" t="n">
        <v>2.25</v>
      </c>
      <c r="N334" s="6" t="n">
        <v>2.56</v>
      </c>
    </row>
    <row collapsed="false" customFormat="false" customHeight="false" hidden="false" ht="12.1" outlineLevel="0" r="335">
      <c r="A335" s="45" t="n">
        <v>46034</v>
      </c>
      <c r="B335" s="16" t="s">
        <v>985</v>
      </c>
      <c r="C335" s="16" t="s">
        <v>93</v>
      </c>
      <c r="D335" s="16" t="s">
        <v>94</v>
      </c>
      <c r="E335" s="7" t="n">
        <v>1</v>
      </c>
      <c r="F335" s="16" t="s">
        <v>20</v>
      </c>
      <c r="G335" s="6" t="n">
        <v>397</v>
      </c>
      <c r="H335" s="6" t="n">
        <v>5393</v>
      </c>
      <c r="I335" s="6" t="n">
        <v>3979.9</v>
      </c>
      <c r="J335" s="6" t="n">
        <v>52</v>
      </c>
      <c r="K335" s="6" t="n">
        <v>397</v>
      </c>
      <c r="L335" s="6" t="n">
        <v>345</v>
      </c>
      <c r="M335" s="6" t="n">
        <v>8.67</v>
      </c>
      <c r="N335" s="6" t="n">
        <v>6.4</v>
      </c>
    </row>
    <row collapsed="false" customFormat="false" customHeight="false" hidden="false" ht="12.1" outlineLevel="0" r="336">
      <c r="A336" s="45" t="n">
        <v>46034</v>
      </c>
      <c r="B336" s="16" t="s">
        <v>911</v>
      </c>
      <c r="C336" s="16" t="s">
        <v>117</v>
      </c>
      <c r="D336" s="16" t="s">
        <v>118</v>
      </c>
      <c r="E336" s="7" t="n">
        <v>1</v>
      </c>
      <c r="F336" s="16" t="s">
        <v>77</v>
      </c>
      <c r="G336" s="6" t="n">
        <v>21.747</v>
      </c>
      <c r="H336" s="6" t="n">
        <v>1400</v>
      </c>
      <c r="I336" s="6" t="n">
        <v>2165.55</v>
      </c>
      <c r="J336" s="6" t="n">
        <v>0.03</v>
      </c>
      <c r="K336" s="6" t="n">
        <v>21.747</v>
      </c>
      <c r="L336" s="6" t="n">
        <v>19.4</v>
      </c>
      <c r="M336" s="6" t="n">
        <v>0.9</v>
      </c>
      <c r="N336" s="6" t="n">
        <v>1.39</v>
      </c>
    </row>
    <row collapsed="false" customFormat="false" customHeight="false" hidden="false" ht="12.1" outlineLevel="0" r="337">
      <c r="A337" s="45" t="n">
        <v>46087</v>
      </c>
      <c r="B337" s="16" t="s">
        <v>911</v>
      </c>
      <c r="C337" s="16" t="s">
        <v>99</v>
      </c>
      <c r="D337" s="16" t="s">
        <v>100</v>
      </c>
      <c r="E337" s="7" t="n">
        <v>1</v>
      </c>
      <c r="F337" s="16" t="s">
        <v>77</v>
      </c>
      <c r="G337" s="6" t="n">
        <v>21.8932</v>
      </c>
      <c r="H337" s="6" t="n">
        <v>3705</v>
      </c>
      <c r="I337" s="6" t="n">
        <v>1979.09</v>
      </c>
      <c r="J337" s="6" t="n">
        <v>0.03</v>
      </c>
      <c r="K337" s="6" t="n">
        <v>21.8932</v>
      </c>
      <c r="L337" s="6" t="n">
        <v>19.55</v>
      </c>
      <c r="M337" s="6" t="n">
        <v>0.99</v>
      </c>
      <c r="N337" s="6" t="n">
        <v>0.53</v>
      </c>
    </row>
    <row collapsed="false" customFormat="false" customHeight="false" hidden="false" ht="12.1" outlineLevel="0" r="338">
      <c r="A338" s="45" t="n">
        <v>46097</v>
      </c>
      <c r="B338" s="16" t="s">
        <v>911</v>
      </c>
      <c r="C338" s="16" t="s">
        <v>113</v>
      </c>
      <c r="D338" s="16" t="s">
        <v>114</v>
      </c>
      <c r="E338" s="7" t="n">
        <v>1</v>
      </c>
      <c r="F338" s="16" t="s">
        <v>77</v>
      </c>
      <c r="G338" s="6" t="n">
        <v>13.6383</v>
      </c>
      <c r="H338" s="6" t="n">
        <v>18.72</v>
      </c>
      <c r="I338" s="6" t="n">
        <v>598.97</v>
      </c>
      <c r="J338" s="6" t="n">
        <v>0.05</v>
      </c>
      <c r="K338" s="6" t="n">
        <v>13.6383</v>
      </c>
      <c r="L338" s="6" t="n">
        <v>9.63</v>
      </c>
      <c r="M338" s="6" t="n">
        <v>1.61</v>
      </c>
      <c r="N338" s="6" t="n">
        <v>0.64</v>
      </c>
    </row>
    <row collapsed="false" customFormat="false" customHeight="false" hidden="false" ht="12.1" outlineLevel="0" r="339">
      <c r="A339" s="45" t="n">
        <v>46099</v>
      </c>
      <c r="B339" s="16" t="s">
        <v>911</v>
      </c>
      <c r="C339" s="16" t="s">
        <v>119</v>
      </c>
      <c r="D339" s="16" t="s">
        <v>120</v>
      </c>
      <c r="E339" s="7" t="n">
        <v>1</v>
      </c>
      <c r="F339" s="16" t="s">
        <v>77</v>
      </c>
      <c r="G339" s="6" t="n">
        <v>12.6961</v>
      </c>
      <c r="H339" s="6" t="n">
        <v>1085</v>
      </c>
      <c r="I339" s="6" t="n">
        <v>702.47</v>
      </c>
      <c r="J339" s="6" t="n">
        <v>0.02</v>
      </c>
      <c r="K339" s="6" t="n">
        <v>12.6961</v>
      </c>
      <c r="L339" s="6" t="n">
        <v>11.06</v>
      </c>
      <c r="M339" s="6" t="n">
        <v>1.57</v>
      </c>
      <c r="N339" s="6" t="n">
        <v>1.02</v>
      </c>
    </row>
    <row collapsed="false" customFormat="false" customHeight="false" hidden="false" ht="12.1" outlineLevel="0" r="340">
      <c r="A340" s="45" t="n">
        <v>46122</v>
      </c>
      <c r="B340" s="16" t="s">
        <v>911</v>
      </c>
      <c r="C340" s="16" t="s">
        <v>117</v>
      </c>
      <c r="D340" s="16" t="s">
        <v>118</v>
      </c>
      <c r="E340" s="7" t="n">
        <v>1</v>
      </c>
      <c r="F340" s="16" t="s">
        <v>77</v>
      </c>
      <c r="G340" s="6" t="n">
        <v>21.6386</v>
      </c>
      <c r="H340" s="6" t="n">
        <v>1400</v>
      </c>
      <c r="I340" s="6" t="n">
        <v>2165.55</v>
      </c>
      <c r="J340" s="6" t="n">
        <v>0.03</v>
      </c>
      <c r="K340" s="6" t="n">
        <v>21.6386</v>
      </c>
      <c r="L340" s="6" t="n">
        <v>19.3</v>
      </c>
      <c r="M340" s="6" t="n">
        <v>0.89</v>
      </c>
      <c r="N340" s="6" t="n">
        <v>1.38</v>
      </c>
    </row>
    <row collapsed="false" customFormat="false" customHeight="false" hidden="false" ht="12.1" outlineLevel="0" r="341">
      <c r="A341" s="45" t="n">
        <v>46122</v>
      </c>
      <c r="B341" s="16" t="s">
        <v>911</v>
      </c>
      <c r="C341" s="16" t="s">
        <v>121</v>
      </c>
      <c r="D341" s="16" t="s">
        <v>122</v>
      </c>
      <c r="E341" s="7" t="n">
        <v>1</v>
      </c>
      <c r="F341" s="16" t="s">
        <v>77</v>
      </c>
      <c r="G341" s="6" t="n">
        <v>21.7942</v>
      </c>
      <c r="H341" s="6" t="n">
        <v>5.865</v>
      </c>
      <c r="I341" s="6" t="n">
        <v>1173.72</v>
      </c>
      <c r="J341" s="6" t="n">
        <v>0.08</v>
      </c>
      <c r="K341" s="6" t="n">
        <v>21.7942</v>
      </c>
      <c r="L341" s="6" t="n">
        <v>15.57</v>
      </c>
      <c r="M341" s="6" t="n">
        <v>1.33</v>
      </c>
      <c r="N341" s="6" t="n">
        <v>3.41</v>
      </c>
    </row>
    <row collapsed="false" customFormat="false" customHeight="false" hidden="false" ht="12.1" outlineLevel="0" r="342">
      <c r="A342" s="45" t="n">
        <v>46125</v>
      </c>
      <c r="B342" s="16" t="s">
        <v>891</v>
      </c>
      <c r="C342" s="16" t="s">
        <v>39</v>
      </c>
      <c r="D342" s="16" t="s">
        <v>40</v>
      </c>
      <c r="E342" s="7" t="n">
        <v>20</v>
      </c>
      <c r="F342" s="16" t="s">
        <v>20</v>
      </c>
      <c r="G342" s="6" t="n">
        <v>47.23</v>
      </c>
      <c r="H342" s="6" t="n">
        <v>1207.5</v>
      </c>
      <c r="I342" s="6" t="n">
        <v>1154.44</v>
      </c>
      <c r="J342" s="6" t="n">
        <v>123</v>
      </c>
      <c r="K342" s="6" t="n">
        <v>944.6</v>
      </c>
      <c r="L342" s="6" t="n">
        <v>821.6</v>
      </c>
      <c r="M342" s="6" t="n">
        <v>3.56</v>
      </c>
      <c r="N342" s="6" t="n">
        <v>3.4</v>
      </c>
    </row>
    <row collapsed="false" customFormat="false" customHeight="false" hidden="false" ht="12.1" outlineLevel="0" r="343">
      <c r="A343" s="45" t="n">
        <v>46122</v>
      </c>
      <c r="B343" s="16" t="s">
        <v>911</v>
      </c>
      <c r="C343" s="16" t="s">
        <v>128</v>
      </c>
      <c r="D343" s="16" t="s">
        <v>129</v>
      </c>
      <c r="E343" s="7" t="n">
        <v>-1</v>
      </c>
      <c r="F343" s="16" t="s">
        <v>77</v>
      </c>
      <c r="G343" s="6" t="n">
        <v>21.7942</v>
      </c>
      <c r="H343" s="6" t="n">
        <v>651</v>
      </c>
      <c r="I343" s="6" t="n">
        <v>-1046.38</v>
      </c>
      <c r="J343" s="6" t="n">
        <v>-0.03</v>
      </c>
      <c r="K343" s="6" t="n">
        <v>-21.7942</v>
      </c>
      <c r="L343" s="6" t="n">
        <v>-19.46</v>
      </c>
      <c r="M343" s="6" t="n">
        <v>-1.86</v>
      </c>
      <c r="N343" s="6" t="n">
        <v>2.99</v>
      </c>
    </row>
    <row collapsed="false" customFormat="false" customHeight="false" hidden="false" ht="12.1" outlineLevel="0" r="344">
      <c r="A344" s="45" t="n">
        <v>46139</v>
      </c>
      <c r="B344" s="16" t="s">
        <v>891</v>
      </c>
      <c r="C344" s="16" t="s">
        <v>49</v>
      </c>
      <c r="D344" s="16" t="s">
        <v>50</v>
      </c>
      <c r="E344" s="7" t="n">
        <v>2</v>
      </c>
      <c r="F344" s="16" t="s">
        <v>20</v>
      </c>
      <c r="G344" s="6" t="n">
        <v>110</v>
      </c>
      <c r="H344" s="6" t="n">
        <v>4151</v>
      </c>
      <c r="I344" s="6" t="n">
        <v>4180.89</v>
      </c>
      <c r="J344" s="6" t="n">
        <v>29</v>
      </c>
      <c r="K344" s="6" t="n">
        <v>220</v>
      </c>
      <c r="L344" s="6" t="n">
        <v>191</v>
      </c>
      <c r="M344" s="6" t="n">
        <v>2.28</v>
      </c>
      <c r="N344" s="6" t="n">
        <v>2.3</v>
      </c>
    </row>
    <row collapsed="false" customFormat="false" customHeight="false" hidden="false" ht="12.1" outlineLevel="0" r="345">
      <c r="A345" s="45" t="n">
        <v>46146</v>
      </c>
      <c r="B345" s="16" t="s">
        <v>985</v>
      </c>
      <c r="C345" s="16" t="s">
        <v>93</v>
      </c>
      <c r="D345" s="16" t="s">
        <v>94</v>
      </c>
      <c r="E345" s="7" t="n">
        <v>1</v>
      </c>
      <c r="F345" s="16" t="s">
        <v>20</v>
      </c>
      <c r="G345" s="6" t="n">
        <v>278</v>
      </c>
      <c r="H345" s="6" t="n">
        <v>5217</v>
      </c>
      <c r="I345" s="6" t="n">
        <v>3979.9</v>
      </c>
      <c r="J345" s="6" t="n">
        <v>36</v>
      </c>
      <c r="K345" s="6" t="n">
        <v>278</v>
      </c>
      <c r="L345" s="6" t="n">
        <v>242</v>
      </c>
      <c r="M345" s="6" t="n">
        <v>6.08</v>
      </c>
      <c r="N345" s="6" t="n">
        <v>4.64</v>
      </c>
    </row>
    <row collapsed="false" customFormat="false" customHeight="false" hidden="false" ht="12.1" outlineLevel="0" r="346">
      <c r="A346" s="45" t="n">
        <v>46147</v>
      </c>
      <c r="B346" s="16" t="s">
        <v>985</v>
      </c>
      <c r="C346" s="16" t="s">
        <v>61</v>
      </c>
      <c r="D346" s="16" t="s">
        <v>62</v>
      </c>
      <c r="E346" s="7" t="n">
        <v>21000</v>
      </c>
      <c r="F346" s="16" t="s">
        <v>20</v>
      </c>
      <c r="G346" s="6" t="n">
        <v>0.0573</v>
      </c>
      <c r="H346" s="6" t="n">
        <v>0.6145</v>
      </c>
      <c r="I346" s="6" t="n">
        <v>0.87</v>
      </c>
      <c r="J346" s="6" t="n">
        <v>156</v>
      </c>
      <c r="K346" s="6" t="n">
        <v>1202.25</v>
      </c>
      <c r="L346" s="6" t="n">
        <v>1046.25</v>
      </c>
      <c r="M346" s="6" t="n">
        <v>5.73</v>
      </c>
      <c r="N346" s="6" t="n">
        <v>8.11</v>
      </c>
    </row>
    <row collapsed="false" customFormat="false" customHeight="false" hidden="false" ht="12.1" outlineLevel="0" r="347">
      <c r="A347" s="45" t="n">
        <v>46154</v>
      </c>
      <c r="B347" s="16" t="s">
        <v>891</v>
      </c>
      <c r="C347" s="16" t="s">
        <v>87</v>
      </c>
      <c r="D347" s="16" t="s">
        <v>88</v>
      </c>
      <c r="E347" s="7" t="n">
        <v>20</v>
      </c>
      <c r="F347" s="16" t="s">
        <v>20</v>
      </c>
      <c r="G347" s="6" t="n">
        <v>26.23</v>
      </c>
      <c r="H347" s="6" t="n">
        <v>321.19</v>
      </c>
      <c r="I347" s="6" t="n">
        <v>155.65</v>
      </c>
      <c r="J347" s="6" t="n">
        <v>68</v>
      </c>
      <c r="K347" s="6" t="n">
        <v>524.6</v>
      </c>
      <c r="L347" s="6" t="n">
        <v>456.6</v>
      </c>
      <c r="M347" s="6" t="n">
        <v>14.67</v>
      </c>
      <c r="N347" s="6" t="n">
        <v>7.11</v>
      </c>
    </row>
    <row collapsed="false" customFormat="false" customHeight="false" hidden="false" ht="12.1" outlineLevel="0" r="348">
      <c r="A348" s="45" t="n">
        <v>46153</v>
      </c>
      <c r="B348" s="16" t="s">
        <v>891</v>
      </c>
      <c r="C348" s="16" t="s">
        <v>42</v>
      </c>
      <c r="D348" s="16" t="s">
        <v>43</v>
      </c>
      <c r="E348" s="7" t="n">
        <v>3</v>
      </c>
      <c r="F348" s="16" t="s">
        <v>20</v>
      </c>
      <c r="G348" s="6" t="n">
        <v>233</v>
      </c>
      <c r="H348" s="6" t="n">
        <v>2905</v>
      </c>
      <c r="I348" s="6" t="n">
        <v>3128.55</v>
      </c>
      <c r="J348" s="6" t="n">
        <v>91</v>
      </c>
      <c r="K348" s="6" t="n">
        <v>699</v>
      </c>
      <c r="L348" s="6" t="n">
        <v>608</v>
      </c>
      <c r="M348" s="6" t="n">
        <v>6.48</v>
      </c>
      <c r="N348" s="6" t="n">
        <v>6.98</v>
      </c>
    </row>
    <row collapsed="false" customFormat="false" customHeight="false" hidden="false" ht="12.1" outlineLevel="0" r="349">
      <c r="A349" s="45" t="n">
        <v>46160</v>
      </c>
      <c r="B349" s="16" t="s">
        <v>891</v>
      </c>
      <c r="C349" s="16" t="s">
        <v>27</v>
      </c>
      <c r="D349" s="16" t="s">
        <v>28</v>
      </c>
      <c r="E349" s="7" t="n">
        <v>15</v>
      </c>
      <c r="F349" s="16" t="s">
        <v>20</v>
      </c>
      <c r="G349" s="6" t="n">
        <v>56.8</v>
      </c>
      <c r="H349" s="6" t="n">
        <v>2090.4</v>
      </c>
      <c r="I349" s="6" t="n">
        <v>1933.43</v>
      </c>
      <c r="J349" s="6" t="n">
        <v>111</v>
      </c>
      <c r="K349" s="6" t="n">
        <v>852</v>
      </c>
      <c r="L349" s="6" t="n">
        <v>741</v>
      </c>
      <c r="M349" s="6" t="n">
        <v>2.56</v>
      </c>
      <c r="N349" s="6" t="n">
        <v>2.36</v>
      </c>
    </row>
    <row collapsed="false" customFormat="false" customHeight="false" hidden="false" ht="12.1" outlineLevel="0" r="350">
      <c r="A350" s="45" t="n">
        <v>46161</v>
      </c>
      <c r="B350" s="16" t="s">
        <v>911</v>
      </c>
      <c r="C350" s="16" t="s">
        <v>125</v>
      </c>
      <c r="D350" s="16" t="s">
        <v>126</v>
      </c>
      <c r="E350" s="7" t="n">
        <v>158</v>
      </c>
      <c r="F350" s="16" t="s">
        <v>20</v>
      </c>
      <c r="G350" s="6" t="n">
        <v>0.11</v>
      </c>
      <c r="H350" s="6" t="n">
        <v>0.5324</v>
      </c>
      <c r="I350" s="6" t="n">
        <v>0.95</v>
      </c>
      <c r="J350" s="6" t="n">
        <v>2</v>
      </c>
      <c r="K350" s="6" t="n">
        <v>17.38</v>
      </c>
      <c r="L350" s="6" t="n">
        <v>15.38</v>
      </c>
      <c r="M350" s="6" t="n">
        <v>10.2</v>
      </c>
      <c r="N350" s="6" t="n">
        <v>18.28</v>
      </c>
    </row>
    <row collapsed="false" customFormat="false" customHeight="false" hidden="false" ht="12.1" outlineLevel="0" r="351">
      <c r="A351" s="45" t="n">
        <v>46167</v>
      </c>
      <c r="B351" s="16" t="s">
        <v>891</v>
      </c>
      <c r="C351" s="16" t="s">
        <v>53</v>
      </c>
      <c r="D351" s="16" t="s">
        <v>54</v>
      </c>
      <c r="E351" s="7" t="n">
        <v>45</v>
      </c>
      <c r="F351" s="16" t="s">
        <v>20</v>
      </c>
      <c r="G351" s="6" t="n">
        <v>4.5</v>
      </c>
      <c r="H351" s="6" t="n">
        <v>303.22</v>
      </c>
      <c r="I351" s="6" t="n">
        <v>330.82</v>
      </c>
      <c r="J351" s="6" t="n">
        <v>26</v>
      </c>
      <c r="K351" s="6" t="n">
        <v>202.5</v>
      </c>
      <c r="L351" s="6" t="n">
        <v>176.5</v>
      </c>
      <c r="M351" s="6" t="n">
        <v>1.19</v>
      </c>
      <c r="N351" s="6" t="n">
        <v>1.29</v>
      </c>
    </row>
    <row collapsed="false" customFormat="false" customHeight="false" hidden="false" ht="12.1" outlineLevel="0" r="352">
      <c r="A352" s="45" t="n">
        <v>46168</v>
      </c>
      <c r="B352" s="16" t="s">
        <v>891</v>
      </c>
      <c r="C352" s="16" t="s">
        <v>23</v>
      </c>
      <c r="D352" s="16" t="s">
        <v>24</v>
      </c>
      <c r="E352" s="7" t="n">
        <v>7</v>
      </c>
      <c r="F352" s="16" t="s">
        <v>20</v>
      </c>
      <c r="G352" s="6" t="n">
        <v>70</v>
      </c>
      <c r="H352" s="6" t="n">
        <v>3985</v>
      </c>
      <c r="I352" s="6" t="n">
        <v>4431.78</v>
      </c>
      <c r="J352" s="6" t="n">
        <v>64</v>
      </c>
      <c r="K352" s="6" t="n">
        <v>490</v>
      </c>
      <c r="L352" s="6" t="n">
        <v>426</v>
      </c>
      <c r="M352" s="6" t="n">
        <v>1.37</v>
      </c>
      <c r="N352" s="6" t="n">
        <v>1.53</v>
      </c>
    </row>
    <row collapsed="false" customFormat="false" customHeight="false" hidden="false" ht="12.1" outlineLevel="0" r="353">
      <c r="A353" s="45" t="n">
        <v>46178</v>
      </c>
      <c r="B353" s="16" t="s">
        <v>911</v>
      </c>
      <c r="C353" s="16" t="s">
        <v>99</v>
      </c>
      <c r="D353" s="16" t="s">
        <v>100</v>
      </c>
      <c r="E353" s="7" t="n">
        <v>1</v>
      </c>
      <c r="F353" s="16" t="s">
        <v>77</v>
      </c>
      <c r="G353" s="6" t="n">
        <v>20.8028</v>
      </c>
      <c r="H353" s="6" t="n">
        <v>3705</v>
      </c>
      <c r="I353" s="6" t="n">
        <v>1979.09</v>
      </c>
      <c r="J353" s="6" t="n">
        <v>0.03</v>
      </c>
      <c r="K353" s="6" t="n">
        <v>20.8028</v>
      </c>
      <c r="L353" s="6" t="n">
        <v>18.57</v>
      </c>
      <c r="M353" s="6" t="n">
        <v>0.94</v>
      </c>
      <c r="N353" s="6" t="n">
        <v>0.5</v>
      </c>
    </row>
    <row collapsed="false" customFormat="false" customHeight="false" hidden="false" ht="12.1" outlineLevel="0" r="354">
      <c r="A354" s="45" t="n">
        <v>46188</v>
      </c>
      <c r="B354" s="16" t="s">
        <v>911</v>
      </c>
      <c r="C354" s="16" t="s">
        <v>113</v>
      </c>
      <c r="D354" s="16" t="s">
        <v>114</v>
      </c>
      <c r="E354" s="7" t="n">
        <v>1</v>
      </c>
      <c r="F354" s="16" t="s">
        <v>77</v>
      </c>
      <c r="G354" s="6" t="n">
        <v>12.2243</v>
      </c>
      <c r="H354" s="6" t="n">
        <v>25.28</v>
      </c>
      <c r="I354" s="6" t="n">
        <v>598.97</v>
      </c>
      <c r="J354" s="6" t="n">
        <v>0.05</v>
      </c>
      <c r="K354" s="6" t="n">
        <v>12.2243</v>
      </c>
      <c r="L354" s="6" t="n">
        <v>8.63</v>
      </c>
      <c r="M354" s="6" t="n">
        <v>1.44</v>
      </c>
      <c r="N354" s="6" t="n">
        <v>0.47</v>
      </c>
    </row>
    <row collapsed="false" customFormat="false" customHeight="false" hidden="false" ht="12.1" outlineLevel="0" r="355">
      <c r="A355" s="45" t="n">
        <v>46190</v>
      </c>
      <c r="B355" s="16" t="s">
        <v>891</v>
      </c>
      <c r="C355" s="16" t="s">
        <v>35</v>
      </c>
      <c r="D355" s="16" t="s">
        <v>36</v>
      </c>
      <c r="E355" s="7" t="n">
        <v>100</v>
      </c>
      <c r="F355" s="16" t="s">
        <v>20</v>
      </c>
      <c r="G355" s="6" t="n">
        <v>36.7247</v>
      </c>
      <c r="H355" s="6" t="n">
        <v>368</v>
      </c>
      <c r="I355" s="6" t="n">
        <v>183.99</v>
      </c>
      <c r="J355" s="6" t="n">
        <v>477</v>
      </c>
      <c r="K355" s="6" t="n">
        <v>3672.47</v>
      </c>
      <c r="L355" s="6" t="n">
        <v>3195.47</v>
      </c>
      <c r="M355" s="6" t="n">
        <v>17.37</v>
      </c>
      <c r="N355" s="6" t="n">
        <v>8.68</v>
      </c>
    </row>
    <row collapsed="false" customFormat="false" customHeight="false" hidden="false" ht="12.1" outlineLevel="0" r="356">
      <c r="A356" s="45" t="n">
        <v>46190</v>
      </c>
      <c r="B356" s="16" t="s">
        <v>911</v>
      </c>
      <c r="C356" s="16" t="s">
        <v>119</v>
      </c>
      <c r="D356" s="16" t="s">
        <v>120</v>
      </c>
      <c r="E356" s="7" t="n">
        <v>1</v>
      </c>
      <c r="F356" s="16" t="s">
        <v>77</v>
      </c>
      <c r="G356" s="6" t="n">
        <v>11.1815</v>
      </c>
      <c r="H356" s="6" t="n">
        <v>1085</v>
      </c>
      <c r="I356" s="6" t="n">
        <v>702.47</v>
      </c>
      <c r="J356" s="6" t="n">
        <v>0.02</v>
      </c>
      <c r="K356" s="6" t="n">
        <v>11.1815</v>
      </c>
      <c r="L356" s="6" t="n">
        <v>9.74</v>
      </c>
      <c r="M356" s="6" t="n">
        <v>1.39</v>
      </c>
      <c r="N356" s="6" t="n">
        <v>0.9</v>
      </c>
    </row>
    <row collapsed="false" customFormat="false" customHeight="false" hidden="false" ht="12.1" outlineLevel="0" r="357">
      <c r="A357" s="45"/>
      <c r="B357" s="16"/>
      <c r="C357" s="16"/>
      <c r="D357" s="16"/>
      <c r="E357" s="7"/>
      <c r="F357" s="16"/>
      <c r="G357" s="6"/>
      <c r="H357" s="6"/>
      <c r="I357" s="6"/>
      <c r="J357" s="6"/>
      <c r="K357" s="6"/>
      <c r="L357" s="6"/>
      <c r="M357" s="6"/>
      <c r="N357" s="6"/>
    </row>
    <row collapsed="false" customFormat="false" customHeight="false" hidden="false" ht="12.1" outlineLevel="0" r="358">
      <c r="A358" s="45" t="n">
        <v>46203</v>
      </c>
      <c r="B358" s="16" t="s">
        <v>891</v>
      </c>
      <c r="C358" s="16" t="s">
        <v>95</v>
      </c>
      <c r="D358" s="16" t="s">
        <v>96</v>
      </c>
      <c r="E358" s="7" t="n">
        <v>10000</v>
      </c>
      <c r="F358" s="16" t="s">
        <v>20</v>
      </c>
      <c r="G358" s="6" t="n">
        <v>0.0725</v>
      </c>
      <c r="H358" s="6" t="n">
        <v>0.5215</v>
      </c>
      <c r="I358" s="6" t="n">
        <v>0.27</v>
      </c>
      <c r="J358" s="6" t="n">
        <v>94</v>
      </c>
      <c r="K358" s="6" t="n">
        <v>725</v>
      </c>
      <c r="L358" s="6" t="n">
        <v>631</v>
      </c>
      <c r="M358" s="6" t="n">
        <v>23.66</v>
      </c>
      <c r="N358" s="6" t="n">
        <v>12.1</v>
      </c>
    </row>
    <row collapsed="false" customFormat="false" customHeight="false" hidden="false" ht="12.1" outlineLevel="0" r="359">
      <c r="A359" s="45" t="n">
        <v>46205</v>
      </c>
      <c r="B359" s="16" t="s">
        <v>891</v>
      </c>
      <c r="C359" s="16" t="s">
        <v>84</v>
      </c>
      <c r="D359" s="16" t="s">
        <v>85</v>
      </c>
      <c r="E359" s="7" t="n">
        <v>10000</v>
      </c>
      <c r="F359" s="16" t="s">
        <v>20</v>
      </c>
      <c r="G359" s="6" t="n">
        <v>0.0385</v>
      </c>
      <c r="H359" s="6" t="n">
        <v>0.5426</v>
      </c>
      <c r="I359" s="6" t="n">
        <v>0.3</v>
      </c>
      <c r="J359" s="6" t="n">
        <v>50</v>
      </c>
      <c r="K359" s="6" t="n">
        <v>385</v>
      </c>
      <c r="L359" s="6" t="n">
        <v>335</v>
      </c>
      <c r="M359" s="6" t="n">
        <v>11.3</v>
      </c>
      <c r="N359" s="6" t="n">
        <v>6.17</v>
      </c>
    </row>
    <row collapsed="false" customFormat="false" customHeight="false" hidden="false" ht="12.1" outlineLevel="0" r="360">
      <c r="A360" s="45" t="n">
        <v>46209</v>
      </c>
      <c r="B360" s="16" t="s">
        <v>891</v>
      </c>
      <c r="C360" s="16" t="s">
        <v>97</v>
      </c>
      <c r="D360" s="16" t="s">
        <v>98</v>
      </c>
      <c r="E360" s="7" t="n">
        <v>10</v>
      </c>
      <c r="F360" s="16" t="s">
        <v>20</v>
      </c>
      <c r="G360" s="6" t="n">
        <v>28.11</v>
      </c>
      <c r="H360" s="6" t="n">
        <v>403.95</v>
      </c>
      <c r="I360" s="6" t="n">
        <v>498.05</v>
      </c>
      <c r="J360" s="6" t="n">
        <v>37</v>
      </c>
      <c r="K360" s="6" t="n">
        <v>281.1</v>
      </c>
      <c r="L360" s="6" t="n">
        <v>244.1</v>
      </c>
      <c r="M360" s="6" t="n">
        <v>4.9</v>
      </c>
      <c r="N360" s="6" t="n">
        <v>6.04</v>
      </c>
    </row>
    <row collapsed="false" customFormat="false" customHeight="false" hidden="false" ht="12.1" outlineLevel="0" r="361">
      <c r="A361" s="45" t="n">
        <v>46210</v>
      </c>
      <c r="B361" s="16" t="s">
        <v>891</v>
      </c>
      <c r="C361" s="16" t="s">
        <v>17</v>
      </c>
      <c r="D361" s="16" t="s">
        <v>19</v>
      </c>
      <c r="E361" s="7" t="n">
        <v>30</v>
      </c>
      <c r="F361" s="16" t="s">
        <v>20</v>
      </c>
      <c r="G361" s="6" t="n">
        <v>245</v>
      </c>
      <c r="H361" s="6" t="n">
        <v>1863.5</v>
      </c>
      <c r="I361" s="6" t="n">
        <v>2678.42</v>
      </c>
      <c r="J361" s="6" t="n">
        <v>956</v>
      </c>
      <c r="K361" s="6" t="n">
        <v>7350</v>
      </c>
      <c r="L361" s="6" t="n">
        <v>6394</v>
      </c>
      <c r="M361" s="6" t="n">
        <v>7.96</v>
      </c>
      <c r="N361" s="6" t="n">
        <v>11.44</v>
      </c>
    </row>
    <row collapsed="false" customFormat="false" customHeight="false" hidden="false" ht="12.1" outlineLevel="0" r="362">
      <c r="A362" s="45" t="n">
        <v>46212</v>
      </c>
      <c r="B362" s="16" t="s">
        <v>891</v>
      </c>
      <c r="C362" s="16" t="s">
        <v>72</v>
      </c>
      <c r="D362" s="16" t="s">
        <v>73</v>
      </c>
      <c r="E362" s="7" t="n">
        <v>50</v>
      </c>
      <c r="F362" s="16" t="s">
        <v>20</v>
      </c>
      <c r="G362" s="6" t="n">
        <v>19.57</v>
      </c>
      <c r="H362" s="6" t="n">
        <v>147.75</v>
      </c>
      <c r="I362" s="6" t="n">
        <v>151.17</v>
      </c>
      <c r="J362" s="6" t="n">
        <v>127</v>
      </c>
      <c r="K362" s="6" t="n">
        <v>978.5</v>
      </c>
      <c r="L362" s="6" t="n">
        <v>851.5</v>
      </c>
      <c r="M362" s="6" t="n">
        <v>11.27</v>
      </c>
      <c r="N362" s="6" t="n">
        <v>11.53</v>
      </c>
    </row>
    <row collapsed="false" customFormat="false" customHeight="false" hidden="false" ht="12.1" outlineLevel="0" r="363">
      <c r="A363" s="45" t="n">
        <v>46212</v>
      </c>
      <c r="B363" s="16" t="s">
        <v>891</v>
      </c>
      <c r="C363" s="16" t="s">
        <v>64</v>
      </c>
      <c r="D363" s="16" t="s">
        <v>65</v>
      </c>
      <c r="E363" s="7" t="n">
        <v>50</v>
      </c>
      <c r="F363" s="16" t="s">
        <v>20</v>
      </c>
      <c r="G363" s="6" t="n">
        <v>35</v>
      </c>
      <c r="H363" s="6" t="n">
        <v>181.75</v>
      </c>
      <c r="I363" s="6" t="n">
        <v>236.76</v>
      </c>
      <c r="J363" s="6" t="n">
        <v>228</v>
      </c>
      <c r="K363" s="6" t="n">
        <v>1750</v>
      </c>
      <c r="L363" s="6" t="n">
        <v>1522</v>
      </c>
      <c r="M363" s="6" t="n">
        <v>12.86</v>
      </c>
      <c r="N363" s="6" t="n">
        <v>16.75</v>
      </c>
    </row>
    <row collapsed="false" customFormat="false" customHeight="false" hidden="false" ht="12.1" outlineLevel="0" r="364">
      <c r="A364" s="45" t="n">
        <v>46212</v>
      </c>
      <c r="B364" s="16" t="s">
        <v>891</v>
      </c>
      <c r="C364" s="16" t="s">
        <v>57</v>
      </c>
      <c r="D364" s="16" t="s">
        <v>58</v>
      </c>
      <c r="E364" s="7" t="n">
        <v>35</v>
      </c>
      <c r="F364" s="16" t="s">
        <v>20</v>
      </c>
      <c r="G364" s="6" t="n">
        <v>2.27</v>
      </c>
      <c r="H364" s="6" t="n">
        <v>312.85</v>
      </c>
      <c r="I364" s="6" t="n">
        <v>444.336</v>
      </c>
      <c r="J364" s="6" t="n">
        <v>6</v>
      </c>
      <c r="K364" s="6" t="n">
        <v>79.45</v>
      </c>
      <c r="L364" s="6" t="n">
        <v>69.45</v>
      </c>
      <c r="M364" s="6" t="n">
        <v>0.45</v>
      </c>
      <c r="N364" s="6" t="n">
        <v>0.63</v>
      </c>
    </row>
    <row collapsed="false" customFormat="false" customHeight="false" hidden="false" ht="12.1" outlineLevel="0" r="365">
      <c r="A365" s="45" t="n">
        <v>46216</v>
      </c>
      <c r="B365" s="16" t="s">
        <v>891</v>
      </c>
      <c r="C365" s="16" t="s">
        <v>27</v>
      </c>
      <c r="D365" s="16" t="s">
        <v>28</v>
      </c>
      <c r="E365" s="7" t="n">
        <v>35</v>
      </c>
      <c r="F365" s="16" t="s">
        <v>20</v>
      </c>
      <c r="G365" s="6" t="n">
        <v>29.05</v>
      </c>
      <c r="H365" s="6" t="n">
        <v>1334</v>
      </c>
      <c r="I365" s="6" t="n">
        <v>1968.62</v>
      </c>
      <c r="J365" s="6" t="n">
        <v>132</v>
      </c>
      <c r="K365" s="6" t="n">
        <v>1016.75</v>
      </c>
      <c r="L365" s="6" t="n">
        <v>884.75</v>
      </c>
      <c r="M365" s="6" t="n">
        <v>1.28</v>
      </c>
      <c r="N365" s="6" t="n">
        <v>1.89</v>
      </c>
    </row>
    <row collapsed="false" customFormat="false" customHeight="false" hidden="false" ht="12.1" outlineLevel="0" r="366">
      <c r="A366" s="45" t="n">
        <v>46217</v>
      </c>
      <c r="B366" s="16" t="s">
        <v>891</v>
      </c>
      <c r="C366" s="16" t="s">
        <v>46</v>
      </c>
      <c r="D366" s="16" t="s">
        <v>47</v>
      </c>
      <c r="E366" s="7" t="n">
        <v>15</v>
      </c>
      <c r="F366" s="16" t="s">
        <v>20</v>
      </c>
      <c r="G366" s="6" t="n">
        <v>47</v>
      </c>
      <c r="H366" s="6" t="n">
        <v>1205.1</v>
      </c>
      <c r="I366" s="6" t="n">
        <v>1194.34</v>
      </c>
      <c r="J366" s="6" t="n">
        <v>92</v>
      </c>
      <c r="K366" s="6" t="n">
        <v>705</v>
      </c>
      <c r="L366" s="6" t="n">
        <v>613</v>
      </c>
      <c r="M366" s="6" t="n">
        <v>3.42</v>
      </c>
      <c r="N366" s="6" t="n">
        <v>3.39</v>
      </c>
    </row>
    <row collapsed="false" customFormat="false" customHeight="false" hidden="false" ht="12.1" outlineLevel="0" r="367">
      <c r="A367" s="45" t="n">
        <v>46218</v>
      </c>
      <c r="B367" s="16" t="s">
        <v>891</v>
      </c>
      <c r="C367" s="16" t="s">
        <v>75</v>
      </c>
      <c r="D367" s="16" t="s">
        <v>76</v>
      </c>
      <c r="E367" s="7" t="n">
        <v>15</v>
      </c>
      <c r="F367" s="16" t="s">
        <v>20</v>
      </c>
      <c r="G367" s="6" t="n">
        <v>11.61</v>
      </c>
      <c r="H367" s="6" t="n">
        <v>442.2</v>
      </c>
      <c r="I367" s="6" t="n">
        <v>477.6</v>
      </c>
      <c r="J367" s="6" t="n">
        <v>23</v>
      </c>
      <c r="K367" s="6" t="n">
        <v>174.15</v>
      </c>
      <c r="L367" s="6" t="n">
        <v>151.15</v>
      </c>
      <c r="M367" s="6" t="n">
        <v>2.11</v>
      </c>
      <c r="N367" s="6" t="n">
        <v>2.28</v>
      </c>
    </row>
    <row collapsed="false" customFormat="false" customHeight="false" hidden="false" ht="12.1" outlineLevel="0" r="368">
      <c r="A368" s="45" t="n">
        <v>46223</v>
      </c>
      <c r="B368" s="16" t="s">
        <v>891</v>
      </c>
      <c r="C368" s="16" t="s">
        <v>31</v>
      </c>
      <c r="D368" s="16" t="s">
        <v>32</v>
      </c>
      <c r="E368" s="7" t="n">
        <v>130</v>
      </c>
      <c r="F368" s="16" t="s">
        <v>20</v>
      </c>
      <c r="G368" s="6" t="n">
        <v>37.64</v>
      </c>
      <c r="H368" s="6" t="n">
        <v>295.99</v>
      </c>
      <c r="I368" s="6" t="n">
        <v>230.02</v>
      </c>
      <c r="J368" s="6" t="n">
        <v>489</v>
      </c>
      <c r="K368" s="6" t="n">
        <v>4893.2</v>
      </c>
      <c r="L368" s="6" t="n">
        <v>4257.2</v>
      </c>
      <c r="M368" s="6" t="n">
        <v>14.24</v>
      </c>
      <c r="N368" s="6" t="n">
        <v>11.06</v>
      </c>
    </row>
    <row collapsed="false" customFormat="false" customHeight="false" hidden="false" ht="12.1" outlineLevel="0" r="369">
      <c r="A369" s="45" t="n">
        <v>46223</v>
      </c>
      <c r="B369" s="16" t="s">
        <v>985</v>
      </c>
      <c r="C369" s="16" t="s">
        <v>81</v>
      </c>
      <c r="D369" s="16" t="s">
        <v>82</v>
      </c>
      <c r="E369" s="7" t="n">
        <v>100</v>
      </c>
      <c r="F369" s="16" t="s">
        <v>20</v>
      </c>
      <c r="G369" s="6" t="n">
        <v>9.71</v>
      </c>
      <c r="H369" s="6" t="n">
        <v>64.765</v>
      </c>
      <c r="I369" s="6" t="n">
        <v>89.25</v>
      </c>
      <c r="J369" s="6" t="n">
        <v>126</v>
      </c>
      <c r="K369" s="6" t="n">
        <v>971</v>
      </c>
      <c r="L369" s="6" t="n">
        <v>845</v>
      </c>
      <c r="M369" s="6" t="n">
        <v>9.47</v>
      </c>
      <c r="N369" s="6" t="n">
        <v>13.05</v>
      </c>
    </row>
    <row collapsed="false" customFormat="false" customHeight="false" hidden="false" ht="12.1" outlineLevel="0" r="370">
      <c r="A370" s="45" t="n">
        <v>46244</v>
      </c>
      <c r="B370" s="16" t="s">
        <v>891</v>
      </c>
      <c r="C370" s="16" t="s">
        <v>53</v>
      </c>
      <c r="D370" s="16" t="s">
        <v>54</v>
      </c>
      <c r="E370" s="7" t="n">
        <v>45</v>
      </c>
      <c r="F370" s="16" t="s">
        <v>20</v>
      </c>
      <c r="G370" s="6" t="n">
        <v>4.6</v>
      </c>
      <c r="H370" s="6" t="n">
        <v>254</v>
      </c>
      <c r="I370" s="6" t="n">
        <v>330.82</v>
      </c>
      <c r="J370" s="6" t="n">
        <v>27</v>
      </c>
      <c r="K370" s="6" t="n">
        <v>207</v>
      </c>
      <c r="L370" s="6" t="n">
        <v>180</v>
      </c>
      <c r="M370" s="6" t="n">
        <v>1.21</v>
      </c>
      <c r="N370" s="6" t="n">
        <v>1.57</v>
      </c>
    </row>
  </sheetData>
  <autoFilter ref="A1:N3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6" t="s">
        <v>185</v>
      </c>
      <c r="B1" s="46" t="s">
        <v>889</v>
      </c>
      <c r="C1" s="46" t="s">
        <v>0</v>
      </c>
      <c r="D1" s="46" t="s">
        <v>2</v>
      </c>
      <c r="E1" s="46" t="s">
        <v>7</v>
      </c>
      <c r="F1" s="46" t="s">
        <v>1146</v>
      </c>
      <c r="G1" s="46" t="s">
        <v>1173</v>
      </c>
      <c r="H1" s="46" t="s">
        <v>1150</v>
      </c>
      <c r="I1" s="46" t="s">
        <v>1151</v>
      </c>
      <c r="J1" s="46" t="s">
        <v>1152</v>
      </c>
    </row>
    <row collapsed="false" customFormat="false" customHeight="false" hidden="false" ht="12.1" outlineLevel="0" r="2">
      <c r="A2" s="47" t="n">
        <v>43928</v>
      </c>
      <c r="B2" s="16" t="s">
        <v>891</v>
      </c>
      <c r="C2" s="16" t="s">
        <v>770</v>
      </c>
      <c r="D2" s="16" t="s">
        <v>1174</v>
      </c>
      <c r="E2" s="6" t="n">
        <v>100</v>
      </c>
      <c r="F2" s="7" t="n">
        <v>2</v>
      </c>
      <c r="G2" s="6" t="n">
        <v>2.72</v>
      </c>
      <c r="H2" s="6" t="n">
        <v>0</v>
      </c>
      <c r="I2" s="6" t="n">
        <v>5.44</v>
      </c>
      <c r="J2" s="6" t="n">
        <v>5.44</v>
      </c>
    </row>
    <row collapsed="false" customFormat="false" customHeight="false" hidden="false" ht="12.1" outlineLevel="0" r="3">
      <c r="A3" s="47" t="n">
        <v>44108</v>
      </c>
      <c r="B3" s="16" t="s">
        <v>891</v>
      </c>
      <c r="C3" s="16" t="s">
        <v>778</v>
      </c>
      <c r="D3" s="16" t="s">
        <v>1175</v>
      </c>
      <c r="E3" s="6" t="n">
        <v>1000</v>
      </c>
      <c r="F3" s="7" t="n">
        <v>1</v>
      </c>
      <c r="G3" s="6" t="n">
        <v>42.18</v>
      </c>
      <c r="H3" s="6" t="n">
        <v>0</v>
      </c>
      <c r="I3" s="6" t="n">
        <v>42.18</v>
      </c>
      <c r="J3" s="6" t="n">
        <v>42.18</v>
      </c>
    </row>
    <row collapsed="false" customFormat="false" customHeight="false" hidden="false" ht="12.1" outlineLevel="0" r="4">
      <c r="A4" s="47" t="n">
        <v>44139</v>
      </c>
      <c r="B4" s="16" t="s">
        <v>891</v>
      </c>
      <c r="C4" s="16" t="s">
        <v>777</v>
      </c>
      <c r="D4" s="16" t="s">
        <v>1176</v>
      </c>
      <c r="E4" s="6" t="n">
        <v>1000</v>
      </c>
      <c r="F4" s="7" t="n">
        <v>1</v>
      </c>
      <c r="G4" s="6" t="n">
        <v>42.38</v>
      </c>
      <c r="H4" s="6" t="n">
        <v>0</v>
      </c>
      <c r="I4" s="6" t="n">
        <v>42.38</v>
      </c>
      <c r="J4" s="6" t="n">
        <v>42.38</v>
      </c>
    </row>
    <row collapsed="false" customFormat="false" customHeight="false" hidden="false" ht="12.1" outlineLevel="0" r="5">
      <c r="A5" s="47" t="n">
        <v>44290</v>
      </c>
      <c r="B5" s="16" t="s">
        <v>891</v>
      </c>
      <c r="C5" s="16" t="s">
        <v>778</v>
      </c>
      <c r="D5" s="16" t="s">
        <v>1175</v>
      </c>
      <c r="E5" s="6" t="n">
        <v>1000</v>
      </c>
      <c r="F5" s="7" t="n">
        <v>1</v>
      </c>
      <c r="G5" s="6" t="n">
        <v>38.2</v>
      </c>
      <c r="H5" s="6" t="n">
        <v>5</v>
      </c>
      <c r="I5" s="6" t="n">
        <v>38.2</v>
      </c>
      <c r="J5" s="6" t="n">
        <v>33.2</v>
      </c>
    </row>
    <row collapsed="false" customFormat="false" customHeight="false" hidden="false" ht="12.1" outlineLevel="0" r="6">
      <c r="A6" s="47" t="n">
        <v>44321</v>
      </c>
      <c r="B6" s="16" t="s">
        <v>891</v>
      </c>
      <c r="C6" s="16" t="s">
        <v>777</v>
      </c>
      <c r="D6" s="16" t="s">
        <v>1176</v>
      </c>
      <c r="E6" s="6" t="n">
        <v>1000</v>
      </c>
      <c r="F6" s="7" t="n">
        <v>1</v>
      </c>
      <c r="G6" s="6" t="n">
        <v>42.38</v>
      </c>
      <c r="H6" s="6" t="n">
        <v>6</v>
      </c>
      <c r="I6" s="6" t="n">
        <v>42.38</v>
      </c>
      <c r="J6" s="6" t="n">
        <v>36.38</v>
      </c>
    </row>
    <row collapsed="false" customFormat="false" customHeight="false" hidden="false" ht="12.1" outlineLevel="0" r="7">
      <c r="A7" s="47" t="n">
        <v>44472</v>
      </c>
      <c r="B7" s="16" t="s">
        <v>891</v>
      </c>
      <c r="C7" s="16" t="s">
        <v>778</v>
      </c>
      <c r="D7" s="16" t="s">
        <v>1175</v>
      </c>
      <c r="E7" s="6" t="n">
        <v>1000</v>
      </c>
      <c r="F7" s="7" t="n">
        <v>1</v>
      </c>
      <c r="G7" s="6" t="n">
        <v>42.68</v>
      </c>
      <c r="H7" s="6" t="n">
        <v>6</v>
      </c>
      <c r="I7" s="6" t="n">
        <v>42.68</v>
      </c>
      <c r="J7" s="6" t="n">
        <v>36.68</v>
      </c>
    </row>
    <row collapsed="false" customFormat="false" customHeight="false" hidden="false" ht="12.1" outlineLevel="0" r="8">
      <c r="A8" s="47" t="n">
        <v>44503</v>
      </c>
      <c r="B8" s="16" t="s">
        <v>891</v>
      </c>
      <c r="C8" s="16" t="s">
        <v>777</v>
      </c>
      <c r="D8" s="16" t="s">
        <v>1176</v>
      </c>
      <c r="E8" s="6" t="n">
        <v>1000</v>
      </c>
      <c r="F8" s="7" t="n">
        <v>1</v>
      </c>
      <c r="G8" s="6" t="n">
        <v>42.38</v>
      </c>
      <c r="H8" s="6" t="n">
        <v>6</v>
      </c>
      <c r="I8" s="6" t="n">
        <v>42.38</v>
      </c>
      <c r="J8" s="6" t="n">
        <v>36.38</v>
      </c>
    </row>
    <row collapsed="false" customFormat="false" customHeight="false" hidden="false" ht="12.1" outlineLevel="0" r="9">
      <c r="A9" s="47" t="n">
        <v>44654</v>
      </c>
      <c r="B9" s="16" t="s">
        <v>891</v>
      </c>
      <c r="C9" s="16" t="s">
        <v>778</v>
      </c>
      <c r="D9" s="16" t="s">
        <v>1175</v>
      </c>
      <c r="E9" s="6" t="n">
        <v>1000</v>
      </c>
      <c r="F9" s="7" t="n">
        <v>1</v>
      </c>
      <c r="G9" s="6" t="n">
        <v>44.18</v>
      </c>
      <c r="H9" s="6" t="n">
        <v>6</v>
      </c>
      <c r="I9" s="6" t="n">
        <v>44.18</v>
      </c>
      <c r="J9" s="6" t="n">
        <v>38.18</v>
      </c>
    </row>
    <row collapsed="false" customFormat="false" customHeight="false" hidden="false" ht="12.1" outlineLevel="0" r="10">
      <c r="A10" s="47" t="n">
        <v>44685</v>
      </c>
      <c r="B10" s="16" t="s">
        <v>891</v>
      </c>
      <c r="C10" s="16" t="s">
        <v>777</v>
      </c>
      <c r="D10" s="16" t="s">
        <v>1176</v>
      </c>
      <c r="E10" s="6" t="n">
        <v>1000</v>
      </c>
      <c r="F10" s="7" t="n">
        <v>1</v>
      </c>
      <c r="G10" s="6" t="n">
        <v>42.38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47" t="n">
        <v>44836</v>
      </c>
      <c r="B11" s="16" t="s">
        <v>891</v>
      </c>
      <c r="C11" s="16" t="s">
        <v>778</v>
      </c>
      <c r="D11" s="16" t="s">
        <v>1175</v>
      </c>
      <c r="E11" s="6" t="n">
        <v>1000</v>
      </c>
      <c r="F11" s="7" t="n">
        <v>1</v>
      </c>
      <c r="G11" s="6" t="n">
        <v>73.95</v>
      </c>
      <c r="H11" s="6" t="n">
        <v>10</v>
      </c>
      <c r="I11" s="6" t="n">
        <v>73.95</v>
      </c>
      <c r="J11" s="6" t="n">
        <v>63.95</v>
      </c>
    </row>
    <row collapsed="false" customFormat="false" customHeight="false" hidden="false" ht="12.1" outlineLevel="0" r="12">
      <c r="A12" s="47" t="n">
        <v>44867</v>
      </c>
      <c r="B12" s="16" t="s">
        <v>891</v>
      </c>
      <c r="C12" s="16" t="s">
        <v>777</v>
      </c>
      <c r="D12" s="16" t="s">
        <v>1176</v>
      </c>
      <c r="E12" s="6" t="n">
        <v>1000</v>
      </c>
      <c r="F12" s="7" t="n">
        <v>1</v>
      </c>
      <c r="G12" s="6" t="n">
        <v>42.38</v>
      </c>
      <c r="H12" s="6" t="n">
        <v>6</v>
      </c>
      <c r="I12" s="6" t="n">
        <v>42.38</v>
      </c>
      <c r="J12" s="6" t="n">
        <v>36.38</v>
      </c>
    </row>
    <row collapsed="false" customFormat="false" customHeight="false" hidden="false" ht="12.1" outlineLevel="0" r="13">
      <c r="A13" s="47" t="n">
        <v>44881</v>
      </c>
      <c r="B13" s="16" t="s">
        <v>891</v>
      </c>
      <c r="C13" s="16" t="s">
        <v>793</v>
      </c>
      <c r="D13" s="16" t="s">
        <v>1177</v>
      </c>
      <c r="E13" s="6" t="n">
        <v>1000</v>
      </c>
      <c r="F13" s="7" t="n">
        <v>1</v>
      </c>
      <c r="G13" s="6" t="n">
        <v>16.45</v>
      </c>
      <c r="H13" s="6" t="n">
        <v>2</v>
      </c>
      <c r="I13" s="6" t="n">
        <v>16.45</v>
      </c>
      <c r="J13" s="6" t="n">
        <v>14.45</v>
      </c>
    </row>
    <row collapsed="false" customFormat="false" customHeight="false" hidden="false" ht="12.1" outlineLevel="0" r="14">
      <c r="A14" s="47" t="n">
        <v>44972</v>
      </c>
      <c r="B14" s="16" t="s">
        <v>891</v>
      </c>
      <c r="C14" s="16" t="s">
        <v>793</v>
      </c>
      <c r="D14" s="16" t="s">
        <v>1177</v>
      </c>
      <c r="E14" s="6" t="n">
        <v>1000</v>
      </c>
      <c r="F14" s="7" t="n">
        <v>1</v>
      </c>
      <c r="G14" s="6" t="n">
        <v>16.45</v>
      </c>
      <c r="H14" s="6" t="n">
        <v>2</v>
      </c>
      <c r="I14" s="6" t="n">
        <v>16.45</v>
      </c>
      <c r="J14" s="6" t="n">
        <v>14.45</v>
      </c>
    </row>
    <row collapsed="false" customFormat="false" customHeight="false" hidden="false" ht="12.1" outlineLevel="0" r="15">
      <c r="A15" s="47" t="n">
        <v>45018</v>
      </c>
      <c r="B15" s="16" t="s">
        <v>891</v>
      </c>
      <c r="C15" s="16" t="s">
        <v>778</v>
      </c>
      <c r="D15" s="16" t="s">
        <v>1175</v>
      </c>
      <c r="E15" s="6" t="n">
        <v>1000</v>
      </c>
      <c r="F15" s="7" t="n">
        <v>1</v>
      </c>
      <c r="G15" s="6" t="n">
        <v>58.94</v>
      </c>
      <c r="H15" s="6" t="n">
        <v>8</v>
      </c>
      <c r="I15" s="6" t="n">
        <v>58.94</v>
      </c>
      <c r="J15" s="6" t="n">
        <v>50.94</v>
      </c>
    </row>
    <row collapsed="false" customFormat="false" customHeight="false" hidden="false" ht="12.1" outlineLevel="0" r="16">
      <c r="A16" s="47" t="n">
        <v>45049</v>
      </c>
      <c r="B16" s="16" t="s">
        <v>891</v>
      </c>
      <c r="C16" s="16" t="s">
        <v>777</v>
      </c>
      <c r="D16" s="16" t="s">
        <v>1176</v>
      </c>
      <c r="E16" s="6" t="n">
        <v>1000</v>
      </c>
      <c r="F16" s="7" t="n">
        <v>1</v>
      </c>
      <c r="G16" s="6" t="n">
        <v>42.38</v>
      </c>
      <c r="H16" s="6" t="n">
        <v>6</v>
      </c>
      <c r="I16" s="6" t="n">
        <v>42.38</v>
      </c>
      <c r="J16" s="6" t="n">
        <v>36.38</v>
      </c>
    </row>
    <row collapsed="false" customFormat="false" customHeight="false" hidden="false" ht="12.1" outlineLevel="0" r="17">
      <c r="A17" s="47" t="n">
        <v>45050</v>
      </c>
      <c r="B17" s="16" t="s">
        <v>891</v>
      </c>
      <c r="C17" s="16" t="s">
        <v>796</v>
      </c>
      <c r="D17" s="16" t="s">
        <v>1178</v>
      </c>
      <c r="E17" s="6" t="n">
        <v>1000</v>
      </c>
      <c r="F17" s="7" t="n">
        <v>1</v>
      </c>
      <c r="G17" s="6" t="n">
        <v>20.69</v>
      </c>
      <c r="H17" s="6" t="n">
        <v>3</v>
      </c>
      <c r="I17" s="6" t="n">
        <v>20.69</v>
      </c>
      <c r="J17" s="6" t="n">
        <v>17.69</v>
      </c>
    </row>
    <row collapsed="false" customFormat="false" customHeight="false" hidden="false" ht="12.1" outlineLevel="0" r="18">
      <c r="A18" s="47" t="n">
        <v>45063</v>
      </c>
      <c r="B18" s="16" t="s">
        <v>891</v>
      </c>
      <c r="C18" s="16" t="s">
        <v>793</v>
      </c>
      <c r="D18" s="16" t="s">
        <v>1177</v>
      </c>
      <c r="E18" s="6" t="n">
        <v>1000</v>
      </c>
      <c r="F18" s="7" t="n">
        <v>2</v>
      </c>
      <c r="G18" s="6" t="n">
        <v>16.45</v>
      </c>
      <c r="H18" s="6" t="n">
        <v>4</v>
      </c>
      <c r="I18" s="6" t="n">
        <v>32.9</v>
      </c>
      <c r="J18" s="6" t="n">
        <v>28.9</v>
      </c>
    </row>
    <row collapsed="false" customFormat="false" customHeight="false" hidden="false" ht="12.1" outlineLevel="0" r="19">
      <c r="A19" s="47" t="n">
        <v>45141</v>
      </c>
      <c r="B19" s="16" t="s">
        <v>891</v>
      </c>
      <c r="C19" s="16" t="s">
        <v>796</v>
      </c>
      <c r="D19" s="16" t="s">
        <v>1178</v>
      </c>
      <c r="E19" s="6" t="n">
        <v>1000</v>
      </c>
      <c r="F19" s="7" t="n">
        <v>1</v>
      </c>
      <c r="G19" s="6" t="n">
        <v>20.69</v>
      </c>
      <c r="H19" s="6" t="n">
        <v>3</v>
      </c>
      <c r="I19" s="6" t="n">
        <v>20.69</v>
      </c>
      <c r="J19" s="6" t="n">
        <v>17.69</v>
      </c>
    </row>
    <row collapsed="false" customFormat="false" customHeight="false" hidden="false" ht="12.1" outlineLevel="0" r="20">
      <c r="A20" s="47" t="n">
        <v>45154</v>
      </c>
      <c r="B20" s="16" t="s">
        <v>891</v>
      </c>
      <c r="C20" s="16" t="s">
        <v>793</v>
      </c>
      <c r="D20" s="16" t="s">
        <v>1177</v>
      </c>
      <c r="E20" s="6" t="n">
        <v>1000</v>
      </c>
      <c r="F20" s="7" t="n">
        <v>2</v>
      </c>
      <c r="G20" s="6" t="n">
        <v>16.45</v>
      </c>
      <c r="H20" s="6" t="n">
        <v>4</v>
      </c>
      <c r="I20" s="6" t="n">
        <v>32.9</v>
      </c>
      <c r="J20" s="6" t="n">
        <v>28.9</v>
      </c>
    </row>
    <row collapsed="false" customFormat="false" customHeight="false" hidden="false" ht="12.1" outlineLevel="0" r="21">
      <c r="A21" s="47" t="n">
        <v>45200</v>
      </c>
      <c r="B21" s="16" t="s">
        <v>891</v>
      </c>
      <c r="C21" s="16" t="s">
        <v>778</v>
      </c>
      <c r="D21" s="16" t="s">
        <v>1175</v>
      </c>
      <c r="E21" s="6" t="n">
        <v>1000</v>
      </c>
      <c r="F21" s="7" t="n">
        <v>1</v>
      </c>
      <c r="G21" s="6" t="n">
        <v>59.09</v>
      </c>
      <c r="H21" s="6" t="n">
        <v>8</v>
      </c>
      <c r="I21" s="6" t="n">
        <v>59.09</v>
      </c>
      <c r="J21" s="6" t="n">
        <v>51.09</v>
      </c>
    </row>
    <row collapsed="false" customFormat="false" customHeight="false" hidden="false" ht="12.1" outlineLevel="0" r="22">
      <c r="A22" s="47" t="n">
        <v>45222</v>
      </c>
      <c r="B22" s="16" t="s">
        <v>891</v>
      </c>
      <c r="C22" s="16" t="s">
        <v>802</v>
      </c>
      <c r="D22" s="16" t="s">
        <v>1179</v>
      </c>
      <c r="E22" s="6" t="n">
        <v>1000</v>
      </c>
      <c r="F22" s="7" t="n">
        <v>1</v>
      </c>
      <c r="G22" s="6" t="n">
        <v>30.79</v>
      </c>
      <c r="H22" s="6" t="n">
        <v>4</v>
      </c>
      <c r="I22" s="6" t="n">
        <v>30.79</v>
      </c>
      <c r="J22" s="6" t="n">
        <v>26.79</v>
      </c>
    </row>
    <row collapsed="false" customFormat="false" customHeight="false" hidden="false" ht="12.1" outlineLevel="0" r="23">
      <c r="A23" s="47" t="n">
        <v>45231</v>
      </c>
      <c r="B23" s="16" t="s">
        <v>891</v>
      </c>
      <c r="C23" s="16" t="s">
        <v>777</v>
      </c>
      <c r="D23" s="16" t="s">
        <v>1176</v>
      </c>
      <c r="E23" s="6" t="n">
        <v>1000</v>
      </c>
      <c r="F23" s="7" t="n">
        <v>1</v>
      </c>
      <c r="G23" s="6" t="n">
        <v>42.38</v>
      </c>
      <c r="H23" s="6" t="n">
        <v>6</v>
      </c>
      <c r="I23" s="6" t="n">
        <v>42.38</v>
      </c>
      <c r="J23" s="6" t="n">
        <v>36.38</v>
      </c>
    </row>
    <row collapsed="false" customFormat="false" customHeight="false" hidden="false" ht="12.1" outlineLevel="0" r="24">
      <c r="A24" s="47" t="n">
        <v>45232</v>
      </c>
      <c r="B24" s="16" t="s">
        <v>891</v>
      </c>
      <c r="C24" s="16" t="s">
        <v>796</v>
      </c>
      <c r="D24" s="16" t="s">
        <v>1178</v>
      </c>
      <c r="E24" s="6" t="n">
        <v>1000</v>
      </c>
      <c r="F24" s="7" t="n">
        <v>1</v>
      </c>
      <c r="G24" s="6" t="n">
        <v>20.69</v>
      </c>
      <c r="H24" s="6" t="n">
        <v>3</v>
      </c>
      <c r="I24" s="6" t="n">
        <v>20.69</v>
      </c>
      <c r="J24" s="6" t="n">
        <v>17.69</v>
      </c>
    </row>
    <row collapsed="false" customFormat="false" customHeight="false" hidden="false" ht="12.1" outlineLevel="0" r="25">
      <c r="A25" s="47" t="n">
        <v>45237</v>
      </c>
      <c r="B25" s="16" t="s">
        <v>891</v>
      </c>
      <c r="C25" s="16" t="s">
        <v>803</v>
      </c>
      <c r="D25" s="16" t="s">
        <v>1180</v>
      </c>
      <c r="E25" s="6" t="n">
        <v>1000</v>
      </c>
      <c r="F25" s="7" t="n">
        <v>1</v>
      </c>
      <c r="G25" s="6" t="n">
        <v>20.19</v>
      </c>
      <c r="H25" s="6" t="n">
        <v>3</v>
      </c>
      <c r="I25" s="6" t="n">
        <v>20.19</v>
      </c>
      <c r="J25" s="6" t="n">
        <v>17.19</v>
      </c>
    </row>
    <row collapsed="false" customFormat="false" customHeight="false" hidden="false" ht="12.1" outlineLevel="0" r="26">
      <c r="A26" s="47" t="n">
        <v>45245</v>
      </c>
      <c r="B26" s="16" t="s">
        <v>891</v>
      </c>
      <c r="C26" s="16" t="s">
        <v>793</v>
      </c>
      <c r="D26" s="16" t="s">
        <v>1177</v>
      </c>
      <c r="E26" s="6" t="n">
        <v>1000</v>
      </c>
      <c r="F26" s="7" t="n">
        <v>2</v>
      </c>
      <c r="G26" s="6" t="n">
        <v>16.45</v>
      </c>
      <c r="H26" s="6" t="n">
        <v>4</v>
      </c>
      <c r="I26" s="6" t="n">
        <v>32.9</v>
      </c>
      <c r="J26" s="6" t="n">
        <v>28.9</v>
      </c>
    </row>
    <row collapsed="false" customFormat="false" customHeight="false" hidden="false" ht="12.1" outlineLevel="0" r="27">
      <c r="A27" s="47" t="n">
        <v>45272</v>
      </c>
      <c r="B27" s="16" t="s">
        <v>911</v>
      </c>
      <c r="C27" s="16" t="s">
        <v>798</v>
      </c>
      <c r="D27" s="16" t="s">
        <v>1181</v>
      </c>
      <c r="E27" s="6" t="n">
        <v>1000</v>
      </c>
      <c r="F27" s="7" t="n">
        <v>1</v>
      </c>
      <c r="G27" s="6" t="n">
        <v>50.86</v>
      </c>
      <c r="H27" s="6" t="n">
        <v>7</v>
      </c>
      <c r="I27" s="6" t="n">
        <v>50.86</v>
      </c>
      <c r="J27" s="6" t="n">
        <v>43.86</v>
      </c>
    </row>
    <row collapsed="false" customFormat="false" customHeight="false" hidden="false" ht="12.1" outlineLevel="0" r="28">
      <c r="A28" s="47" t="n">
        <v>45302</v>
      </c>
      <c r="B28" s="16" t="s">
        <v>891</v>
      </c>
      <c r="C28" s="16" t="s">
        <v>807</v>
      </c>
      <c r="D28" s="16" t="s">
        <v>1182</v>
      </c>
      <c r="E28" s="6" t="n">
        <v>1000</v>
      </c>
      <c r="F28" s="7" t="n">
        <v>1</v>
      </c>
      <c r="G28" s="6" t="n">
        <v>33.03</v>
      </c>
      <c r="H28" s="6" t="n">
        <v>4</v>
      </c>
      <c r="I28" s="6" t="n">
        <v>33.03</v>
      </c>
      <c r="J28" s="6" t="n">
        <v>29.03</v>
      </c>
    </row>
    <row collapsed="false" customFormat="false" customHeight="false" hidden="false" ht="12.1" outlineLevel="0" r="29">
      <c r="A29" s="47" t="n">
        <v>45313</v>
      </c>
      <c r="B29" s="16" t="s">
        <v>891</v>
      </c>
      <c r="C29" s="16" t="s">
        <v>802</v>
      </c>
      <c r="D29" s="16" t="s">
        <v>1179</v>
      </c>
      <c r="E29" s="6" t="n">
        <v>1000</v>
      </c>
      <c r="F29" s="7" t="n">
        <v>2</v>
      </c>
      <c r="G29" s="6" t="n">
        <v>30.79</v>
      </c>
      <c r="H29" s="6" t="n">
        <v>8</v>
      </c>
      <c r="I29" s="6" t="n">
        <v>61.58</v>
      </c>
      <c r="J29" s="6" t="n">
        <v>53.58</v>
      </c>
    </row>
    <row collapsed="false" customFormat="false" customHeight="false" hidden="false" ht="12.1" outlineLevel="0" r="30">
      <c r="A30" s="47" t="n">
        <v>45323</v>
      </c>
      <c r="B30" s="16" t="s">
        <v>891</v>
      </c>
      <c r="C30" s="16" t="s">
        <v>796</v>
      </c>
      <c r="D30" s="16" t="s">
        <v>1178</v>
      </c>
      <c r="E30" s="6" t="n">
        <v>1000</v>
      </c>
      <c r="F30" s="7" t="n">
        <v>1</v>
      </c>
      <c r="G30" s="6" t="n">
        <v>20.69</v>
      </c>
      <c r="H30" s="6" t="n">
        <v>3</v>
      </c>
      <c r="I30" s="6" t="n">
        <v>20.69</v>
      </c>
      <c r="J30" s="6" t="n">
        <v>17.69</v>
      </c>
    </row>
    <row collapsed="false" customFormat="false" customHeight="false" hidden="false" ht="12.1" outlineLevel="0" r="31">
      <c r="A31" s="47" t="n">
        <v>45328</v>
      </c>
      <c r="B31" s="16" t="s">
        <v>891</v>
      </c>
      <c r="C31" s="16" t="s">
        <v>803</v>
      </c>
      <c r="D31" s="16" t="s">
        <v>1180</v>
      </c>
      <c r="E31" s="6" t="n">
        <v>1000</v>
      </c>
      <c r="F31" s="7" t="n">
        <v>1</v>
      </c>
      <c r="G31" s="6" t="n">
        <v>20.19</v>
      </c>
      <c r="H31" s="6" t="n">
        <v>3</v>
      </c>
      <c r="I31" s="6" t="n">
        <v>20.19</v>
      </c>
      <c r="J31" s="6" t="n">
        <v>17.19</v>
      </c>
    </row>
    <row collapsed="false" customFormat="false" customHeight="false" hidden="false" ht="12.1" outlineLevel="0" r="32">
      <c r="A32" s="47" t="n">
        <v>45334</v>
      </c>
      <c r="B32" s="16" t="s">
        <v>911</v>
      </c>
      <c r="C32" s="16" t="s">
        <v>176</v>
      </c>
      <c r="D32" s="16" t="s">
        <v>177</v>
      </c>
      <c r="E32" s="6" t="n">
        <v>1000</v>
      </c>
      <c r="F32" s="7" t="n">
        <v>1</v>
      </c>
      <c r="G32" s="6" t="n">
        <v>63.33</v>
      </c>
      <c r="H32" s="6" t="n">
        <v>8</v>
      </c>
      <c r="I32" s="6" t="n">
        <v>63.33</v>
      </c>
      <c r="J32" s="6" t="n">
        <v>55.33</v>
      </c>
    </row>
    <row collapsed="false" customFormat="false" customHeight="false" hidden="false" ht="12.1" outlineLevel="0" r="33">
      <c r="A33" s="47" t="n">
        <v>45336</v>
      </c>
      <c r="B33" s="16" t="s">
        <v>891</v>
      </c>
      <c r="C33" s="16" t="s">
        <v>793</v>
      </c>
      <c r="D33" s="16" t="s">
        <v>1177</v>
      </c>
      <c r="E33" s="6" t="n">
        <v>1000</v>
      </c>
      <c r="F33" s="7" t="n">
        <v>2</v>
      </c>
      <c r="G33" s="6" t="n">
        <v>16.45</v>
      </c>
      <c r="H33" s="6" t="n">
        <v>4</v>
      </c>
      <c r="I33" s="6" t="n">
        <v>32.9</v>
      </c>
      <c r="J33" s="6" t="n">
        <v>28.9</v>
      </c>
    </row>
    <row collapsed="false" customFormat="false" customHeight="false" hidden="false" ht="12.1" outlineLevel="0" r="34">
      <c r="A34" s="47" t="n">
        <v>45349</v>
      </c>
      <c r="B34" s="16" t="s">
        <v>891</v>
      </c>
      <c r="C34" s="16" t="s">
        <v>806</v>
      </c>
      <c r="D34" s="16" t="s">
        <v>1183</v>
      </c>
      <c r="E34" s="6" t="n">
        <v>1000</v>
      </c>
      <c r="F34" s="7" t="n">
        <v>1</v>
      </c>
      <c r="G34" s="6" t="n">
        <v>32.41</v>
      </c>
      <c r="H34" s="6" t="n">
        <v>4</v>
      </c>
      <c r="I34" s="6" t="n">
        <v>32.41</v>
      </c>
      <c r="J34" s="6" t="n">
        <v>28.41</v>
      </c>
    </row>
    <row collapsed="false" customFormat="false" customHeight="false" hidden="false" ht="12.1" outlineLevel="0" r="35">
      <c r="A35" s="47" t="n">
        <v>45382</v>
      </c>
      <c r="B35" s="16" t="s">
        <v>891</v>
      </c>
      <c r="C35" s="16" t="s">
        <v>778</v>
      </c>
      <c r="D35" s="16" t="s">
        <v>1175</v>
      </c>
      <c r="E35" s="6" t="n">
        <v>1000</v>
      </c>
      <c r="F35" s="7" t="n">
        <v>1</v>
      </c>
      <c r="G35" s="6" t="n">
        <v>66.97</v>
      </c>
      <c r="H35" s="6" t="n">
        <v>9</v>
      </c>
      <c r="I35" s="6" t="n">
        <v>66.97</v>
      </c>
      <c r="J35" s="6" t="n">
        <v>57.97</v>
      </c>
    </row>
    <row collapsed="false" customFormat="false" customHeight="false" hidden="false" ht="12.1" outlineLevel="0" r="36">
      <c r="A36" s="47" t="n">
        <v>45385</v>
      </c>
      <c r="B36" s="16" t="s">
        <v>891</v>
      </c>
      <c r="C36" s="16" t="s">
        <v>814</v>
      </c>
      <c r="D36" s="16" t="s">
        <v>1184</v>
      </c>
      <c r="E36" s="6" t="n">
        <v>1000</v>
      </c>
      <c r="F36" s="7" t="n">
        <v>5</v>
      </c>
      <c r="G36" s="6" t="n">
        <v>11.01</v>
      </c>
      <c r="H36" s="6" t="n">
        <v>7</v>
      </c>
      <c r="I36" s="6" t="n">
        <v>55.05</v>
      </c>
      <c r="J36" s="6" t="n">
        <v>48.05</v>
      </c>
    </row>
    <row collapsed="false" customFormat="false" customHeight="false" hidden="false" ht="12.1" outlineLevel="0" r="37">
      <c r="A37" s="47" t="n">
        <v>45393</v>
      </c>
      <c r="B37" s="16" t="s">
        <v>891</v>
      </c>
      <c r="C37" s="16" t="s">
        <v>807</v>
      </c>
      <c r="D37" s="16" t="s">
        <v>1182</v>
      </c>
      <c r="E37" s="6" t="n">
        <v>1000</v>
      </c>
      <c r="F37" s="7" t="n">
        <v>1</v>
      </c>
      <c r="G37" s="6" t="n">
        <v>33.03</v>
      </c>
      <c r="H37" s="6" t="n">
        <v>4</v>
      </c>
      <c r="I37" s="6" t="n">
        <v>33.03</v>
      </c>
      <c r="J37" s="6" t="n">
        <v>29.03</v>
      </c>
    </row>
    <row collapsed="false" customFormat="false" customHeight="false" hidden="false" ht="12.1" outlineLevel="0" r="38">
      <c r="A38" s="47" t="n">
        <v>45399</v>
      </c>
      <c r="B38" s="16" t="s">
        <v>891</v>
      </c>
      <c r="C38" s="16" t="s">
        <v>808</v>
      </c>
      <c r="D38" s="16" t="s">
        <v>1185</v>
      </c>
      <c r="E38" s="6" t="n">
        <v>1000</v>
      </c>
      <c r="F38" s="7" t="n">
        <v>2</v>
      </c>
      <c r="G38" s="6" t="n">
        <v>22.81</v>
      </c>
      <c r="H38" s="6" t="n">
        <v>6</v>
      </c>
      <c r="I38" s="6" t="n">
        <v>45.62</v>
      </c>
      <c r="J38" s="6" t="n">
        <v>39.62</v>
      </c>
    </row>
    <row collapsed="false" customFormat="false" customHeight="false" hidden="false" ht="12.1" outlineLevel="0" r="39">
      <c r="A39" s="47" t="n">
        <v>45404</v>
      </c>
      <c r="B39" s="16" t="s">
        <v>891</v>
      </c>
      <c r="C39" s="16" t="s">
        <v>802</v>
      </c>
      <c r="D39" s="16" t="s">
        <v>1179</v>
      </c>
      <c r="E39" s="6" t="n">
        <v>1000</v>
      </c>
      <c r="F39" s="7" t="n">
        <v>2</v>
      </c>
      <c r="G39" s="6" t="n">
        <v>30.79</v>
      </c>
      <c r="H39" s="6" t="n">
        <v>8</v>
      </c>
      <c r="I39" s="6" t="n">
        <v>61.58</v>
      </c>
      <c r="J39" s="6" t="n">
        <v>53.58</v>
      </c>
    </row>
    <row collapsed="false" customFormat="false" customHeight="false" hidden="false" ht="12.1" outlineLevel="0" r="40">
      <c r="A40" s="47" t="n">
        <v>45413</v>
      </c>
      <c r="B40" s="16" t="s">
        <v>891</v>
      </c>
      <c r="C40" s="16" t="s">
        <v>777</v>
      </c>
      <c r="D40" s="16" t="s">
        <v>1176</v>
      </c>
      <c r="E40" s="6" t="n">
        <v>1000</v>
      </c>
      <c r="F40" s="7" t="n">
        <v>1</v>
      </c>
      <c r="G40" s="6" t="n">
        <v>42.38</v>
      </c>
      <c r="H40" s="6" t="n">
        <v>6</v>
      </c>
      <c r="I40" s="6" t="n">
        <v>42.38</v>
      </c>
      <c r="J40" s="6" t="n">
        <v>36.38</v>
      </c>
    </row>
    <row collapsed="false" customFormat="false" customHeight="false" hidden="false" ht="12.1" outlineLevel="0" r="41">
      <c r="A41" s="47" t="n">
        <v>45414</v>
      </c>
      <c r="B41" s="16" t="s">
        <v>891</v>
      </c>
      <c r="C41" s="16" t="s">
        <v>796</v>
      </c>
      <c r="D41" s="16" t="s">
        <v>1178</v>
      </c>
      <c r="E41" s="6" t="n">
        <v>1000</v>
      </c>
      <c r="F41" s="7" t="n">
        <v>1</v>
      </c>
      <c r="G41" s="6" t="n">
        <v>20.69</v>
      </c>
      <c r="H41" s="6" t="n">
        <v>3</v>
      </c>
      <c r="I41" s="6" t="n">
        <v>20.69</v>
      </c>
      <c r="J41" s="6" t="n">
        <v>17.69</v>
      </c>
    </row>
    <row collapsed="false" customFormat="false" customHeight="false" hidden="false" ht="12.1" outlineLevel="0" r="42">
      <c r="A42" s="47" t="n">
        <v>45415</v>
      </c>
      <c r="B42" s="16" t="s">
        <v>891</v>
      </c>
      <c r="C42" s="16" t="s">
        <v>814</v>
      </c>
      <c r="D42" s="16" t="s">
        <v>1184</v>
      </c>
      <c r="E42" s="6" t="n">
        <v>1000</v>
      </c>
      <c r="F42" s="7" t="n">
        <v>5</v>
      </c>
      <c r="G42" s="6" t="n">
        <v>11.01</v>
      </c>
      <c r="H42" s="6" t="n">
        <v>7</v>
      </c>
      <c r="I42" s="6" t="n">
        <v>55.05</v>
      </c>
      <c r="J42" s="6" t="n">
        <v>48.05</v>
      </c>
    </row>
    <row collapsed="false" customFormat="false" customHeight="false" hidden="false" ht="12.1" outlineLevel="0" r="43">
      <c r="A43" s="47" t="n">
        <v>45419</v>
      </c>
      <c r="B43" s="16" t="s">
        <v>891</v>
      </c>
      <c r="C43" s="16" t="s">
        <v>803</v>
      </c>
      <c r="D43" s="16" t="s">
        <v>1180</v>
      </c>
      <c r="E43" s="6" t="n">
        <v>1000</v>
      </c>
      <c r="F43" s="7" t="n">
        <v>1</v>
      </c>
      <c r="G43" s="6" t="n">
        <v>20.19</v>
      </c>
      <c r="H43" s="6" t="n">
        <v>3</v>
      </c>
      <c r="I43" s="6" t="n">
        <v>20.19</v>
      </c>
      <c r="J43" s="6" t="n">
        <v>17.19</v>
      </c>
    </row>
    <row collapsed="false" customFormat="false" customHeight="false" hidden="false" ht="12.1" outlineLevel="0" r="44">
      <c r="A44" s="47" t="n">
        <v>45427</v>
      </c>
      <c r="B44" s="16" t="s">
        <v>891</v>
      </c>
      <c r="C44" s="16" t="s">
        <v>793</v>
      </c>
      <c r="D44" s="16" t="s">
        <v>1177</v>
      </c>
      <c r="E44" s="6" t="n">
        <v>1000</v>
      </c>
      <c r="F44" s="7" t="n">
        <v>2</v>
      </c>
      <c r="G44" s="6" t="n">
        <v>16.45</v>
      </c>
      <c r="H44" s="6" t="n">
        <v>4</v>
      </c>
      <c r="I44" s="6" t="n">
        <v>32.9</v>
      </c>
      <c r="J44" s="6" t="n">
        <v>28.9</v>
      </c>
    </row>
    <row collapsed="false" customFormat="false" customHeight="false" hidden="false" ht="12.1" outlineLevel="0" r="45">
      <c r="A45" s="47" t="n">
        <v>45434</v>
      </c>
      <c r="B45" s="16" t="s">
        <v>891</v>
      </c>
      <c r="C45" s="16" t="s">
        <v>812</v>
      </c>
      <c r="D45" s="16" t="s">
        <v>1186</v>
      </c>
      <c r="E45" s="6" t="n">
        <v>1000</v>
      </c>
      <c r="F45" s="7" t="n">
        <v>5</v>
      </c>
      <c r="G45" s="6" t="n">
        <v>38.39</v>
      </c>
      <c r="H45" s="6" t="n">
        <v>25</v>
      </c>
      <c r="I45" s="6" t="n">
        <v>191.95</v>
      </c>
      <c r="J45" s="6" t="n">
        <v>166.95</v>
      </c>
    </row>
    <row collapsed="false" customFormat="false" customHeight="false" hidden="false" ht="12.1" outlineLevel="0" r="46">
      <c r="A46" s="47" t="n">
        <v>45442</v>
      </c>
      <c r="B46" s="16" t="s">
        <v>891</v>
      </c>
      <c r="C46" s="16" t="s">
        <v>813</v>
      </c>
      <c r="D46" s="16" t="s">
        <v>1187</v>
      </c>
      <c r="E46" s="6" t="n">
        <v>1000</v>
      </c>
      <c r="F46" s="7" t="n">
        <v>5</v>
      </c>
      <c r="G46" s="6" t="n">
        <v>35.53</v>
      </c>
      <c r="H46" s="6" t="n">
        <v>23</v>
      </c>
      <c r="I46" s="6" t="n">
        <v>177.65</v>
      </c>
      <c r="J46" s="6" t="n">
        <v>154.65</v>
      </c>
    </row>
    <row collapsed="false" customFormat="false" customHeight="false" hidden="false" ht="12.1" outlineLevel="0" r="47">
      <c r="A47" s="47" t="n">
        <v>45445</v>
      </c>
      <c r="B47" s="16" t="s">
        <v>891</v>
      </c>
      <c r="C47" s="16" t="s">
        <v>814</v>
      </c>
      <c r="D47" s="16" t="s">
        <v>1184</v>
      </c>
      <c r="E47" s="6" t="n">
        <v>1000</v>
      </c>
      <c r="F47" s="7" t="n">
        <v>5</v>
      </c>
      <c r="G47" s="6" t="n">
        <v>11.01</v>
      </c>
      <c r="H47" s="6" t="n">
        <v>7</v>
      </c>
      <c r="I47" s="6" t="n">
        <v>55.05</v>
      </c>
      <c r="J47" s="6" t="n">
        <v>48.05</v>
      </c>
    </row>
    <row collapsed="false" customFormat="false" customHeight="false" hidden="false" ht="12.1" outlineLevel="0" r="48">
      <c r="A48" s="47" t="n">
        <v>45454</v>
      </c>
      <c r="B48" s="16" t="s">
        <v>911</v>
      </c>
      <c r="C48" s="16" t="s">
        <v>798</v>
      </c>
      <c r="D48" s="16" t="s">
        <v>1181</v>
      </c>
      <c r="E48" s="6" t="n">
        <v>1000</v>
      </c>
      <c r="F48" s="7" t="n">
        <v>3</v>
      </c>
      <c r="G48" s="6" t="n">
        <v>50.86</v>
      </c>
      <c r="H48" s="6" t="n">
        <v>20</v>
      </c>
      <c r="I48" s="6" t="n">
        <v>152.58</v>
      </c>
      <c r="J48" s="6" t="n">
        <v>132.58</v>
      </c>
    </row>
    <row collapsed="false" customFormat="false" customHeight="false" hidden="false" ht="12.1" outlineLevel="0" r="49">
      <c r="A49" s="47" t="n">
        <v>45475</v>
      </c>
      <c r="B49" s="16" t="s">
        <v>891</v>
      </c>
      <c r="C49" s="16" t="s">
        <v>814</v>
      </c>
      <c r="D49" s="16" t="s">
        <v>1184</v>
      </c>
      <c r="E49" s="6" t="n">
        <v>1000</v>
      </c>
      <c r="F49" s="7" t="n">
        <v>5</v>
      </c>
      <c r="G49" s="6" t="n">
        <v>11.01</v>
      </c>
      <c r="H49" s="6" t="n">
        <v>7</v>
      </c>
      <c r="I49" s="6" t="n">
        <v>55.05</v>
      </c>
      <c r="J49" s="6" t="n">
        <v>48.05</v>
      </c>
    </row>
    <row collapsed="false" customFormat="false" customHeight="false" hidden="false" ht="12.1" outlineLevel="0" r="50">
      <c r="A50" s="47" t="n">
        <v>45484</v>
      </c>
      <c r="B50" s="16" t="s">
        <v>891</v>
      </c>
      <c r="C50" s="16" t="s">
        <v>807</v>
      </c>
      <c r="D50" s="16" t="s">
        <v>1182</v>
      </c>
      <c r="E50" s="6" t="n">
        <v>1000</v>
      </c>
      <c r="F50" s="7" t="n">
        <v>1</v>
      </c>
      <c r="G50" s="6" t="n">
        <v>33.03</v>
      </c>
      <c r="H50" s="6" t="n">
        <v>4</v>
      </c>
      <c r="I50" s="6" t="n">
        <v>33.03</v>
      </c>
      <c r="J50" s="6" t="n">
        <v>29.03</v>
      </c>
    </row>
    <row collapsed="false" customFormat="false" customHeight="false" hidden="false" ht="12.1" outlineLevel="0" r="51">
      <c r="A51" s="47" t="n">
        <v>45489</v>
      </c>
      <c r="B51" s="16" t="s">
        <v>891</v>
      </c>
      <c r="C51" s="16" t="s">
        <v>809</v>
      </c>
      <c r="D51" s="16" t="s">
        <v>1188</v>
      </c>
      <c r="E51" s="6" t="n">
        <v>1000</v>
      </c>
      <c r="F51" s="7" t="n">
        <v>3</v>
      </c>
      <c r="G51" s="6" t="n">
        <v>22.44</v>
      </c>
      <c r="H51" s="6" t="n">
        <v>9</v>
      </c>
      <c r="I51" s="6" t="n">
        <v>67.32</v>
      </c>
      <c r="J51" s="6" t="n">
        <v>58.32</v>
      </c>
    </row>
    <row collapsed="false" customFormat="false" customHeight="false" hidden="false" ht="12.1" outlineLevel="0" r="52">
      <c r="A52" s="47" t="n">
        <v>45490</v>
      </c>
      <c r="B52" s="16" t="s">
        <v>891</v>
      </c>
      <c r="C52" s="16" t="s">
        <v>808</v>
      </c>
      <c r="D52" s="16" t="s">
        <v>1185</v>
      </c>
      <c r="E52" s="6" t="n">
        <v>1000</v>
      </c>
      <c r="F52" s="7" t="n">
        <v>2</v>
      </c>
      <c r="G52" s="6" t="n">
        <v>22.81</v>
      </c>
      <c r="H52" s="6" t="n">
        <v>6</v>
      </c>
      <c r="I52" s="6" t="n">
        <v>45.62</v>
      </c>
      <c r="J52" s="6" t="n">
        <v>39.62</v>
      </c>
    </row>
    <row collapsed="false" customFormat="false" customHeight="false" hidden="false" ht="12.1" outlineLevel="0" r="53">
      <c r="A53" s="47" t="n">
        <v>45490</v>
      </c>
      <c r="B53" s="16" t="s">
        <v>891</v>
      </c>
      <c r="C53" s="16" t="s">
        <v>810</v>
      </c>
      <c r="D53" s="16" t="s">
        <v>1189</v>
      </c>
      <c r="E53" s="6" t="n">
        <v>1000</v>
      </c>
      <c r="F53" s="7" t="n">
        <v>2</v>
      </c>
      <c r="G53" s="6" t="n">
        <v>39.14</v>
      </c>
      <c r="H53" s="6" t="n">
        <v>10</v>
      </c>
      <c r="I53" s="6" t="n">
        <v>78.28</v>
      </c>
      <c r="J53" s="6" t="n">
        <v>68.28</v>
      </c>
    </row>
    <row collapsed="false" customFormat="false" customHeight="false" hidden="false" ht="12.1" outlineLevel="0" r="54">
      <c r="A54" s="47" t="n">
        <v>45495</v>
      </c>
      <c r="B54" s="16" t="s">
        <v>891</v>
      </c>
      <c r="C54" s="16" t="s">
        <v>802</v>
      </c>
      <c r="D54" s="16" t="s">
        <v>1179</v>
      </c>
      <c r="E54" s="6" t="n">
        <v>1000</v>
      </c>
      <c r="F54" s="7" t="n">
        <v>2</v>
      </c>
      <c r="G54" s="6" t="n">
        <v>30.79</v>
      </c>
      <c r="H54" s="6" t="n">
        <v>8</v>
      </c>
      <c r="I54" s="6" t="n">
        <v>61.58</v>
      </c>
      <c r="J54" s="6" t="n">
        <v>53.58</v>
      </c>
    </row>
    <row collapsed="false" customFormat="false" customHeight="false" hidden="false" ht="12.1" outlineLevel="0" r="55">
      <c r="A55" s="47" t="n">
        <v>45505</v>
      </c>
      <c r="B55" s="16" t="s">
        <v>891</v>
      </c>
      <c r="C55" s="16" t="s">
        <v>796</v>
      </c>
      <c r="D55" s="16" t="s">
        <v>1178</v>
      </c>
      <c r="E55" s="6" t="n">
        <v>1000</v>
      </c>
      <c r="F55" s="7" t="n">
        <v>1</v>
      </c>
      <c r="G55" s="6" t="n">
        <v>20.69</v>
      </c>
      <c r="H55" s="6" t="n">
        <v>3</v>
      </c>
      <c r="I55" s="6" t="n">
        <v>20.69</v>
      </c>
      <c r="J55" s="6" t="n">
        <v>17.69</v>
      </c>
    </row>
    <row collapsed="false" customFormat="false" customHeight="false" hidden="false" ht="12.1" outlineLevel="0" r="56">
      <c r="A56" s="47" t="n">
        <v>45505</v>
      </c>
      <c r="B56" s="16" t="s">
        <v>891</v>
      </c>
      <c r="C56" s="16" t="s">
        <v>814</v>
      </c>
      <c r="D56" s="16" t="s">
        <v>1184</v>
      </c>
      <c r="E56" s="6" t="n">
        <v>1000</v>
      </c>
      <c r="F56" s="7" t="n">
        <v>5</v>
      </c>
      <c r="G56" s="6" t="n">
        <v>11.01</v>
      </c>
      <c r="H56" s="6" t="n">
        <v>7</v>
      </c>
      <c r="I56" s="6" t="n">
        <v>55.05</v>
      </c>
      <c r="J56" s="6" t="n">
        <v>48.05</v>
      </c>
    </row>
    <row collapsed="false" customFormat="false" customHeight="false" hidden="false" ht="12.1" outlineLevel="0" r="57">
      <c r="A57" s="47" t="n">
        <v>45510</v>
      </c>
      <c r="B57" s="16" t="s">
        <v>891</v>
      </c>
      <c r="C57" s="16" t="s">
        <v>803</v>
      </c>
      <c r="D57" s="16" t="s">
        <v>1180</v>
      </c>
      <c r="E57" s="6" t="n">
        <v>1000</v>
      </c>
      <c r="F57" s="7" t="n">
        <v>3</v>
      </c>
      <c r="G57" s="6" t="n">
        <v>20.19</v>
      </c>
      <c r="H57" s="6" t="n">
        <v>3</v>
      </c>
      <c r="I57" s="6" t="n">
        <v>60.57</v>
      </c>
      <c r="J57" s="6" t="n">
        <v>52.57</v>
      </c>
    </row>
    <row collapsed="false" customFormat="false" customHeight="false" hidden="false" ht="12.1" outlineLevel="0" r="58">
      <c r="A58" s="47" t="n">
        <v>45516</v>
      </c>
      <c r="B58" s="16" t="s">
        <v>911</v>
      </c>
      <c r="C58" s="16" t="s">
        <v>176</v>
      </c>
      <c r="D58" s="16" t="s">
        <v>177</v>
      </c>
      <c r="E58" s="6" t="n">
        <v>1000</v>
      </c>
      <c r="F58" s="7" t="n">
        <v>1</v>
      </c>
      <c r="G58" s="6" t="n">
        <v>63.33</v>
      </c>
      <c r="H58" s="6" t="n">
        <v>8</v>
      </c>
      <c r="I58" s="6" t="n">
        <v>63.33</v>
      </c>
      <c r="J58" s="6" t="n">
        <v>55.33</v>
      </c>
    </row>
    <row collapsed="false" customFormat="false" customHeight="false" hidden="false" ht="12.1" outlineLevel="0" r="59">
      <c r="A59" s="47" t="n">
        <v>45518</v>
      </c>
      <c r="B59" s="16" t="s">
        <v>891</v>
      </c>
      <c r="C59" s="16" t="s">
        <v>793</v>
      </c>
      <c r="D59" s="16" t="s">
        <v>1177</v>
      </c>
      <c r="E59" s="6" t="n">
        <v>1000</v>
      </c>
      <c r="F59" s="7" t="n">
        <v>2</v>
      </c>
      <c r="G59" s="6" t="n">
        <v>16.45</v>
      </c>
      <c r="H59" s="6" t="n">
        <v>4</v>
      </c>
      <c r="I59" s="6" t="n">
        <v>32.9</v>
      </c>
      <c r="J59" s="6" t="n">
        <v>28.9</v>
      </c>
    </row>
    <row collapsed="false" customFormat="false" customHeight="false" hidden="false" ht="12.1" outlineLevel="0" r="60">
      <c r="A60" s="47" t="n">
        <v>45525</v>
      </c>
      <c r="B60" s="16" t="s">
        <v>891</v>
      </c>
      <c r="C60" s="16" t="s">
        <v>812</v>
      </c>
      <c r="D60" s="16" t="s">
        <v>1186</v>
      </c>
      <c r="E60" s="6" t="n">
        <v>1000</v>
      </c>
      <c r="F60" s="7" t="n">
        <v>5</v>
      </c>
      <c r="G60" s="6" t="n">
        <v>38.39</v>
      </c>
      <c r="H60" s="6" t="n">
        <v>25</v>
      </c>
      <c r="I60" s="6" t="n">
        <v>191.95</v>
      </c>
      <c r="J60" s="6" t="n">
        <v>166.95</v>
      </c>
    </row>
    <row collapsed="false" customFormat="false" customHeight="false" hidden="false" ht="12.1" outlineLevel="0" r="61">
      <c r="A61" s="47" t="n">
        <v>45533</v>
      </c>
      <c r="B61" s="16" t="s">
        <v>891</v>
      </c>
      <c r="C61" s="16" t="s">
        <v>813</v>
      </c>
      <c r="D61" s="16" t="s">
        <v>1187</v>
      </c>
      <c r="E61" s="6" t="n">
        <v>1000</v>
      </c>
      <c r="F61" s="7" t="n">
        <v>5</v>
      </c>
      <c r="G61" s="6" t="n">
        <v>35.53</v>
      </c>
      <c r="H61" s="6" t="n">
        <v>23</v>
      </c>
      <c r="I61" s="6" t="n">
        <v>177.65</v>
      </c>
      <c r="J61" s="6" t="n">
        <v>154.65</v>
      </c>
    </row>
    <row collapsed="false" customFormat="false" customHeight="false" hidden="false" ht="12.1" outlineLevel="0" r="62">
      <c r="A62" s="47" t="n">
        <v>45535</v>
      </c>
      <c r="B62" s="16" t="s">
        <v>891</v>
      </c>
      <c r="C62" s="16" t="s">
        <v>814</v>
      </c>
      <c r="D62" s="16" t="s">
        <v>1184</v>
      </c>
      <c r="E62" s="6" t="n">
        <v>1000</v>
      </c>
      <c r="F62" s="7" t="n">
        <v>5</v>
      </c>
      <c r="G62" s="6" t="n">
        <v>11.01</v>
      </c>
      <c r="H62" s="6" t="n">
        <v>7</v>
      </c>
      <c r="I62" s="6" t="n">
        <v>55.05</v>
      </c>
      <c r="J62" s="6" t="n">
        <v>48.05</v>
      </c>
    </row>
    <row collapsed="false" customFormat="false" customHeight="false" hidden="false" ht="12.1" outlineLevel="0" r="63">
      <c r="A63" s="47" t="n">
        <v>45538</v>
      </c>
      <c r="B63" s="16" t="s">
        <v>891</v>
      </c>
      <c r="C63" s="16" t="s">
        <v>815</v>
      </c>
      <c r="D63" s="16" t="s">
        <v>1190</v>
      </c>
      <c r="E63" s="6" t="n">
        <v>1000</v>
      </c>
      <c r="F63" s="7" t="n">
        <v>5</v>
      </c>
      <c r="G63" s="6" t="n">
        <v>44.88</v>
      </c>
      <c r="H63" s="6" t="n">
        <v>29</v>
      </c>
      <c r="I63" s="6" t="n">
        <v>224.4</v>
      </c>
      <c r="J63" s="6" t="n">
        <v>195.4</v>
      </c>
    </row>
    <row collapsed="false" customFormat="false" customHeight="false" hidden="false" ht="12.1" outlineLevel="0" r="64">
      <c r="A64" s="47" t="n">
        <v>45559</v>
      </c>
      <c r="B64" s="16" t="s">
        <v>891</v>
      </c>
      <c r="C64" s="16" t="s">
        <v>816</v>
      </c>
      <c r="D64" s="16" t="s">
        <v>1191</v>
      </c>
      <c r="E64" s="6" t="n">
        <v>1000</v>
      </c>
      <c r="F64" s="7" t="n">
        <v>5</v>
      </c>
      <c r="G64" s="6" t="n">
        <v>56.1</v>
      </c>
      <c r="H64" s="6" t="n">
        <v>36</v>
      </c>
      <c r="I64" s="6" t="n">
        <v>280.5</v>
      </c>
      <c r="J64" s="6" t="n">
        <v>244.5</v>
      </c>
    </row>
    <row collapsed="false" customFormat="false" customHeight="false" hidden="false" ht="12.1" outlineLevel="0" r="65">
      <c r="A65" s="47" t="n">
        <v>45564</v>
      </c>
      <c r="B65" s="16" t="s">
        <v>891</v>
      </c>
      <c r="C65" s="16" t="s">
        <v>778</v>
      </c>
      <c r="D65" s="16" t="s">
        <v>1175</v>
      </c>
      <c r="E65" s="6" t="n">
        <v>1000</v>
      </c>
      <c r="F65" s="7" t="n">
        <v>1</v>
      </c>
      <c r="G65" s="6" t="n">
        <v>72.25</v>
      </c>
      <c r="H65" s="6" t="n">
        <v>9</v>
      </c>
      <c r="I65" s="6" t="n">
        <v>72.25</v>
      </c>
      <c r="J65" s="6" t="n">
        <v>63.25</v>
      </c>
    </row>
    <row collapsed="false" customFormat="false" customHeight="false" hidden="false" ht="12.1" outlineLevel="0" r="66">
      <c r="A66" s="47" t="n">
        <v>45565</v>
      </c>
      <c r="B66" s="16" t="s">
        <v>891</v>
      </c>
      <c r="C66" s="16" t="s">
        <v>814</v>
      </c>
      <c r="D66" s="16" t="s">
        <v>1184</v>
      </c>
      <c r="E66" s="6" t="n">
        <v>1000</v>
      </c>
      <c r="F66" s="7" t="n">
        <v>5</v>
      </c>
      <c r="G66" s="6" t="n">
        <v>11.01</v>
      </c>
      <c r="H66" s="6" t="n">
        <v>7</v>
      </c>
      <c r="I66" s="6" t="n">
        <v>55.05</v>
      </c>
      <c r="J66" s="6" t="n">
        <v>48.05</v>
      </c>
    </row>
    <row collapsed="false" customFormat="false" customHeight="false" hidden="false" ht="12.1" outlineLevel="0" r="67">
      <c r="A67" s="47" t="n">
        <v>45566</v>
      </c>
      <c r="B67" s="16" t="s">
        <v>911</v>
      </c>
      <c r="C67" s="16" t="s">
        <v>819</v>
      </c>
      <c r="D67" s="16" t="s">
        <v>1192</v>
      </c>
      <c r="E67" s="6" t="n">
        <v>1000</v>
      </c>
      <c r="F67" s="7" t="n">
        <v>5</v>
      </c>
      <c r="G67" s="6" t="n">
        <v>38.39</v>
      </c>
      <c r="H67" s="6" t="n">
        <v>25</v>
      </c>
      <c r="I67" s="6" t="n">
        <v>191.95</v>
      </c>
      <c r="J67" s="6" t="n">
        <v>166.95</v>
      </c>
    </row>
    <row collapsed="false" customFormat="false" customHeight="false" hidden="false" ht="12.1" outlineLevel="0" r="68">
      <c r="A68" s="47" t="n">
        <v>45575</v>
      </c>
      <c r="B68" s="16" t="s">
        <v>891</v>
      </c>
      <c r="C68" s="16" t="s">
        <v>807</v>
      </c>
      <c r="D68" s="16" t="s">
        <v>1182</v>
      </c>
      <c r="E68" s="6" t="n">
        <v>1000</v>
      </c>
      <c r="F68" s="7" t="n">
        <v>1</v>
      </c>
      <c r="G68" s="6" t="n">
        <v>33.03</v>
      </c>
      <c r="H68" s="6" t="n">
        <v>4</v>
      </c>
      <c r="I68" s="6" t="n">
        <v>33.03</v>
      </c>
      <c r="J68" s="6" t="n">
        <v>29.03</v>
      </c>
    </row>
    <row collapsed="false" customFormat="false" customHeight="false" hidden="false" ht="12.1" outlineLevel="0" r="69">
      <c r="A69" s="47" t="n">
        <v>45581</v>
      </c>
      <c r="B69" s="16" t="s">
        <v>891</v>
      </c>
      <c r="C69" s="16" t="s">
        <v>808</v>
      </c>
      <c r="D69" s="16" t="s">
        <v>1185</v>
      </c>
      <c r="E69" s="6" t="n">
        <v>875</v>
      </c>
      <c r="F69" s="7" t="n">
        <v>2</v>
      </c>
      <c r="G69" s="6" t="n">
        <v>19.96</v>
      </c>
      <c r="H69" s="6" t="n">
        <v>5</v>
      </c>
      <c r="I69" s="6" t="n">
        <v>39.92</v>
      </c>
      <c r="J69" s="6" t="n">
        <v>34.92</v>
      </c>
    </row>
    <row collapsed="false" customFormat="false" customHeight="false" hidden="false" ht="12.1" outlineLevel="0" r="70">
      <c r="A70" s="47" t="n">
        <v>45586</v>
      </c>
      <c r="B70" s="16" t="s">
        <v>891</v>
      </c>
      <c r="C70" s="16" t="s">
        <v>802</v>
      </c>
      <c r="D70" s="16" t="s">
        <v>1179</v>
      </c>
      <c r="E70" s="6" t="n">
        <v>1000</v>
      </c>
      <c r="F70" s="7" t="n">
        <v>2</v>
      </c>
      <c r="G70" s="6" t="n">
        <v>30.79</v>
      </c>
      <c r="H70" s="6" t="n">
        <v>8</v>
      </c>
      <c r="I70" s="6" t="n">
        <v>61.58</v>
      </c>
      <c r="J70" s="6" t="n">
        <v>53.58</v>
      </c>
    </row>
    <row collapsed="false" customFormat="false" customHeight="false" hidden="false" ht="12.1" outlineLevel="0" r="71">
      <c r="A71" s="47" t="n">
        <v>45595</v>
      </c>
      <c r="B71" s="16" t="s">
        <v>891</v>
      </c>
      <c r="C71" s="16" t="s">
        <v>777</v>
      </c>
      <c r="D71" s="16" t="s">
        <v>1176</v>
      </c>
      <c r="E71" s="6" t="n">
        <v>1000</v>
      </c>
      <c r="F71" s="7" t="n">
        <v>1</v>
      </c>
      <c r="G71" s="6" t="n">
        <v>42.38</v>
      </c>
      <c r="H71" s="6" t="n">
        <v>6</v>
      </c>
      <c r="I71" s="6" t="n">
        <v>42.38</v>
      </c>
      <c r="J71" s="6" t="n">
        <v>36.38</v>
      </c>
    </row>
    <row collapsed="false" customFormat="false" customHeight="false" hidden="false" ht="12.1" outlineLevel="0" r="72">
      <c r="A72" s="47" t="n">
        <v>45595</v>
      </c>
      <c r="B72" s="16" t="s">
        <v>891</v>
      </c>
      <c r="C72" s="16" t="s">
        <v>814</v>
      </c>
      <c r="D72" s="16" t="s">
        <v>1184</v>
      </c>
      <c r="E72" s="6" t="n">
        <v>1000</v>
      </c>
      <c r="F72" s="7" t="n">
        <v>5</v>
      </c>
      <c r="G72" s="6" t="n">
        <v>11.01</v>
      </c>
      <c r="H72" s="6" t="n">
        <v>7</v>
      </c>
      <c r="I72" s="6" t="n">
        <v>55.05</v>
      </c>
      <c r="J72" s="6" t="n">
        <v>48.05</v>
      </c>
    </row>
    <row collapsed="false" customFormat="false" customHeight="false" hidden="false" ht="12.1" outlineLevel="0" r="73">
      <c r="A73" s="47" t="n">
        <v>45609</v>
      </c>
      <c r="B73" s="16" t="s">
        <v>891</v>
      </c>
      <c r="C73" s="16" t="s">
        <v>793</v>
      </c>
      <c r="D73" s="16" t="s">
        <v>1177</v>
      </c>
      <c r="E73" s="6" t="n">
        <v>1000</v>
      </c>
      <c r="F73" s="7" t="n">
        <v>2</v>
      </c>
      <c r="G73" s="6" t="n">
        <v>16.45</v>
      </c>
      <c r="H73" s="6" t="n">
        <v>4</v>
      </c>
      <c r="I73" s="6" t="n">
        <v>32.9</v>
      </c>
      <c r="J73" s="6" t="n">
        <v>28.9</v>
      </c>
    </row>
    <row collapsed="false" customFormat="false" customHeight="false" hidden="false" ht="12.1" outlineLevel="0" r="74">
      <c r="A74" s="47" t="n">
        <v>45624</v>
      </c>
      <c r="B74" s="16" t="s">
        <v>891</v>
      </c>
      <c r="C74" s="16" t="s">
        <v>813</v>
      </c>
      <c r="D74" s="16" t="s">
        <v>1187</v>
      </c>
      <c r="E74" s="6" t="n">
        <v>1000</v>
      </c>
      <c r="F74" s="7" t="n">
        <v>5</v>
      </c>
      <c r="G74" s="6" t="n">
        <v>35.53</v>
      </c>
      <c r="H74" s="6" t="n">
        <v>23</v>
      </c>
      <c r="I74" s="6" t="n">
        <v>177.65</v>
      </c>
      <c r="J74" s="6" t="n">
        <v>154.65</v>
      </c>
    </row>
    <row collapsed="false" customFormat="false" customHeight="false" hidden="false" ht="12.1" outlineLevel="0" r="75">
      <c r="A75" s="47" t="n">
        <v>45625</v>
      </c>
      <c r="B75" s="16" t="s">
        <v>891</v>
      </c>
      <c r="C75" s="16" t="s">
        <v>814</v>
      </c>
      <c r="D75" s="16" t="s">
        <v>1184</v>
      </c>
      <c r="E75" s="6" t="n">
        <v>1000</v>
      </c>
      <c r="F75" s="7" t="n">
        <v>5</v>
      </c>
      <c r="G75" s="6" t="n">
        <v>11.01</v>
      </c>
      <c r="H75" s="6" t="n">
        <v>7</v>
      </c>
      <c r="I75" s="6" t="n">
        <v>55.05</v>
      </c>
      <c r="J75" s="6" t="n">
        <v>48.05</v>
      </c>
    </row>
    <row collapsed="false" customFormat="false" customHeight="false" hidden="false" ht="12.1" outlineLevel="0" r="76">
      <c r="A76" s="47" t="n">
        <v>45629</v>
      </c>
      <c r="B76" s="16" t="s">
        <v>891</v>
      </c>
      <c r="C76" s="16" t="s">
        <v>818</v>
      </c>
      <c r="D76" s="16" t="s">
        <v>1193</v>
      </c>
      <c r="E76" s="6" t="n">
        <v>1000</v>
      </c>
      <c r="F76" s="7" t="n">
        <v>6</v>
      </c>
      <c r="G76" s="6" t="n">
        <v>35.4</v>
      </c>
      <c r="H76" s="6" t="n">
        <v>28</v>
      </c>
      <c r="I76" s="6" t="n">
        <v>212.4</v>
      </c>
      <c r="J76" s="6" t="n">
        <v>184.4</v>
      </c>
    </row>
    <row collapsed="false" customFormat="false" customHeight="false" hidden="false" ht="12.1" outlineLevel="0" r="77">
      <c r="A77" s="47" t="n">
        <v>45636</v>
      </c>
      <c r="B77" s="16" t="s">
        <v>911</v>
      </c>
      <c r="C77" s="16" t="s">
        <v>798</v>
      </c>
      <c r="D77" s="16" t="s">
        <v>1181</v>
      </c>
      <c r="E77" s="6" t="n">
        <v>1000</v>
      </c>
      <c r="F77" s="7" t="n">
        <v>5</v>
      </c>
      <c r="G77" s="6" t="n">
        <v>50.86</v>
      </c>
      <c r="H77" s="6" t="n">
        <v>33</v>
      </c>
      <c r="I77" s="6" t="n">
        <v>254.3</v>
      </c>
      <c r="J77" s="6" t="n">
        <v>221.3</v>
      </c>
    </row>
    <row collapsed="false" customFormat="false" customHeight="false" hidden="false" ht="12.1" outlineLevel="0" r="78">
      <c r="A78" s="47" t="n">
        <v>45655</v>
      </c>
      <c r="B78" s="16" t="s">
        <v>891</v>
      </c>
      <c r="C78" s="16" t="s">
        <v>814</v>
      </c>
      <c r="D78" s="16" t="s">
        <v>1184</v>
      </c>
      <c r="E78" s="6" t="n">
        <v>1000</v>
      </c>
      <c r="F78" s="7" t="n">
        <v>5</v>
      </c>
      <c r="G78" s="6" t="n">
        <v>11.01</v>
      </c>
      <c r="H78" s="6" t="n">
        <v>7</v>
      </c>
      <c r="I78" s="6" t="n">
        <v>55.05</v>
      </c>
      <c r="J78" s="6" t="n">
        <v>48.05</v>
      </c>
    </row>
    <row collapsed="false" customFormat="false" customHeight="false" hidden="false" ht="12.1" outlineLevel="0" r="79">
      <c r="A79" s="47" t="n">
        <v>45666</v>
      </c>
      <c r="B79" s="16" t="s">
        <v>891</v>
      </c>
      <c r="C79" s="16" t="s">
        <v>807</v>
      </c>
      <c r="D79" s="16" t="s">
        <v>1182</v>
      </c>
      <c r="E79" s="6" t="n">
        <v>1000</v>
      </c>
      <c r="F79" s="7" t="n">
        <v>1</v>
      </c>
      <c r="G79" s="6" t="n">
        <v>33.03</v>
      </c>
      <c r="H79" s="6" t="n">
        <v>4</v>
      </c>
      <c r="I79" s="6" t="n">
        <v>33.03</v>
      </c>
      <c r="J79" s="6" t="n">
        <v>29.03</v>
      </c>
    </row>
    <row collapsed="false" customFormat="false" customHeight="false" hidden="false" ht="12.1" outlineLevel="0" r="80">
      <c r="A80" s="47" t="n">
        <v>45671</v>
      </c>
      <c r="B80" s="16" t="s">
        <v>891</v>
      </c>
      <c r="C80" s="16" t="s">
        <v>809</v>
      </c>
      <c r="D80" s="16" t="s">
        <v>1188</v>
      </c>
      <c r="E80" s="6" t="n">
        <v>1000</v>
      </c>
      <c r="F80" s="7" t="n">
        <v>3</v>
      </c>
      <c r="G80" s="6" t="n">
        <v>22.44</v>
      </c>
      <c r="H80" s="6" t="n">
        <v>9</v>
      </c>
      <c r="I80" s="6" t="n">
        <v>67.32</v>
      </c>
      <c r="J80" s="6" t="n">
        <v>58.32</v>
      </c>
    </row>
    <row collapsed="false" customFormat="false" customHeight="false" hidden="false" ht="12.1" outlineLevel="0" r="81">
      <c r="A81" s="47" t="n">
        <v>45672</v>
      </c>
      <c r="B81" s="16" t="s">
        <v>891</v>
      </c>
      <c r="C81" s="16" t="s">
        <v>808</v>
      </c>
      <c r="D81" s="16" t="s">
        <v>1185</v>
      </c>
      <c r="E81" s="6" t="n">
        <v>750</v>
      </c>
      <c r="F81" s="7" t="n">
        <v>2</v>
      </c>
      <c r="G81" s="6" t="n">
        <v>17.11</v>
      </c>
      <c r="H81" s="6" t="n">
        <v>4</v>
      </c>
      <c r="I81" s="6" t="n">
        <v>34.22</v>
      </c>
      <c r="J81" s="6" t="n">
        <v>30.22</v>
      </c>
    </row>
    <row collapsed="false" customFormat="false" customHeight="false" hidden="false" ht="12.1" outlineLevel="0" r="82">
      <c r="A82" s="47" t="n">
        <v>45672</v>
      </c>
      <c r="B82" s="16" t="s">
        <v>891</v>
      </c>
      <c r="C82" s="16" t="s">
        <v>810</v>
      </c>
      <c r="D82" s="16" t="s">
        <v>1189</v>
      </c>
      <c r="E82" s="6" t="n">
        <v>1000</v>
      </c>
      <c r="F82" s="7" t="n">
        <v>2</v>
      </c>
      <c r="G82" s="6" t="n">
        <v>39.14</v>
      </c>
      <c r="H82" s="6" t="n">
        <v>10</v>
      </c>
      <c r="I82" s="6" t="n">
        <v>78.28</v>
      </c>
      <c r="J82" s="6" t="n">
        <v>68.28</v>
      </c>
    </row>
    <row collapsed="false" customFormat="false" customHeight="false" hidden="false" ht="12.1" outlineLevel="0" r="83">
      <c r="A83" s="47" t="n">
        <v>45677</v>
      </c>
      <c r="B83" s="16" t="s">
        <v>891</v>
      </c>
      <c r="C83" s="16" t="s">
        <v>802</v>
      </c>
      <c r="D83" s="16" t="s">
        <v>1179</v>
      </c>
      <c r="E83" s="6" t="n">
        <v>1000</v>
      </c>
      <c r="F83" s="7" t="n">
        <v>2</v>
      </c>
      <c r="G83" s="6" t="n">
        <v>30.79</v>
      </c>
      <c r="H83" s="6" t="n">
        <v>8</v>
      </c>
      <c r="I83" s="6" t="n">
        <v>61.58</v>
      </c>
      <c r="J83" s="6" t="n">
        <v>53.58</v>
      </c>
    </row>
    <row collapsed="false" customFormat="false" customHeight="false" hidden="false" ht="12.1" outlineLevel="0" r="84">
      <c r="A84" s="47" t="n">
        <v>45685</v>
      </c>
      <c r="B84" s="16" t="s">
        <v>891</v>
      </c>
      <c r="C84" s="16" t="s">
        <v>814</v>
      </c>
      <c r="D84" s="16" t="s">
        <v>1184</v>
      </c>
      <c r="E84" s="6" t="n">
        <v>1000</v>
      </c>
      <c r="F84" s="7" t="n">
        <v>5</v>
      </c>
      <c r="G84" s="6" t="n">
        <v>11.01</v>
      </c>
      <c r="H84" s="6" t="n">
        <v>7</v>
      </c>
      <c r="I84" s="6" t="n">
        <v>55.05</v>
      </c>
      <c r="J84" s="6" t="n">
        <v>48.05</v>
      </c>
    </row>
    <row collapsed="false" customFormat="false" customHeight="false" hidden="false" ht="12.1" outlineLevel="0" r="85">
      <c r="A85" s="47" t="n">
        <v>45698</v>
      </c>
      <c r="B85" s="16" t="s">
        <v>911</v>
      </c>
      <c r="C85" s="16" t="s">
        <v>176</v>
      </c>
      <c r="D85" s="16" t="s">
        <v>177</v>
      </c>
      <c r="E85" s="6" t="n">
        <v>1000</v>
      </c>
      <c r="F85" s="7" t="n">
        <v>1</v>
      </c>
      <c r="G85" s="6" t="n">
        <v>63.33</v>
      </c>
      <c r="H85" s="6" t="n">
        <v>8</v>
      </c>
      <c r="I85" s="6" t="n">
        <v>63.33</v>
      </c>
      <c r="J85" s="6" t="n">
        <v>55.33</v>
      </c>
    </row>
    <row collapsed="false" customFormat="false" customHeight="false" hidden="false" ht="12.1" outlineLevel="0" r="86">
      <c r="A86" s="47" t="n">
        <v>45699</v>
      </c>
      <c r="B86" s="16" t="s">
        <v>891</v>
      </c>
      <c r="C86" s="16" t="s">
        <v>820</v>
      </c>
      <c r="D86" s="16" t="s">
        <v>1194</v>
      </c>
      <c r="E86" s="6" t="n">
        <v>1000</v>
      </c>
      <c r="F86" s="7" t="n">
        <v>5</v>
      </c>
      <c r="G86" s="6" t="n">
        <v>34.9</v>
      </c>
      <c r="H86" s="6" t="n">
        <v>23</v>
      </c>
      <c r="I86" s="6" t="n">
        <v>174.5</v>
      </c>
      <c r="J86" s="6" t="n">
        <v>151.5</v>
      </c>
    </row>
    <row collapsed="false" customFormat="false" customHeight="false" hidden="false" ht="12.1" outlineLevel="0" r="87">
      <c r="A87" s="47" t="n">
        <v>45700</v>
      </c>
      <c r="B87" s="16" t="s">
        <v>891</v>
      </c>
      <c r="C87" s="16" t="s">
        <v>793</v>
      </c>
      <c r="D87" s="16" t="s">
        <v>1177</v>
      </c>
      <c r="E87" s="6" t="n">
        <v>1000</v>
      </c>
      <c r="F87" s="7" t="n">
        <v>2</v>
      </c>
      <c r="G87" s="6" t="n">
        <v>16.45</v>
      </c>
      <c r="H87" s="6" t="n">
        <v>4</v>
      </c>
      <c r="I87" s="6" t="n">
        <v>32.9</v>
      </c>
      <c r="J87" s="6" t="n">
        <v>28.9</v>
      </c>
    </row>
    <row collapsed="false" customFormat="false" customHeight="false" hidden="false" ht="12.1" outlineLevel="0" r="88">
      <c r="A88" s="47" t="n">
        <v>45715</v>
      </c>
      <c r="B88" s="16" t="s">
        <v>891</v>
      </c>
      <c r="C88" s="16" t="s">
        <v>813</v>
      </c>
      <c r="D88" s="16" t="s">
        <v>1187</v>
      </c>
      <c r="E88" s="6" t="n">
        <v>1000</v>
      </c>
      <c r="F88" s="7" t="n">
        <v>5</v>
      </c>
      <c r="G88" s="6" t="n">
        <v>35.53</v>
      </c>
      <c r="H88" s="6" t="n">
        <v>23</v>
      </c>
      <c r="I88" s="6" t="n">
        <v>177.65</v>
      </c>
      <c r="J88" s="6" t="n">
        <v>154.65</v>
      </c>
    </row>
    <row collapsed="false" customFormat="false" customHeight="false" hidden="false" ht="12.1" outlineLevel="0" r="89">
      <c r="A89" s="47" t="n">
        <v>45715</v>
      </c>
      <c r="B89" s="16" t="s">
        <v>891</v>
      </c>
      <c r="C89" s="16" t="s">
        <v>814</v>
      </c>
      <c r="D89" s="16" t="s">
        <v>1184</v>
      </c>
      <c r="E89" s="6" t="n">
        <v>1000</v>
      </c>
      <c r="F89" s="7" t="n">
        <v>5</v>
      </c>
      <c r="G89" s="6" t="n">
        <v>11.01</v>
      </c>
      <c r="H89" s="6" t="n">
        <v>7</v>
      </c>
      <c r="I89" s="6" t="n">
        <v>55.05</v>
      </c>
      <c r="J89" s="6" t="n">
        <v>48.05</v>
      </c>
    </row>
    <row collapsed="false" customFormat="false" customHeight="false" hidden="false" ht="12.1" outlineLevel="0" r="90">
      <c r="A90" s="47" t="n">
        <v>45720</v>
      </c>
      <c r="B90" s="16" t="s">
        <v>891</v>
      </c>
      <c r="C90" s="16" t="s">
        <v>815</v>
      </c>
      <c r="D90" s="16" t="s">
        <v>1190</v>
      </c>
      <c r="E90" s="6" t="n">
        <v>1000</v>
      </c>
      <c r="F90" s="7" t="n">
        <v>5</v>
      </c>
      <c r="G90" s="6" t="n">
        <v>44.88</v>
      </c>
      <c r="H90" s="6" t="n">
        <v>29</v>
      </c>
      <c r="I90" s="6" t="n">
        <v>224.4</v>
      </c>
      <c r="J90" s="6" t="n">
        <v>195.4</v>
      </c>
    </row>
    <row collapsed="false" customFormat="false" customHeight="false" hidden="false" ht="12.1" outlineLevel="0" r="91">
      <c r="A91" s="47" t="n">
        <v>45741</v>
      </c>
      <c r="B91" s="16" t="s">
        <v>891</v>
      </c>
      <c r="C91" s="16" t="s">
        <v>816</v>
      </c>
      <c r="D91" s="16" t="s">
        <v>1191</v>
      </c>
      <c r="E91" s="6" t="n">
        <v>1000</v>
      </c>
      <c r="F91" s="7" t="n">
        <v>5</v>
      </c>
      <c r="G91" s="6" t="n">
        <v>56.1</v>
      </c>
      <c r="H91" s="6" t="n">
        <v>36</v>
      </c>
      <c r="I91" s="6" t="n">
        <v>280.5</v>
      </c>
      <c r="J91" s="6" t="n">
        <v>244.5</v>
      </c>
    </row>
    <row collapsed="false" customFormat="false" customHeight="false" hidden="false" ht="12.1" outlineLevel="0" r="92">
      <c r="A92" s="47" t="n">
        <v>45745</v>
      </c>
      <c r="B92" s="16" t="s">
        <v>891</v>
      </c>
      <c r="C92" s="16" t="s">
        <v>814</v>
      </c>
      <c r="D92" s="16" t="s">
        <v>1184</v>
      </c>
      <c r="E92" s="6" t="n">
        <v>1000</v>
      </c>
      <c r="F92" s="7" t="n">
        <v>5</v>
      </c>
      <c r="G92" s="6" t="n">
        <v>11.01</v>
      </c>
      <c r="H92" s="6" t="n">
        <v>7</v>
      </c>
      <c r="I92" s="6" t="n">
        <v>55.05</v>
      </c>
      <c r="J92" s="6" t="n">
        <v>48.05</v>
      </c>
    </row>
    <row collapsed="false" customFormat="false" customHeight="false" hidden="false" ht="12.1" outlineLevel="0" r="93">
      <c r="A93" s="47" t="n">
        <v>45746</v>
      </c>
      <c r="B93" s="16" t="s">
        <v>891</v>
      </c>
      <c r="C93" s="16" t="s">
        <v>778</v>
      </c>
      <c r="D93" s="16" t="s">
        <v>1175</v>
      </c>
      <c r="E93" s="6" t="n">
        <v>1000</v>
      </c>
      <c r="F93" s="7" t="n">
        <v>1</v>
      </c>
      <c r="G93" s="6" t="n">
        <v>90.4</v>
      </c>
      <c r="H93" s="6" t="n">
        <v>12</v>
      </c>
      <c r="I93" s="6" t="n">
        <v>90.4</v>
      </c>
      <c r="J93" s="6" t="n">
        <v>78.4</v>
      </c>
    </row>
    <row collapsed="false" customFormat="false" customHeight="false" hidden="false" ht="12.1" outlineLevel="0" r="94">
      <c r="A94" s="47" t="n">
        <v>45748</v>
      </c>
      <c r="B94" s="16" t="s">
        <v>911</v>
      </c>
      <c r="C94" s="16" t="s">
        <v>819</v>
      </c>
      <c r="D94" s="16" t="s">
        <v>1192</v>
      </c>
      <c r="E94" s="6" t="n">
        <v>1000</v>
      </c>
      <c r="F94" s="7" t="n">
        <v>9</v>
      </c>
      <c r="G94" s="6" t="n">
        <v>38.39</v>
      </c>
      <c r="H94" s="6" t="n">
        <v>45</v>
      </c>
      <c r="I94" s="6" t="n">
        <v>345.51</v>
      </c>
      <c r="J94" s="6" t="n">
        <v>300.51</v>
      </c>
    </row>
    <row collapsed="false" customFormat="false" customHeight="false" hidden="false" ht="12.1" outlineLevel="0" r="95">
      <c r="A95" s="47" t="n">
        <v>45757</v>
      </c>
      <c r="B95" s="16" t="s">
        <v>891</v>
      </c>
      <c r="C95" s="16" t="s">
        <v>807</v>
      </c>
      <c r="D95" s="16" t="s">
        <v>1182</v>
      </c>
      <c r="E95" s="6" t="n">
        <v>1000</v>
      </c>
      <c r="F95" s="7" t="n">
        <v>1</v>
      </c>
      <c r="G95" s="6" t="n">
        <v>33.03</v>
      </c>
      <c r="H95" s="6" t="n">
        <v>4</v>
      </c>
      <c r="I95" s="6" t="n">
        <v>33.03</v>
      </c>
      <c r="J95" s="6" t="n">
        <v>29.03</v>
      </c>
    </row>
    <row collapsed="false" customFormat="false" customHeight="false" hidden="false" ht="12.1" outlineLevel="0" r="96">
      <c r="A96" s="47" t="n">
        <v>45763</v>
      </c>
      <c r="B96" s="16" t="s">
        <v>891</v>
      </c>
      <c r="C96" s="16" t="s">
        <v>808</v>
      </c>
      <c r="D96" s="16" t="s">
        <v>1185</v>
      </c>
      <c r="E96" s="6" t="n">
        <v>625</v>
      </c>
      <c r="F96" s="7" t="n">
        <v>2</v>
      </c>
      <c r="G96" s="6" t="n">
        <v>14.26</v>
      </c>
      <c r="H96" s="6" t="n">
        <v>4</v>
      </c>
      <c r="I96" s="6" t="n">
        <v>28.52</v>
      </c>
      <c r="J96" s="6" t="n">
        <v>24.52</v>
      </c>
    </row>
    <row collapsed="false" customFormat="false" customHeight="false" hidden="false" ht="12.1" outlineLevel="0" r="97">
      <c r="A97" s="47" t="n">
        <v>45768</v>
      </c>
      <c r="B97" s="16" t="s">
        <v>891</v>
      </c>
      <c r="C97" s="16" t="s">
        <v>802</v>
      </c>
      <c r="D97" s="16" t="s">
        <v>1179</v>
      </c>
      <c r="E97" s="6" t="n">
        <v>1000</v>
      </c>
      <c r="F97" s="7" t="n">
        <v>2</v>
      </c>
      <c r="G97" s="6" t="n">
        <v>30.79</v>
      </c>
      <c r="H97" s="6" t="n">
        <v>8</v>
      </c>
      <c r="I97" s="6" t="n">
        <v>61.58</v>
      </c>
      <c r="J97" s="6" t="n">
        <v>53.58</v>
      </c>
    </row>
    <row collapsed="false" customFormat="false" customHeight="false" hidden="false" ht="12.1" outlineLevel="0" r="98">
      <c r="A98" s="47" t="n">
        <v>45775</v>
      </c>
      <c r="B98" s="16" t="s">
        <v>891</v>
      </c>
      <c r="C98" s="16" t="s">
        <v>814</v>
      </c>
      <c r="D98" s="16" t="s">
        <v>1184</v>
      </c>
      <c r="E98" s="6" t="n">
        <v>1000</v>
      </c>
      <c r="F98" s="7" t="n">
        <v>5</v>
      </c>
      <c r="G98" s="6" t="n">
        <v>11.01</v>
      </c>
      <c r="H98" s="6" t="n">
        <v>7</v>
      </c>
      <c r="I98" s="6" t="n">
        <v>55.05</v>
      </c>
      <c r="J98" s="6" t="n">
        <v>48.05</v>
      </c>
    </row>
    <row collapsed="false" customFormat="false" customHeight="false" hidden="false" ht="12.1" outlineLevel="0" r="99">
      <c r="A99" s="47" t="n">
        <v>45777</v>
      </c>
      <c r="B99" s="16" t="s">
        <v>891</v>
      </c>
      <c r="C99" s="16" t="s">
        <v>777</v>
      </c>
      <c r="D99" s="16" t="s">
        <v>1176</v>
      </c>
      <c r="E99" s="6" t="n">
        <v>1000</v>
      </c>
      <c r="F99" s="7" t="n">
        <v>1</v>
      </c>
      <c r="G99" s="6" t="n">
        <v>42.38</v>
      </c>
      <c r="H99" s="6" t="n">
        <v>6</v>
      </c>
      <c r="I99" s="6" t="n">
        <v>42.38</v>
      </c>
      <c r="J99" s="6" t="n">
        <v>36.38</v>
      </c>
    </row>
    <row collapsed="false" customFormat="false" customHeight="false" hidden="false" ht="12.1" outlineLevel="0" r="100">
      <c r="A100" s="47" t="n">
        <v>45791</v>
      </c>
      <c r="B100" s="16" t="s">
        <v>891</v>
      </c>
      <c r="C100" s="16" t="s">
        <v>793</v>
      </c>
      <c r="D100" s="16" t="s">
        <v>1177</v>
      </c>
      <c r="E100" s="6" t="n">
        <v>1000</v>
      </c>
      <c r="F100" s="7" t="n">
        <v>2</v>
      </c>
      <c r="G100" s="6" t="n">
        <v>16.45</v>
      </c>
      <c r="H100" s="6" t="n">
        <v>4</v>
      </c>
      <c r="I100" s="6" t="n">
        <v>32.9</v>
      </c>
      <c r="J100" s="6" t="n">
        <v>28.9</v>
      </c>
    </row>
    <row collapsed="false" customFormat="false" customHeight="false" hidden="false" ht="12.1" outlineLevel="0" r="101">
      <c r="A101" s="47" t="n">
        <v>45805</v>
      </c>
      <c r="B101" s="16" t="s">
        <v>891</v>
      </c>
      <c r="C101" s="16" t="s">
        <v>814</v>
      </c>
      <c r="D101" s="16" t="s">
        <v>1184</v>
      </c>
      <c r="E101" s="6" t="n">
        <v>1000</v>
      </c>
      <c r="F101" s="7" t="n">
        <v>5</v>
      </c>
      <c r="G101" s="6" t="n">
        <v>11.01</v>
      </c>
      <c r="H101" s="6" t="n">
        <v>7</v>
      </c>
      <c r="I101" s="6" t="n">
        <v>55.05</v>
      </c>
      <c r="J101" s="6" t="n">
        <v>48.05</v>
      </c>
    </row>
    <row collapsed="false" customFormat="false" customHeight="false" hidden="false" ht="12.1" outlineLevel="0" r="102">
      <c r="A102" s="47" t="n">
        <v>45806</v>
      </c>
      <c r="B102" s="16" t="s">
        <v>891</v>
      </c>
      <c r="C102" s="16" t="s">
        <v>813</v>
      </c>
      <c r="D102" s="16" t="s">
        <v>1187</v>
      </c>
      <c r="E102" s="6" t="n">
        <v>1000</v>
      </c>
      <c r="F102" s="7" t="n">
        <v>5</v>
      </c>
      <c r="G102" s="6" t="n">
        <v>35.53</v>
      </c>
      <c r="H102" s="6" t="n">
        <v>23</v>
      </c>
      <c r="I102" s="6" t="n">
        <v>177.65</v>
      </c>
      <c r="J102" s="6" t="n">
        <v>154.65</v>
      </c>
    </row>
    <row collapsed="false" customFormat="false" customHeight="false" hidden="false" ht="12.1" outlineLevel="0" r="103">
      <c r="A103" s="47" t="n">
        <v>45811</v>
      </c>
      <c r="B103" s="16" t="s">
        <v>891</v>
      </c>
      <c r="C103" s="16" t="s">
        <v>818</v>
      </c>
      <c r="D103" s="16" t="s">
        <v>1193</v>
      </c>
      <c r="E103" s="6" t="n">
        <v>1000</v>
      </c>
      <c r="F103" s="7" t="n">
        <v>6</v>
      </c>
      <c r="G103" s="6" t="n">
        <v>35.4</v>
      </c>
      <c r="H103" s="6" t="n">
        <v>28</v>
      </c>
      <c r="I103" s="6" t="n">
        <v>212.4</v>
      </c>
      <c r="J103" s="6" t="n">
        <v>184.4</v>
      </c>
    </row>
    <row collapsed="false" customFormat="false" customHeight="false" hidden="false" ht="12.1" outlineLevel="0" r="104">
      <c r="A104" s="47" t="n">
        <v>45811</v>
      </c>
      <c r="B104" s="16" t="s">
        <v>891</v>
      </c>
      <c r="C104" s="16" t="s">
        <v>821</v>
      </c>
      <c r="D104" s="16" t="s">
        <v>1195</v>
      </c>
      <c r="E104" s="6" t="n">
        <v>1000</v>
      </c>
      <c r="F104" s="7" t="n">
        <v>3</v>
      </c>
      <c r="G104" s="6" t="n">
        <v>61.08</v>
      </c>
      <c r="H104" s="6" t="n">
        <v>24</v>
      </c>
      <c r="I104" s="6" t="n">
        <v>183.24</v>
      </c>
      <c r="J104" s="6" t="n">
        <v>159.24</v>
      </c>
    </row>
    <row collapsed="false" customFormat="false" customHeight="false" hidden="false" ht="12.1" outlineLevel="0" r="105">
      <c r="A105" s="47" t="n">
        <v>45816</v>
      </c>
      <c r="B105" s="16" t="s">
        <v>891</v>
      </c>
      <c r="C105" s="16" t="s">
        <v>822</v>
      </c>
      <c r="D105" s="16" t="s">
        <v>1196</v>
      </c>
      <c r="E105" s="6" t="n">
        <v>1000</v>
      </c>
      <c r="F105" s="7" t="n">
        <v>5</v>
      </c>
      <c r="G105" s="6" t="n">
        <v>20.55</v>
      </c>
      <c r="H105" s="6" t="n">
        <v>13</v>
      </c>
      <c r="I105" s="6" t="n">
        <v>102.75</v>
      </c>
      <c r="J105" s="6" t="n">
        <v>89.75</v>
      </c>
    </row>
    <row collapsed="false" customFormat="false" customHeight="false" hidden="false" ht="12.1" outlineLevel="0" r="106">
      <c r="A106" s="47" t="n">
        <v>45818</v>
      </c>
      <c r="B106" s="16" t="s">
        <v>911</v>
      </c>
      <c r="C106" s="16" t="s">
        <v>798</v>
      </c>
      <c r="D106" s="16" t="s">
        <v>1181</v>
      </c>
      <c r="E106" s="6" t="n">
        <v>1000</v>
      </c>
      <c r="F106" s="7" t="n">
        <v>5</v>
      </c>
      <c r="G106" s="6" t="n">
        <v>50.86</v>
      </c>
      <c r="H106" s="6" t="n">
        <v>33</v>
      </c>
      <c r="I106" s="6" t="n">
        <v>254.3</v>
      </c>
      <c r="J106" s="6" t="n">
        <v>221.3</v>
      </c>
    </row>
    <row collapsed="false" customFormat="false" customHeight="false" hidden="false" ht="12.1" outlineLevel="0" r="107">
      <c r="A107" s="47" t="n">
        <v>45835</v>
      </c>
      <c r="B107" s="16" t="s">
        <v>891</v>
      </c>
      <c r="C107" s="16" t="s">
        <v>814</v>
      </c>
      <c r="D107" s="16" t="s">
        <v>1184</v>
      </c>
      <c r="E107" s="6" t="n">
        <v>1000</v>
      </c>
      <c r="F107" s="7" t="n">
        <v>5</v>
      </c>
      <c r="G107" s="6" t="n">
        <v>11.01</v>
      </c>
      <c r="H107" s="6" t="n">
        <v>7</v>
      </c>
      <c r="I107" s="6" t="n">
        <v>55.05</v>
      </c>
      <c r="J107" s="6" t="n">
        <v>48.05</v>
      </c>
    </row>
    <row collapsed="false" customFormat="false" customHeight="false" hidden="false" ht="12.1" outlineLevel="0" r="108">
      <c r="A108" s="47" t="n">
        <v>45846</v>
      </c>
      <c r="B108" s="16" t="s">
        <v>891</v>
      </c>
      <c r="C108" s="16" t="s">
        <v>822</v>
      </c>
      <c r="D108" s="16" t="s">
        <v>1196</v>
      </c>
      <c r="E108" s="6" t="n">
        <v>1000</v>
      </c>
      <c r="F108" s="7" t="n">
        <v>5</v>
      </c>
      <c r="G108" s="6" t="n">
        <v>20.55</v>
      </c>
      <c r="H108" s="6" t="n">
        <v>13</v>
      </c>
      <c r="I108" s="6" t="n">
        <v>102.75</v>
      </c>
      <c r="J108" s="6" t="n">
        <v>89.75</v>
      </c>
    </row>
    <row collapsed="false" customFormat="false" customHeight="false" hidden="false" ht="12.1" outlineLevel="0" r="109">
      <c r="A109" s="47" t="n">
        <v>45848</v>
      </c>
      <c r="B109" s="16" t="s">
        <v>891</v>
      </c>
      <c r="C109" s="16" t="s">
        <v>807</v>
      </c>
      <c r="D109" s="16" t="s">
        <v>1182</v>
      </c>
      <c r="E109" s="6" t="n">
        <v>1000</v>
      </c>
      <c r="F109" s="7" t="n">
        <v>1</v>
      </c>
      <c r="G109" s="6" t="n">
        <v>33.03</v>
      </c>
      <c r="H109" s="6" t="n">
        <v>4</v>
      </c>
      <c r="I109" s="6" t="n">
        <v>33.03</v>
      </c>
      <c r="J109" s="6" t="n">
        <v>29.03</v>
      </c>
    </row>
    <row collapsed="false" customFormat="false" customHeight="false" hidden="false" ht="12.1" outlineLevel="0" r="110">
      <c r="A110" s="47" t="n">
        <v>45853</v>
      </c>
      <c r="B110" s="16" t="s">
        <v>891</v>
      </c>
      <c r="C110" s="16" t="s">
        <v>809</v>
      </c>
      <c r="D110" s="16" t="s">
        <v>1188</v>
      </c>
      <c r="E110" s="6" t="n">
        <v>1000</v>
      </c>
      <c r="F110" s="7" t="n">
        <v>3</v>
      </c>
      <c r="G110" s="6" t="n">
        <v>22.44</v>
      </c>
      <c r="H110" s="6" t="n">
        <v>9</v>
      </c>
      <c r="I110" s="6" t="n">
        <v>67.32</v>
      </c>
      <c r="J110" s="6" t="n">
        <v>58.32</v>
      </c>
    </row>
    <row collapsed="false" customFormat="false" customHeight="false" hidden="false" ht="12.1" outlineLevel="0" r="111">
      <c r="A111" s="47" t="n">
        <v>45854</v>
      </c>
      <c r="B111" s="16" t="s">
        <v>891</v>
      </c>
      <c r="C111" s="16" t="s">
        <v>808</v>
      </c>
      <c r="D111" s="16" t="s">
        <v>1185</v>
      </c>
      <c r="E111" s="6" t="n">
        <v>500</v>
      </c>
      <c r="F111" s="7" t="n">
        <v>2</v>
      </c>
      <c r="G111" s="6" t="n">
        <v>11.41</v>
      </c>
      <c r="H111" s="6" t="n">
        <v>3</v>
      </c>
      <c r="I111" s="6" t="n">
        <v>22.82</v>
      </c>
      <c r="J111" s="6" t="n">
        <v>19.82</v>
      </c>
    </row>
    <row collapsed="false" customFormat="false" customHeight="false" hidden="false" ht="12.1" outlineLevel="0" r="112">
      <c r="A112" s="47" t="n">
        <v>45859</v>
      </c>
      <c r="B112" s="16" t="s">
        <v>891</v>
      </c>
      <c r="C112" s="16" t="s">
        <v>802</v>
      </c>
      <c r="D112" s="16" t="s">
        <v>1179</v>
      </c>
      <c r="E112" s="6" t="n">
        <v>1000</v>
      </c>
      <c r="F112" s="7" t="n">
        <v>2</v>
      </c>
      <c r="G112" s="6" t="n">
        <v>30.79</v>
      </c>
      <c r="H112" s="6" t="n">
        <v>8</v>
      </c>
      <c r="I112" s="6" t="n">
        <v>61.58</v>
      </c>
      <c r="J112" s="6" t="n">
        <v>53.58</v>
      </c>
    </row>
    <row collapsed="false" customFormat="false" customHeight="false" hidden="false" ht="12.1" outlineLevel="0" r="113">
      <c r="A113" s="47" t="n">
        <v>45863</v>
      </c>
      <c r="B113" s="16" t="s">
        <v>911</v>
      </c>
      <c r="C113" s="16" t="s">
        <v>171</v>
      </c>
      <c r="D113" s="16" t="s">
        <v>173</v>
      </c>
      <c r="E113" s="6" t="n">
        <v>1000</v>
      </c>
      <c r="F113" s="7" t="n">
        <v>7</v>
      </c>
      <c r="G113" s="6" t="n">
        <v>14.71</v>
      </c>
      <c r="H113" s="6" t="n">
        <v>13</v>
      </c>
      <c r="I113" s="6" t="n">
        <v>102.97</v>
      </c>
      <c r="J113" s="6" t="n">
        <v>89.97</v>
      </c>
    </row>
    <row collapsed="false" customFormat="false" customHeight="false" hidden="false" ht="12.1" outlineLevel="0" r="114">
      <c r="A114" s="47" t="n">
        <v>45865</v>
      </c>
      <c r="B114" s="16" t="s">
        <v>891</v>
      </c>
      <c r="C114" s="16" t="s">
        <v>814</v>
      </c>
      <c r="D114" s="16" t="s">
        <v>1184</v>
      </c>
      <c r="E114" s="6" t="n">
        <v>1000</v>
      </c>
      <c r="F114" s="7" t="n">
        <v>5</v>
      </c>
      <c r="G114" s="6" t="n">
        <v>11.01</v>
      </c>
      <c r="H114" s="6" t="n">
        <v>7</v>
      </c>
      <c r="I114" s="6" t="n">
        <v>55.05</v>
      </c>
      <c r="J114" s="6" t="n">
        <v>48.05</v>
      </c>
    </row>
    <row collapsed="false" customFormat="false" customHeight="false" hidden="false" ht="12.1" outlineLevel="0" r="115">
      <c r="A115" s="47" t="n">
        <v>45876</v>
      </c>
      <c r="B115" s="16" t="s">
        <v>891</v>
      </c>
      <c r="C115" s="16" t="s">
        <v>822</v>
      </c>
      <c r="D115" s="16" t="s">
        <v>1196</v>
      </c>
      <c r="E115" s="6" t="n">
        <v>1000</v>
      </c>
      <c r="F115" s="7" t="n">
        <v>5</v>
      </c>
      <c r="G115" s="6" t="n">
        <v>20.55</v>
      </c>
      <c r="H115" s="6" t="n">
        <v>13</v>
      </c>
      <c r="I115" s="6" t="n">
        <v>102.75</v>
      </c>
      <c r="J115" s="6" t="n">
        <v>89.75</v>
      </c>
    </row>
    <row collapsed="false" customFormat="false" customHeight="false" hidden="false" ht="12.1" outlineLevel="0" r="116">
      <c r="A116" s="47" t="n">
        <v>45880</v>
      </c>
      <c r="B116" s="16" t="s">
        <v>911</v>
      </c>
      <c r="C116" s="16" t="s">
        <v>176</v>
      </c>
      <c r="D116" s="16" t="s">
        <v>177</v>
      </c>
      <c r="E116" s="6" t="n">
        <v>1000</v>
      </c>
      <c r="F116" s="7" t="n">
        <v>1</v>
      </c>
      <c r="G116" s="6" t="n">
        <v>129.64</v>
      </c>
      <c r="H116" s="6" t="n">
        <v>17</v>
      </c>
      <c r="I116" s="6" t="n">
        <v>129.64</v>
      </c>
      <c r="J116" s="6" t="n">
        <v>112.64</v>
      </c>
    </row>
    <row collapsed="false" customFormat="false" customHeight="false" hidden="false" ht="12.1" outlineLevel="0" r="117">
      <c r="A117" s="47" t="n">
        <v>45881</v>
      </c>
      <c r="B117" s="16" t="s">
        <v>891</v>
      </c>
      <c r="C117" s="16" t="s">
        <v>820</v>
      </c>
      <c r="D117" s="16" t="s">
        <v>1194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47" t="n">
        <v>45882</v>
      </c>
      <c r="B118" s="16" t="s">
        <v>891</v>
      </c>
      <c r="C118" s="16" t="s">
        <v>793</v>
      </c>
      <c r="D118" s="16" t="s">
        <v>1177</v>
      </c>
      <c r="E118" s="6" t="n">
        <v>1000</v>
      </c>
      <c r="F118" s="7" t="n">
        <v>2</v>
      </c>
      <c r="G118" s="6" t="n">
        <v>16.45</v>
      </c>
      <c r="H118" s="6" t="n">
        <v>4</v>
      </c>
      <c r="I118" s="6" t="n">
        <v>32.9</v>
      </c>
      <c r="J118" s="6" t="n">
        <v>28.9</v>
      </c>
    </row>
    <row collapsed="false" customFormat="false" customHeight="false" hidden="false" ht="12.1" outlineLevel="0" r="119">
      <c r="A119" s="47" t="n">
        <v>45893</v>
      </c>
      <c r="B119" s="16" t="s">
        <v>911</v>
      </c>
      <c r="C119" s="16" t="s">
        <v>171</v>
      </c>
      <c r="D119" s="16" t="s">
        <v>173</v>
      </c>
      <c r="E119" s="6" t="n">
        <v>1000</v>
      </c>
      <c r="F119" s="7" t="n">
        <v>8</v>
      </c>
      <c r="G119" s="6" t="n">
        <v>14.71</v>
      </c>
      <c r="H119" s="6" t="n">
        <v>15</v>
      </c>
      <c r="I119" s="6" t="n">
        <v>117.68</v>
      </c>
      <c r="J119" s="6" t="n">
        <v>102.68</v>
      </c>
    </row>
    <row collapsed="false" customFormat="false" customHeight="false" hidden="false" ht="12.1" outlineLevel="0" r="120">
      <c r="A120" s="47" t="n">
        <v>45895</v>
      </c>
      <c r="B120" s="16" t="s">
        <v>891</v>
      </c>
      <c r="C120" s="16" t="s">
        <v>814</v>
      </c>
      <c r="D120" s="16" t="s">
        <v>1184</v>
      </c>
      <c r="E120" s="6" t="n">
        <v>1000</v>
      </c>
      <c r="F120" s="7" t="n">
        <v>5</v>
      </c>
      <c r="G120" s="6" t="n">
        <v>11.01</v>
      </c>
      <c r="H120" s="6" t="n">
        <v>7</v>
      </c>
      <c r="I120" s="6" t="n">
        <v>55.05</v>
      </c>
      <c r="J120" s="6" t="n">
        <v>48.05</v>
      </c>
    </row>
    <row collapsed="false" customFormat="false" customHeight="false" hidden="false" ht="12.1" outlineLevel="0" r="121">
      <c r="A121" s="47" t="n">
        <v>45897</v>
      </c>
      <c r="B121" s="16" t="s">
        <v>891</v>
      </c>
      <c r="C121" s="16" t="s">
        <v>813</v>
      </c>
      <c r="D121" s="16" t="s">
        <v>1187</v>
      </c>
      <c r="E121" s="6" t="n">
        <v>1000</v>
      </c>
      <c r="F121" s="7" t="n">
        <v>5</v>
      </c>
      <c r="G121" s="6" t="n">
        <v>35.53</v>
      </c>
      <c r="H121" s="6" t="n">
        <v>23</v>
      </c>
      <c r="I121" s="6" t="n">
        <v>177.65</v>
      </c>
      <c r="J121" s="6" t="n">
        <v>154.65</v>
      </c>
    </row>
    <row collapsed="false" customFormat="false" customHeight="false" hidden="false" ht="12.1" outlineLevel="0" r="122">
      <c r="A122" s="47" t="n">
        <v>45902</v>
      </c>
      <c r="B122" s="16" t="s">
        <v>891</v>
      </c>
      <c r="C122" s="16" t="s">
        <v>815</v>
      </c>
      <c r="D122" s="16" t="s">
        <v>1190</v>
      </c>
      <c r="E122" s="6" t="n">
        <v>1000</v>
      </c>
      <c r="F122" s="7" t="n">
        <v>5</v>
      </c>
      <c r="G122" s="6" t="n">
        <v>44.88</v>
      </c>
      <c r="H122" s="6" t="n">
        <v>29</v>
      </c>
      <c r="I122" s="6" t="n">
        <v>224.4</v>
      </c>
      <c r="J122" s="6" t="n">
        <v>195.4</v>
      </c>
    </row>
    <row collapsed="false" customFormat="false" customHeight="false" hidden="false" ht="12.1" outlineLevel="0" r="123">
      <c r="A123" s="47" t="n">
        <v>45906</v>
      </c>
      <c r="B123" s="16" t="s">
        <v>891</v>
      </c>
      <c r="C123" s="16" t="s">
        <v>822</v>
      </c>
      <c r="D123" s="16" t="s">
        <v>1196</v>
      </c>
      <c r="E123" s="6" t="n">
        <v>1000</v>
      </c>
      <c r="F123" s="7" t="n">
        <v>5</v>
      </c>
      <c r="G123" s="6" t="n">
        <v>20.55</v>
      </c>
      <c r="H123" s="6" t="n">
        <v>13</v>
      </c>
      <c r="I123" s="6" t="n">
        <v>102.75</v>
      </c>
      <c r="J123" s="6" t="n">
        <v>89.75</v>
      </c>
    </row>
    <row collapsed="false" customFormat="false" customHeight="false" hidden="false" ht="12.1" outlineLevel="0" r="124">
      <c r="A124" s="47" t="n">
        <v>45923</v>
      </c>
      <c r="B124" s="16" t="s">
        <v>891</v>
      </c>
      <c r="C124" s="16" t="s">
        <v>816</v>
      </c>
      <c r="D124" s="16" t="s">
        <v>1191</v>
      </c>
      <c r="E124" s="6" t="n">
        <v>1000</v>
      </c>
      <c r="F124" s="7" t="n">
        <v>10</v>
      </c>
      <c r="G124" s="6" t="n">
        <v>56.1</v>
      </c>
      <c r="H124" s="6" t="n">
        <v>73</v>
      </c>
      <c r="I124" s="6" t="n">
        <v>561</v>
      </c>
      <c r="J124" s="6" t="n">
        <v>488</v>
      </c>
    </row>
    <row collapsed="false" customFormat="false" customHeight="false" hidden="false" ht="12.1" outlineLevel="0" r="125">
      <c r="A125" s="47" t="n">
        <v>45923</v>
      </c>
      <c r="B125" s="16" t="s">
        <v>911</v>
      </c>
      <c r="C125" s="16" t="s">
        <v>171</v>
      </c>
      <c r="D125" s="16" t="s">
        <v>173</v>
      </c>
      <c r="E125" s="6" t="n">
        <v>1000</v>
      </c>
      <c r="F125" s="7" t="n">
        <v>8</v>
      </c>
      <c r="G125" s="6" t="n">
        <v>14.71</v>
      </c>
      <c r="H125" s="6" t="n">
        <v>15</v>
      </c>
      <c r="I125" s="6" t="n">
        <v>117.68</v>
      </c>
      <c r="J125" s="6" t="n">
        <v>102.68</v>
      </c>
    </row>
    <row collapsed="false" customFormat="false" customHeight="false" hidden="false" ht="12.1" outlineLevel="0" r="126">
      <c r="A126" s="47" t="n">
        <v>45925</v>
      </c>
      <c r="B126" s="16" t="s">
        <v>891</v>
      </c>
      <c r="C126" s="16" t="s">
        <v>814</v>
      </c>
      <c r="D126" s="16" t="s">
        <v>1184</v>
      </c>
      <c r="E126" s="6" t="n">
        <v>1000</v>
      </c>
      <c r="F126" s="7" t="n">
        <v>5</v>
      </c>
      <c r="G126" s="6" t="n">
        <v>11.01</v>
      </c>
      <c r="H126" s="6" t="n">
        <v>7</v>
      </c>
      <c r="I126" s="6" t="n">
        <v>55.05</v>
      </c>
      <c r="J126" s="6" t="n">
        <v>48.05</v>
      </c>
    </row>
    <row collapsed="false" customFormat="false" customHeight="false" hidden="false" ht="12.1" outlineLevel="0" r="127">
      <c r="A127" s="47" t="n">
        <v>45928</v>
      </c>
      <c r="B127" s="16" t="s">
        <v>891</v>
      </c>
      <c r="C127" s="16" t="s">
        <v>778</v>
      </c>
      <c r="D127" s="16" t="s">
        <v>1175</v>
      </c>
      <c r="E127" s="6" t="n">
        <v>1000</v>
      </c>
      <c r="F127" s="7" t="n">
        <v>1</v>
      </c>
      <c r="G127" s="6" t="n">
        <v>82.72</v>
      </c>
      <c r="H127" s="6" t="n">
        <v>11</v>
      </c>
      <c r="I127" s="6" t="n">
        <v>82.72</v>
      </c>
      <c r="J127" s="6" t="n">
        <v>71.72</v>
      </c>
    </row>
    <row collapsed="false" customFormat="false" customHeight="false" hidden="false" ht="12.1" outlineLevel="0" r="128">
      <c r="A128" s="47" t="n">
        <v>45930</v>
      </c>
      <c r="B128" s="16" t="s">
        <v>911</v>
      </c>
      <c r="C128" s="16" t="s">
        <v>819</v>
      </c>
      <c r="D128" s="16" t="s">
        <v>1192</v>
      </c>
      <c r="E128" s="6" t="n">
        <v>1000</v>
      </c>
      <c r="F128" s="7" t="n">
        <v>10</v>
      </c>
      <c r="G128" s="6" t="n">
        <v>38.39</v>
      </c>
      <c r="H128" s="6" t="n">
        <v>50</v>
      </c>
      <c r="I128" s="6" t="n">
        <v>383.9</v>
      </c>
      <c r="J128" s="6" t="n">
        <v>333.9</v>
      </c>
    </row>
    <row collapsed="false" customFormat="false" customHeight="false" hidden="false" ht="12.1" outlineLevel="0" r="129">
      <c r="A129" s="47" t="n">
        <v>45936</v>
      </c>
      <c r="B129" s="16" t="s">
        <v>891</v>
      </c>
      <c r="C129" s="16" t="s">
        <v>822</v>
      </c>
      <c r="D129" s="16" t="s">
        <v>1196</v>
      </c>
      <c r="E129" s="6" t="n">
        <v>1000</v>
      </c>
      <c r="F129" s="7" t="n">
        <v>5</v>
      </c>
      <c r="G129" s="6" t="n">
        <v>20.55</v>
      </c>
      <c r="H129" s="6" t="n">
        <v>13</v>
      </c>
      <c r="I129" s="6" t="n">
        <v>102.75</v>
      </c>
      <c r="J129" s="6" t="n">
        <v>89.75</v>
      </c>
    </row>
    <row collapsed="false" customFormat="false" customHeight="false" hidden="false" ht="12.1" outlineLevel="0" r="130">
      <c r="A130" s="47" t="n">
        <v>45945</v>
      </c>
      <c r="B130" s="16" t="s">
        <v>891</v>
      </c>
      <c r="C130" s="16" t="s">
        <v>808</v>
      </c>
      <c r="D130" s="16" t="s">
        <v>1185</v>
      </c>
      <c r="E130" s="6" t="n">
        <v>375</v>
      </c>
      <c r="F130" s="7" t="n">
        <v>2</v>
      </c>
      <c r="G130" s="6" t="n">
        <v>8.55</v>
      </c>
      <c r="H130" s="6" t="n">
        <v>2</v>
      </c>
      <c r="I130" s="6" t="n">
        <v>17.1</v>
      </c>
      <c r="J130" s="6" t="n">
        <v>15.1</v>
      </c>
    </row>
    <row collapsed="false" customFormat="false" customHeight="false" hidden="false" ht="12.1" outlineLevel="0" r="131">
      <c r="A131" s="47" t="n">
        <v>45953</v>
      </c>
      <c r="B131" s="16" t="s">
        <v>911</v>
      </c>
      <c r="C131" s="16" t="s">
        <v>171</v>
      </c>
      <c r="D131" s="16" t="s">
        <v>173</v>
      </c>
      <c r="E131" s="6" t="n">
        <v>1000</v>
      </c>
      <c r="F131" s="7" t="n">
        <v>10</v>
      </c>
      <c r="G131" s="6" t="n">
        <v>14.71</v>
      </c>
      <c r="H131" s="6" t="n">
        <v>19</v>
      </c>
      <c r="I131" s="6" t="n">
        <v>147.1</v>
      </c>
      <c r="J131" s="6" t="n">
        <v>128.1</v>
      </c>
    </row>
    <row collapsed="false" customFormat="false" customHeight="false" hidden="false" ht="12.1" outlineLevel="0" r="132">
      <c r="A132" s="47" t="n">
        <v>45955</v>
      </c>
      <c r="B132" s="16" t="s">
        <v>891</v>
      </c>
      <c r="C132" s="16" t="s">
        <v>814</v>
      </c>
      <c r="D132" s="16" t="s">
        <v>1184</v>
      </c>
      <c r="E132" s="6" t="n">
        <v>1000</v>
      </c>
      <c r="F132" s="7" t="n">
        <v>5</v>
      </c>
      <c r="G132" s="6" t="n">
        <v>11.01</v>
      </c>
      <c r="H132" s="6" t="n">
        <v>7</v>
      </c>
      <c r="I132" s="6" t="n">
        <v>55.05</v>
      </c>
      <c r="J132" s="6" t="n">
        <v>48.05</v>
      </c>
    </row>
    <row collapsed="false" customFormat="false" customHeight="false" hidden="false" ht="12.1" outlineLevel="0" r="133">
      <c r="A133" s="47" t="n">
        <v>45966</v>
      </c>
      <c r="B133" s="16" t="s">
        <v>891</v>
      </c>
      <c r="C133" s="16" t="s">
        <v>822</v>
      </c>
      <c r="D133" s="16" t="s">
        <v>1196</v>
      </c>
      <c r="E133" s="6" t="n">
        <v>1000</v>
      </c>
      <c r="F133" s="7" t="n">
        <v>5</v>
      </c>
      <c r="G133" s="6" t="n">
        <v>20.55</v>
      </c>
      <c r="H133" s="6" t="n">
        <v>13</v>
      </c>
      <c r="I133" s="6" t="n">
        <v>102.75</v>
      </c>
      <c r="J133" s="6" t="n">
        <v>89.75</v>
      </c>
    </row>
    <row collapsed="false" customFormat="false" customHeight="false" hidden="false" ht="12.1" outlineLevel="0" r="134">
      <c r="A134" s="47" t="n">
        <v>45983</v>
      </c>
      <c r="B134" s="16" t="s">
        <v>911</v>
      </c>
      <c r="C134" s="16" t="s">
        <v>171</v>
      </c>
      <c r="D134" s="16" t="s">
        <v>173</v>
      </c>
      <c r="E134" s="6" t="n">
        <v>1000</v>
      </c>
      <c r="F134" s="7" t="n">
        <v>10</v>
      </c>
      <c r="G134" s="6" t="n">
        <v>14.71</v>
      </c>
      <c r="H134" s="6" t="n">
        <v>19</v>
      </c>
      <c r="I134" s="6" t="n">
        <v>147.1</v>
      </c>
      <c r="J134" s="6" t="n">
        <v>128.1</v>
      </c>
    </row>
    <row collapsed="false" customFormat="false" customHeight="false" hidden="false" ht="12.1" outlineLevel="0" r="135">
      <c r="A135" s="47" t="n">
        <v>45985</v>
      </c>
      <c r="B135" s="16" t="s">
        <v>891</v>
      </c>
      <c r="C135" s="16" t="s">
        <v>814</v>
      </c>
      <c r="D135" s="16" t="s">
        <v>1184</v>
      </c>
      <c r="E135" s="6" t="n">
        <v>1000</v>
      </c>
      <c r="F135" s="7" t="n">
        <v>5</v>
      </c>
      <c r="G135" s="6" t="n">
        <v>11.01</v>
      </c>
      <c r="H135" s="6" t="n">
        <v>7</v>
      </c>
      <c r="I135" s="6" t="n">
        <v>55.05</v>
      </c>
      <c r="J135" s="6" t="n">
        <v>48.05</v>
      </c>
    </row>
    <row collapsed="false" customFormat="false" customHeight="false" hidden="false" ht="12.1" outlineLevel="0" r="136">
      <c r="A136" s="47" t="n">
        <v>45988</v>
      </c>
      <c r="B136" s="16" t="s">
        <v>891</v>
      </c>
      <c r="C136" s="16" t="s">
        <v>813</v>
      </c>
      <c r="D136" s="16" t="s">
        <v>1187</v>
      </c>
      <c r="E136" s="6" t="n">
        <v>1000</v>
      </c>
      <c r="F136" s="7" t="n">
        <v>5</v>
      </c>
      <c r="G136" s="6" t="n">
        <v>35.53</v>
      </c>
      <c r="H136" s="6" t="n">
        <v>23</v>
      </c>
      <c r="I136" s="6" t="n">
        <v>177.65</v>
      </c>
      <c r="J136" s="6" t="n">
        <v>154.65</v>
      </c>
    </row>
    <row collapsed="false" customFormat="false" customHeight="false" hidden="false" ht="12.1" outlineLevel="0" r="137">
      <c r="A137" s="47" t="n">
        <v>45993</v>
      </c>
      <c r="B137" s="16" t="s">
        <v>891</v>
      </c>
      <c r="C137" s="16" t="s">
        <v>818</v>
      </c>
      <c r="D137" s="16" t="s">
        <v>1193</v>
      </c>
      <c r="E137" s="6" t="n">
        <v>1000</v>
      </c>
      <c r="F137" s="7" t="n">
        <v>6</v>
      </c>
      <c r="G137" s="6" t="n">
        <v>35.4</v>
      </c>
      <c r="H137" s="6" t="n">
        <v>28</v>
      </c>
      <c r="I137" s="6" t="n">
        <v>212.4</v>
      </c>
      <c r="J137" s="6" t="n">
        <v>184.4</v>
      </c>
    </row>
    <row collapsed="false" customFormat="false" customHeight="false" hidden="false" ht="12.1" outlineLevel="0" r="138">
      <c r="A138" s="47" t="n">
        <v>45993</v>
      </c>
      <c r="B138" s="16" t="s">
        <v>891</v>
      </c>
      <c r="C138" s="16" t="s">
        <v>821</v>
      </c>
      <c r="D138" s="16" t="s">
        <v>1195</v>
      </c>
      <c r="E138" s="6" t="n">
        <v>1000</v>
      </c>
      <c r="F138" s="7" t="n">
        <v>16</v>
      </c>
      <c r="G138" s="6" t="n">
        <v>61.08</v>
      </c>
      <c r="H138" s="6" t="n">
        <v>127</v>
      </c>
      <c r="I138" s="6" t="n">
        <v>977.28</v>
      </c>
      <c r="J138" s="6" t="n">
        <v>850.28</v>
      </c>
    </row>
    <row collapsed="false" customFormat="false" customHeight="false" hidden="false" ht="12.1" outlineLevel="0" r="139">
      <c r="A139" s="47" t="n">
        <v>45996</v>
      </c>
      <c r="B139" s="16" t="s">
        <v>891</v>
      </c>
      <c r="C139" s="16" t="s">
        <v>822</v>
      </c>
      <c r="D139" s="16" t="s">
        <v>1196</v>
      </c>
      <c r="E139" s="6" t="n">
        <v>1000</v>
      </c>
      <c r="F139" s="7" t="n">
        <v>5</v>
      </c>
      <c r="G139" s="6" t="n">
        <v>20.55</v>
      </c>
      <c r="H139" s="6" t="n">
        <v>13</v>
      </c>
      <c r="I139" s="6" t="n">
        <v>102.75</v>
      </c>
      <c r="J139" s="6" t="n">
        <v>89.75</v>
      </c>
    </row>
    <row collapsed="false" customFormat="false" customHeight="false" hidden="false" ht="12.1" outlineLevel="0" r="140">
      <c r="A140" s="47" t="n">
        <v>46013</v>
      </c>
      <c r="B140" s="16" t="s">
        <v>911</v>
      </c>
      <c r="C140" s="16" t="s">
        <v>171</v>
      </c>
      <c r="D140" s="16" t="s">
        <v>173</v>
      </c>
      <c r="E140" s="6" t="n">
        <v>1000</v>
      </c>
      <c r="F140" s="7" t="n">
        <v>10</v>
      </c>
      <c r="G140" s="6" t="n">
        <v>14.71</v>
      </c>
      <c r="H140" s="6" t="n">
        <v>19</v>
      </c>
      <c r="I140" s="6" t="n">
        <v>147.1</v>
      </c>
      <c r="J140" s="6" t="n">
        <v>128.1</v>
      </c>
    </row>
    <row collapsed="false" customFormat="false" customHeight="false" hidden="false" ht="12.1" outlineLevel="0" r="141">
      <c r="A141" s="47" t="n">
        <v>46014</v>
      </c>
      <c r="B141" s="16" t="s">
        <v>891</v>
      </c>
      <c r="C141" s="16" t="s">
        <v>828</v>
      </c>
      <c r="D141" s="16" t="s">
        <v>1197</v>
      </c>
      <c r="E141" s="6" t="n">
        <v>1000</v>
      </c>
      <c r="F141" s="7" t="n">
        <v>1</v>
      </c>
      <c r="G141" s="6" t="n">
        <v>59.84</v>
      </c>
      <c r="H141" s="6" t="n">
        <v>8</v>
      </c>
      <c r="I141" s="6" t="n">
        <v>59.84</v>
      </c>
      <c r="J141" s="6" t="n">
        <v>51.84</v>
      </c>
    </row>
    <row collapsed="false" customFormat="false" customHeight="false" hidden="false" ht="12.1" outlineLevel="0" r="142">
      <c r="A142" s="47" t="n">
        <v>46015</v>
      </c>
      <c r="B142" s="16" t="s">
        <v>891</v>
      </c>
      <c r="C142" s="16" t="s">
        <v>814</v>
      </c>
      <c r="D142" s="16" t="s">
        <v>1184</v>
      </c>
      <c r="E142" s="6" t="n">
        <v>1000</v>
      </c>
      <c r="F142" s="7" t="n">
        <v>5</v>
      </c>
      <c r="G142" s="6" t="n">
        <v>11.01</v>
      </c>
      <c r="H142" s="6" t="n">
        <v>7</v>
      </c>
      <c r="I142" s="6" t="n">
        <v>55.05</v>
      </c>
      <c r="J142" s="6" t="n">
        <v>48.05</v>
      </c>
    </row>
    <row collapsed="false" customFormat="false" customHeight="false" hidden="false" ht="12.1" outlineLevel="0" r="143">
      <c r="A143" s="47" t="n">
        <v>46026</v>
      </c>
      <c r="B143" s="16" t="s">
        <v>891</v>
      </c>
      <c r="C143" s="16" t="s">
        <v>822</v>
      </c>
      <c r="D143" s="16" t="s">
        <v>1196</v>
      </c>
      <c r="E143" s="6" t="n">
        <v>1000</v>
      </c>
      <c r="F143" s="7" t="n">
        <v>5</v>
      </c>
      <c r="G143" s="6" t="n">
        <v>20.55</v>
      </c>
      <c r="H143" s="6" t="n">
        <v>13</v>
      </c>
      <c r="I143" s="6" t="n">
        <v>102.75</v>
      </c>
      <c r="J143" s="6" t="n">
        <v>89.75</v>
      </c>
    </row>
    <row collapsed="false" customFormat="false" customHeight="false" hidden="false" ht="12.1" outlineLevel="0" r="144">
      <c r="A144" s="47" t="n">
        <v>46043</v>
      </c>
      <c r="B144" s="16" t="s">
        <v>911</v>
      </c>
      <c r="C144" s="16" t="s">
        <v>171</v>
      </c>
      <c r="D144" s="16" t="s">
        <v>173</v>
      </c>
      <c r="E144" s="6" t="n">
        <v>1000</v>
      </c>
      <c r="F144" s="7" t="n">
        <v>10</v>
      </c>
      <c r="G144" s="6" t="n">
        <v>14.71</v>
      </c>
      <c r="H144" s="6" t="n">
        <v>19</v>
      </c>
      <c r="I144" s="6" t="n">
        <v>147.1</v>
      </c>
      <c r="J144" s="6" t="n">
        <v>128.1</v>
      </c>
    </row>
    <row collapsed="false" customFormat="false" customHeight="false" hidden="false" ht="12.1" outlineLevel="0" r="145">
      <c r="A145" s="47" t="n">
        <v>46045</v>
      </c>
      <c r="B145" s="16" t="s">
        <v>891</v>
      </c>
      <c r="C145" s="16" t="s">
        <v>814</v>
      </c>
      <c r="D145" s="16" t="s">
        <v>1184</v>
      </c>
      <c r="E145" s="6" t="n">
        <v>1000</v>
      </c>
      <c r="F145" s="7" t="n">
        <v>5</v>
      </c>
      <c r="G145" s="6" t="n">
        <v>11.01</v>
      </c>
      <c r="H145" s="6" t="n">
        <v>7</v>
      </c>
      <c r="I145" s="6" t="n">
        <v>55.05</v>
      </c>
      <c r="J145" s="6" t="n">
        <v>48.05</v>
      </c>
    </row>
    <row collapsed="false" customFormat="false" customHeight="false" hidden="false" ht="12.1" outlineLevel="0" r="146">
      <c r="A146" s="47" t="n">
        <v>46056</v>
      </c>
      <c r="B146" s="16" t="s">
        <v>891</v>
      </c>
      <c r="C146" s="16" t="s">
        <v>822</v>
      </c>
      <c r="D146" s="16" t="s">
        <v>1196</v>
      </c>
      <c r="E146" s="6" t="n">
        <v>1000</v>
      </c>
      <c r="F146" s="7" t="n">
        <v>5</v>
      </c>
      <c r="G146" s="6" t="n">
        <v>20.55</v>
      </c>
      <c r="H146" s="6" t="n">
        <v>13</v>
      </c>
      <c r="I146" s="6" t="n">
        <v>102.75</v>
      </c>
      <c r="J146" s="6" t="n">
        <v>89.75</v>
      </c>
    </row>
    <row collapsed="false" customFormat="false" customHeight="false" hidden="false" ht="12.1" outlineLevel="0" r="147">
      <c r="A147" s="47" t="n">
        <v>46062</v>
      </c>
      <c r="B147" s="16" t="s">
        <v>911</v>
      </c>
      <c r="C147" s="16" t="s">
        <v>176</v>
      </c>
      <c r="D147" s="16" t="s">
        <v>177</v>
      </c>
      <c r="E147" s="6" t="n">
        <v>1000</v>
      </c>
      <c r="F147" s="7" t="n">
        <v>1</v>
      </c>
      <c r="G147" s="6" t="n">
        <v>129.64</v>
      </c>
      <c r="H147" s="6" t="n">
        <v>17</v>
      </c>
      <c r="I147" s="6" t="n">
        <v>129.64</v>
      </c>
      <c r="J147" s="6" t="n">
        <v>112.64</v>
      </c>
    </row>
    <row collapsed="false" customFormat="false" customHeight="false" hidden="false" ht="12.1" outlineLevel="0" r="148">
      <c r="A148" s="47" t="n">
        <v>46063</v>
      </c>
      <c r="B148" s="16" t="s">
        <v>891</v>
      </c>
      <c r="C148" s="16" t="s">
        <v>820</v>
      </c>
      <c r="D148" s="16" t="s">
        <v>1194</v>
      </c>
      <c r="E148" s="6" t="n">
        <v>1000</v>
      </c>
      <c r="F148" s="7" t="n">
        <v>19</v>
      </c>
      <c r="G148" s="6" t="n">
        <v>34.9</v>
      </c>
      <c r="H148" s="6" t="n">
        <v>86</v>
      </c>
      <c r="I148" s="6" t="n">
        <v>663.1</v>
      </c>
      <c r="J148" s="6" t="n">
        <v>577.1</v>
      </c>
    </row>
    <row collapsed="false" customFormat="false" customHeight="false" hidden="false" ht="12.1" outlineLevel="0" r="149">
      <c r="A149" s="47" t="n">
        <v>46073</v>
      </c>
      <c r="B149" s="16" t="s">
        <v>911</v>
      </c>
      <c r="C149" s="16" t="s">
        <v>171</v>
      </c>
      <c r="D149" s="16" t="s">
        <v>173</v>
      </c>
      <c r="E149" s="6" t="n">
        <v>1000</v>
      </c>
      <c r="F149" s="7" t="n">
        <v>10</v>
      </c>
      <c r="G149" s="6" t="n">
        <v>14.71</v>
      </c>
      <c r="H149" s="6" t="n">
        <v>19</v>
      </c>
      <c r="I149" s="6" t="n">
        <v>147.1</v>
      </c>
      <c r="J149" s="6" t="n">
        <v>128.1</v>
      </c>
    </row>
    <row collapsed="false" customFormat="false" customHeight="false" hidden="false" ht="12.1" outlineLevel="0" r="150">
      <c r="A150" s="47" t="n">
        <v>46079</v>
      </c>
      <c r="B150" s="16" t="s">
        <v>891</v>
      </c>
      <c r="C150" s="16" t="s">
        <v>813</v>
      </c>
      <c r="D150" s="16" t="s">
        <v>1187</v>
      </c>
      <c r="E150" s="6" t="n">
        <v>1000</v>
      </c>
      <c r="F150" s="7" t="n">
        <v>5</v>
      </c>
      <c r="G150" s="6" t="n">
        <v>35.53</v>
      </c>
      <c r="H150" s="6" t="n">
        <v>23</v>
      </c>
      <c r="I150" s="6" t="n">
        <v>177.65</v>
      </c>
      <c r="J150" s="6" t="n">
        <v>154.65</v>
      </c>
    </row>
    <row collapsed="false" customFormat="false" customHeight="false" hidden="false" ht="12.1" outlineLevel="0" r="151">
      <c r="A151" s="47" t="n">
        <v>46084</v>
      </c>
      <c r="B151" s="16" t="s">
        <v>891</v>
      </c>
      <c r="C151" s="16" t="s">
        <v>815</v>
      </c>
      <c r="D151" s="16" t="s">
        <v>1190</v>
      </c>
      <c r="E151" s="6" t="n">
        <v>1000</v>
      </c>
      <c r="F151" s="7" t="n">
        <v>10</v>
      </c>
      <c r="G151" s="6" t="n">
        <v>44.88</v>
      </c>
      <c r="H151" s="6" t="n">
        <v>58</v>
      </c>
      <c r="I151" s="6" t="n">
        <v>448.8</v>
      </c>
      <c r="J151" s="6" t="n">
        <v>390.8</v>
      </c>
    </row>
    <row collapsed="false" customFormat="false" customHeight="false" hidden="false" ht="12.1" outlineLevel="0" r="152">
      <c r="A152" s="47" t="n">
        <v>46086</v>
      </c>
      <c r="B152" s="16" t="s">
        <v>891</v>
      </c>
      <c r="C152" s="16" t="s">
        <v>822</v>
      </c>
      <c r="D152" s="16" t="s">
        <v>1196</v>
      </c>
      <c r="E152" s="6" t="n">
        <v>1000</v>
      </c>
      <c r="F152" s="7" t="n">
        <v>5</v>
      </c>
      <c r="G152" s="6" t="n">
        <v>20.55</v>
      </c>
      <c r="H152" s="6" t="n">
        <v>13</v>
      </c>
      <c r="I152" s="6" t="n">
        <v>102.75</v>
      </c>
      <c r="J152" s="6" t="n">
        <v>89.75</v>
      </c>
    </row>
    <row collapsed="false" customFormat="false" customHeight="false" hidden="false" ht="12.1" outlineLevel="0" r="153">
      <c r="A153" s="47" t="n">
        <v>46103</v>
      </c>
      <c r="B153" s="16" t="s">
        <v>911</v>
      </c>
      <c r="C153" s="16" t="s">
        <v>171</v>
      </c>
      <c r="D153" s="16" t="s">
        <v>173</v>
      </c>
      <c r="E153" s="6" t="n">
        <v>1000</v>
      </c>
      <c r="F153" s="7" t="n">
        <v>10</v>
      </c>
      <c r="G153" s="6" t="n">
        <v>14.71</v>
      </c>
      <c r="H153" s="6" t="n">
        <v>19</v>
      </c>
      <c r="I153" s="6" t="n">
        <v>147.1</v>
      </c>
      <c r="J153" s="6" t="n">
        <v>128.1</v>
      </c>
    </row>
    <row collapsed="false" customFormat="false" customHeight="false" hidden="false" ht="12.1" outlineLevel="0" r="154">
      <c r="A154" s="47" t="n">
        <v>46105</v>
      </c>
      <c r="B154" s="16" t="s">
        <v>891</v>
      </c>
      <c r="C154" s="16" t="s">
        <v>816</v>
      </c>
      <c r="D154" s="16" t="s">
        <v>1191</v>
      </c>
      <c r="E154" s="6" t="n">
        <v>1000</v>
      </c>
      <c r="F154" s="7" t="n">
        <v>16</v>
      </c>
      <c r="G154" s="6" t="n">
        <v>56.1</v>
      </c>
      <c r="H154" s="6" t="n">
        <v>117</v>
      </c>
      <c r="I154" s="6" t="n">
        <v>897.6</v>
      </c>
      <c r="J154" s="6" t="n">
        <v>780.6</v>
      </c>
    </row>
    <row collapsed="false" customFormat="false" customHeight="false" hidden="false" ht="12.1" outlineLevel="0" r="155">
      <c r="A155" s="47" t="n">
        <v>46105</v>
      </c>
      <c r="B155" s="16" t="s">
        <v>891</v>
      </c>
      <c r="C155" s="16" t="s">
        <v>826</v>
      </c>
      <c r="D155" s="16" t="s">
        <v>1198</v>
      </c>
      <c r="E155" s="6" t="n">
        <v>1000</v>
      </c>
      <c r="F155" s="7" t="n">
        <v>7</v>
      </c>
      <c r="G155" s="6" t="n">
        <v>59.84</v>
      </c>
      <c r="H155" s="6" t="n">
        <v>54</v>
      </c>
      <c r="I155" s="6" t="n">
        <v>418.88</v>
      </c>
      <c r="J155" s="6" t="n">
        <v>364.88</v>
      </c>
    </row>
    <row collapsed="false" customFormat="false" customHeight="false" hidden="false" ht="12.1" outlineLevel="0" r="156">
      <c r="A156" s="47" t="n">
        <v>46112</v>
      </c>
      <c r="B156" s="16" t="s">
        <v>911</v>
      </c>
      <c r="C156" s="16" t="s">
        <v>819</v>
      </c>
      <c r="D156" s="16" t="s">
        <v>1192</v>
      </c>
      <c r="E156" s="6" t="n">
        <v>1000</v>
      </c>
      <c r="F156" s="7" t="n">
        <v>10</v>
      </c>
      <c r="G156" s="6" t="n">
        <v>38.39</v>
      </c>
      <c r="H156" s="6" t="n">
        <v>50</v>
      </c>
      <c r="I156" s="6" t="n">
        <v>383.9</v>
      </c>
      <c r="J156" s="6" t="n">
        <v>333.9</v>
      </c>
    </row>
    <row collapsed="false" customFormat="false" customHeight="false" hidden="false" ht="12.1" outlineLevel="0" r="157">
      <c r="A157" s="47" t="n">
        <v>46133</v>
      </c>
      <c r="B157" s="16" t="s">
        <v>911</v>
      </c>
      <c r="C157" s="16" t="s">
        <v>171</v>
      </c>
      <c r="D157" s="16" t="s">
        <v>173</v>
      </c>
      <c r="E157" s="6" t="n">
        <v>1000</v>
      </c>
      <c r="F157" s="7" t="n">
        <v>10</v>
      </c>
      <c r="G157" s="6" t="n">
        <v>14.71</v>
      </c>
      <c r="H157" s="6" t="n">
        <v>19</v>
      </c>
      <c r="I157" s="6" t="n">
        <v>147.1</v>
      </c>
      <c r="J157" s="6" t="n">
        <v>128.1</v>
      </c>
    </row>
    <row collapsed="false" customFormat="false" customHeight="false" hidden="false" ht="12.1" outlineLevel="0" r="158">
      <c r="A158" s="47" t="n">
        <v>46133</v>
      </c>
      <c r="B158" s="16" t="s">
        <v>891</v>
      </c>
      <c r="C158" s="16" t="s">
        <v>827</v>
      </c>
      <c r="D158" s="16" t="s">
        <v>1199</v>
      </c>
      <c r="E158" s="6" t="n">
        <v>1000</v>
      </c>
      <c r="F158" s="7" t="n">
        <v>10</v>
      </c>
      <c r="G158" s="6" t="n">
        <v>64.82</v>
      </c>
      <c r="H158" s="6" t="n">
        <v>84</v>
      </c>
      <c r="I158" s="6" t="n">
        <v>648.2</v>
      </c>
      <c r="J158" s="6" t="n">
        <v>564.2</v>
      </c>
    </row>
    <row collapsed="false" customFormat="false" customHeight="false" hidden="false" ht="12.1" outlineLevel="0" r="159">
      <c r="A159" s="47" t="n">
        <v>46163</v>
      </c>
      <c r="B159" s="16" t="s">
        <v>911</v>
      </c>
      <c r="C159" s="16" t="s">
        <v>171</v>
      </c>
      <c r="D159" s="16" t="s">
        <v>173</v>
      </c>
      <c r="E159" s="6" t="n">
        <v>1000</v>
      </c>
      <c r="F159" s="7" t="n">
        <v>10</v>
      </c>
      <c r="G159" s="6" t="n">
        <v>14.71</v>
      </c>
      <c r="H159" s="6" t="n">
        <v>19</v>
      </c>
      <c r="I159" s="6" t="n">
        <v>147.1</v>
      </c>
      <c r="J159" s="6" t="n">
        <v>128.1</v>
      </c>
    </row>
    <row collapsed="false" customFormat="false" customHeight="false" hidden="false" ht="12.1" outlineLevel="0" r="160">
      <c r="A160" s="47" t="n">
        <v>46175</v>
      </c>
      <c r="B160" s="16" t="s">
        <v>891</v>
      </c>
      <c r="C160" s="16" t="s">
        <v>818</v>
      </c>
      <c r="D160" s="16" t="s">
        <v>1193</v>
      </c>
      <c r="E160" s="6" t="n">
        <v>1000</v>
      </c>
      <c r="F160" s="7" t="n">
        <v>6</v>
      </c>
      <c r="G160" s="6" t="n">
        <v>35.4</v>
      </c>
      <c r="H160" s="6" t="n">
        <v>28</v>
      </c>
      <c r="I160" s="6" t="n">
        <v>212.4</v>
      </c>
      <c r="J160" s="6" t="n">
        <v>184.4</v>
      </c>
    </row>
    <row collapsed="false" customFormat="false" customHeight="false" hidden="false" ht="12.1" outlineLevel="0" r="161">
      <c r="A161" s="47" t="n">
        <v>46175</v>
      </c>
      <c r="B161" s="16" t="s">
        <v>891</v>
      </c>
      <c r="C161" s="16" t="s">
        <v>821</v>
      </c>
      <c r="D161" s="16" t="s">
        <v>1195</v>
      </c>
      <c r="E161" s="6" t="n">
        <v>1000</v>
      </c>
      <c r="F161" s="7" t="n">
        <v>19</v>
      </c>
      <c r="G161" s="6" t="n">
        <v>61.08</v>
      </c>
      <c r="H161" s="6" t="n">
        <v>151</v>
      </c>
      <c r="I161" s="6" t="n">
        <v>1160.52</v>
      </c>
      <c r="J161" s="6" t="n">
        <v>1009.52</v>
      </c>
    </row>
    <row collapsed="false" customFormat="false" customHeight="false" hidden="false" ht="12.1" outlineLevel="0" r="162">
      <c r="A162" s="47" t="n">
        <v>46193</v>
      </c>
      <c r="B162" s="16" t="s">
        <v>911</v>
      </c>
      <c r="C162" s="16" t="s">
        <v>171</v>
      </c>
      <c r="D162" s="16" t="s">
        <v>173</v>
      </c>
      <c r="E162" s="6" t="n">
        <v>1000</v>
      </c>
      <c r="F162" s="7" t="n">
        <v>10</v>
      </c>
      <c r="G162" s="6" t="n">
        <v>14.71</v>
      </c>
      <c r="H162" s="6" t="n">
        <v>19</v>
      </c>
      <c r="I162" s="6" t="n">
        <v>147.1</v>
      </c>
      <c r="J162" s="6" t="n">
        <v>128.1</v>
      </c>
    </row>
    <row collapsed="false" customFormat="false" customHeight="false" hidden="false" ht="12.1" outlineLevel="0" r="163">
      <c r="A163" s="47"/>
      <c r="B163" s="16"/>
      <c r="C163" s="16"/>
      <c r="D163" s="16"/>
      <c r="E163" s="6"/>
      <c r="F163" s="7"/>
      <c r="G163" s="6"/>
      <c r="H163" s="6"/>
      <c r="I163" s="6"/>
      <c r="J163" s="6"/>
    </row>
    <row collapsed="false" customFormat="false" customHeight="false" hidden="false" ht="12.1" outlineLevel="0" r="164">
      <c r="A164" s="47" t="n">
        <v>46223</v>
      </c>
      <c r="B164" s="16" t="s">
        <v>911</v>
      </c>
      <c r="C164" s="16" t="s">
        <v>171</v>
      </c>
      <c r="D164" s="16" t="s">
        <v>173</v>
      </c>
      <c r="E164" s="6" t="n">
        <v>1000</v>
      </c>
      <c r="F164" s="7" t="n">
        <v>10</v>
      </c>
      <c r="G164" s="6" t="n">
        <v>14.71</v>
      </c>
      <c r="H164" s="6" t="n">
        <v>19</v>
      </c>
      <c r="I164" s="6" t="n">
        <v>147.1</v>
      </c>
      <c r="J164" s="6" t="n">
        <v>128.1</v>
      </c>
    </row>
    <row collapsed="false" customFormat="false" customHeight="false" hidden="false" ht="12.1" outlineLevel="0" r="165">
      <c r="A165" s="47" t="n">
        <v>46244</v>
      </c>
      <c r="B165" s="16" t="s">
        <v>911</v>
      </c>
      <c r="C165" s="16" t="s">
        <v>176</v>
      </c>
      <c r="D165" s="16" t="s">
        <v>177</v>
      </c>
      <c r="E165" s="6" t="n">
        <v>1000</v>
      </c>
      <c r="F165" s="7" t="n">
        <v>1</v>
      </c>
      <c r="G165" s="6" t="n">
        <v>129.64</v>
      </c>
      <c r="H165" s="6" t="n">
        <v>17</v>
      </c>
      <c r="I165" s="6" t="n">
        <v>129.64</v>
      </c>
      <c r="J165" s="6" t="n">
        <v>112.64</v>
      </c>
    </row>
    <row collapsed="false" customFormat="false" customHeight="false" hidden="false" ht="12.1" outlineLevel="0" r="166">
      <c r="A166" s="47" t="n">
        <v>46253</v>
      </c>
      <c r="B166" s="16" t="s">
        <v>911</v>
      </c>
      <c r="C166" s="16" t="s">
        <v>171</v>
      </c>
      <c r="D166" s="16" t="s">
        <v>173</v>
      </c>
      <c r="E166" s="6" t="n">
        <v>1000</v>
      </c>
      <c r="F166" s="7" t="n">
        <v>10</v>
      </c>
      <c r="G166" s="6" t="n">
        <v>14.71</v>
      </c>
      <c r="H166" s="6" t="n">
        <v>19</v>
      </c>
      <c r="I166" s="6" t="n">
        <v>147.1</v>
      </c>
      <c r="J166" s="6" t="n">
        <v>128.1</v>
      </c>
    </row>
    <row collapsed="false" customFormat="false" customHeight="false" hidden="false" ht="12.1" outlineLevel="0" r="167">
      <c r="A167" s="47" t="n">
        <v>46283</v>
      </c>
      <c r="B167" s="16" t="s">
        <v>911</v>
      </c>
      <c r="C167" s="16" t="s">
        <v>171</v>
      </c>
      <c r="D167" s="16" t="s">
        <v>173</v>
      </c>
      <c r="E167" s="6" t="n">
        <v>1000</v>
      </c>
      <c r="F167" s="7" t="n">
        <v>10</v>
      </c>
      <c r="G167" s="6" t="n">
        <v>14.71</v>
      </c>
      <c r="H167" s="6" t="n">
        <v>19</v>
      </c>
      <c r="I167" s="6" t="n">
        <v>147.1</v>
      </c>
      <c r="J167" s="6" t="n">
        <v>128.1</v>
      </c>
    </row>
    <row collapsed="false" customFormat="false" customHeight="false" hidden="false" ht="12.1" outlineLevel="0" r="168">
      <c r="A168" s="47" t="n">
        <v>46313</v>
      </c>
      <c r="B168" s="16" t="s">
        <v>911</v>
      </c>
      <c r="C168" s="16" t="s">
        <v>171</v>
      </c>
      <c r="D168" s="16" t="s">
        <v>173</v>
      </c>
      <c r="E168" s="6" t="n">
        <v>1000</v>
      </c>
      <c r="F168" s="7" t="n">
        <v>10</v>
      </c>
      <c r="G168" s="6" t="n">
        <v>14.71</v>
      </c>
      <c r="H168" s="6" t="n">
        <v>19</v>
      </c>
      <c r="I168" s="6" t="n">
        <v>147.1</v>
      </c>
      <c r="J168" s="6" t="n">
        <v>128.1</v>
      </c>
    </row>
    <row collapsed="false" customFormat="false" customHeight="false" hidden="false" ht="12.1" outlineLevel="0" r="169">
      <c r="A169" s="47" t="n">
        <v>46343</v>
      </c>
      <c r="B169" s="16" t="s">
        <v>911</v>
      </c>
      <c r="C169" s="16" t="s">
        <v>171</v>
      </c>
      <c r="D169" s="16" t="s">
        <v>173</v>
      </c>
      <c r="E169" s="6" t="n">
        <v>1000</v>
      </c>
      <c r="F169" s="7" t="n">
        <v>10</v>
      </c>
      <c r="G169" s="6" t="n">
        <v>14.71</v>
      </c>
      <c r="H169" s="6" t="n">
        <v>19</v>
      </c>
      <c r="I169" s="6" t="n">
        <v>147.1</v>
      </c>
      <c r="J169" s="6" t="n">
        <v>128.1</v>
      </c>
    </row>
    <row collapsed="false" customFormat="false" customHeight="false" hidden="false" ht="12.1" outlineLevel="0" r="170">
      <c r="A170" s="47" t="n">
        <v>46373</v>
      </c>
      <c r="B170" s="16" t="s">
        <v>911</v>
      </c>
      <c r="C170" s="16" t="s">
        <v>171</v>
      </c>
      <c r="D170" s="16" t="s">
        <v>173</v>
      </c>
      <c r="E170" s="6" t="n">
        <v>1000</v>
      </c>
      <c r="F170" s="7" t="n">
        <v>10</v>
      </c>
      <c r="G170" s="6" t="n">
        <v>14.71</v>
      </c>
      <c r="H170" s="6" t="n">
        <v>19</v>
      </c>
      <c r="I170" s="6" t="n">
        <v>147.1</v>
      </c>
      <c r="J170" s="6" t="n">
        <v>128.1</v>
      </c>
    </row>
    <row collapsed="false" customFormat="false" customHeight="false" hidden="false" ht="12.1" outlineLevel="0" r="171">
      <c r="A171" s="47" t="n">
        <v>46403</v>
      </c>
      <c r="B171" s="16" t="s">
        <v>911</v>
      </c>
      <c r="C171" s="16" t="s">
        <v>171</v>
      </c>
      <c r="D171" s="16" t="s">
        <v>173</v>
      </c>
      <c r="E171" s="6" t="n">
        <v>1000</v>
      </c>
      <c r="F171" s="7" t="n">
        <v>10</v>
      </c>
      <c r="G171" s="6" t="n">
        <v>14.71</v>
      </c>
      <c r="H171" s="6" t="n">
        <v>19</v>
      </c>
      <c r="I171" s="6" t="n">
        <v>147.1</v>
      </c>
      <c r="J171" s="6" t="n">
        <v>128.1</v>
      </c>
    </row>
    <row collapsed="false" customFormat="false" customHeight="false" hidden="false" ht="12.1" outlineLevel="0" r="172">
      <c r="A172" s="47" t="n">
        <v>46426</v>
      </c>
      <c r="B172" s="16" t="s">
        <v>911</v>
      </c>
      <c r="C172" s="16" t="s">
        <v>176</v>
      </c>
      <c r="D172" s="16" t="s">
        <v>177</v>
      </c>
      <c r="E172" s="6" t="n">
        <v>1000</v>
      </c>
      <c r="F172" s="7" t="n">
        <v>1</v>
      </c>
      <c r="G172" s="6" t="n">
        <v>129.64</v>
      </c>
      <c r="H172" s="6" t="n">
        <v>17</v>
      </c>
      <c r="I172" s="6" t="n">
        <v>129.64</v>
      </c>
      <c r="J172" s="6" t="n">
        <v>112.64</v>
      </c>
    </row>
    <row collapsed="false" customFormat="false" customHeight="false" hidden="false" ht="12.1" outlineLevel="0" r="173">
      <c r="A173" s="47" t="n">
        <v>46433</v>
      </c>
      <c r="B173" s="16" t="s">
        <v>911</v>
      </c>
      <c r="C173" s="16" t="s">
        <v>171</v>
      </c>
      <c r="D173" s="16" t="s">
        <v>173</v>
      </c>
      <c r="E173" s="6" t="n">
        <v>1000</v>
      </c>
      <c r="F173" s="7" t="n">
        <v>10</v>
      </c>
      <c r="G173" s="6" t="n">
        <v>14.71</v>
      </c>
      <c r="H173" s="6" t="n">
        <v>19</v>
      </c>
      <c r="I173" s="6" t="n">
        <v>147.1</v>
      </c>
      <c r="J173" s="6" t="n">
        <v>128.1</v>
      </c>
    </row>
    <row collapsed="false" customFormat="false" customHeight="false" hidden="false" ht="12.1" outlineLevel="0" r="174">
      <c r="A174" s="47" t="n">
        <v>46463</v>
      </c>
      <c r="B174" s="16" t="s">
        <v>911</v>
      </c>
      <c r="C174" s="16" t="s">
        <v>171</v>
      </c>
      <c r="D174" s="16" t="s">
        <v>173</v>
      </c>
      <c r="E174" s="6" t="n">
        <v>1000</v>
      </c>
      <c r="F174" s="7" t="n">
        <v>10</v>
      </c>
      <c r="G174" s="6" t="n">
        <v>14.71</v>
      </c>
      <c r="H174" s="6" t="n">
        <v>19</v>
      </c>
      <c r="I174" s="6" t="n">
        <v>147.1</v>
      </c>
      <c r="J174" s="6" t="n">
        <v>128.1</v>
      </c>
    </row>
    <row collapsed="false" customFormat="false" customHeight="false" hidden="false" ht="12.1" outlineLevel="0" r="175">
      <c r="A175" s="47" t="n">
        <v>46493</v>
      </c>
      <c r="B175" s="16" t="s">
        <v>911</v>
      </c>
      <c r="C175" s="16" t="s">
        <v>171</v>
      </c>
      <c r="D175" s="16" t="s">
        <v>173</v>
      </c>
      <c r="E175" s="6" t="n">
        <v>1000</v>
      </c>
      <c r="F175" s="7" t="n">
        <v>10</v>
      </c>
      <c r="G175" s="6" t="n">
        <v>14.71</v>
      </c>
      <c r="H175" s="6" t="n">
        <v>19</v>
      </c>
      <c r="I175" s="6" t="n">
        <v>147.1</v>
      </c>
      <c r="J175" s="6" t="n">
        <v>128.1</v>
      </c>
    </row>
    <row collapsed="false" customFormat="false" customHeight="false" hidden="false" ht="12.1" outlineLevel="0" r="176">
      <c r="A176" s="47" t="n">
        <v>46523</v>
      </c>
      <c r="B176" s="16" t="s">
        <v>911</v>
      </c>
      <c r="C176" s="16" t="s">
        <v>171</v>
      </c>
      <c r="D176" s="16" t="s">
        <v>173</v>
      </c>
      <c r="E176" s="6" t="n">
        <v>1000</v>
      </c>
      <c r="F176" s="7" t="n">
        <v>10</v>
      </c>
      <c r="G176" s="6" t="n">
        <v>14.71</v>
      </c>
      <c r="H176" s="6" t="n">
        <v>19</v>
      </c>
      <c r="I176" s="6" t="n">
        <v>147.1</v>
      </c>
      <c r="J176" s="6" t="n">
        <v>128.1</v>
      </c>
    </row>
    <row collapsed="false" customFormat="false" customHeight="false" hidden="false" ht="12.1" outlineLevel="0" r="177">
      <c r="A177" s="47" t="n">
        <v>46553</v>
      </c>
      <c r="B177" s="16" t="s">
        <v>911</v>
      </c>
      <c r="C177" s="16" t="s">
        <v>171</v>
      </c>
      <c r="D177" s="16" t="s">
        <v>173</v>
      </c>
      <c r="E177" s="6" t="n">
        <v>1000</v>
      </c>
      <c r="F177" s="7" t="n">
        <v>10</v>
      </c>
      <c r="G177" s="6" t="n">
        <v>14.71</v>
      </c>
      <c r="H177" s="6" t="n">
        <v>19</v>
      </c>
      <c r="I177" s="6" t="n">
        <v>147.1</v>
      </c>
      <c r="J177" s="6" t="n">
        <v>128.1</v>
      </c>
    </row>
    <row collapsed="false" customFormat="false" customHeight="false" hidden="false" ht="12.1" outlineLevel="0" r="178">
      <c r="A178" s="47" t="n">
        <v>46583</v>
      </c>
      <c r="B178" s="16" t="s">
        <v>911</v>
      </c>
      <c r="C178" s="16" t="s">
        <v>171</v>
      </c>
      <c r="D178" s="16" t="s">
        <v>173</v>
      </c>
      <c r="E178" s="6" t="n">
        <v>1000</v>
      </c>
      <c r="F178" s="7" t="n">
        <v>10</v>
      </c>
      <c r="G178" s="6" t="n">
        <v>14.71</v>
      </c>
      <c r="H178" s="6" t="n">
        <v>19</v>
      </c>
      <c r="I178" s="6" t="n">
        <v>147.1</v>
      </c>
      <c r="J178" s="6" t="n">
        <v>128.1</v>
      </c>
    </row>
    <row collapsed="false" customFormat="false" customHeight="false" hidden="false" ht="12.1" outlineLevel="0" r="179">
      <c r="A179" s="47" t="n">
        <v>46613</v>
      </c>
      <c r="B179" s="16" t="s">
        <v>911</v>
      </c>
      <c r="C179" s="16" t="s">
        <v>171</v>
      </c>
      <c r="D179" s="16" t="s">
        <v>173</v>
      </c>
      <c r="E179" s="6" t="n">
        <v>1000</v>
      </c>
      <c r="F179" s="7" t="n">
        <v>10</v>
      </c>
      <c r="G179" s="6" t="n">
        <v>14.71</v>
      </c>
      <c r="H179" s="6" t="n">
        <v>19</v>
      </c>
      <c r="I179" s="6" t="n">
        <v>147.1</v>
      </c>
      <c r="J179" s="6" t="n">
        <v>128.1</v>
      </c>
    </row>
    <row collapsed="false" customFormat="false" customHeight="false" hidden="false" ht="12.1" outlineLevel="0" r="180">
      <c r="A180" s="47" t="n">
        <v>46643</v>
      </c>
      <c r="B180" s="16" t="s">
        <v>911</v>
      </c>
      <c r="C180" s="16" t="s">
        <v>171</v>
      </c>
      <c r="D180" s="16" t="s">
        <v>173</v>
      </c>
      <c r="E180" s="6" t="n">
        <v>1000</v>
      </c>
      <c r="F180" s="7" t="n">
        <v>10</v>
      </c>
      <c r="G180" s="6" t="n">
        <v>14.71</v>
      </c>
      <c r="H180" s="6" t="n">
        <v>19</v>
      </c>
      <c r="I180" s="6" t="n">
        <v>147.1</v>
      </c>
      <c r="J180" s="6" t="n">
        <v>128.1</v>
      </c>
    </row>
    <row collapsed="false" customFormat="false" customHeight="false" hidden="false" ht="12.1" outlineLevel="0" r="181">
      <c r="A181" s="47" t="n">
        <v>46673</v>
      </c>
      <c r="B181" s="16" t="s">
        <v>911</v>
      </c>
      <c r="C181" s="16" t="s">
        <v>171</v>
      </c>
      <c r="D181" s="16" t="s">
        <v>173</v>
      </c>
      <c r="E181" s="6" t="n">
        <v>1000</v>
      </c>
      <c r="F181" s="7" t="n">
        <v>10</v>
      </c>
      <c r="G181" s="6" t="n">
        <v>14.71</v>
      </c>
      <c r="H181" s="6" t="n">
        <v>19</v>
      </c>
      <c r="I181" s="6" t="n">
        <v>147.1</v>
      </c>
      <c r="J181" s="6" t="n">
        <v>128.1</v>
      </c>
    </row>
    <row collapsed="false" customFormat="false" customHeight="false" hidden="false" ht="12.1" outlineLevel="0" r="182">
      <c r="A182" s="47" t="n">
        <v>46703</v>
      </c>
      <c r="B182" s="16" t="s">
        <v>911</v>
      </c>
      <c r="C182" s="16" t="s">
        <v>171</v>
      </c>
      <c r="D182" s="16" t="s">
        <v>173</v>
      </c>
      <c r="E182" s="6" t="n">
        <v>1000</v>
      </c>
      <c r="F182" s="7" t="n">
        <v>10</v>
      </c>
      <c r="G182" s="6" t="n">
        <v>14.71</v>
      </c>
      <c r="H182" s="6" t="n">
        <v>19</v>
      </c>
      <c r="I182" s="6" t="n">
        <v>147.1</v>
      </c>
      <c r="J182" s="6" t="n">
        <v>128.1</v>
      </c>
    </row>
    <row collapsed="false" customFormat="false" customHeight="false" hidden="false" ht="12.1" outlineLevel="0" r="183">
      <c r="A183" s="47" t="n">
        <v>46733</v>
      </c>
      <c r="B183" s="16" t="s">
        <v>911</v>
      </c>
      <c r="C183" s="16" t="s">
        <v>171</v>
      </c>
      <c r="D183" s="16" t="s">
        <v>173</v>
      </c>
      <c r="E183" s="6" t="n">
        <v>1000</v>
      </c>
      <c r="F183" s="7" t="n">
        <v>10</v>
      </c>
      <c r="G183" s="6" t="n">
        <v>14.71</v>
      </c>
      <c r="H183" s="6" t="n">
        <v>19</v>
      </c>
      <c r="I183" s="6" t="n">
        <v>147.1</v>
      </c>
      <c r="J183" s="6" t="n">
        <v>128.1</v>
      </c>
    </row>
    <row collapsed="false" customFormat="false" customHeight="false" hidden="false" ht="12.1" outlineLevel="0" r="184">
      <c r="A184" s="47" t="n">
        <v>46763</v>
      </c>
      <c r="B184" s="16" t="s">
        <v>911</v>
      </c>
      <c r="C184" s="16" t="s">
        <v>171</v>
      </c>
      <c r="D184" s="16" t="s">
        <v>173</v>
      </c>
      <c r="E184" s="6" t="n">
        <v>1000</v>
      </c>
      <c r="F184" s="7" t="n">
        <v>10</v>
      </c>
      <c r="G184" s="6" t="n">
        <v>14.71</v>
      </c>
      <c r="H184" s="6" t="n">
        <v>19</v>
      </c>
      <c r="I184" s="6" t="n">
        <v>147.1</v>
      </c>
      <c r="J184" s="6" t="n">
        <v>128.1</v>
      </c>
    </row>
    <row collapsed="false" customFormat="false" customHeight="false" hidden="false" ht="12.1" outlineLevel="0" r="185">
      <c r="A185" s="47" t="n">
        <v>46793</v>
      </c>
      <c r="B185" s="16" t="s">
        <v>911</v>
      </c>
      <c r="C185" s="16" t="s">
        <v>171</v>
      </c>
      <c r="D185" s="16" t="s">
        <v>173</v>
      </c>
      <c r="E185" s="6" t="n">
        <v>1000</v>
      </c>
      <c r="F185" s="7" t="n">
        <v>10</v>
      </c>
      <c r="G185" s="6" t="n">
        <v>14.71</v>
      </c>
      <c r="H185" s="6" t="n">
        <v>19</v>
      </c>
      <c r="I185" s="6" t="n">
        <v>147.1</v>
      </c>
      <c r="J185" s="6" t="n">
        <v>128.1</v>
      </c>
    </row>
    <row collapsed="false" customFormat="false" customHeight="false" hidden="false" ht="12.1" outlineLevel="0" r="186">
      <c r="A186" s="47" t="n">
        <v>46823</v>
      </c>
      <c r="B186" s="16" t="s">
        <v>911</v>
      </c>
      <c r="C186" s="16" t="s">
        <v>171</v>
      </c>
      <c r="D186" s="16" t="s">
        <v>173</v>
      </c>
      <c r="E186" s="6" t="n">
        <v>1000</v>
      </c>
      <c r="F186" s="7" t="n">
        <v>10</v>
      </c>
      <c r="G186" s="6" t="n">
        <v>14.71</v>
      </c>
      <c r="H186" s="6" t="n">
        <v>19</v>
      </c>
      <c r="I186" s="6" t="n">
        <v>147.1</v>
      </c>
      <c r="J186" s="6" t="n">
        <v>128.1</v>
      </c>
    </row>
    <row collapsed="false" customFormat="false" customHeight="false" hidden="false" ht="12.1" outlineLevel="0" r="187">
      <c r="A187" s="47" t="n">
        <v>46853</v>
      </c>
      <c r="B187" s="16" t="s">
        <v>911</v>
      </c>
      <c r="C187" s="16" t="s">
        <v>171</v>
      </c>
      <c r="D187" s="16" t="s">
        <v>173</v>
      </c>
      <c r="E187" s="6" t="n">
        <v>1000</v>
      </c>
      <c r="F187" s="7" t="n">
        <v>10</v>
      </c>
      <c r="G187" s="6" t="n">
        <v>14.71</v>
      </c>
      <c r="H187" s="6" t="n">
        <v>19</v>
      </c>
      <c r="I187" s="6" t="n">
        <v>147.1</v>
      </c>
      <c r="J187" s="6" t="n">
        <v>128.1</v>
      </c>
    </row>
    <row collapsed="false" customFormat="false" customHeight="false" hidden="false" ht="12.1" outlineLevel="0" r="188">
      <c r="A188" s="47" t="n">
        <v>46883</v>
      </c>
      <c r="B188" s="16" t="s">
        <v>911</v>
      </c>
      <c r="C188" s="16" t="s">
        <v>171</v>
      </c>
      <c r="D188" s="16" t="s">
        <v>173</v>
      </c>
      <c r="E188" s="6" t="n">
        <v>1000</v>
      </c>
      <c r="F188" s="7" t="n">
        <v>10</v>
      </c>
      <c r="G188" s="6" t="n">
        <v>14.71</v>
      </c>
      <c r="H188" s="6" t="n">
        <v>19</v>
      </c>
      <c r="I188" s="6" t="n">
        <v>147.1</v>
      </c>
      <c r="J188" s="6" t="n">
        <v>128.1</v>
      </c>
    </row>
    <row collapsed="false" customFormat="false" customHeight="false" hidden="false" ht="12.1" outlineLevel="0" r="189">
      <c r="A189" s="47" t="n">
        <v>46913</v>
      </c>
      <c r="B189" s="16" t="s">
        <v>911</v>
      </c>
      <c r="C189" s="16" t="s">
        <v>171</v>
      </c>
      <c r="D189" s="16" t="s">
        <v>173</v>
      </c>
      <c r="E189" s="6" t="n">
        <v>1000</v>
      </c>
      <c r="F189" s="7" t="n">
        <v>10</v>
      </c>
      <c r="G189" s="6" t="n">
        <v>14.71</v>
      </c>
      <c r="H189" s="6" t="n">
        <v>19</v>
      </c>
      <c r="I189" s="6" t="n">
        <v>147.1</v>
      </c>
      <c r="J189" s="6" t="n">
        <v>128.1</v>
      </c>
    </row>
    <row collapsed="false" customFormat="false" customHeight="false" hidden="false" ht="12.1" outlineLevel="0" r="190">
      <c r="A190" s="47" t="n">
        <v>46943</v>
      </c>
      <c r="B190" s="16" t="s">
        <v>911</v>
      </c>
      <c r="C190" s="16" t="s">
        <v>171</v>
      </c>
      <c r="D190" s="16" t="s">
        <v>173</v>
      </c>
      <c r="E190" s="6" t="n">
        <v>1000</v>
      </c>
      <c r="F190" s="7" t="n">
        <v>10</v>
      </c>
      <c r="G190" s="6" t="n">
        <v>14.71</v>
      </c>
      <c r="H190" s="6" t="n">
        <v>19</v>
      </c>
      <c r="I190" s="6" t="n">
        <v>147.1</v>
      </c>
      <c r="J190" s="6" t="n">
        <v>128.1</v>
      </c>
    </row>
    <row collapsed="false" customFormat="false" customHeight="false" hidden="false" ht="12.1" outlineLevel="0" r="191">
      <c r="A191" s="47" t="n">
        <v>46973</v>
      </c>
      <c r="B191" s="16" t="s">
        <v>911</v>
      </c>
      <c r="C191" s="16" t="s">
        <v>171</v>
      </c>
      <c r="D191" s="16" t="s">
        <v>173</v>
      </c>
      <c r="E191" s="6" t="n">
        <v>1000</v>
      </c>
      <c r="F191" s="7" t="n">
        <v>10</v>
      </c>
      <c r="G191" s="6" t="n">
        <v>14.71</v>
      </c>
      <c r="H191" s="6" t="n">
        <v>19</v>
      </c>
      <c r="I191" s="6" t="n">
        <v>147.1</v>
      </c>
      <c r="J191" s="6" t="n">
        <v>128.1</v>
      </c>
    </row>
    <row collapsed="false" customFormat="false" customHeight="false" hidden="false" ht="12.1" outlineLevel="0" r="192">
      <c r="A192" s="47" t="n">
        <v>47003</v>
      </c>
      <c r="B192" s="16" t="s">
        <v>911</v>
      </c>
      <c r="C192" s="16" t="s">
        <v>171</v>
      </c>
      <c r="D192" s="16" t="s">
        <v>173</v>
      </c>
      <c r="E192" s="6" t="n">
        <v>1000</v>
      </c>
      <c r="F192" s="7" t="n">
        <v>10</v>
      </c>
      <c r="G192" s="6" t="n">
        <v>14.71</v>
      </c>
      <c r="H192" s="6" t="n">
        <v>19</v>
      </c>
      <c r="I192" s="6" t="n">
        <v>147.1</v>
      </c>
      <c r="J192" s="6" t="n">
        <v>128.1</v>
      </c>
    </row>
    <row collapsed="false" customFormat="false" customHeight="false" hidden="false" ht="12.1" outlineLevel="0" r="193">
      <c r="A193" s="47" t="n">
        <v>47033</v>
      </c>
      <c r="B193" s="16" t="s">
        <v>911</v>
      </c>
      <c r="C193" s="16" t="s">
        <v>171</v>
      </c>
      <c r="D193" s="16" t="s">
        <v>173</v>
      </c>
      <c r="E193" s="6" t="n">
        <v>1000</v>
      </c>
      <c r="F193" s="7" t="n">
        <v>10</v>
      </c>
      <c r="G193" s="6" t="n">
        <v>14.71</v>
      </c>
      <c r="H193" s="6" t="n">
        <v>19</v>
      </c>
      <c r="I193" s="6" t="n">
        <v>147.1</v>
      </c>
      <c r="J193" s="6" t="n">
        <v>128.1</v>
      </c>
    </row>
    <row collapsed="false" customFormat="false" customHeight="false" hidden="false" ht="12.1" outlineLevel="0" r="194">
      <c r="A194" s="47" t="n">
        <v>47063</v>
      </c>
      <c r="B194" s="16" t="s">
        <v>911</v>
      </c>
      <c r="C194" s="16" t="s">
        <v>171</v>
      </c>
      <c r="D194" s="16" t="s">
        <v>173</v>
      </c>
      <c r="E194" s="6" t="n">
        <v>1000</v>
      </c>
      <c r="F194" s="7" t="n">
        <v>10</v>
      </c>
      <c r="G194" s="6" t="n">
        <v>14.71</v>
      </c>
      <c r="H194" s="6" t="n">
        <v>19</v>
      </c>
      <c r="I194" s="6" t="n">
        <v>147.1</v>
      </c>
      <c r="J194" s="6" t="n">
        <v>128.1</v>
      </c>
    </row>
    <row collapsed="false" customFormat="false" customHeight="false" hidden="false" ht="12.1" outlineLevel="0" r="195">
      <c r="A195" s="47" t="n">
        <v>47093</v>
      </c>
      <c r="B195" s="16" t="s">
        <v>911</v>
      </c>
      <c r="C195" s="16" t="s">
        <v>171</v>
      </c>
      <c r="D195" s="16" t="s">
        <v>173</v>
      </c>
      <c r="E195" s="6" t="n">
        <v>1000</v>
      </c>
      <c r="F195" s="7" t="n">
        <v>10</v>
      </c>
      <c r="G195" s="6" t="n">
        <v>14.71</v>
      </c>
      <c r="H195" s="6" t="n">
        <v>19</v>
      </c>
      <c r="I195" s="6" t="n">
        <v>147.1</v>
      </c>
      <c r="J195" s="6" t="n">
        <v>128.1</v>
      </c>
    </row>
    <row collapsed="false" customFormat="false" customHeight="false" hidden="false" ht="12.1" outlineLevel="0" r="196">
      <c r="A196" s="47" t="n">
        <v>47123</v>
      </c>
      <c r="B196" s="16" t="s">
        <v>911</v>
      </c>
      <c r="C196" s="16" t="s">
        <v>171</v>
      </c>
      <c r="D196" s="16" t="s">
        <v>173</v>
      </c>
      <c r="E196" s="6" t="n">
        <v>1000</v>
      </c>
      <c r="F196" s="7" t="n">
        <v>10</v>
      </c>
      <c r="G196" s="6" t="n">
        <v>14.71</v>
      </c>
      <c r="H196" s="6" t="n">
        <v>19</v>
      </c>
      <c r="I196" s="6" t="n">
        <v>147.1</v>
      </c>
      <c r="J196" s="6" t="n">
        <v>128.1</v>
      </c>
    </row>
    <row collapsed="false" customFormat="false" customHeight="false" hidden="false" ht="12.1" outlineLevel="0" r="197">
      <c r="A197" s="47" t="n">
        <v>47153</v>
      </c>
      <c r="B197" s="16" t="s">
        <v>911</v>
      </c>
      <c r="C197" s="16" t="s">
        <v>171</v>
      </c>
      <c r="D197" s="16" t="s">
        <v>173</v>
      </c>
      <c r="E197" s="6" t="n">
        <v>1000</v>
      </c>
      <c r="F197" s="7" t="n">
        <v>10</v>
      </c>
      <c r="G197" s="6" t="n">
        <v>14.71</v>
      </c>
      <c r="H197" s="6" t="n">
        <v>19</v>
      </c>
      <c r="I197" s="6" t="n">
        <v>147.1</v>
      </c>
      <c r="J197" s="6" t="n">
        <v>128.1</v>
      </c>
    </row>
    <row collapsed="false" customFormat="false" customHeight="false" hidden="false" ht="12.1" outlineLevel="0" r="198">
      <c r="A198" s="47" t="n">
        <v>47183</v>
      </c>
      <c r="B198" s="16" t="s">
        <v>911</v>
      </c>
      <c r="C198" s="16" t="s">
        <v>171</v>
      </c>
      <c r="D198" s="16" t="s">
        <v>173</v>
      </c>
      <c r="E198" s="6" t="n">
        <v>1000</v>
      </c>
      <c r="F198" s="7" t="n">
        <v>10</v>
      </c>
      <c r="G198" s="6" t="n">
        <v>14.71</v>
      </c>
      <c r="H198" s="6" t="n">
        <v>19</v>
      </c>
      <c r="I198" s="6" t="n">
        <v>147.1</v>
      </c>
      <c r="J198" s="6" t="n">
        <v>128.1</v>
      </c>
    </row>
    <row collapsed="false" customFormat="false" customHeight="false" hidden="false" ht="12.1" outlineLevel="0" r="199">
      <c r="A199" s="47" t="n">
        <v>47213</v>
      </c>
      <c r="B199" s="16" t="s">
        <v>911</v>
      </c>
      <c r="C199" s="16" t="s">
        <v>171</v>
      </c>
      <c r="D199" s="16" t="s">
        <v>173</v>
      </c>
      <c r="E199" s="6" t="n">
        <v>1000</v>
      </c>
      <c r="F199" s="7" t="n">
        <v>10</v>
      </c>
      <c r="G199" s="6" t="n">
        <v>14.71</v>
      </c>
      <c r="H199" s="6" t="n">
        <v>19</v>
      </c>
      <c r="I199" s="6" t="n">
        <v>147.1</v>
      </c>
      <c r="J199" s="6" t="n">
        <v>128.1</v>
      </c>
    </row>
    <row collapsed="false" customFormat="false" customHeight="false" hidden="false" ht="12.1" outlineLevel="0" r="200">
      <c r="A200" s="47" t="n">
        <v>47243</v>
      </c>
      <c r="B200" s="16" t="s">
        <v>911</v>
      </c>
      <c r="C200" s="16" t="s">
        <v>171</v>
      </c>
      <c r="D200" s="16" t="s">
        <v>173</v>
      </c>
      <c r="E200" s="6" t="n">
        <v>1000</v>
      </c>
      <c r="F200" s="7" t="n">
        <v>10</v>
      </c>
      <c r="G200" s="6" t="n">
        <v>14.71</v>
      </c>
      <c r="H200" s="6" t="n">
        <v>19</v>
      </c>
      <c r="I200" s="6" t="n">
        <v>147.1</v>
      </c>
      <c r="J200" s="6" t="n">
        <v>128.1</v>
      </c>
    </row>
    <row collapsed="false" customFormat="false" customHeight="false" hidden="false" ht="12.1" outlineLevel="0" r="201">
      <c r="A201" s="47" t="n">
        <v>47273</v>
      </c>
      <c r="B201" s="16" t="s">
        <v>911</v>
      </c>
      <c r="C201" s="16" t="s">
        <v>171</v>
      </c>
      <c r="D201" s="16" t="s">
        <v>173</v>
      </c>
      <c r="E201" s="6" t="n">
        <v>1000</v>
      </c>
      <c r="F201" s="7" t="n">
        <v>10</v>
      </c>
      <c r="G201" s="6" t="n">
        <v>14.71</v>
      </c>
      <c r="H201" s="6" t="n">
        <v>19</v>
      </c>
      <c r="I201" s="6" t="n">
        <v>147.1</v>
      </c>
      <c r="J201" s="6" t="n">
        <v>128.1</v>
      </c>
    </row>
    <row collapsed="false" customFormat="false" customHeight="false" hidden="false" ht="12.1" outlineLevel="0" r="202">
      <c r="A202" s="47" t="n">
        <v>47303</v>
      </c>
      <c r="B202" s="16" t="s">
        <v>911</v>
      </c>
      <c r="C202" s="16" t="s">
        <v>171</v>
      </c>
      <c r="D202" s="16" t="s">
        <v>173</v>
      </c>
      <c r="E202" s="6" t="n">
        <v>1000</v>
      </c>
      <c r="F202" s="7" t="n">
        <v>10</v>
      </c>
      <c r="G202" s="6" t="n">
        <v>14.71</v>
      </c>
      <c r="H202" s="6" t="n">
        <v>19</v>
      </c>
      <c r="I202" s="6" t="n">
        <v>147.1</v>
      </c>
      <c r="J202" s="6" t="n">
        <v>128.1</v>
      </c>
    </row>
    <row collapsed="false" customFormat="false" customHeight="false" hidden="false" ht="12.1" outlineLevel="0" r="203">
      <c r="A203" s="47" t="n">
        <v>47333</v>
      </c>
      <c r="B203" s="16" t="s">
        <v>911</v>
      </c>
      <c r="C203" s="16" t="s">
        <v>171</v>
      </c>
      <c r="D203" s="16" t="s">
        <v>173</v>
      </c>
      <c r="E203" s="6" t="n">
        <v>1000</v>
      </c>
      <c r="F203" s="7" t="n">
        <v>10</v>
      </c>
      <c r="G203" s="6" t="n">
        <v>14.71</v>
      </c>
      <c r="H203" s="6" t="n">
        <v>19</v>
      </c>
      <c r="I203" s="6" t="n">
        <v>147.1</v>
      </c>
      <c r="J203" s="6" t="n">
        <v>128.1</v>
      </c>
    </row>
    <row collapsed="false" customFormat="false" customHeight="false" hidden="false" ht="12.1" outlineLevel="0" r="204">
      <c r="A204" s="47" t="n">
        <v>47363</v>
      </c>
      <c r="B204" s="16" t="s">
        <v>911</v>
      </c>
      <c r="C204" s="16" t="s">
        <v>171</v>
      </c>
      <c r="D204" s="16" t="s">
        <v>173</v>
      </c>
      <c r="E204" s="6" t="n">
        <v>1000</v>
      </c>
      <c r="F204" s="7" t="n">
        <v>10</v>
      </c>
      <c r="G204" s="6" t="n">
        <v>14.71</v>
      </c>
      <c r="H204" s="6" t="n">
        <v>19</v>
      </c>
      <c r="I204" s="6" t="n">
        <v>147.1</v>
      </c>
      <c r="J204" s="6" t="n">
        <v>128.1</v>
      </c>
    </row>
    <row collapsed="false" customFormat="false" customHeight="false" hidden="false" ht="12.1" outlineLevel="0" r="205">
      <c r="A205" s="47" t="n">
        <v>47393</v>
      </c>
      <c r="B205" s="16" t="s">
        <v>911</v>
      </c>
      <c r="C205" s="16" t="s">
        <v>171</v>
      </c>
      <c r="D205" s="16" t="s">
        <v>173</v>
      </c>
      <c r="E205" s="6" t="n">
        <v>1000</v>
      </c>
      <c r="F205" s="7" t="n">
        <v>10</v>
      </c>
      <c r="G205" s="6" t="n">
        <v>14.71</v>
      </c>
      <c r="H205" s="6" t="n">
        <v>19</v>
      </c>
      <c r="I205" s="6" t="n">
        <v>147.1</v>
      </c>
      <c r="J205" s="6" t="n">
        <v>128.1</v>
      </c>
    </row>
    <row collapsed="false" customFormat="false" customHeight="false" hidden="false" ht="12.1" outlineLevel="0" r="206">
      <c r="A206" s="47" t="n">
        <v>47423</v>
      </c>
      <c r="B206" s="16" t="s">
        <v>911</v>
      </c>
      <c r="C206" s="16" t="s">
        <v>171</v>
      </c>
      <c r="D206" s="16" t="s">
        <v>173</v>
      </c>
      <c r="E206" s="6" t="n">
        <v>1000</v>
      </c>
      <c r="F206" s="7" t="n">
        <v>10</v>
      </c>
      <c r="G206" s="6" t="n">
        <v>14.71</v>
      </c>
      <c r="H206" s="6" t="n">
        <v>19</v>
      </c>
      <c r="I206" s="6" t="n">
        <v>147.1</v>
      </c>
      <c r="J206" s="6" t="n">
        <v>128.1</v>
      </c>
    </row>
    <row collapsed="false" customFormat="false" customHeight="false" hidden="false" ht="12.1" outlineLevel="0" r="207">
      <c r="A207" s="47" t="n">
        <v>47453</v>
      </c>
      <c r="B207" s="16" t="s">
        <v>911</v>
      </c>
      <c r="C207" s="16" t="s">
        <v>171</v>
      </c>
      <c r="D207" s="16" t="s">
        <v>173</v>
      </c>
      <c r="E207" s="6" t="n">
        <v>1000</v>
      </c>
      <c r="F207" s="7" t="n">
        <v>10</v>
      </c>
      <c r="G207" s="6" t="n">
        <v>14.71</v>
      </c>
      <c r="H207" s="6" t="n">
        <v>19</v>
      </c>
      <c r="I207" s="6" t="n">
        <v>147.1</v>
      </c>
      <c r="J207" s="6" t="n">
        <v>128.1</v>
      </c>
    </row>
    <row collapsed="false" customFormat="false" customHeight="false" hidden="false" ht="12.1" outlineLevel="0" r="208">
      <c r="A208" s="47" t="n">
        <v>47483</v>
      </c>
      <c r="B208" s="16" t="s">
        <v>911</v>
      </c>
      <c r="C208" s="16" t="s">
        <v>171</v>
      </c>
      <c r="D208" s="16" t="s">
        <v>173</v>
      </c>
      <c r="E208" s="6" t="n">
        <v>1000</v>
      </c>
      <c r="F208" s="7" t="n">
        <v>10</v>
      </c>
      <c r="G208" s="6" t="n">
        <v>14.71</v>
      </c>
      <c r="H208" s="6" t="n">
        <v>19</v>
      </c>
      <c r="I208" s="6" t="n">
        <v>147.1</v>
      </c>
      <c r="J208" s="6" t="n">
        <v>128.1</v>
      </c>
    </row>
    <row collapsed="false" customFormat="false" customHeight="false" hidden="false" ht="12.1" outlineLevel="0" r="209">
      <c r="A209" s="47" t="n">
        <v>47513</v>
      </c>
      <c r="B209" s="16" t="s">
        <v>911</v>
      </c>
      <c r="C209" s="16" t="s">
        <v>171</v>
      </c>
      <c r="D209" s="16" t="s">
        <v>173</v>
      </c>
      <c r="E209" s="6" t="n">
        <v>1000</v>
      </c>
      <c r="F209" s="7" t="n">
        <v>10</v>
      </c>
      <c r="G209" s="6" t="n">
        <v>14.71</v>
      </c>
      <c r="H209" s="6" t="n">
        <v>19</v>
      </c>
      <c r="I209" s="6" t="n">
        <v>147.1</v>
      </c>
      <c r="J209" s="6" t="n">
        <v>128.1</v>
      </c>
    </row>
    <row collapsed="false" customFormat="false" customHeight="false" hidden="false" ht="12.1" outlineLevel="0" r="210">
      <c r="A210" s="47" t="n">
        <v>47543</v>
      </c>
      <c r="B210" s="16" t="s">
        <v>911</v>
      </c>
      <c r="C210" s="16" t="s">
        <v>171</v>
      </c>
      <c r="D210" s="16" t="s">
        <v>173</v>
      </c>
      <c r="E210" s="6" t="n">
        <v>1000</v>
      </c>
      <c r="F210" s="7" t="n">
        <v>10</v>
      </c>
      <c r="G210" s="6" t="n">
        <v>14.71</v>
      </c>
      <c r="H210" s="6" t="n">
        <v>19</v>
      </c>
      <c r="I210" s="6" t="n">
        <v>147.1</v>
      </c>
      <c r="J210" s="6" t="n">
        <v>128.1</v>
      </c>
    </row>
  </sheetData>
  <autoFilter ref="A1:J2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6" t="s">
        <v>185</v>
      </c>
      <c r="B1" s="46" t="s">
        <v>889</v>
      </c>
      <c r="C1" s="46" t="s">
        <v>0</v>
      </c>
      <c r="D1" s="46" t="s">
        <v>2</v>
      </c>
      <c r="E1" s="46" t="s">
        <v>1146</v>
      </c>
      <c r="F1" s="46" t="s">
        <v>1200</v>
      </c>
      <c r="G1" s="46" t="s">
        <v>1201</v>
      </c>
      <c r="H1" s="46" t="s">
        <v>189</v>
      </c>
      <c r="I1" s="46" t="s">
        <v>1202</v>
      </c>
      <c r="J1" s="46" t="s">
        <v>1203</v>
      </c>
      <c r="K1" s="46" t="s">
        <v>1204</v>
      </c>
      <c r="L1" s="46" t="s">
        <v>1205</v>
      </c>
      <c r="M1" s="46" t="s">
        <v>1206</v>
      </c>
      <c r="N1" s="46" t="s">
        <v>1207</v>
      </c>
      <c r="O1" s="46" t="s">
        <v>1208</v>
      </c>
    </row>
    <row collapsed="false" customFormat="false" customHeight="false" hidden="false" ht="12.1" outlineLevel="0" r="2">
      <c r="A2" s="48" t="n">
        <v>45667</v>
      </c>
      <c r="B2" s="16" t="s">
        <v>891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547</v>
      </c>
      <c r="J2" s="17" t="n">
        <v>2883.23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8" t="n">
        <v>45667</v>
      </c>
      <c r="B3" s="16" t="s">
        <v>891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547</v>
      </c>
      <c r="J3" s="17" t="n">
        <v>2881.73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8" t="n">
        <v>45681</v>
      </c>
      <c r="B4" s="16" t="s">
        <v>891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532</v>
      </c>
      <c r="J4" s="17" t="n">
        <v>2911.24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8" t="n">
        <v>45776</v>
      </c>
      <c r="B5" s="16" t="s">
        <v>891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437</v>
      </c>
      <c r="J5" s="17" t="n">
        <v>3363.03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8" t="n">
        <v>45785</v>
      </c>
      <c r="B6" s="16" t="s">
        <v>891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429</v>
      </c>
      <c r="J6" s="17" t="n">
        <v>3221.9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8" t="n">
        <v>45853</v>
      </c>
      <c r="B7" s="16" t="s">
        <v>891</v>
      </c>
      <c r="C7" s="16" t="s">
        <v>17</v>
      </c>
      <c r="D7" s="16" t="s">
        <v>19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360</v>
      </c>
      <c r="J7" s="17" t="n">
        <v>2912.615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8" t="n">
        <v>45867</v>
      </c>
      <c r="B8" s="16" t="s">
        <v>891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346</v>
      </c>
      <c r="J8" s="17" t="n">
        <v>2940.14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8" t="n">
        <v>45876</v>
      </c>
      <c r="B9" s="16" t="s">
        <v>891</v>
      </c>
      <c r="C9" s="16" t="s">
        <v>17</v>
      </c>
      <c r="D9" s="16" t="s">
        <v>19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338</v>
      </c>
      <c r="J9" s="17" t="n">
        <v>3051.75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8" t="n">
        <v>45884</v>
      </c>
      <c r="B10" s="16" t="s">
        <v>891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330</v>
      </c>
      <c r="J10" s="17" t="n">
        <v>3031.73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8" t="n">
        <v>45936</v>
      </c>
      <c r="B11" s="16" t="s">
        <v>891</v>
      </c>
      <c r="C11" s="16" t="s">
        <v>17</v>
      </c>
      <c r="D11" s="16" t="s">
        <v>19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278</v>
      </c>
      <c r="J11" s="17" t="n">
        <v>2580.05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8" t="n">
        <v>45968</v>
      </c>
      <c r="B12" s="16" t="s">
        <v>891</v>
      </c>
      <c r="C12" s="16" t="s">
        <v>17</v>
      </c>
      <c r="D12" s="16" t="s">
        <v>19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245</v>
      </c>
      <c r="J12" s="17" t="n">
        <v>2649.59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8" t="n">
        <v>45974</v>
      </c>
      <c r="B13" s="16" t="s">
        <v>891</v>
      </c>
      <c r="C13" s="16" t="s">
        <v>17</v>
      </c>
      <c r="D13" s="16" t="s">
        <v>19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240</v>
      </c>
      <c r="J13" s="17" t="n">
        <v>2751.15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8" t="n">
        <v>45974</v>
      </c>
      <c r="B14" s="16" t="s">
        <v>891</v>
      </c>
      <c r="C14" s="16" t="s">
        <v>17</v>
      </c>
      <c r="D14" s="16" t="s">
        <v>19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240</v>
      </c>
      <c r="J14" s="17" t="n">
        <v>2754.48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8" t="n">
        <v>45974</v>
      </c>
      <c r="B15" s="16" t="s">
        <v>891</v>
      </c>
      <c r="C15" s="16" t="s">
        <v>17</v>
      </c>
      <c r="D15" s="16" t="s">
        <v>19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240</v>
      </c>
      <c r="J15" s="17" t="n">
        <v>2753.97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8" t="n">
        <v>45994</v>
      </c>
      <c r="B16" s="16" t="s">
        <v>891</v>
      </c>
      <c r="C16" s="16" t="s">
        <v>17</v>
      </c>
      <c r="D16" s="16" t="s">
        <v>19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219</v>
      </c>
      <c r="J16" s="17" t="n">
        <v>2699.93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8" t="n">
        <v>46028</v>
      </c>
      <c r="B17" s="16" t="s">
        <v>891</v>
      </c>
      <c r="C17" s="16" t="s">
        <v>17</v>
      </c>
      <c r="D17" s="16" t="s">
        <v>19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186</v>
      </c>
      <c r="J17" s="17" t="n">
        <v>2749.47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8" t="n">
        <v>46030</v>
      </c>
      <c r="B18" s="16" t="s">
        <v>891</v>
      </c>
      <c r="C18" s="16" t="s">
        <v>17</v>
      </c>
      <c r="D18" s="16" t="s">
        <v>19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</v>
      </c>
      <c r="J18" s="17" t="n">
        <v>2692.91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8" t="n">
        <v>46043</v>
      </c>
      <c r="B19" s="16" t="s">
        <v>891</v>
      </c>
      <c r="C19" s="16" t="s">
        <v>17</v>
      </c>
      <c r="D19" s="16" t="s">
        <v>19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170</v>
      </c>
      <c r="J19" s="17" t="n">
        <v>2562.31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8" t="n">
        <v>46091</v>
      </c>
      <c r="B20" s="16" t="s">
        <v>891</v>
      </c>
      <c r="C20" s="16" t="s">
        <v>17</v>
      </c>
      <c r="D20" s="16" t="s">
        <v>19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123</v>
      </c>
      <c r="J20" s="17" t="n">
        <v>2420.675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8" t="n">
        <v>46114</v>
      </c>
      <c r="B21" s="16" t="s">
        <v>891</v>
      </c>
      <c r="C21" s="16" t="s">
        <v>17</v>
      </c>
      <c r="D21" s="16" t="s">
        <v>19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100</v>
      </c>
      <c r="J21" s="17" t="n">
        <v>2452.7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8" t="n">
        <v>46114</v>
      </c>
      <c r="B22" s="16" t="s">
        <v>891</v>
      </c>
      <c r="C22" s="16" t="s">
        <v>17</v>
      </c>
      <c r="D22" s="16" t="s">
        <v>19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100</v>
      </c>
      <c r="J22" s="17" t="n">
        <v>2452.97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8" t="n">
        <v>46196</v>
      </c>
      <c r="B23" s="16" t="s">
        <v>891</v>
      </c>
      <c r="C23" s="16" t="s">
        <v>17</v>
      </c>
      <c r="D23" s="16" t="s">
        <v>19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</v>
      </c>
      <c r="J23" s="17" t="n">
        <v>2219.494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8" t="n">
        <v>45994</v>
      </c>
      <c r="B24" s="16" t="s">
        <v>891</v>
      </c>
      <c r="C24" s="16" t="s">
        <v>23</v>
      </c>
      <c r="D24" s="16" t="s">
        <v>24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219</v>
      </c>
      <c r="J24" s="17" t="n">
        <v>3845.81</v>
      </c>
      <c r="K24" s="6" t="s">
        <f>=Портфель!G3*Портфель!$R$13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8" t="n">
        <v>46079</v>
      </c>
      <c r="B25" s="16" t="s">
        <v>891</v>
      </c>
      <c r="C25" s="16" t="s">
        <v>23</v>
      </c>
      <c r="D25" s="16" t="s">
        <v>24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135</v>
      </c>
      <c r="J25" s="17" t="n">
        <v>4807.32</v>
      </c>
      <c r="K25" s="6" t="s">
        <f>=Портфель!G3*Портфель!$R$13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8" t="n">
        <v>46091</v>
      </c>
      <c r="B26" s="16" t="s">
        <v>891</v>
      </c>
      <c r="C26" s="16" t="s">
        <v>23</v>
      </c>
      <c r="D26" s="16" t="s">
        <v>24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123</v>
      </c>
      <c r="J26" s="17" t="n">
        <v>4612.265</v>
      </c>
      <c r="K26" s="6" t="s">
        <f>=Портфель!G3*Портфель!$R$13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8" t="n">
        <v>46091</v>
      </c>
      <c r="B27" s="16" t="s">
        <v>891</v>
      </c>
      <c r="C27" s="16" t="s">
        <v>23</v>
      </c>
      <c r="D27" s="16" t="s">
        <v>24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123</v>
      </c>
      <c r="J27" s="17" t="n">
        <v>4610.14</v>
      </c>
      <c r="K27" s="6" t="s">
        <f>=Портфель!G3*Портфель!$R$13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8" t="n">
        <v>46118</v>
      </c>
      <c r="B28" s="16" t="s">
        <v>891</v>
      </c>
      <c r="C28" s="16" t="s">
        <v>23</v>
      </c>
      <c r="D28" s="16" t="s">
        <v>24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96</v>
      </c>
      <c r="J28" s="17" t="n">
        <v>4316.88</v>
      </c>
      <c r="K28" s="6" t="s">
        <f>=Портфель!G3*Портфель!$R$13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8" t="n">
        <v>46161</v>
      </c>
      <c r="B29" s="16" t="s">
        <v>891</v>
      </c>
      <c r="C29" s="16" t="s">
        <v>23</v>
      </c>
      <c r="D29" s="16" t="s">
        <v>24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52</v>
      </c>
      <c r="J29" s="17" t="n">
        <v>4217.8</v>
      </c>
      <c r="K29" s="6" t="s">
        <f>=Портфель!G3*Портфель!$R$13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8" t="n">
        <v>46176</v>
      </c>
      <c r="B30" s="16" t="s">
        <v>891</v>
      </c>
      <c r="C30" s="16" t="s">
        <v>23</v>
      </c>
      <c r="D30" s="16" t="s">
        <v>24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38</v>
      </c>
      <c r="J30" s="17" t="n">
        <v>4039.63</v>
      </c>
      <c r="K30" s="6" t="s">
        <f>=Портфель!G3*Портфель!$R$13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8" t="n">
        <v>46177</v>
      </c>
      <c r="B31" s="16" t="s">
        <v>891</v>
      </c>
      <c r="C31" s="16" t="s">
        <v>23</v>
      </c>
      <c r="D31" s="16" t="s">
        <v>24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37</v>
      </c>
      <c r="J31" s="17" t="n">
        <v>4009.6</v>
      </c>
      <c r="K31" s="6" t="s">
        <f>=Портфель!G3*Портфель!$R$13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8" t="n">
        <v>46177</v>
      </c>
      <c r="B32" s="16" t="s">
        <v>891</v>
      </c>
      <c r="C32" s="16" t="s">
        <v>23</v>
      </c>
      <c r="D32" s="16" t="s">
        <v>24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37</v>
      </c>
      <c r="J32" s="17" t="n">
        <v>4012.61</v>
      </c>
      <c r="K32" s="6" t="s">
        <f>=Портфель!G3*Портфель!$R$13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8" t="n">
        <v>46196</v>
      </c>
      <c r="B33" s="16" t="s">
        <v>891</v>
      </c>
      <c r="C33" s="16" t="s">
        <v>23</v>
      </c>
      <c r="D33" s="16" t="s">
        <v>24</v>
      </c>
      <c r="E33" s="17" t="n">
        <v>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</v>
      </c>
      <c r="J33" s="17" t="n">
        <v>3601.235</v>
      </c>
      <c r="K33" s="6" t="s">
        <f>=Портфель!G3*Портфель!$R$13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8" t="n">
        <v>46196</v>
      </c>
      <c r="B34" s="16" t="s">
        <v>891</v>
      </c>
      <c r="C34" s="16" t="s">
        <v>23</v>
      </c>
      <c r="D34" s="16" t="s">
        <v>24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</v>
      </c>
      <c r="J34" s="17" t="n">
        <v>3601.74</v>
      </c>
      <c r="K34" s="6" t="s">
        <f>=Портфель!G3*Портфель!$R$13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8" t="n">
        <v>45743</v>
      </c>
      <c r="B35" s="16" t="s">
        <v>891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471</v>
      </c>
      <c r="J35" s="17" t="n">
        <v>1880.88</v>
      </c>
      <c r="K35" s="6" t="s">
        <f>=Портфель!G4*Портфель!$R$13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8" t="n">
        <v>45743</v>
      </c>
      <c r="B36" s="16" t="s">
        <v>891</v>
      </c>
      <c r="C36" s="16" t="s">
        <v>27</v>
      </c>
      <c r="D36" s="16" t="s">
        <v>28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471</v>
      </c>
      <c r="J36" s="17" t="n">
        <v>1851.67</v>
      </c>
      <c r="K36" s="6" t="s">
        <f>=Портфель!G4*Портфель!$R$13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8" t="n">
        <v>45751</v>
      </c>
      <c r="B37" s="16" t="s">
        <v>891</v>
      </c>
      <c r="C37" s="16" t="s">
        <v>27</v>
      </c>
      <c r="D37" s="16" t="s">
        <v>28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463</v>
      </c>
      <c r="J37" s="17" t="n">
        <v>1762.58</v>
      </c>
      <c r="K37" s="6" t="s">
        <f>=Портфель!G4*Портфель!$R$13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8" t="n">
        <v>45762</v>
      </c>
      <c r="B38" s="16" t="s">
        <v>891</v>
      </c>
      <c r="C38" s="16" t="s">
        <v>27</v>
      </c>
      <c r="D38" s="16" t="s">
        <v>28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452</v>
      </c>
      <c r="J38" s="17" t="n">
        <v>1902.54</v>
      </c>
      <c r="K38" s="6" t="s">
        <f>=Портфель!G4*Портфель!$R$13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8" t="n">
        <v>45776</v>
      </c>
      <c r="B39" s="16" t="s">
        <v>891</v>
      </c>
      <c r="C39" s="16" t="s">
        <v>27</v>
      </c>
      <c r="D39" s="16" t="s">
        <v>28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437</v>
      </c>
      <c r="J39" s="17" t="n">
        <v>1780.86</v>
      </c>
      <c r="K39" s="6" t="s">
        <f>=Портфель!G4*Портфель!$R$13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8" t="n">
        <v>45777</v>
      </c>
      <c r="B40" s="16" t="s">
        <v>891</v>
      </c>
      <c r="C40" s="16" t="s">
        <v>27</v>
      </c>
      <c r="D40" s="16" t="s">
        <v>28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437</v>
      </c>
      <c r="J40" s="17" t="n">
        <v>1728.04</v>
      </c>
      <c r="K40" s="6" t="s">
        <f>=Портфель!G4*Портфель!$R$13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8" t="n">
        <v>45779</v>
      </c>
      <c r="B41" s="16" t="s">
        <v>891</v>
      </c>
      <c r="C41" s="16" t="s">
        <v>27</v>
      </c>
      <c r="D41" s="16" t="s">
        <v>28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434</v>
      </c>
      <c r="J41" s="17" t="n">
        <v>1710.14</v>
      </c>
      <c r="K41" s="6" t="s">
        <f>=Портфель!G4*Портфель!$R$13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8" t="n">
        <v>45785</v>
      </c>
      <c r="B42" s="16" t="s">
        <v>891</v>
      </c>
      <c r="C42" s="16" t="s">
        <v>27</v>
      </c>
      <c r="D42" s="16" t="s">
        <v>28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429</v>
      </c>
      <c r="J42" s="17" t="n">
        <v>1750.37</v>
      </c>
      <c r="K42" s="6" t="s">
        <f>=Портфель!G4*Портфель!$R$13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8" t="n">
        <v>45813</v>
      </c>
      <c r="B43" s="16" t="s">
        <v>891</v>
      </c>
      <c r="C43" s="16" t="s">
        <v>27</v>
      </c>
      <c r="D43" s="16" t="s">
        <v>28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400</v>
      </c>
      <c r="J43" s="17" t="n">
        <v>1807.49</v>
      </c>
      <c r="K43" s="6" t="s">
        <f>=Портфель!G4*Портфель!$R$13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8" t="n">
        <v>45853</v>
      </c>
      <c r="B44" s="16" t="s">
        <v>891</v>
      </c>
      <c r="C44" s="16" t="s">
        <v>27</v>
      </c>
      <c r="D44" s="16" t="s">
        <v>28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360</v>
      </c>
      <c r="J44" s="17" t="n">
        <v>1864.28</v>
      </c>
      <c r="K44" s="6" t="s">
        <f>=Портфель!G4*Портфель!$R$13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8" t="n">
        <v>46129</v>
      </c>
      <c r="B45" s="16" t="s">
        <v>891</v>
      </c>
      <c r="C45" s="16" t="s">
        <v>27</v>
      </c>
      <c r="D45" s="16" t="s">
        <v>28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85</v>
      </c>
      <c r="J45" s="17" t="n">
        <v>2238.42</v>
      </c>
      <c r="K45" s="6" t="s">
        <f>=Портфель!G4*Портфель!$R$13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8" t="n">
        <v>46155</v>
      </c>
      <c r="B46" s="16" t="s">
        <v>891</v>
      </c>
      <c r="C46" s="16" t="s">
        <v>27</v>
      </c>
      <c r="D46" s="16" t="s">
        <v>28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58</v>
      </c>
      <c r="J46" s="17" t="n">
        <v>2180.77</v>
      </c>
      <c r="K46" s="6" t="s">
        <f>=Портфель!G4*Портфель!$R$13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8" t="n">
        <v>46156</v>
      </c>
      <c r="B47" s="16" t="s">
        <v>891</v>
      </c>
      <c r="C47" s="16" t="s">
        <v>27</v>
      </c>
      <c r="D47" s="16" t="s">
        <v>28</v>
      </c>
      <c r="E47" s="17" t="n">
        <v>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58</v>
      </c>
      <c r="J47" s="17" t="n">
        <v>2181.16</v>
      </c>
      <c r="K47" s="6" t="s">
        <f>=Портфель!G4*Портфель!$R$13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8" t="n">
        <v>46188</v>
      </c>
      <c r="B48" s="16" t="s">
        <v>891</v>
      </c>
      <c r="C48" s="16" t="s">
        <v>27</v>
      </c>
      <c r="D48" s="16" t="s">
        <v>28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26</v>
      </c>
      <c r="J48" s="17" t="n">
        <v>2063.255</v>
      </c>
      <c r="K48" s="6" t="s">
        <f>=Портфель!G4*Портфель!$R$13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8" t="n">
        <v>46196</v>
      </c>
      <c r="B49" s="16" t="s">
        <v>891</v>
      </c>
      <c r="C49" s="16" t="s">
        <v>27</v>
      </c>
      <c r="D49" s="16" t="s">
        <v>28</v>
      </c>
      <c r="E49" s="17" t="n">
        <v>8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</v>
      </c>
      <c r="J49" s="17" t="n">
        <v>1989.58875</v>
      </c>
      <c r="K49" s="6" t="s">
        <f>=Портфель!G4*Портфель!$R$13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8" t="n">
        <v>46196</v>
      </c>
      <c r="B50" s="16" t="s">
        <v>891</v>
      </c>
      <c r="C50" s="16" t="s">
        <v>27</v>
      </c>
      <c r="D50" s="16" t="s">
        <v>28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</v>
      </c>
      <c r="J50" s="17" t="n">
        <v>1986.59</v>
      </c>
      <c r="K50" s="6" t="s">
        <f>=Портфель!G4*Портфель!$R$13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8" t="n">
        <v>46196</v>
      </c>
      <c r="B51" s="16" t="s">
        <v>891</v>
      </c>
      <c r="C51" s="16" t="s">
        <v>27</v>
      </c>
      <c r="D51" s="16" t="s">
        <v>28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</v>
      </c>
      <c r="J51" s="17" t="n">
        <v>1986.585</v>
      </c>
      <c r="K51" s="6" t="s">
        <f>=Портфель!G4*Портфель!$R$13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8" t="n">
        <v>46196</v>
      </c>
      <c r="B52" s="16" t="s">
        <v>891</v>
      </c>
      <c r="C52" s="16" t="s">
        <v>27</v>
      </c>
      <c r="D52" s="16" t="s">
        <v>28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</v>
      </c>
      <c r="J52" s="17" t="n">
        <v>1984.7866666667</v>
      </c>
      <c r="K52" s="6" t="s">
        <f>=Портфель!G4*Портфель!$R$13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8" t="n">
        <v>46196</v>
      </c>
      <c r="B53" s="16" t="s">
        <v>891</v>
      </c>
      <c r="C53" s="16" t="s">
        <v>27</v>
      </c>
      <c r="D53" s="16" t="s">
        <v>28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</v>
      </c>
      <c r="J53" s="17" t="n">
        <v>1984.78</v>
      </c>
      <c r="K53" s="6" t="s">
        <f>=Портфель!G4*Портфель!$R$13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8" t="n">
        <v>46196</v>
      </c>
      <c r="B54" s="16" t="s">
        <v>891</v>
      </c>
      <c r="C54" s="16" t="s">
        <v>27</v>
      </c>
      <c r="D54" s="16" t="s">
        <v>28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</v>
      </c>
      <c r="J54" s="17" t="n">
        <v>1984.98</v>
      </c>
      <c r="K54" s="6" t="s">
        <f>=Портфель!G4*Портфель!$R$13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8" t="n">
        <v>43943</v>
      </c>
      <c r="B55" s="16" t="s">
        <v>891</v>
      </c>
      <c r="C55" s="16" t="s">
        <v>31</v>
      </c>
      <c r="D55" s="16" t="s">
        <v>32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2271</v>
      </c>
      <c r="J55" s="17" t="n">
        <v>171.099</v>
      </c>
      <c r="K55" s="6" t="s">
        <f>=Портфель!G5*Портфель!$R$13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8" t="n">
        <v>45134</v>
      </c>
      <c r="B56" s="16" t="s">
        <v>891</v>
      </c>
      <c r="C56" s="16" t="s">
        <v>31</v>
      </c>
      <c r="D56" s="16" t="s">
        <v>32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1079</v>
      </c>
      <c r="J56" s="17" t="n">
        <v>247.653</v>
      </c>
      <c r="K56" s="6" t="s">
        <f>=Портфель!G5*Портфель!$R$13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8" t="n">
        <v>45191</v>
      </c>
      <c r="B57" s="16" t="s">
        <v>891</v>
      </c>
      <c r="C57" s="16" t="s">
        <v>31</v>
      </c>
      <c r="D57" s="16" t="s">
        <v>32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1022</v>
      </c>
      <c r="J57" s="17" t="n">
        <v>252.967</v>
      </c>
      <c r="K57" s="6" t="s">
        <f>=Портфель!G5*Портфель!$R$13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8" t="n">
        <v>45222</v>
      </c>
      <c r="B58" s="16" t="s">
        <v>891</v>
      </c>
      <c r="C58" s="16" t="s">
        <v>31</v>
      </c>
      <c r="D58" s="16" t="s">
        <v>32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992</v>
      </c>
      <c r="J58" s="17" t="n">
        <v>272.675</v>
      </c>
      <c r="K58" s="6" t="s">
        <f>=Портфель!G5*Портфель!$R$13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8" t="n">
        <v>45238</v>
      </c>
      <c r="B59" s="16" t="s">
        <v>891</v>
      </c>
      <c r="C59" s="16" t="s">
        <v>31</v>
      </c>
      <c r="D59" s="16" t="s">
        <v>32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975</v>
      </c>
      <c r="J59" s="17" t="n">
        <v>276.469</v>
      </c>
      <c r="K59" s="6" t="s">
        <f>=Портфель!G5*Портфель!$R$13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8" t="n">
        <v>45513</v>
      </c>
      <c r="B60" s="16" t="s">
        <v>891</v>
      </c>
      <c r="C60" s="16" t="s">
        <v>31</v>
      </c>
      <c r="D60" s="16" t="s">
        <v>32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700</v>
      </c>
      <c r="J60" s="17" t="n">
        <v>280.352</v>
      </c>
      <c r="K60" s="6" t="s">
        <f>=Портфель!G5*Портфель!$R$13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8" t="n">
        <v>45530</v>
      </c>
      <c r="B61" s="16" t="s">
        <v>891</v>
      </c>
      <c r="C61" s="16" t="s">
        <v>31</v>
      </c>
      <c r="D61" s="16" t="s">
        <v>32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683</v>
      </c>
      <c r="J61" s="17" t="n">
        <v>264.369</v>
      </c>
      <c r="K61" s="6" t="s">
        <f>=Портфель!G5*Портфель!$R$13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8" t="n">
        <v>45539</v>
      </c>
      <c r="B62" s="16" t="s">
        <v>891</v>
      </c>
      <c r="C62" s="16" t="s">
        <v>31</v>
      </c>
      <c r="D62" s="16" t="s">
        <v>32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675</v>
      </c>
      <c r="J62" s="17" t="n">
        <v>248.744</v>
      </c>
      <c r="K62" s="6" t="s">
        <f>=Портфель!G5*Портфель!$R$13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8" t="n">
        <v>45938</v>
      </c>
      <c r="B63" s="16" t="s">
        <v>891</v>
      </c>
      <c r="C63" s="16" t="s">
        <v>31</v>
      </c>
      <c r="D63" s="16" t="s">
        <v>32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276</v>
      </c>
      <c r="J63" s="17" t="n">
        <v>293.275</v>
      </c>
      <c r="K63" s="6" t="s">
        <f>=Портфель!G5*Портфель!$R$13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8" t="n">
        <v>45939</v>
      </c>
      <c r="B64" s="16" t="s">
        <v>891</v>
      </c>
      <c r="C64" s="16" t="s">
        <v>31</v>
      </c>
      <c r="D64" s="16" t="s">
        <v>32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275</v>
      </c>
      <c r="J64" s="17" t="n">
        <v>287.69</v>
      </c>
      <c r="K64" s="6" t="s">
        <f>=Портфель!G5*Портфель!$R$13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8" t="n">
        <v>46091</v>
      </c>
      <c r="B65" s="16" t="s">
        <v>891</v>
      </c>
      <c r="C65" s="16" t="s">
        <v>31</v>
      </c>
      <c r="D65" s="16" t="s">
        <v>32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123</v>
      </c>
      <c r="J65" s="17" t="n">
        <v>315.84</v>
      </c>
      <c r="K65" s="6" t="s">
        <f>=Портфель!G5*Портфель!$R$13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8" t="n">
        <v>46157</v>
      </c>
      <c r="B66" s="16" t="s">
        <v>891</v>
      </c>
      <c r="C66" s="16" t="s">
        <v>31</v>
      </c>
      <c r="D66" s="16" t="s">
        <v>32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57</v>
      </c>
      <c r="J66" s="17" t="n">
        <v>325.91</v>
      </c>
      <c r="K66" s="6" t="s">
        <f>=Портфель!G5*Портфель!$R$13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8" t="n">
        <v>46196</v>
      </c>
      <c r="B67" s="16" t="s">
        <v>891</v>
      </c>
      <c r="C67" s="16" t="s">
        <v>31</v>
      </c>
      <c r="D67" s="16" t="s">
        <v>32</v>
      </c>
      <c r="E67" s="17" t="n">
        <v>14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</v>
      </c>
      <c r="J67" s="17" t="n">
        <v>305.43428571429</v>
      </c>
      <c r="K67" s="6" t="s">
        <f>=Портфель!G5*Портфель!$R$13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8" t="n">
        <v>44762</v>
      </c>
      <c r="B68" s="16" t="s">
        <v>985</v>
      </c>
      <c r="C68" s="16" t="s">
        <v>31</v>
      </c>
      <c r="D68" s="16" t="s">
        <v>32</v>
      </c>
      <c r="E68" s="17" t="n">
        <v>30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1452</v>
      </c>
      <c r="J68" s="17" t="n">
        <v>121.72233333333</v>
      </c>
      <c r="K68" s="6" t="s">
        <f>=Портфель!G5*Портфель!$R$13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8" t="n">
        <v>44649</v>
      </c>
      <c r="B69" s="16" t="s">
        <v>891</v>
      </c>
      <c r="C69" s="16" t="s">
        <v>35</v>
      </c>
      <c r="D69" s="16" t="s">
        <v>36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1565</v>
      </c>
      <c r="J69" s="17" t="n">
        <v>111.927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8" t="n">
        <v>44735</v>
      </c>
      <c r="B70" s="16" t="s">
        <v>891</v>
      </c>
      <c r="C70" s="16" t="s">
        <v>35</v>
      </c>
      <c r="D70" s="16" t="s">
        <v>36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1478</v>
      </c>
      <c r="J70" s="17" t="n">
        <v>139.997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8" t="n">
        <v>45118</v>
      </c>
      <c r="B71" s="16" t="s">
        <v>891</v>
      </c>
      <c r="C71" s="16" t="s">
        <v>35</v>
      </c>
      <c r="D71" s="16" t="s">
        <v>36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1095</v>
      </c>
      <c r="J71" s="17" t="n">
        <v>204.233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8" t="n">
        <v>45476</v>
      </c>
      <c r="B72" s="16" t="s">
        <v>891</v>
      </c>
      <c r="C72" s="16" t="s">
        <v>35</v>
      </c>
      <c r="D72" s="16" t="s">
        <v>36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737</v>
      </c>
      <c r="J72" s="17" t="n">
        <v>211.941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8" t="n">
        <v>45530</v>
      </c>
      <c r="B73" s="16" t="s">
        <v>891</v>
      </c>
      <c r="C73" s="16" t="s">
        <v>35</v>
      </c>
      <c r="D73" s="16" t="s">
        <v>36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683</v>
      </c>
      <c r="J73" s="17" t="n">
        <v>201.721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8" t="n">
        <v>45539</v>
      </c>
      <c r="B74" s="16" t="s">
        <v>891</v>
      </c>
      <c r="C74" s="16" t="s">
        <v>35</v>
      </c>
      <c r="D74" s="16" t="s">
        <v>36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675</v>
      </c>
      <c r="J74" s="17" t="n">
        <v>192.473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8" t="n">
        <v>45594</v>
      </c>
      <c r="B75" s="16" t="s">
        <v>891</v>
      </c>
      <c r="C75" s="16" t="s">
        <v>35</v>
      </c>
      <c r="D75" s="16" t="s">
        <v>36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620</v>
      </c>
      <c r="J75" s="17" t="n">
        <v>190.321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8" t="n">
        <v>45623</v>
      </c>
      <c r="B76" s="16" t="s">
        <v>891</v>
      </c>
      <c r="C76" s="16" t="s">
        <v>35</v>
      </c>
      <c r="D76" s="16" t="s">
        <v>36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591</v>
      </c>
      <c r="J76" s="17" t="n">
        <v>185.261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8" t="n">
        <v>45631</v>
      </c>
      <c r="B77" s="16" t="s">
        <v>891</v>
      </c>
      <c r="C77" s="16" t="s">
        <v>35</v>
      </c>
      <c r="D77" s="16" t="s">
        <v>36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583</v>
      </c>
      <c r="J77" s="17" t="n">
        <v>187.869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8" t="n">
        <v>45845</v>
      </c>
      <c r="B78" s="16" t="s">
        <v>891</v>
      </c>
      <c r="C78" s="16" t="s">
        <v>35</v>
      </c>
      <c r="D78" s="16" t="s">
        <v>36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368</v>
      </c>
      <c r="J78" s="17" t="n">
        <v>214.16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8" t="n">
        <v>44460</v>
      </c>
      <c r="B79" s="16" t="s">
        <v>891</v>
      </c>
      <c r="C79" s="16" t="s">
        <v>39</v>
      </c>
      <c r="D79" s="16" t="s">
        <v>40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1754</v>
      </c>
      <c r="J79" s="17" t="n">
        <v>1850.68</v>
      </c>
      <c r="K79" s="6" t="s">
        <f>=Портфель!G7*Портфель!$R$13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8" t="n">
        <v>44701</v>
      </c>
      <c r="B80" s="16" t="s">
        <v>891</v>
      </c>
      <c r="C80" s="16" t="s">
        <v>39</v>
      </c>
      <c r="D80" s="16" t="s">
        <v>40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1512</v>
      </c>
      <c r="J80" s="17" t="n">
        <v>991.48</v>
      </c>
      <c r="K80" s="6" t="s">
        <f>=Портфель!G7*Портфель!$R$13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8" t="n">
        <v>44706</v>
      </c>
      <c r="B81" s="16" t="s">
        <v>891</v>
      </c>
      <c r="C81" s="16" t="s">
        <v>39</v>
      </c>
      <c r="D81" s="16" t="s">
        <v>40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1508</v>
      </c>
      <c r="J81" s="17" t="n">
        <v>937.05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8" t="n">
        <v>44939</v>
      </c>
      <c r="B82" s="16" t="s">
        <v>891</v>
      </c>
      <c r="C82" s="16" t="s">
        <v>39</v>
      </c>
      <c r="D82" s="16" t="s">
        <v>40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1274</v>
      </c>
      <c r="J82" s="17" t="n">
        <v>1043.63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8" t="n">
        <v>45272</v>
      </c>
      <c r="B83" s="16" t="s">
        <v>891</v>
      </c>
      <c r="C83" s="16" t="s">
        <v>39</v>
      </c>
      <c r="D83" s="16" t="s">
        <v>40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941</v>
      </c>
      <c r="J83" s="17" t="n">
        <v>1498.75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8" t="n">
        <v>45357</v>
      </c>
      <c r="B84" s="16" t="s">
        <v>891</v>
      </c>
      <c r="C84" s="16" t="s">
        <v>39</v>
      </c>
      <c r="D84" s="16" t="s">
        <v>40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856</v>
      </c>
      <c r="J84" s="17" t="n">
        <v>1390.05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8" t="n">
        <v>45497</v>
      </c>
      <c r="B85" s="16" t="s">
        <v>891</v>
      </c>
      <c r="C85" s="16" t="s">
        <v>39</v>
      </c>
      <c r="D85" s="16" t="s">
        <v>40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717</v>
      </c>
      <c r="J85" s="17" t="n">
        <v>1106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8" t="n">
        <v>45762</v>
      </c>
      <c r="B86" s="16" t="s">
        <v>891</v>
      </c>
      <c r="C86" s="16" t="s">
        <v>39</v>
      </c>
      <c r="D86" s="16" t="s">
        <v>40</v>
      </c>
      <c r="E86" s="17" t="n">
        <v>3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452</v>
      </c>
      <c r="J86" s="17" t="n">
        <v>1121.8733333333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8" t="n">
        <v>45853</v>
      </c>
      <c r="B87" s="16" t="s">
        <v>891</v>
      </c>
      <c r="C87" s="16" t="s">
        <v>39</v>
      </c>
      <c r="D87" s="16" t="s">
        <v>40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360</v>
      </c>
      <c r="J87" s="17" t="n">
        <v>1048.7433333333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8" t="n">
        <v>45938</v>
      </c>
      <c r="B88" s="16" t="s">
        <v>891</v>
      </c>
      <c r="C88" s="16" t="s">
        <v>39</v>
      </c>
      <c r="D88" s="16" t="s">
        <v>40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276</v>
      </c>
      <c r="J88" s="17" t="n">
        <v>1075.77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8" t="n">
        <v>45938</v>
      </c>
      <c r="B89" s="16" t="s">
        <v>891</v>
      </c>
      <c r="C89" s="16" t="s">
        <v>39</v>
      </c>
      <c r="D89" s="16" t="s">
        <v>40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276</v>
      </c>
      <c r="J89" s="17" t="n">
        <v>1073.44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8" t="n">
        <v>45968</v>
      </c>
      <c r="B90" s="16" t="s">
        <v>891</v>
      </c>
      <c r="C90" s="16" t="s">
        <v>39</v>
      </c>
      <c r="D90" s="16" t="s">
        <v>40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245</v>
      </c>
      <c r="J90" s="17" t="n">
        <v>1080.05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8" t="n">
        <v>45974</v>
      </c>
      <c r="B91" s="16" t="s">
        <v>891</v>
      </c>
      <c r="C91" s="16" t="s">
        <v>39</v>
      </c>
      <c r="D91" s="16" t="s">
        <v>40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240</v>
      </c>
      <c r="J91" s="17" t="n">
        <v>1089.98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8" t="n">
        <v>45994</v>
      </c>
      <c r="B92" s="16" t="s">
        <v>891</v>
      </c>
      <c r="C92" s="16" t="s">
        <v>39</v>
      </c>
      <c r="D92" s="16" t="s">
        <v>40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219</v>
      </c>
      <c r="J92" s="17" t="n">
        <v>1148.64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8" t="n">
        <v>46063</v>
      </c>
      <c r="B93" s="16" t="s">
        <v>891</v>
      </c>
      <c r="C93" s="16" t="s">
        <v>39</v>
      </c>
      <c r="D93" s="16" t="s">
        <v>40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150</v>
      </c>
      <c r="J93" s="17" t="n">
        <v>1145.725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8" t="n">
        <v>46129</v>
      </c>
      <c r="B94" s="16" t="s">
        <v>891</v>
      </c>
      <c r="C94" s="16" t="s">
        <v>39</v>
      </c>
      <c r="D94" s="16" t="s">
        <v>40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85</v>
      </c>
      <c r="J94" s="17" t="n">
        <v>1193.22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8" t="n">
        <v>46157</v>
      </c>
      <c r="B95" s="16" t="s">
        <v>891</v>
      </c>
      <c r="C95" s="16" t="s">
        <v>39</v>
      </c>
      <c r="D95" s="16" t="s">
        <v>40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57</v>
      </c>
      <c r="J95" s="17" t="n">
        <v>1148.44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8" t="n">
        <v>46157</v>
      </c>
      <c r="B96" s="16" t="s">
        <v>891</v>
      </c>
      <c r="C96" s="16" t="s">
        <v>39</v>
      </c>
      <c r="D96" s="16" t="s">
        <v>40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56</v>
      </c>
      <c r="J96" s="17" t="n">
        <v>1141.64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8" t="n">
        <v>46176</v>
      </c>
      <c r="B97" s="16" t="s">
        <v>891</v>
      </c>
      <c r="C97" s="16" t="s">
        <v>39</v>
      </c>
      <c r="D97" s="16" t="s">
        <v>40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38</v>
      </c>
      <c r="J97" s="17" t="n">
        <v>1137.225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8" t="n">
        <v>46188</v>
      </c>
      <c r="B98" s="16" t="s">
        <v>891</v>
      </c>
      <c r="C98" s="16" t="s">
        <v>39</v>
      </c>
      <c r="D98" s="16" t="s">
        <v>40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26</v>
      </c>
      <c r="J98" s="17" t="n">
        <v>1056.45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8" t="n">
        <v>46196</v>
      </c>
      <c r="B99" s="16" t="s">
        <v>891</v>
      </c>
      <c r="C99" s="16" t="s">
        <v>39</v>
      </c>
      <c r="D99" s="16" t="s">
        <v>40</v>
      </c>
      <c r="E99" s="17" t="n">
        <v>4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</v>
      </c>
      <c r="J99" s="17" t="n">
        <v>924.0325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8" t="n">
        <v>45737</v>
      </c>
      <c r="B100" s="16" t="s">
        <v>891</v>
      </c>
      <c r="C100" s="16" t="s">
        <v>42</v>
      </c>
      <c r="D100" s="16" t="s">
        <v>43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477</v>
      </c>
      <c r="J100" s="17" t="n">
        <v>3395.06</v>
      </c>
      <c r="K100" s="6" t="s">
        <f>=Портфель!G8*Портфель!$R$13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8" t="n">
        <v>46087</v>
      </c>
      <c r="B101" s="16" t="s">
        <v>891</v>
      </c>
      <c r="C101" s="16" t="s">
        <v>42</v>
      </c>
      <c r="D101" s="16" t="s">
        <v>43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126</v>
      </c>
      <c r="J101" s="17" t="n">
        <v>2978.78</v>
      </c>
      <c r="K101" s="6" t="s">
        <f>=Портфель!G8*Портфель!$R$13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8" t="n">
        <v>46091</v>
      </c>
      <c r="B102" s="16" t="s">
        <v>891</v>
      </c>
      <c r="C102" s="16" t="s">
        <v>42</v>
      </c>
      <c r="D102" s="16" t="s">
        <v>43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123</v>
      </c>
      <c r="J102" s="17" t="n">
        <v>3011.81</v>
      </c>
      <c r="K102" s="6" t="s">
        <f>=Портфель!G8*Портфель!$R$13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8" t="n">
        <v>46157</v>
      </c>
      <c r="B103" s="16" t="s">
        <v>891</v>
      </c>
      <c r="C103" s="16" t="s">
        <v>42</v>
      </c>
      <c r="D103" s="16" t="s">
        <v>43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57</v>
      </c>
      <c r="J103" s="17" t="n">
        <v>2775.5</v>
      </c>
      <c r="K103" s="6" t="s">
        <f>=Портфель!G8*Портфель!$R$13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8" t="n">
        <v>46157</v>
      </c>
      <c r="B104" s="16" t="s">
        <v>891</v>
      </c>
      <c r="C104" s="16" t="s">
        <v>42</v>
      </c>
      <c r="D104" s="16" t="s">
        <v>43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57</v>
      </c>
      <c r="J104" s="17" t="n">
        <v>2779.5</v>
      </c>
      <c r="K104" s="6" t="s">
        <f>=Портфель!G8*Портфель!$R$13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8" t="n">
        <v>46161</v>
      </c>
      <c r="B105" s="16" t="s">
        <v>891</v>
      </c>
      <c r="C105" s="16" t="s">
        <v>42</v>
      </c>
      <c r="D105" s="16" t="s">
        <v>43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52</v>
      </c>
      <c r="J105" s="17" t="n">
        <v>2879.59</v>
      </c>
      <c r="K105" s="6" t="s">
        <f>=Портфель!G8*Портфель!$R$13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8" t="n">
        <v>46196</v>
      </c>
      <c r="B106" s="16" t="s">
        <v>891</v>
      </c>
      <c r="C106" s="16" t="s">
        <v>42</v>
      </c>
      <c r="D106" s="16" t="s">
        <v>43</v>
      </c>
      <c r="E106" s="17" t="n">
        <v>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18</v>
      </c>
      <c r="J106" s="17" t="n">
        <v>2625.36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8" t="n">
        <v>45681</v>
      </c>
      <c r="B107" s="16" t="s">
        <v>891</v>
      </c>
      <c r="C107" s="16" t="s">
        <v>46</v>
      </c>
      <c r="D107" s="16" t="s">
        <v>47</v>
      </c>
      <c r="E107" s="17" t="n">
        <v>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532</v>
      </c>
      <c r="J107" s="17" t="n">
        <v>974.87666666667</v>
      </c>
      <c r="K107" s="6" t="s">
        <f>=Портфель!G9*Портфель!$R$13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8" t="n">
        <v>45783</v>
      </c>
      <c r="B108" s="16" t="s">
        <v>891</v>
      </c>
      <c r="C108" s="16" t="s">
        <v>46</v>
      </c>
      <c r="D108" s="16" t="s">
        <v>47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431</v>
      </c>
      <c r="J108" s="17" t="n">
        <v>986.29</v>
      </c>
      <c r="K108" s="6" t="s">
        <f>=Портфель!G9*Портфель!$R$13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8" t="n">
        <v>45785</v>
      </c>
      <c r="B109" s="16" t="s">
        <v>891</v>
      </c>
      <c r="C109" s="16" t="s">
        <v>46</v>
      </c>
      <c r="D109" s="16" t="s">
        <v>47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429</v>
      </c>
      <c r="J109" s="17" t="n">
        <v>1000.8</v>
      </c>
      <c r="K109" s="6" t="s">
        <f>=Портфель!G9*Портфель!$R$13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8" t="n">
        <v>45853</v>
      </c>
      <c r="B110" s="16" t="s">
        <v>891</v>
      </c>
      <c r="C110" s="16" t="s">
        <v>46</v>
      </c>
      <c r="D110" s="16" t="s">
        <v>47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360</v>
      </c>
      <c r="J110" s="17" t="n">
        <v>1096.88</v>
      </c>
      <c r="K110" s="6" t="s">
        <f>=Портфель!G9*Портфель!$R$13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8" t="n">
        <v>46036</v>
      </c>
      <c r="B111" s="16" t="s">
        <v>891</v>
      </c>
      <c r="C111" s="16" t="s">
        <v>46</v>
      </c>
      <c r="D111" s="16" t="s">
        <v>47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178</v>
      </c>
      <c r="J111" s="17" t="n">
        <v>1458.51</v>
      </c>
      <c r="K111" s="6" t="s">
        <f>=Портфель!G9*Портфель!$R$13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8" t="n">
        <v>46091</v>
      </c>
      <c r="B112" s="16" t="s">
        <v>891</v>
      </c>
      <c r="C112" s="16" t="s">
        <v>46</v>
      </c>
      <c r="D112" s="16" t="s">
        <v>47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123</v>
      </c>
      <c r="J112" s="17" t="n">
        <v>1425.35</v>
      </c>
      <c r="K112" s="6" t="s">
        <f>=Портфель!G9*Портфель!$R$13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8" t="n">
        <v>46091</v>
      </c>
      <c r="B113" s="16" t="s">
        <v>891</v>
      </c>
      <c r="C113" s="16" t="s">
        <v>46</v>
      </c>
      <c r="D113" s="16" t="s">
        <v>47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123</v>
      </c>
      <c r="J113" s="17" t="n">
        <v>1423.19</v>
      </c>
      <c r="K113" s="6" t="s">
        <f>=Портфель!G9*Портфель!$R$13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8" t="n">
        <v>46091</v>
      </c>
      <c r="B114" s="16" t="s">
        <v>891</v>
      </c>
      <c r="C114" s="16" t="s">
        <v>46</v>
      </c>
      <c r="D114" s="16" t="s">
        <v>47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123</v>
      </c>
      <c r="J114" s="17" t="n">
        <v>1423.18</v>
      </c>
      <c r="K114" s="6" t="s">
        <f>=Портфель!G9*Портфель!$R$13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8" t="n">
        <v>46196</v>
      </c>
      <c r="B115" s="16" t="s">
        <v>891</v>
      </c>
      <c r="C115" s="16" t="s">
        <v>46</v>
      </c>
      <c r="D115" s="16" t="s">
        <v>47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18</v>
      </c>
      <c r="J115" s="17" t="n">
        <v>1235.21</v>
      </c>
      <c r="K115" s="6" t="s">
        <f>=Портфель!G9*Портфель!$R$13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8" t="n">
        <v>46196</v>
      </c>
      <c r="B116" s="16" t="s">
        <v>891</v>
      </c>
      <c r="C116" s="16" t="s">
        <v>46</v>
      </c>
      <c r="D116" s="16" t="s">
        <v>47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18</v>
      </c>
      <c r="J116" s="17" t="n">
        <v>1235.21</v>
      </c>
      <c r="K116" s="6" t="s">
        <f>=Портфель!G9*Портфель!$R$13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8" t="n">
        <v>46196</v>
      </c>
      <c r="B117" s="16" t="s">
        <v>891</v>
      </c>
      <c r="C117" s="16" t="s">
        <v>46</v>
      </c>
      <c r="D117" s="16" t="s">
        <v>47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18</v>
      </c>
      <c r="J117" s="17" t="n">
        <v>1235.31</v>
      </c>
      <c r="K117" s="6" t="s">
        <f>=Портфель!G9*Портфель!$R$13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8" t="n">
        <v>46196</v>
      </c>
      <c r="B118" s="16" t="s">
        <v>891</v>
      </c>
      <c r="C118" s="16" t="s">
        <v>46</v>
      </c>
      <c r="D118" s="16" t="s">
        <v>47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18</v>
      </c>
      <c r="J118" s="17" t="n">
        <v>1235.31</v>
      </c>
      <c r="K118" s="6" t="s">
        <f>=Портфель!G9*Портфель!$R$13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8" t="n">
        <v>45497</v>
      </c>
      <c r="B119" s="16" t="s">
        <v>891</v>
      </c>
      <c r="C119" s="16" t="s">
        <v>49</v>
      </c>
      <c r="D119" s="16" t="s">
        <v>50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717</v>
      </c>
      <c r="J119" s="17" t="n">
        <v>4211.79</v>
      </c>
      <c r="K119" s="6" t="s">
        <f>=Портфель!G10*Портфель!$R$13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8" t="n">
        <v>46118</v>
      </c>
      <c r="B120" s="16" t="s">
        <v>891</v>
      </c>
      <c r="C120" s="16" t="s">
        <v>49</v>
      </c>
      <c r="D120" s="16" t="s">
        <v>50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96</v>
      </c>
      <c r="J120" s="17" t="n">
        <v>4149.99</v>
      </c>
      <c r="K120" s="6" t="s">
        <f>=Портфель!G10*Портфель!$R$13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8" t="n">
        <v>46161</v>
      </c>
      <c r="B121" s="16" t="s">
        <v>891</v>
      </c>
      <c r="C121" s="16" t="s">
        <v>49</v>
      </c>
      <c r="D121" s="16" t="s">
        <v>50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52</v>
      </c>
      <c r="J121" s="17" t="n">
        <v>4088.68</v>
      </c>
      <c r="K121" s="6" t="s">
        <f>=Портфель!G10*Портфель!$R$13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8" t="n">
        <v>46177</v>
      </c>
      <c r="B122" s="16" t="s">
        <v>891</v>
      </c>
      <c r="C122" s="16" t="s">
        <v>49</v>
      </c>
      <c r="D122" s="16" t="s">
        <v>50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37</v>
      </c>
      <c r="J122" s="17" t="n">
        <v>4058.15</v>
      </c>
      <c r="K122" s="6" t="s">
        <f>=Портфель!G10*Портфель!$R$13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8" t="n">
        <v>46177</v>
      </c>
      <c r="B123" s="16" t="s">
        <v>891</v>
      </c>
      <c r="C123" s="16" t="s">
        <v>49</v>
      </c>
      <c r="D123" s="16" t="s">
        <v>50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37</v>
      </c>
      <c r="J123" s="17" t="n">
        <v>4052.15</v>
      </c>
      <c r="K123" s="6" t="s">
        <f>=Портфель!G10*Портфель!$R$13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8" t="n">
        <v>46091</v>
      </c>
      <c r="B124" s="16" t="s">
        <v>891</v>
      </c>
      <c r="C124" s="16" t="s">
        <v>53</v>
      </c>
      <c r="D124" s="16" t="s">
        <v>54</v>
      </c>
      <c r="E124" s="17" t="n">
        <v>10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123</v>
      </c>
      <c r="J124" s="17" t="n">
        <v>341.528</v>
      </c>
      <c r="K124" s="6" t="s">
        <f>=Портфель!G11*Портфель!$R$13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8" t="n">
        <v>46091</v>
      </c>
      <c r="B125" s="16" t="s">
        <v>891</v>
      </c>
      <c r="C125" s="16" t="s">
        <v>53</v>
      </c>
      <c r="D125" s="16" t="s">
        <v>54</v>
      </c>
      <c r="E125" s="17" t="n">
        <v>10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123</v>
      </c>
      <c r="J125" s="17" t="n">
        <v>340.906</v>
      </c>
      <c r="K125" s="6" t="s">
        <f>=Портфель!G11*Портфель!$R$13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8" t="n">
        <v>46114</v>
      </c>
      <c r="B126" s="16" t="s">
        <v>891</v>
      </c>
      <c r="C126" s="16" t="s">
        <v>53</v>
      </c>
      <c r="D126" s="16" t="s">
        <v>54</v>
      </c>
      <c r="E126" s="17" t="n">
        <v>10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100</v>
      </c>
      <c r="J126" s="17" t="n">
        <v>324.031</v>
      </c>
      <c r="K126" s="6" t="s">
        <f>=Портфель!G11*Портфель!$R$13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8" t="n">
        <v>46118</v>
      </c>
      <c r="B127" s="16" t="s">
        <v>891</v>
      </c>
      <c r="C127" s="16" t="s">
        <v>53</v>
      </c>
      <c r="D127" s="16" t="s">
        <v>54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96</v>
      </c>
      <c r="J127" s="17" t="n">
        <v>320.972</v>
      </c>
      <c r="K127" s="6" t="s">
        <f>=Портфель!G11*Портфель!$R$13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8" t="n">
        <v>46129</v>
      </c>
      <c r="B128" s="16" t="s">
        <v>891</v>
      </c>
      <c r="C128" s="16" t="s">
        <v>53</v>
      </c>
      <c r="D128" s="16" t="s">
        <v>54</v>
      </c>
      <c r="E128" s="17" t="n">
        <v>3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85</v>
      </c>
      <c r="J128" s="17" t="n">
        <v>326.53333333333</v>
      </c>
      <c r="K128" s="6" t="s">
        <f>=Портфель!G11*Портфель!$R$13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8" t="n">
        <v>46155</v>
      </c>
      <c r="B129" s="16" t="s">
        <v>891</v>
      </c>
      <c r="C129" s="16" t="s">
        <v>53</v>
      </c>
      <c r="D129" s="16" t="s">
        <v>54</v>
      </c>
      <c r="E129" s="17" t="n">
        <v>2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58</v>
      </c>
      <c r="J129" s="17" t="n">
        <v>316.485</v>
      </c>
      <c r="K129" s="6" t="s">
        <f>=Портфель!G11*Портфель!$R$13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8" t="n">
        <v>45313</v>
      </c>
      <c r="B130" s="16" t="s">
        <v>891</v>
      </c>
      <c r="C130" s="16" t="s">
        <v>57</v>
      </c>
      <c r="D130" s="16" t="s">
        <v>58</v>
      </c>
      <c r="E130" s="17" t="n">
        <v>10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901</v>
      </c>
      <c r="J130" s="17" t="n">
        <v>579.171</v>
      </c>
      <c r="K130" s="6" t="s">
        <f>=Портфель!G12*Портфель!$R$13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8" t="n">
        <v>45526</v>
      </c>
      <c r="B131" s="16" t="s">
        <v>891</v>
      </c>
      <c r="C131" s="16" t="s">
        <v>57</v>
      </c>
      <c r="D131" s="16" t="s">
        <v>58</v>
      </c>
      <c r="E131" s="17" t="n">
        <v>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687</v>
      </c>
      <c r="J131" s="17" t="n">
        <v>478.086</v>
      </c>
      <c r="K131" s="6" t="s">
        <f>=Портфель!G12*Портфель!$R$13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8" t="n">
        <v>45594</v>
      </c>
      <c r="B132" s="16" t="s">
        <v>891</v>
      </c>
      <c r="C132" s="16" t="s">
        <v>57</v>
      </c>
      <c r="D132" s="16" t="s">
        <v>58</v>
      </c>
      <c r="E132" s="17" t="n">
        <v>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620</v>
      </c>
      <c r="J132" s="17" t="n">
        <v>444.998</v>
      </c>
      <c r="K132" s="6" t="s">
        <f>=Портфель!G12*Портфель!$R$13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8" t="n">
        <v>45617</v>
      </c>
      <c r="B133" s="16" t="s">
        <v>891</v>
      </c>
      <c r="C133" s="16" t="s">
        <v>57</v>
      </c>
      <c r="D133" s="16" t="s">
        <v>58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596</v>
      </c>
      <c r="J133" s="17" t="n">
        <v>451.96</v>
      </c>
      <c r="K133" s="6" t="s">
        <f>=Портфель!G12*Портфель!$R$13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8" t="n">
        <v>44747</v>
      </c>
      <c r="B134" s="16" t="s">
        <v>985</v>
      </c>
      <c r="C134" s="16" t="s">
        <v>57</v>
      </c>
      <c r="D134" s="16" t="s">
        <v>58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1467</v>
      </c>
      <c r="J134" s="17" t="n">
        <v>368.09</v>
      </c>
      <c r="K134" s="6" t="s">
        <f>=Портфель!G12*Портфель!$R$13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8" t="n">
        <v>44757</v>
      </c>
      <c r="B135" s="16" t="s">
        <v>985</v>
      </c>
      <c r="C135" s="16" t="s">
        <v>57</v>
      </c>
      <c r="D135" s="16" t="s">
        <v>58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1456</v>
      </c>
      <c r="J135" s="17" t="n">
        <v>330.535</v>
      </c>
      <c r="K135" s="6" t="s">
        <f>=Портфель!G12*Портфель!$R$13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8" t="n">
        <v>44762</v>
      </c>
      <c r="B136" s="16" t="s">
        <v>985</v>
      </c>
      <c r="C136" s="16" t="s">
        <v>57</v>
      </c>
      <c r="D136" s="16" t="s">
        <v>58</v>
      </c>
      <c r="E136" s="17" t="n">
        <v>5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1452</v>
      </c>
      <c r="J136" s="17" t="n">
        <v>323.782</v>
      </c>
      <c r="K136" s="6" t="s">
        <f>=Портфель!G12*Портфель!$R$13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8" t="n">
        <v>44762</v>
      </c>
      <c r="B137" s="16" t="s">
        <v>985</v>
      </c>
      <c r="C137" s="16" t="s">
        <v>57</v>
      </c>
      <c r="D137" s="16" t="s">
        <v>58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1452</v>
      </c>
      <c r="J137" s="17" t="n">
        <v>325.885</v>
      </c>
      <c r="K137" s="6" t="s">
        <f>=Портфель!G12*Портфель!$R$13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8" t="n">
        <v>44826</v>
      </c>
      <c r="B138" s="16" t="s">
        <v>985</v>
      </c>
      <c r="C138" s="16" t="s">
        <v>57</v>
      </c>
      <c r="D138" s="16" t="s">
        <v>58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1387</v>
      </c>
      <c r="J138" s="17" t="n">
        <v>315.96</v>
      </c>
      <c r="K138" s="6" t="s">
        <f>=Портфель!G12*Портфель!$R$13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8" t="n">
        <v>44837</v>
      </c>
      <c r="B139" s="16" t="s">
        <v>985</v>
      </c>
      <c r="C139" s="16" t="s">
        <v>57</v>
      </c>
      <c r="D139" s="16" t="s">
        <v>58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1376</v>
      </c>
      <c r="J139" s="17" t="n">
        <v>280.785</v>
      </c>
      <c r="K139" s="6" t="s">
        <f>=Портфель!G12*Портфель!$R$13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8" t="n">
        <v>45191</v>
      </c>
      <c r="B140" s="16" t="s">
        <v>985</v>
      </c>
      <c r="C140" s="16" t="s">
        <v>57</v>
      </c>
      <c r="D140" s="16" t="s">
        <v>58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1022</v>
      </c>
      <c r="J140" s="17" t="n">
        <v>515.32</v>
      </c>
      <c r="K140" s="6" t="s">
        <f>=Портфель!G12*Портфель!$R$13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8" t="n">
        <v>45222</v>
      </c>
      <c r="B141" s="16" t="s">
        <v>985</v>
      </c>
      <c r="C141" s="16" t="s">
        <v>61</v>
      </c>
      <c r="D141" s="16" t="s">
        <v>62</v>
      </c>
      <c r="E141" s="17" t="n">
        <v>1000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992</v>
      </c>
      <c r="J141" s="17" t="n">
        <v>1.19996</v>
      </c>
      <c r="K141" s="6" t="s">
        <f>=Портфель!G13*Портфель!$R$13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8" t="n">
        <v>45240</v>
      </c>
      <c r="B142" s="16" t="s">
        <v>985</v>
      </c>
      <c r="C142" s="16" t="s">
        <v>61</v>
      </c>
      <c r="D142" s="16" t="s">
        <v>62</v>
      </c>
      <c r="E142" s="17" t="n">
        <v>1000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974</v>
      </c>
      <c r="J142" s="17" t="n">
        <v>1.18894</v>
      </c>
      <c r="K142" s="6" t="s">
        <f>=Портфель!G13*Портфель!$R$13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8" t="n">
        <v>45244</v>
      </c>
      <c r="B143" s="16" t="s">
        <v>985</v>
      </c>
      <c r="C143" s="16" t="s">
        <v>61</v>
      </c>
      <c r="D143" s="16" t="s">
        <v>62</v>
      </c>
      <c r="E143" s="17" t="n">
        <v>1000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969</v>
      </c>
      <c r="J143" s="17" t="n">
        <v>1.11389</v>
      </c>
      <c r="K143" s="6" t="s">
        <f>=Портфель!G13*Портфель!$R$13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8" t="n">
        <v>45261</v>
      </c>
      <c r="B144" s="16" t="s">
        <v>985</v>
      </c>
      <c r="C144" s="16" t="s">
        <v>61</v>
      </c>
      <c r="D144" s="16" t="s">
        <v>62</v>
      </c>
      <c r="E144" s="17" t="n">
        <v>1000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952</v>
      </c>
      <c r="J144" s="17" t="n">
        <v>0.9918</v>
      </c>
      <c r="K144" s="6" t="s">
        <f>=Портфель!G13*Портфель!$R$13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8" t="n">
        <v>45264</v>
      </c>
      <c r="B145" s="16" t="s">
        <v>985</v>
      </c>
      <c r="C145" s="16" t="s">
        <v>61</v>
      </c>
      <c r="D145" s="16" t="s">
        <v>62</v>
      </c>
      <c r="E145" s="17" t="n">
        <v>1000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950</v>
      </c>
      <c r="J145" s="17" t="n">
        <v>0.95326</v>
      </c>
      <c r="K145" s="6" t="s">
        <f>=Портфель!G13*Портфель!$R$13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8" t="n">
        <v>45265</v>
      </c>
      <c r="B146" s="16" t="s">
        <v>985</v>
      </c>
      <c r="C146" s="16" t="s">
        <v>61</v>
      </c>
      <c r="D146" s="16" t="s">
        <v>62</v>
      </c>
      <c r="E146" s="17" t="n">
        <v>1000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949</v>
      </c>
      <c r="J146" s="17" t="n">
        <v>0.91674</v>
      </c>
      <c r="K146" s="6" t="s">
        <f>=Портфель!G13*Портфель!$R$13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8" t="n">
        <v>45268</v>
      </c>
      <c r="B147" s="16" t="s">
        <v>985</v>
      </c>
      <c r="C147" s="16" t="s">
        <v>61</v>
      </c>
      <c r="D147" s="16" t="s">
        <v>62</v>
      </c>
      <c r="E147" s="17" t="n">
        <v>1000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946</v>
      </c>
      <c r="J147" s="17" t="n">
        <v>0.85769</v>
      </c>
      <c r="K147" s="6" t="s">
        <f>=Портфель!G13*Портфель!$R$13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8" t="n">
        <v>45447</v>
      </c>
      <c r="B148" s="16" t="s">
        <v>985</v>
      </c>
      <c r="C148" s="16" t="s">
        <v>61</v>
      </c>
      <c r="D148" s="16" t="s">
        <v>62</v>
      </c>
      <c r="E148" s="17" t="n">
        <v>1000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766</v>
      </c>
      <c r="J148" s="17" t="n">
        <v>0.89871</v>
      </c>
      <c r="K148" s="6" t="s">
        <f>=Портфель!G13*Портфель!$R$13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8" t="n">
        <v>45447</v>
      </c>
      <c r="B149" s="16" t="s">
        <v>985</v>
      </c>
      <c r="C149" s="16" t="s">
        <v>61</v>
      </c>
      <c r="D149" s="16" t="s">
        <v>62</v>
      </c>
      <c r="E149" s="17" t="n">
        <v>2000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766</v>
      </c>
      <c r="J149" s="17" t="n">
        <v>0.89845</v>
      </c>
      <c r="K149" s="6" t="s">
        <f>=Портфель!G13*Портфель!$R$13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8" t="n">
        <v>45477</v>
      </c>
      <c r="B150" s="16" t="s">
        <v>985</v>
      </c>
      <c r="C150" s="16" t="s">
        <v>61</v>
      </c>
      <c r="D150" s="16" t="s">
        <v>62</v>
      </c>
      <c r="E150" s="17" t="n">
        <v>1000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737</v>
      </c>
      <c r="J150" s="17" t="n">
        <v>0.8757</v>
      </c>
      <c r="K150" s="6" t="s">
        <f>=Портфель!G13*Портфель!$R$13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8" t="n">
        <v>45513</v>
      </c>
      <c r="B151" s="16" t="s">
        <v>985</v>
      </c>
      <c r="C151" s="16" t="s">
        <v>61</v>
      </c>
      <c r="D151" s="16" t="s">
        <v>62</v>
      </c>
      <c r="E151" s="17" t="n">
        <v>1000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700</v>
      </c>
      <c r="J151" s="17" t="n">
        <v>0.78012</v>
      </c>
      <c r="K151" s="6" t="s">
        <f>=Портфель!G13*Портфель!$R$13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8" t="n">
        <v>45530</v>
      </c>
      <c r="B152" s="16" t="s">
        <v>985</v>
      </c>
      <c r="C152" s="16" t="s">
        <v>61</v>
      </c>
      <c r="D152" s="16" t="s">
        <v>62</v>
      </c>
      <c r="E152" s="17" t="n">
        <v>1000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683</v>
      </c>
      <c r="J152" s="17" t="n">
        <v>0.78262</v>
      </c>
      <c r="K152" s="6" t="s">
        <f>=Портфель!G13*Портфель!$R$13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8" t="n">
        <v>46114</v>
      </c>
      <c r="B153" s="16" t="s">
        <v>985</v>
      </c>
      <c r="C153" s="16" t="s">
        <v>61</v>
      </c>
      <c r="D153" s="16" t="s">
        <v>62</v>
      </c>
      <c r="E153" s="17" t="n">
        <v>2000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100</v>
      </c>
      <c r="J153" s="17" t="n">
        <v>0.682545</v>
      </c>
      <c r="K153" s="6" t="s">
        <f>=Портфель!G13*Портфель!$R$13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8" t="n">
        <v>46118</v>
      </c>
      <c r="B154" s="16" t="s">
        <v>985</v>
      </c>
      <c r="C154" s="16" t="s">
        <v>61</v>
      </c>
      <c r="D154" s="16" t="s">
        <v>62</v>
      </c>
      <c r="E154" s="17" t="n">
        <v>5000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95</v>
      </c>
      <c r="J154" s="17" t="n">
        <v>0.754378</v>
      </c>
      <c r="K154" s="6" t="s">
        <f>=Портфель!G13*Портфель!$R$13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8" t="n">
        <v>46118</v>
      </c>
      <c r="B155" s="16" t="s">
        <v>985</v>
      </c>
      <c r="C155" s="16" t="s">
        <v>61</v>
      </c>
      <c r="D155" s="16" t="s">
        <v>62</v>
      </c>
      <c r="E155" s="17" t="n">
        <v>1000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95</v>
      </c>
      <c r="J155" s="17" t="n">
        <v>0.75561</v>
      </c>
      <c r="K155" s="6" t="s">
        <f>=Портфель!G13*Портфель!$R$13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8" t="n">
        <v>44232</v>
      </c>
      <c r="B156" s="16" t="s">
        <v>891</v>
      </c>
      <c r="C156" s="16" t="s">
        <v>64</v>
      </c>
      <c r="D156" s="16" t="s">
        <v>65</v>
      </c>
      <c r="E156" s="17" t="n">
        <v>10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1981</v>
      </c>
      <c r="J156" s="17" t="n">
        <v>333.281</v>
      </c>
      <c r="K156" s="6" t="s">
        <f>=Портфель!G14*Портфель!$R$13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8" t="n">
        <v>44890</v>
      </c>
      <c r="B157" s="16" t="s">
        <v>891</v>
      </c>
      <c r="C157" s="16" t="s">
        <v>64</v>
      </c>
      <c r="D157" s="16" t="s">
        <v>65</v>
      </c>
      <c r="E157" s="17" t="n">
        <v>10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1324</v>
      </c>
      <c r="J157" s="17" t="n">
        <v>234.491</v>
      </c>
      <c r="K157" s="6" t="s">
        <f>=Портфель!G14*Портфель!$R$13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8" t="n">
        <v>45489</v>
      </c>
      <c r="B158" s="16" t="s">
        <v>891</v>
      </c>
      <c r="C158" s="16" t="s">
        <v>64</v>
      </c>
      <c r="D158" s="16" t="s">
        <v>65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725</v>
      </c>
      <c r="J158" s="17" t="n">
        <v>221.049</v>
      </c>
      <c r="K158" s="6" t="s">
        <f>=Портфель!G14*Портфель!$R$13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8" t="n">
        <v>45530</v>
      </c>
      <c r="B159" s="16" t="s">
        <v>891</v>
      </c>
      <c r="C159" s="16" t="s">
        <v>64</v>
      </c>
      <c r="D159" s="16" t="s">
        <v>65</v>
      </c>
      <c r="E159" s="17" t="n">
        <v>10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683</v>
      </c>
      <c r="J159" s="17" t="n">
        <v>200.52</v>
      </c>
      <c r="K159" s="6" t="s">
        <f>=Портфель!G14*Портфель!$R$13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8" t="n">
        <v>45845</v>
      </c>
      <c r="B160" s="16" t="s">
        <v>891</v>
      </c>
      <c r="C160" s="16" t="s">
        <v>64</v>
      </c>
      <c r="D160" s="16" t="s">
        <v>65</v>
      </c>
      <c r="E160" s="17" t="n">
        <v>10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368</v>
      </c>
      <c r="J160" s="17" t="n">
        <v>194.467</v>
      </c>
      <c r="K160" s="6" t="s">
        <f>=Портфель!G14*Портфель!$R$13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8" t="n">
        <v>45817</v>
      </c>
      <c r="B161" s="16" t="s">
        <v>891</v>
      </c>
      <c r="C161" s="16" t="s">
        <v>68</v>
      </c>
      <c r="D161" s="16" t="s">
        <v>69</v>
      </c>
      <c r="E161" s="17" t="n">
        <v>10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397</v>
      </c>
      <c r="J161" s="17" t="n">
        <v>109.466</v>
      </c>
      <c r="K161" s="6" t="s">
        <f>=Портфель!G15*Портфель!$R$13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8" t="n">
        <v>45853</v>
      </c>
      <c r="B162" s="16" t="s">
        <v>891</v>
      </c>
      <c r="C162" s="16" t="s">
        <v>68</v>
      </c>
      <c r="D162" s="16" t="s">
        <v>69</v>
      </c>
      <c r="E162" s="17" t="n">
        <v>20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360</v>
      </c>
      <c r="J162" s="17" t="n">
        <v>109.886</v>
      </c>
      <c r="K162" s="6" t="s">
        <f>=Портфель!G15*Портфель!$R$13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8" t="n">
        <v>45867</v>
      </c>
      <c r="B163" s="16" t="s">
        <v>891</v>
      </c>
      <c r="C163" s="16" t="s">
        <v>68</v>
      </c>
      <c r="D163" s="16" t="s">
        <v>69</v>
      </c>
      <c r="E163" s="17" t="n">
        <v>10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346</v>
      </c>
      <c r="J163" s="17" t="n">
        <v>122.914</v>
      </c>
      <c r="K163" s="6" t="s">
        <f>=Портфель!G15*Портфель!$R$13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8" t="n">
        <v>45867</v>
      </c>
      <c r="B164" s="16" t="s">
        <v>891</v>
      </c>
      <c r="C164" s="16" t="s">
        <v>68</v>
      </c>
      <c r="D164" s="16" t="s">
        <v>69</v>
      </c>
      <c r="E164" s="17" t="n">
        <v>10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346</v>
      </c>
      <c r="J164" s="17" t="n">
        <v>122.771</v>
      </c>
      <c r="K164" s="6" t="s">
        <f>=Портфель!G15*Портфель!$R$13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8" t="n">
        <v>46091</v>
      </c>
      <c r="B165" s="16" t="s">
        <v>891</v>
      </c>
      <c r="C165" s="16" t="s">
        <v>68</v>
      </c>
      <c r="D165" s="16" t="s">
        <v>69</v>
      </c>
      <c r="E165" s="17" t="n">
        <v>10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123</v>
      </c>
      <c r="J165" s="17" t="n">
        <v>159.336</v>
      </c>
      <c r="K165" s="6" t="s">
        <f>=Портфель!G15*Портфель!$R$13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8" t="n">
        <v>46091</v>
      </c>
      <c r="B166" s="16" t="s">
        <v>891</v>
      </c>
      <c r="C166" s="16" t="s">
        <v>68</v>
      </c>
      <c r="D166" s="16" t="s">
        <v>69</v>
      </c>
      <c r="E166" s="17" t="n">
        <v>10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123</v>
      </c>
      <c r="J166" s="17" t="n">
        <v>158.995</v>
      </c>
      <c r="K166" s="6" t="s">
        <f>=Портфель!G15*Портфель!$R$13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8" t="n">
        <v>46091</v>
      </c>
      <c r="B167" s="16" t="s">
        <v>891</v>
      </c>
      <c r="C167" s="16" t="s">
        <v>68</v>
      </c>
      <c r="D167" s="16" t="s">
        <v>69</v>
      </c>
      <c r="E167" s="17" t="n">
        <v>10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123</v>
      </c>
      <c r="J167" s="17" t="n">
        <v>159.015</v>
      </c>
      <c r="K167" s="6" t="s">
        <f>=Портфель!G15*Портфель!$R$13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8" t="n">
        <v>43924</v>
      </c>
      <c r="B168" s="16" t="s">
        <v>891</v>
      </c>
      <c r="C168" s="16" t="s">
        <v>72</v>
      </c>
      <c r="D168" s="16" t="s">
        <v>73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2290</v>
      </c>
      <c r="J168" s="17" t="n">
        <v>99.809</v>
      </c>
      <c r="K168" s="6" t="s">
        <f>=Портфель!G16*Портфель!$R$13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8" t="n">
        <v>44837</v>
      </c>
      <c r="B169" s="16" t="s">
        <v>891</v>
      </c>
      <c r="C169" s="16" t="s">
        <v>72</v>
      </c>
      <c r="D169" s="16" t="s">
        <v>73</v>
      </c>
      <c r="E169" s="17" t="n">
        <v>10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1376</v>
      </c>
      <c r="J169" s="17" t="n">
        <v>78.334</v>
      </c>
      <c r="K169" s="6" t="s">
        <f>=Портфель!G16*Портфель!$R$13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8" t="n">
        <v>45595</v>
      </c>
      <c r="B170" s="16" t="s">
        <v>891</v>
      </c>
      <c r="C170" s="16" t="s">
        <v>72</v>
      </c>
      <c r="D170" s="16" t="s">
        <v>73</v>
      </c>
      <c r="E170" s="17" t="n">
        <v>20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619</v>
      </c>
      <c r="J170" s="17" t="n">
        <v>196.657</v>
      </c>
      <c r="K170" s="6" t="s">
        <f>=Портфель!G16*Портфель!$R$13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8" t="n">
        <v>45623</v>
      </c>
      <c r="B171" s="16" t="s">
        <v>891</v>
      </c>
      <c r="C171" s="16" t="s">
        <v>72</v>
      </c>
      <c r="D171" s="16" t="s">
        <v>73</v>
      </c>
      <c r="E171" s="17" t="n">
        <v>10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591</v>
      </c>
      <c r="J171" s="17" t="n">
        <v>184.376</v>
      </c>
      <c r="K171" s="6" t="s">
        <f>=Портфель!G16*Портфель!$R$13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8" t="n">
        <v>43924</v>
      </c>
      <c r="B172" s="16" t="s">
        <v>891</v>
      </c>
      <c r="C172" s="16" t="s">
        <v>75</v>
      </c>
      <c r="D172" s="16" t="s">
        <v>76</v>
      </c>
      <c r="E172" s="17" t="n">
        <v>2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2290</v>
      </c>
      <c r="J172" s="17" t="n">
        <v>576.1</v>
      </c>
      <c r="K172" s="6" t="s">
        <f>=Портфель!G17*Портфель!$R$13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8" t="n">
        <v>44049</v>
      </c>
      <c r="B173" s="16" t="s">
        <v>891</v>
      </c>
      <c r="C173" s="16" t="s">
        <v>75</v>
      </c>
      <c r="D173" s="16" t="s">
        <v>76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2164</v>
      </c>
      <c r="J173" s="17" t="n">
        <v>538.27</v>
      </c>
      <c r="K173" s="6" t="s">
        <f>=Портфель!G17*Портфель!$R$13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8" t="n">
        <v>44090</v>
      </c>
      <c r="B174" s="16" t="s">
        <v>891</v>
      </c>
      <c r="C174" s="16" t="s">
        <v>75</v>
      </c>
      <c r="D174" s="16" t="s">
        <v>76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2123</v>
      </c>
      <c r="J174" s="17" t="n">
        <v>509.36</v>
      </c>
      <c r="K174" s="6" t="s">
        <f>=Портфель!G17*Портфель!$R$13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8" t="n">
        <v>44098</v>
      </c>
      <c r="B175" s="16" t="s">
        <v>891</v>
      </c>
      <c r="C175" s="16" t="s">
        <v>75</v>
      </c>
      <c r="D175" s="16" t="s">
        <v>76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2115</v>
      </c>
      <c r="J175" s="17" t="n">
        <v>448.11</v>
      </c>
      <c r="K175" s="6" t="s">
        <f>=Портфель!G17*Портфель!$R$13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8" t="n">
        <v>44125</v>
      </c>
      <c r="B176" s="16" t="s">
        <v>891</v>
      </c>
      <c r="C176" s="16" t="s">
        <v>75</v>
      </c>
      <c r="D176" s="16" t="s">
        <v>76</v>
      </c>
      <c r="E176" s="17" t="n">
        <v>2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2089</v>
      </c>
      <c r="J176" s="17" t="n">
        <v>405.28</v>
      </c>
      <c r="K176" s="6" t="s">
        <f>=Портфель!G17*Портфель!$R$13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8" t="n">
        <v>44175</v>
      </c>
      <c r="B177" s="16" t="s">
        <v>891</v>
      </c>
      <c r="C177" s="16" t="s">
        <v>75</v>
      </c>
      <c r="D177" s="16" t="s">
        <v>76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2038</v>
      </c>
      <c r="J177" s="17" t="n">
        <v>471.83</v>
      </c>
      <c r="K177" s="6" t="s">
        <f>=Портфель!G17*Портфель!$R$13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8" t="n">
        <v>44320</v>
      </c>
      <c r="B178" s="16" t="s">
        <v>891</v>
      </c>
      <c r="C178" s="16" t="s">
        <v>75</v>
      </c>
      <c r="D178" s="16" t="s">
        <v>76</v>
      </c>
      <c r="E178" s="17" t="n">
        <v>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1894</v>
      </c>
      <c r="J178" s="17" t="n">
        <v>473.93</v>
      </c>
      <c r="K178" s="6" t="s">
        <f>=Портфель!G17*Портфель!$R$13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8" t="n">
        <v>45015</v>
      </c>
      <c r="B179" s="16" t="s">
        <v>891</v>
      </c>
      <c r="C179" s="16" t="s">
        <v>75</v>
      </c>
      <c r="D179" s="16" t="s">
        <v>76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1198</v>
      </c>
      <c r="J179" s="17" t="n">
        <v>372.43</v>
      </c>
      <c r="K179" s="6" t="s">
        <f>=Портфель!G17*Портфель!$R$13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8" t="n">
        <v>45015</v>
      </c>
      <c r="B180" s="16" t="s">
        <v>891</v>
      </c>
      <c r="C180" s="16" t="s">
        <v>75</v>
      </c>
      <c r="D180" s="16" t="s">
        <v>76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1198</v>
      </c>
      <c r="J180" s="17" t="n">
        <v>372.53</v>
      </c>
      <c r="K180" s="6" t="s">
        <f>=Портфель!G17*Портфель!$R$13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8" t="n">
        <v>45623</v>
      </c>
      <c r="B181" s="16" t="s">
        <v>891</v>
      </c>
      <c r="C181" s="16" t="s">
        <v>75</v>
      </c>
      <c r="D181" s="16" t="s">
        <v>76</v>
      </c>
      <c r="E181" s="17" t="n">
        <v>3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591</v>
      </c>
      <c r="J181" s="17" t="n">
        <v>513.60666666667</v>
      </c>
      <c r="K181" s="6" t="s">
        <f>=Портфель!G17*Портфель!$R$13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8" t="n">
        <v>43958</v>
      </c>
      <c r="B182" s="16" t="s">
        <v>891</v>
      </c>
      <c r="C182" s="16" t="s">
        <v>78</v>
      </c>
      <c r="D182" s="16" t="s">
        <v>79</v>
      </c>
      <c r="E182" s="17" t="n">
        <v>1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2256</v>
      </c>
      <c r="J182" s="17" t="n">
        <v>876.61</v>
      </c>
      <c r="K182" s="6" t="s">
        <f>=Портфель!G18*Портфель!$R$13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8" t="n">
        <v>44431</v>
      </c>
      <c r="B183" s="16" t="s">
        <v>891</v>
      </c>
      <c r="C183" s="16" t="s">
        <v>78</v>
      </c>
      <c r="D183" s="16" t="s">
        <v>79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1782</v>
      </c>
      <c r="J183" s="17" t="n">
        <v>1682.37</v>
      </c>
      <c r="K183" s="6" t="s">
        <f>=Портфель!G18*Портфель!$R$13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8" t="n">
        <v>44616</v>
      </c>
      <c r="B184" s="16" t="s">
        <v>891</v>
      </c>
      <c r="C184" s="16" t="s">
        <v>78</v>
      </c>
      <c r="D184" s="16" t="s">
        <v>79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1597</v>
      </c>
      <c r="J184" s="17" t="n">
        <v>1122.97</v>
      </c>
      <c r="K184" s="6" t="s">
        <f>=Портфель!G18*Портфель!$R$13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8" t="n">
        <v>44706</v>
      </c>
      <c r="B185" s="16" t="s">
        <v>891</v>
      </c>
      <c r="C185" s="16" t="s">
        <v>78</v>
      </c>
      <c r="D185" s="16" t="s">
        <v>79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1507</v>
      </c>
      <c r="J185" s="17" t="n">
        <v>1019.7</v>
      </c>
      <c r="K185" s="6" t="s">
        <f>=Портфель!G18*Портфель!$R$13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8" t="n">
        <v>44735</v>
      </c>
      <c r="B186" s="16" t="s">
        <v>891</v>
      </c>
      <c r="C186" s="16" t="s">
        <v>78</v>
      </c>
      <c r="D186" s="16" t="s">
        <v>79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1478</v>
      </c>
      <c r="J186" s="17" t="n">
        <v>805.55</v>
      </c>
      <c r="K186" s="6" t="s">
        <f>=Портфель!G18*Портфель!$R$13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8" t="n">
        <v>45617</v>
      </c>
      <c r="B187" s="16" t="s">
        <v>891</v>
      </c>
      <c r="C187" s="16" t="s">
        <v>78</v>
      </c>
      <c r="D187" s="16" t="s">
        <v>79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596</v>
      </c>
      <c r="J187" s="17" t="n">
        <v>1109.2</v>
      </c>
      <c r="K187" s="6" t="s">
        <f>=Портфель!G18*Портфель!$R$13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8" t="n">
        <v>45623</v>
      </c>
      <c r="B188" s="16" t="s">
        <v>891</v>
      </c>
      <c r="C188" s="16" t="s">
        <v>78</v>
      </c>
      <c r="D188" s="16" t="s">
        <v>79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591</v>
      </c>
      <c r="J188" s="17" t="n">
        <v>1064.56</v>
      </c>
      <c r="K188" s="6" t="s">
        <f>=Портфель!G18*Портфель!$R$13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8" t="n">
        <v>45631</v>
      </c>
      <c r="B189" s="16" t="s">
        <v>891</v>
      </c>
      <c r="C189" s="16" t="s">
        <v>78</v>
      </c>
      <c r="D189" s="16" t="s">
        <v>79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583</v>
      </c>
      <c r="J189" s="17" t="n">
        <v>1054.14</v>
      </c>
      <c r="K189" s="6" t="s">
        <f>=Портфель!G18*Портфель!$R$13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8" t="n">
        <v>45642</v>
      </c>
      <c r="B190" s="16" t="s">
        <v>891</v>
      </c>
      <c r="C190" s="16" t="s">
        <v>78</v>
      </c>
      <c r="D190" s="16" t="s">
        <v>79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571</v>
      </c>
      <c r="J190" s="17" t="n">
        <v>1068.96</v>
      </c>
      <c r="K190" s="6" t="s">
        <f>=Портфель!G18*Портфель!$R$13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8" t="n">
        <v>45643</v>
      </c>
      <c r="B191" s="16" t="s">
        <v>891</v>
      </c>
      <c r="C191" s="16" t="s">
        <v>78</v>
      </c>
      <c r="D191" s="16" t="s">
        <v>79</v>
      </c>
      <c r="E191" s="17" t="n">
        <v>1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571</v>
      </c>
      <c r="J191" s="17" t="n">
        <v>1013.91</v>
      </c>
      <c r="K191" s="6" t="s">
        <f>=Портфель!G18*Портфель!$R$13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8" t="n">
        <v>46087</v>
      </c>
      <c r="B192" s="16" t="s">
        <v>891</v>
      </c>
      <c r="C192" s="16" t="s">
        <v>78</v>
      </c>
      <c r="D192" s="16" t="s">
        <v>79</v>
      </c>
      <c r="E192" s="17" t="n">
        <v>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126</v>
      </c>
      <c r="J192" s="17" t="n">
        <v>930.16</v>
      </c>
      <c r="K192" s="6" t="s">
        <f>=Портфель!G18*Портфель!$R$13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8" t="n">
        <v>46129</v>
      </c>
      <c r="B193" s="16" t="s">
        <v>891</v>
      </c>
      <c r="C193" s="16" t="s">
        <v>78</v>
      </c>
      <c r="D193" s="16" t="s">
        <v>79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85</v>
      </c>
      <c r="J193" s="17" t="n">
        <v>822.49</v>
      </c>
      <c r="K193" s="6" t="s">
        <f>=Портфель!G18*Портфель!$R$13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8" t="n">
        <v>44762</v>
      </c>
      <c r="B194" s="16" t="s">
        <v>985</v>
      </c>
      <c r="C194" s="16" t="s">
        <v>81</v>
      </c>
      <c r="D194" s="16" t="s">
        <v>82</v>
      </c>
      <c r="E194" s="17" t="n">
        <v>6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1452</v>
      </c>
      <c r="J194" s="17" t="n">
        <v>92.758333333333</v>
      </c>
      <c r="K194" s="6" t="s">
        <f>=Портфель!G19*Портфель!$R$13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8" t="n">
        <v>45447</v>
      </c>
      <c r="B195" s="16" t="s">
        <v>985</v>
      </c>
      <c r="C195" s="16" t="s">
        <v>81</v>
      </c>
      <c r="D195" s="16" t="s">
        <v>82</v>
      </c>
      <c r="E195" s="17" t="n">
        <v>12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766</v>
      </c>
      <c r="J195" s="17" t="n">
        <v>100.93083333333</v>
      </c>
      <c r="K195" s="6" t="s">
        <f>=Портфель!G19*Портфель!$R$13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8" t="n">
        <v>45447</v>
      </c>
      <c r="B196" s="16" t="s">
        <v>985</v>
      </c>
      <c r="C196" s="16" t="s">
        <v>81</v>
      </c>
      <c r="D196" s="16" t="s">
        <v>82</v>
      </c>
      <c r="E196" s="17" t="n">
        <v>8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766</v>
      </c>
      <c r="J196" s="17" t="n">
        <v>100.93</v>
      </c>
      <c r="K196" s="6" t="s">
        <f>=Портфель!G19*Портфель!$R$13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8" t="n">
        <v>46091</v>
      </c>
      <c r="B197" s="16" t="s">
        <v>985</v>
      </c>
      <c r="C197" s="16" t="s">
        <v>81</v>
      </c>
      <c r="D197" s="16" t="s">
        <v>82</v>
      </c>
      <c r="E197" s="17" t="n">
        <v>74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122</v>
      </c>
      <c r="J197" s="17" t="n">
        <v>85.802837837838</v>
      </c>
      <c r="K197" s="6" t="s">
        <f>=Портфель!G19*Портфель!$R$13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8" t="n">
        <v>44088</v>
      </c>
      <c r="B198" s="16" t="s">
        <v>891</v>
      </c>
      <c r="C198" s="16" t="s">
        <v>84</v>
      </c>
      <c r="D198" s="16" t="s">
        <v>85</v>
      </c>
      <c r="E198" s="17" t="n">
        <v>1000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2125</v>
      </c>
      <c r="J198" s="17" t="n">
        <v>0.29641</v>
      </c>
      <c r="K198" s="6" t="s">
        <f>=Портфель!G20*Портфель!$R$13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8" t="n">
        <v>44103</v>
      </c>
      <c r="B199" s="16" t="s">
        <v>891</v>
      </c>
      <c r="C199" s="16" t="s">
        <v>84</v>
      </c>
      <c r="D199" s="16" t="s">
        <v>85</v>
      </c>
      <c r="E199" s="17" t="n">
        <v>1000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2110</v>
      </c>
      <c r="J199" s="17" t="n">
        <v>0.29541</v>
      </c>
      <c r="K199" s="6" t="s">
        <f>=Портфель!G20*Портфель!$R$13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8" t="n">
        <v>44208</v>
      </c>
      <c r="B200" s="16" t="s">
        <v>891</v>
      </c>
      <c r="C200" s="16" t="s">
        <v>84</v>
      </c>
      <c r="D200" s="16" t="s">
        <v>85</v>
      </c>
      <c r="E200" s="17" t="n">
        <v>1000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2005</v>
      </c>
      <c r="J200" s="17" t="n">
        <v>0.39047</v>
      </c>
      <c r="K200" s="6" t="s">
        <f>=Портфель!G20*Портфель!$R$13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8" t="n">
        <v>44706</v>
      </c>
      <c r="B201" s="16" t="s">
        <v>891</v>
      </c>
      <c r="C201" s="16" t="s">
        <v>84</v>
      </c>
      <c r="D201" s="16" t="s">
        <v>85</v>
      </c>
      <c r="E201" s="17" t="n">
        <v>1000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1507</v>
      </c>
      <c r="J201" s="17" t="n">
        <v>0.2818</v>
      </c>
      <c r="K201" s="6" t="s">
        <f>=Портфель!G20*Портфель!$R$13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8" t="n">
        <v>44706</v>
      </c>
      <c r="B202" s="16" t="s">
        <v>891</v>
      </c>
      <c r="C202" s="16" t="s">
        <v>84</v>
      </c>
      <c r="D202" s="16" t="s">
        <v>85</v>
      </c>
      <c r="E202" s="17" t="n">
        <v>1000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1507</v>
      </c>
      <c r="J202" s="17" t="n">
        <v>0.2812</v>
      </c>
      <c r="K202" s="6" t="s">
        <f>=Портфель!G20*Портфель!$R$13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8" t="n">
        <v>44914</v>
      </c>
      <c r="B203" s="16" t="s">
        <v>891</v>
      </c>
      <c r="C203" s="16" t="s">
        <v>84</v>
      </c>
      <c r="D203" s="16" t="s">
        <v>85</v>
      </c>
      <c r="E203" s="17" t="n">
        <v>1000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1299</v>
      </c>
      <c r="J203" s="17" t="n">
        <v>0.28817</v>
      </c>
      <c r="K203" s="6" t="s">
        <f>=Портфель!G20*Портфель!$R$13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8" t="n">
        <v>44939</v>
      </c>
      <c r="B204" s="16" t="s">
        <v>891</v>
      </c>
      <c r="C204" s="16" t="s">
        <v>84</v>
      </c>
      <c r="D204" s="16" t="s">
        <v>85</v>
      </c>
      <c r="E204" s="17" t="n">
        <v>1000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1274</v>
      </c>
      <c r="J204" s="17" t="n">
        <v>0.28597</v>
      </c>
      <c r="K204" s="6" t="s">
        <f>=Портфель!G20*Портфель!$R$13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8" t="n">
        <v>44959</v>
      </c>
      <c r="B205" s="16" t="s">
        <v>891</v>
      </c>
      <c r="C205" s="16" t="s">
        <v>84</v>
      </c>
      <c r="D205" s="16" t="s">
        <v>85</v>
      </c>
      <c r="E205" s="17" t="n">
        <v>1000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1254</v>
      </c>
      <c r="J205" s="17" t="n">
        <v>0.28817</v>
      </c>
      <c r="K205" s="6" t="s">
        <f>=Портфель!G20*Портфель!$R$13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8" t="n">
        <v>44986</v>
      </c>
      <c r="B206" s="16" t="s">
        <v>891</v>
      </c>
      <c r="C206" s="16" t="s">
        <v>84</v>
      </c>
      <c r="D206" s="16" t="s">
        <v>85</v>
      </c>
      <c r="E206" s="17" t="n">
        <v>1000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1227</v>
      </c>
      <c r="J206" s="17" t="n">
        <v>0.27224</v>
      </c>
      <c r="K206" s="6" t="s">
        <f>=Портфель!G20*Портфель!$R$13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8" t="n">
        <v>45007</v>
      </c>
      <c r="B207" s="16" t="s">
        <v>891</v>
      </c>
      <c r="C207" s="16" t="s">
        <v>84</v>
      </c>
      <c r="D207" s="16" t="s">
        <v>85</v>
      </c>
      <c r="E207" s="17" t="n">
        <v>1000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1206</v>
      </c>
      <c r="J207" s="17" t="n">
        <v>0.28377</v>
      </c>
      <c r="K207" s="6" t="s">
        <f>=Портфель!G20*Портфель!$R$13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8" t="n">
        <v>45029</v>
      </c>
      <c r="B208" s="16" t="s">
        <v>891</v>
      </c>
      <c r="C208" s="16" t="s">
        <v>87</v>
      </c>
      <c r="D208" s="16" t="s">
        <v>88</v>
      </c>
      <c r="E208" s="17" t="n">
        <v>10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1185</v>
      </c>
      <c r="J208" s="17" t="n">
        <v>155.64</v>
      </c>
      <c r="K208" s="6" t="s">
        <f>=Портфель!G21*Портфель!$R$13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8" t="n">
        <v>45029</v>
      </c>
      <c r="B209" s="16" t="s">
        <v>891</v>
      </c>
      <c r="C209" s="16" t="s">
        <v>87</v>
      </c>
      <c r="D209" s="16" t="s">
        <v>88</v>
      </c>
      <c r="E209" s="17" t="n">
        <v>10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1185</v>
      </c>
      <c r="J209" s="17" t="n">
        <v>155.66</v>
      </c>
      <c r="K209" s="6" t="s">
        <f>=Портфель!G21*Портфель!$R$13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8" t="n">
        <v>44848</v>
      </c>
      <c r="B210" s="16" t="s">
        <v>985</v>
      </c>
      <c r="C210" s="16" t="s">
        <v>90</v>
      </c>
      <c r="D210" s="16" t="s">
        <v>91</v>
      </c>
      <c r="E210" s="17" t="n">
        <v>1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1365</v>
      </c>
      <c r="J210" s="17" t="n">
        <v>5732.86</v>
      </c>
      <c r="K210" s="6" t="s">
        <f>=Портфель!G22*Портфель!$R$13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8" t="n">
        <v>44747</v>
      </c>
      <c r="B211" s="16" t="s">
        <v>985</v>
      </c>
      <c r="C211" s="16" t="s">
        <v>93</v>
      </c>
      <c r="D211" s="16" t="s">
        <v>94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1467</v>
      </c>
      <c r="J211" s="17" t="n">
        <v>3979.9</v>
      </c>
      <c r="K211" s="6" t="s">
        <f>=Портфель!G23*Портфель!$R$13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8" t="n">
        <v>44361</v>
      </c>
      <c r="B212" s="16" t="s">
        <v>891</v>
      </c>
      <c r="C212" s="16" t="s">
        <v>95</v>
      </c>
      <c r="D212" s="16" t="s">
        <v>96</v>
      </c>
      <c r="E212" s="17" t="n">
        <v>10000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1852</v>
      </c>
      <c r="J212" s="17" t="n">
        <v>0.266685</v>
      </c>
      <c r="K212" s="6" t="s">
        <f>=Портфель!G24*Портфель!$R$13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8" t="n">
        <v>44949</v>
      </c>
      <c r="B213" s="16" t="s">
        <v>891</v>
      </c>
      <c r="C213" s="16" t="s">
        <v>97</v>
      </c>
      <c r="D213" s="16" t="s">
        <v>98</v>
      </c>
      <c r="E213" s="17" t="n">
        <v>2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1264</v>
      </c>
      <c r="J213" s="17" t="n">
        <v>445.295</v>
      </c>
      <c r="K213" s="6" t="s">
        <f>=Портфель!G25*Портфель!$R$13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8" t="n">
        <v>44978</v>
      </c>
      <c r="B214" s="16" t="s">
        <v>891</v>
      </c>
      <c r="C214" s="16" t="s">
        <v>97</v>
      </c>
      <c r="D214" s="16" t="s">
        <v>98</v>
      </c>
      <c r="E214" s="17" t="n">
        <v>3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1235</v>
      </c>
      <c r="J214" s="17" t="n">
        <v>421.40333333333</v>
      </c>
      <c r="K214" s="6" t="s">
        <f>=Портфель!G25*Портфель!$R$13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8" t="n">
        <v>44986</v>
      </c>
      <c r="B215" s="16" t="s">
        <v>891</v>
      </c>
      <c r="C215" s="16" t="s">
        <v>97</v>
      </c>
      <c r="D215" s="16" t="s">
        <v>98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1227</v>
      </c>
      <c r="J215" s="17" t="n">
        <v>430.89</v>
      </c>
      <c r="K215" s="6" t="s">
        <f>=Портфель!G25*Портфель!$R$13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8" t="n">
        <v>45181</v>
      </c>
      <c r="B216" s="16" t="s">
        <v>891</v>
      </c>
      <c r="C216" s="16" t="s">
        <v>97</v>
      </c>
      <c r="D216" s="16" t="s">
        <v>98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1032</v>
      </c>
      <c r="J216" s="17" t="n">
        <v>661.59</v>
      </c>
      <c r="K216" s="6" t="s">
        <f>=Портфель!G25*Портфель!$R$13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8" t="n">
        <v>45526</v>
      </c>
      <c r="B217" s="16" t="s">
        <v>891</v>
      </c>
      <c r="C217" s="16" t="s">
        <v>97</v>
      </c>
      <c r="D217" s="16" t="s">
        <v>98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687</v>
      </c>
      <c r="J217" s="17" t="n">
        <v>651.28</v>
      </c>
      <c r="K217" s="6" t="s">
        <f>=Портфель!G25*Портфель!$R$13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8" t="n">
        <v>45526</v>
      </c>
      <c r="B218" s="16" t="s">
        <v>891</v>
      </c>
      <c r="C218" s="16" t="s">
        <v>97</v>
      </c>
      <c r="D218" s="16" t="s">
        <v>98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687</v>
      </c>
      <c r="J218" s="17" t="n">
        <v>651.09</v>
      </c>
      <c r="K218" s="6" t="s">
        <f>=Портфель!G25*Портфель!$R$13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8" t="n">
        <v>44070</v>
      </c>
      <c r="B219" s="16" t="s">
        <v>911</v>
      </c>
      <c r="C219" s="16" t="s">
        <v>99</v>
      </c>
      <c r="D219" s="16" t="s">
        <v>100</v>
      </c>
      <c r="E219" s="17" t="n">
        <v>1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2143</v>
      </c>
      <c r="J219" s="17" t="n">
        <v>1979.09298</v>
      </c>
      <c r="K219" s="6" t="s">
        <f>=Портфель!G26*Портфель!$R$13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8" t="n">
        <v>43924</v>
      </c>
      <c r="B220" s="16" t="s">
        <v>891</v>
      </c>
      <c r="C220" s="16" t="s">
        <v>102</v>
      </c>
      <c r="D220" s="16" t="s">
        <v>103</v>
      </c>
      <c r="E220" s="17" t="n">
        <v>10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2290</v>
      </c>
      <c r="J220" s="17" t="n">
        <v>124.126</v>
      </c>
      <c r="K220" s="6" t="s">
        <f>=Портфель!G27*Портфель!$R$13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8" t="n">
        <v>44768</v>
      </c>
      <c r="B221" s="16" t="s">
        <v>891</v>
      </c>
      <c r="C221" s="16" t="s">
        <v>102</v>
      </c>
      <c r="D221" s="16" t="s">
        <v>103</v>
      </c>
      <c r="E221" s="17" t="n">
        <v>10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1446</v>
      </c>
      <c r="J221" s="17" t="n">
        <v>120.523</v>
      </c>
      <c r="K221" s="6" t="s">
        <f>=Портфель!G27*Портфель!$R$13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8" t="n">
        <v>44788</v>
      </c>
      <c r="B222" s="16" t="s">
        <v>891</v>
      </c>
      <c r="C222" s="16" t="s">
        <v>102</v>
      </c>
      <c r="D222" s="16" t="s">
        <v>103</v>
      </c>
      <c r="E222" s="17" t="n">
        <v>10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1425</v>
      </c>
      <c r="J222" s="17" t="n">
        <v>116.981</v>
      </c>
      <c r="K222" s="6" t="s">
        <f>=Портфель!G27*Портфель!$R$13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8" t="n">
        <v>44844</v>
      </c>
      <c r="B223" s="16" t="s">
        <v>891</v>
      </c>
      <c r="C223" s="16" t="s">
        <v>102</v>
      </c>
      <c r="D223" s="16" t="s">
        <v>103</v>
      </c>
      <c r="E223" s="17" t="n">
        <v>10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1369</v>
      </c>
      <c r="J223" s="17" t="n">
        <v>76.813</v>
      </c>
      <c r="K223" s="6" t="s">
        <f>=Портфель!G27*Портфель!$R$13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8" t="n">
        <v>45777</v>
      </c>
      <c r="B224" s="16" t="s">
        <v>891</v>
      </c>
      <c r="C224" s="16" t="s">
        <v>102</v>
      </c>
      <c r="D224" s="16" t="s">
        <v>103</v>
      </c>
      <c r="E224" s="17" t="n">
        <v>10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436</v>
      </c>
      <c r="J224" s="17" t="n">
        <v>130.097</v>
      </c>
      <c r="K224" s="6" t="s">
        <f>=Портфель!G27*Портфель!$R$13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8" t="n">
        <v>43972</v>
      </c>
      <c r="B225" s="16" t="s">
        <v>891</v>
      </c>
      <c r="C225" s="16" t="s">
        <v>104</v>
      </c>
      <c r="D225" s="16" t="s">
        <v>105</v>
      </c>
      <c r="E225" s="17" t="n">
        <v>100000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2241</v>
      </c>
      <c r="J225" s="17" t="n">
        <v>0.0119403</v>
      </c>
      <c r="K225" s="6" t="s">
        <f>=Портфель!G28*Портфель!$R$13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8" t="n">
        <v>44477</v>
      </c>
      <c r="B226" s="16" t="s">
        <v>891</v>
      </c>
      <c r="C226" s="16" t="s">
        <v>104</v>
      </c>
      <c r="D226" s="16" t="s">
        <v>105</v>
      </c>
      <c r="E226" s="17" t="n">
        <v>100000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1736</v>
      </c>
      <c r="J226" s="17" t="n">
        <v>0.0112157</v>
      </c>
      <c r="K226" s="6" t="s">
        <f>=Портфель!G28*Портфель!$R$13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8" t="n">
        <v>44588</v>
      </c>
      <c r="B227" s="16" t="s">
        <v>891</v>
      </c>
      <c r="C227" s="16" t="s">
        <v>104</v>
      </c>
      <c r="D227" s="16" t="s">
        <v>105</v>
      </c>
      <c r="E227" s="17" t="n">
        <v>100000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1625</v>
      </c>
      <c r="J227" s="17" t="n">
        <v>0.0095466</v>
      </c>
      <c r="K227" s="6" t="s">
        <f>=Портфель!G28*Портфель!$R$13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8" t="n">
        <v>44588</v>
      </c>
      <c r="B228" s="16" t="s">
        <v>891</v>
      </c>
      <c r="C228" s="16" t="s">
        <v>104</v>
      </c>
      <c r="D228" s="16" t="s">
        <v>105</v>
      </c>
      <c r="E228" s="17" t="n">
        <v>100000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1625</v>
      </c>
      <c r="J228" s="17" t="n">
        <v>0.0095607</v>
      </c>
      <c r="K228" s="6" t="s">
        <f>=Портфель!G28*Портфель!$R$13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8" t="n">
        <v>44616</v>
      </c>
      <c r="B229" s="16" t="s">
        <v>891</v>
      </c>
      <c r="C229" s="16" t="s">
        <v>104</v>
      </c>
      <c r="D229" s="16" t="s">
        <v>105</v>
      </c>
      <c r="E229" s="17" t="n">
        <v>100000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1597</v>
      </c>
      <c r="J229" s="17" t="n">
        <v>0.0068008</v>
      </c>
      <c r="K229" s="6" t="s">
        <f>=Портфель!G28*Портфель!$R$13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8" t="n">
        <v>44659</v>
      </c>
      <c r="B230" s="16" t="s">
        <v>891</v>
      </c>
      <c r="C230" s="16" t="s">
        <v>104</v>
      </c>
      <c r="D230" s="16" t="s">
        <v>105</v>
      </c>
      <c r="E230" s="17" t="n">
        <v>100000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1554</v>
      </c>
      <c r="J230" s="17" t="n">
        <v>0.0073951</v>
      </c>
      <c r="K230" s="6" t="s">
        <f>=Портфель!G28*Портфель!$R$13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8" t="n">
        <v>44706</v>
      </c>
      <c r="B231" s="16" t="s">
        <v>891</v>
      </c>
      <c r="C231" s="16" t="s">
        <v>104</v>
      </c>
      <c r="D231" s="16" t="s">
        <v>105</v>
      </c>
      <c r="E231" s="17" t="n">
        <v>100000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1508</v>
      </c>
      <c r="J231" s="17" t="n">
        <v>0.0079255</v>
      </c>
      <c r="K231" s="6" t="s">
        <f>=Портфель!G28*Портфель!$R$13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8" t="n">
        <v>43990</v>
      </c>
      <c r="B232" s="16" t="s">
        <v>891</v>
      </c>
      <c r="C232" s="16" t="s">
        <v>107</v>
      </c>
      <c r="D232" s="16" t="s">
        <v>108</v>
      </c>
      <c r="E232" s="17" t="n">
        <v>1000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2223</v>
      </c>
      <c r="J232" s="17" t="n">
        <v>0.70819</v>
      </c>
      <c r="K232" s="6" t="s">
        <f>=Портфель!G29*Портфель!$R$13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8" t="n">
        <v>43993</v>
      </c>
      <c r="B233" s="16" t="s">
        <v>891</v>
      </c>
      <c r="C233" s="16" t="s">
        <v>107</v>
      </c>
      <c r="D233" s="16" t="s">
        <v>108</v>
      </c>
      <c r="E233" s="17" t="n">
        <v>1000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2220</v>
      </c>
      <c r="J233" s="17" t="n">
        <v>0.69929</v>
      </c>
      <c r="K233" s="6" t="s">
        <f>=Портфель!G29*Портфель!$R$13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8" t="n">
        <v>44603</v>
      </c>
      <c r="B234" s="16" t="s">
        <v>891</v>
      </c>
      <c r="C234" s="16" t="s">
        <v>107</v>
      </c>
      <c r="D234" s="16" t="s">
        <v>108</v>
      </c>
      <c r="E234" s="17" t="n">
        <v>2000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1610</v>
      </c>
      <c r="J234" s="17" t="n">
        <v>0.5775</v>
      </c>
      <c r="K234" s="6" t="s">
        <f>=Портфель!G29*Портфель!$R$13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8" t="n">
        <v>44609</v>
      </c>
      <c r="B235" s="16" t="s">
        <v>891</v>
      </c>
      <c r="C235" s="16" t="s">
        <v>107</v>
      </c>
      <c r="D235" s="16" t="s">
        <v>108</v>
      </c>
      <c r="E235" s="17" t="n">
        <v>1000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1604</v>
      </c>
      <c r="J235" s="17" t="n">
        <v>0.56769</v>
      </c>
      <c r="K235" s="6" t="s">
        <f>=Портфель!G29*Портфель!$R$13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8" t="n">
        <v>44614</v>
      </c>
      <c r="B236" s="16" t="s">
        <v>891</v>
      </c>
      <c r="C236" s="16" t="s">
        <v>107</v>
      </c>
      <c r="D236" s="16" t="s">
        <v>108</v>
      </c>
      <c r="E236" s="17" t="n">
        <v>3000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1599</v>
      </c>
      <c r="J236" s="17" t="n">
        <v>0.52886333333333</v>
      </c>
      <c r="K236" s="6" t="s">
        <f>=Портфель!G29*Портфель!$R$13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8" t="n">
        <v>44616</v>
      </c>
      <c r="B237" s="16" t="s">
        <v>891</v>
      </c>
      <c r="C237" s="16" t="s">
        <v>107</v>
      </c>
      <c r="D237" s="16" t="s">
        <v>108</v>
      </c>
      <c r="E237" s="17" t="n">
        <v>1000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1597</v>
      </c>
      <c r="J237" s="17" t="n">
        <v>0.31732</v>
      </c>
      <c r="K237" s="6" t="s">
        <f>=Портфель!G29*Портфель!$R$13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8" t="n">
        <v>44659</v>
      </c>
      <c r="B238" s="16" t="s">
        <v>891</v>
      </c>
      <c r="C238" s="16" t="s">
        <v>107</v>
      </c>
      <c r="D238" s="16" t="s">
        <v>108</v>
      </c>
      <c r="E238" s="17" t="n">
        <v>1000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1554</v>
      </c>
      <c r="J238" s="17" t="n">
        <v>0.40708</v>
      </c>
      <c r="K238" s="6" t="s">
        <f>=Портфель!G29*Портфель!$R$13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8" t="n">
        <v>44757</v>
      </c>
      <c r="B239" s="16" t="s">
        <v>891</v>
      </c>
      <c r="C239" s="16" t="s">
        <v>107</v>
      </c>
      <c r="D239" s="16" t="s">
        <v>108</v>
      </c>
      <c r="E239" s="17" t="n">
        <v>1000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1456</v>
      </c>
      <c r="J239" s="17" t="n">
        <v>0.50435</v>
      </c>
      <c r="K239" s="6" t="s">
        <f>=Портфель!G29*Портфель!$R$13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8" t="n">
        <v>45952</v>
      </c>
      <c r="B240" s="16" t="s">
        <v>891</v>
      </c>
      <c r="C240" s="16" t="s">
        <v>107</v>
      </c>
      <c r="D240" s="16" t="s">
        <v>108</v>
      </c>
      <c r="E240" s="17" t="n">
        <v>1000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262</v>
      </c>
      <c r="J240" s="17" t="n">
        <v>0.43106</v>
      </c>
      <c r="K240" s="6" t="s">
        <f>=Портфель!G29*Портфель!$R$13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8" t="n">
        <v>45960</v>
      </c>
      <c r="B241" s="16" t="s">
        <v>891</v>
      </c>
      <c r="C241" s="16" t="s">
        <v>107</v>
      </c>
      <c r="D241" s="16" t="s">
        <v>108</v>
      </c>
      <c r="E241" s="17" t="n">
        <v>1000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254</v>
      </c>
      <c r="J241" s="17" t="n">
        <v>0.41815</v>
      </c>
      <c r="K241" s="6" t="s">
        <f>=Портфель!G29*Портфель!$R$13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8" t="n">
        <v>44747</v>
      </c>
      <c r="B242" s="16" t="s">
        <v>985</v>
      </c>
      <c r="C242" s="16" t="s">
        <v>110</v>
      </c>
      <c r="D242" s="16" t="s">
        <v>111</v>
      </c>
      <c r="E242" s="17" t="n">
        <v>10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1467</v>
      </c>
      <c r="J242" s="17" t="n">
        <v>31.473</v>
      </c>
      <c r="K242" s="6" t="s">
        <f>=Портфель!G30*Портфель!$R$13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8" t="n">
        <v>44762</v>
      </c>
      <c r="B243" s="16" t="s">
        <v>985</v>
      </c>
      <c r="C243" s="16" t="s">
        <v>110</v>
      </c>
      <c r="D243" s="16" t="s">
        <v>111</v>
      </c>
      <c r="E243" s="17" t="n">
        <v>30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1452</v>
      </c>
      <c r="J243" s="17" t="n">
        <v>26.447666666667</v>
      </c>
      <c r="K243" s="6" t="s">
        <f>=Портфель!G30*Портфель!$R$13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8" t="n">
        <v>44762</v>
      </c>
      <c r="B244" s="16" t="s">
        <v>985</v>
      </c>
      <c r="C244" s="16" t="s">
        <v>110</v>
      </c>
      <c r="D244" s="16" t="s">
        <v>111</v>
      </c>
      <c r="E244" s="17" t="n">
        <v>10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1452</v>
      </c>
      <c r="J244" s="17" t="n">
        <v>26.523</v>
      </c>
      <c r="K244" s="6" t="s">
        <f>=Портфель!G30*Портфель!$R$13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8" t="n">
        <v>44768</v>
      </c>
      <c r="B245" s="16" t="s">
        <v>985</v>
      </c>
      <c r="C245" s="16" t="s">
        <v>110</v>
      </c>
      <c r="D245" s="16" t="s">
        <v>111</v>
      </c>
      <c r="E245" s="17" t="n">
        <v>20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1445</v>
      </c>
      <c r="J245" s="17" t="n">
        <v>27.4225</v>
      </c>
      <c r="K245" s="6" t="s">
        <f>=Портфель!G30*Портфель!$R$13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8" t="n">
        <v>44771</v>
      </c>
      <c r="B246" s="16" t="s">
        <v>985</v>
      </c>
      <c r="C246" s="16" t="s">
        <v>110</v>
      </c>
      <c r="D246" s="16" t="s">
        <v>111</v>
      </c>
      <c r="E246" s="17" t="n">
        <v>10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1443</v>
      </c>
      <c r="J246" s="17" t="n">
        <v>26.393</v>
      </c>
      <c r="K246" s="6" t="s">
        <f>=Портфель!G30*Портфель!$R$13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8" t="n">
        <v>44788</v>
      </c>
      <c r="B247" s="16" t="s">
        <v>985</v>
      </c>
      <c r="C247" s="16" t="s">
        <v>110</v>
      </c>
      <c r="D247" s="16" t="s">
        <v>111</v>
      </c>
      <c r="E247" s="17" t="n">
        <v>40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1425</v>
      </c>
      <c r="J247" s="17" t="n">
        <v>27.0985</v>
      </c>
      <c r="K247" s="6" t="s">
        <f>=Портфель!G30*Портфель!$R$13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8" t="n">
        <v>44112</v>
      </c>
      <c r="B248" s="16" t="s">
        <v>911</v>
      </c>
      <c r="C248" s="16" t="s">
        <v>113</v>
      </c>
      <c r="D248" s="16" t="s">
        <v>114</v>
      </c>
      <c r="E248" s="17" t="n">
        <v>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2101</v>
      </c>
      <c r="J248" s="17" t="n">
        <v>598.966407</v>
      </c>
      <c r="K248" s="6" t="s">
        <f>=Портфель!G31*Портфель!$R$17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8" t="n">
        <v>43983</v>
      </c>
      <c r="B249" s="16" t="s">
        <v>911</v>
      </c>
      <c r="C249" s="16" t="s">
        <v>115</v>
      </c>
      <c r="D249" s="16" t="s">
        <v>116</v>
      </c>
      <c r="E249" s="17" t="n">
        <v>1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2230</v>
      </c>
      <c r="J249" s="17" t="n">
        <v>834.16608</v>
      </c>
      <c r="K249" s="6" t="s">
        <f>=Портфель!G32*Портфель!$R$13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8" t="n">
        <v>44188</v>
      </c>
      <c r="B250" s="16" t="s">
        <v>911</v>
      </c>
      <c r="C250" s="16" t="s">
        <v>117</v>
      </c>
      <c r="D250" s="16" t="s">
        <v>118</v>
      </c>
      <c r="E250" s="17" t="n">
        <v>1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2025</v>
      </c>
      <c r="J250" s="17" t="n">
        <v>2165.553252</v>
      </c>
      <c r="K250" s="6" t="s">
        <f>=Портфель!G33*Портфель!$R$13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8" t="n">
        <v>44000</v>
      </c>
      <c r="B251" s="16" t="s">
        <v>911</v>
      </c>
      <c r="C251" s="16" t="s">
        <v>119</v>
      </c>
      <c r="D251" s="16" t="s">
        <v>120</v>
      </c>
      <c r="E251" s="17" t="n">
        <v>1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2214</v>
      </c>
      <c r="J251" s="17" t="n">
        <v>702.465042</v>
      </c>
      <c r="K251" s="6" t="s">
        <f>=Портфель!G34*Портфель!$R$13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8" t="n">
        <v>44112</v>
      </c>
      <c r="B252" s="16" t="s">
        <v>911</v>
      </c>
      <c r="C252" s="16" t="s">
        <v>121</v>
      </c>
      <c r="D252" s="16" t="s">
        <v>122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2101</v>
      </c>
      <c r="J252" s="17" t="n">
        <v>1173.724263</v>
      </c>
      <c r="K252" s="6" t="s">
        <f>=Портфель!G35*Портфель!$R$17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8" t="n">
        <v>44320</v>
      </c>
      <c r="B253" s="16" t="s">
        <v>911</v>
      </c>
      <c r="C253" s="16" t="s">
        <v>123</v>
      </c>
      <c r="D253" s="16" t="s">
        <v>124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1894</v>
      </c>
      <c r="J253" s="17" t="n">
        <v>462.542718</v>
      </c>
      <c r="K253" s="6" t="s">
        <f>=Портфель!G36*Портфель!$R$7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8" t="n">
        <v>45847</v>
      </c>
      <c r="B254" s="16" t="s">
        <v>911</v>
      </c>
      <c r="C254" s="16" t="s">
        <v>125</v>
      </c>
      <c r="D254" s="16" t="s">
        <v>126</v>
      </c>
      <c r="E254" s="17" t="n">
        <v>158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367</v>
      </c>
      <c r="J254" s="17" t="n">
        <v>0.95449367088608</v>
      </c>
      <c r="K254" s="6" t="s">
        <f>=Портфель!G37*Портфель!$R$13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8" t="n">
        <v>45516</v>
      </c>
      <c r="B255" s="16" t="s">
        <v>911</v>
      </c>
      <c r="C255" s="16" t="s">
        <v>128</v>
      </c>
      <c r="D255" s="16" t="s">
        <v>129</v>
      </c>
      <c r="E255" s="17" t="n">
        <v>-1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697</v>
      </c>
      <c r="J255" s="17" t="n">
        <v>-1046.38</v>
      </c>
      <c r="K255" s="6" t="s">
        <f>=Портфель!G38*Портфель!$R$13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8" t="n">
        <v>44711</v>
      </c>
      <c r="B256" s="16" t="s">
        <v>985</v>
      </c>
      <c r="C256" s="16" t="s">
        <v>132</v>
      </c>
      <c r="D256" s="16" t="s">
        <v>134</v>
      </c>
      <c r="E256" s="17" t="n">
        <v>6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1502</v>
      </c>
      <c r="J256" s="17" t="n">
        <v>0.98666666666667</v>
      </c>
      <c r="K256" s="6" t="s">
        <f>=Портфель!G40*Портфель!$R$13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8" t="n">
        <v>44721</v>
      </c>
      <c r="B257" s="16" t="s">
        <v>985</v>
      </c>
      <c r="C257" s="16" t="s">
        <v>132</v>
      </c>
      <c r="D257" s="16" t="s">
        <v>134</v>
      </c>
      <c r="E257" s="17" t="n">
        <v>22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1493</v>
      </c>
      <c r="J257" s="17" t="n">
        <v>0.93636363636364</v>
      </c>
      <c r="K257" s="6" t="s">
        <f>=Портфель!G40*Портфель!$R$13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8" t="n">
        <v>44747</v>
      </c>
      <c r="B258" s="16" t="s">
        <v>985</v>
      </c>
      <c r="C258" s="16" t="s">
        <v>132</v>
      </c>
      <c r="D258" s="16" t="s">
        <v>134</v>
      </c>
      <c r="E258" s="17" t="n">
        <v>5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1467</v>
      </c>
      <c r="J258" s="17" t="n">
        <v>0.914</v>
      </c>
      <c r="K258" s="6" t="s">
        <f>=Портфель!G40*Портфель!$R$13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8" t="n">
        <v>44826</v>
      </c>
      <c r="B259" s="16" t="s">
        <v>985</v>
      </c>
      <c r="C259" s="16" t="s">
        <v>132</v>
      </c>
      <c r="D259" s="16" t="s">
        <v>134</v>
      </c>
      <c r="E259" s="17" t="n">
        <v>2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1387</v>
      </c>
      <c r="J259" s="17" t="n">
        <v>0.845</v>
      </c>
      <c r="K259" s="6" t="s">
        <f>=Портфель!G40*Портфель!$R$13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8" t="n">
        <v>44826</v>
      </c>
      <c r="B260" s="16" t="s">
        <v>985</v>
      </c>
      <c r="C260" s="16" t="s">
        <v>132</v>
      </c>
      <c r="D260" s="16" t="s">
        <v>134</v>
      </c>
      <c r="E260" s="17" t="n">
        <v>2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1387</v>
      </c>
      <c r="J260" s="17" t="n">
        <v>0.845</v>
      </c>
      <c r="K260" s="6" t="s">
        <f>=Портфель!G40*Портфель!$R$13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8" t="n">
        <v>44826</v>
      </c>
      <c r="B261" s="16" t="s">
        <v>985</v>
      </c>
      <c r="C261" s="16" t="s">
        <v>132</v>
      </c>
      <c r="D261" s="16" t="s">
        <v>134</v>
      </c>
      <c r="E261" s="17" t="n">
        <v>2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1387</v>
      </c>
      <c r="J261" s="17" t="n">
        <v>0.845</v>
      </c>
      <c r="K261" s="6" t="s">
        <f>=Портфель!G40*Портфель!$R$13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8" t="n">
        <v>44826</v>
      </c>
      <c r="B262" s="16" t="s">
        <v>985</v>
      </c>
      <c r="C262" s="16" t="s">
        <v>132</v>
      </c>
      <c r="D262" s="16" t="s">
        <v>134</v>
      </c>
      <c r="E262" s="17" t="n">
        <v>2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1387</v>
      </c>
      <c r="J262" s="17" t="n">
        <v>0.845</v>
      </c>
      <c r="K262" s="6" t="s">
        <f>=Портфель!G40*Портфель!$R$13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8" t="n">
        <v>44826</v>
      </c>
      <c r="B263" s="16" t="s">
        <v>985</v>
      </c>
      <c r="C263" s="16" t="s">
        <v>132</v>
      </c>
      <c r="D263" s="16" t="s">
        <v>134</v>
      </c>
      <c r="E263" s="17" t="n">
        <v>2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1387</v>
      </c>
      <c r="J263" s="17" t="n">
        <v>0.845</v>
      </c>
      <c r="K263" s="6" t="s">
        <f>=Портфель!G40*Портфель!$R$13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8" t="n">
        <v>44826</v>
      </c>
      <c r="B264" s="16" t="s">
        <v>985</v>
      </c>
      <c r="C264" s="16" t="s">
        <v>132</v>
      </c>
      <c r="D264" s="16" t="s">
        <v>134</v>
      </c>
      <c r="E264" s="17" t="n">
        <v>2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1387</v>
      </c>
      <c r="J264" s="17" t="n">
        <v>0.845</v>
      </c>
      <c r="K264" s="6" t="s">
        <f>=Портфель!G40*Портфель!$R$13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8" t="n">
        <v>44826</v>
      </c>
      <c r="B265" s="16" t="s">
        <v>985</v>
      </c>
      <c r="C265" s="16" t="s">
        <v>132</v>
      </c>
      <c r="D265" s="16" t="s">
        <v>134</v>
      </c>
      <c r="E265" s="17" t="n">
        <v>2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1387</v>
      </c>
      <c r="J265" s="17" t="n">
        <v>0.845</v>
      </c>
      <c r="K265" s="6" t="s">
        <f>=Портфель!G40*Портфель!$R$13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8" t="n">
        <v>44826</v>
      </c>
      <c r="B266" s="16" t="s">
        <v>985</v>
      </c>
      <c r="C266" s="16" t="s">
        <v>132</v>
      </c>
      <c r="D266" s="16" t="s">
        <v>134</v>
      </c>
      <c r="E266" s="17" t="n">
        <v>2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1387</v>
      </c>
      <c r="J266" s="17" t="n">
        <v>0.845</v>
      </c>
      <c r="K266" s="6" t="s">
        <f>=Портфель!G40*Портфель!$R$13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8" t="n">
        <v>44826</v>
      </c>
      <c r="B267" s="16" t="s">
        <v>985</v>
      </c>
      <c r="C267" s="16" t="s">
        <v>132</v>
      </c>
      <c r="D267" s="16" t="s">
        <v>134</v>
      </c>
      <c r="E267" s="17" t="n">
        <v>2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1387</v>
      </c>
      <c r="J267" s="17" t="n">
        <v>0.845</v>
      </c>
      <c r="K267" s="6" t="s">
        <f>=Портфель!G40*Портфель!$R$13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8" t="n">
        <v>44826</v>
      </c>
      <c r="B268" s="16" t="s">
        <v>985</v>
      </c>
      <c r="C268" s="16" t="s">
        <v>132</v>
      </c>
      <c r="D268" s="16" t="s">
        <v>134</v>
      </c>
      <c r="E268" s="17" t="n">
        <v>2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1387</v>
      </c>
      <c r="J268" s="17" t="n">
        <v>0.845</v>
      </c>
      <c r="K268" s="6" t="s">
        <f>=Портфель!G40*Портфель!$R$13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8" t="n">
        <v>44826</v>
      </c>
      <c r="B269" s="16" t="s">
        <v>985</v>
      </c>
      <c r="C269" s="16" t="s">
        <v>132</v>
      </c>
      <c r="D269" s="16" t="s">
        <v>134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1387</v>
      </c>
      <c r="J269" s="17" t="n">
        <v>0.845</v>
      </c>
      <c r="K269" s="6" t="s">
        <f>=Портфель!G40*Портфель!$R$13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8" t="n">
        <v>44826</v>
      </c>
      <c r="B270" s="16" t="s">
        <v>985</v>
      </c>
      <c r="C270" s="16" t="s">
        <v>132</v>
      </c>
      <c r="D270" s="16" t="s">
        <v>134</v>
      </c>
      <c r="E270" s="17" t="n">
        <v>2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1387</v>
      </c>
      <c r="J270" s="17" t="n">
        <v>0.845</v>
      </c>
      <c r="K270" s="6" t="s">
        <f>=Портфель!G40*Портфель!$R$13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8" t="n">
        <v>44826</v>
      </c>
      <c r="B271" s="16" t="s">
        <v>985</v>
      </c>
      <c r="C271" s="16" t="s">
        <v>132</v>
      </c>
      <c r="D271" s="16" t="s">
        <v>134</v>
      </c>
      <c r="E271" s="17" t="n">
        <v>2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1387</v>
      </c>
      <c r="J271" s="17" t="n">
        <v>0.845</v>
      </c>
      <c r="K271" s="6" t="s">
        <f>=Портфель!G40*Портфель!$R$13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8" t="n">
        <v>44826</v>
      </c>
      <c r="B272" s="16" t="s">
        <v>985</v>
      </c>
      <c r="C272" s="16" t="s">
        <v>132</v>
      </c>
      <c r="D272" s="16" t="s">
        <v>134</v>
      </c>
      <c r="E272" s="17" t="n">
        <v>2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1387</v>
      </c>
      <c r="J272" s="17" t="n">
        <v>0.845</v>
      </c>
      <c r="K272" s="6" t="s">
        <f>=Портфель!G40*Портфель!$R$13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8" t="n">
        <v>44826</v>
      </c>
      <c r="B273" s="16" t="s">
        <v>985</v>
      </c>
      <c r="C273" s="16" t="s">
        <v>132</v>
      </c>
      <c r="D273" s="16" t="s">
        <v>134</v>
      </c>
      <c r="E273" s="17" t="n">
        <v>2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1387</v>
      </c>
      <c r="J273" s="17" t="n">
        <v>0.845</v>
      </c>
      <c r="K273" s="6" t="s">
        <f>=Портфель!G40*Портфель!$R$13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8" t="n">
        <v>44826</v>
      </c>
      <c r="B274" s="16" t="s">
        <v>985</v>
      </c>
      <c r="C274" s="16" t="s">
        <v>132</v>
      </c>
      <c r="D274" s="16" t="s">
        <v>134</v>
      </c>
      <c r="E274" s="17" t="n">
        <v>2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1387</v>
      </c>
      <c r="J274" s="17" t="n">
        <v>0.845</v>
      </c>
      <c r="K274" s="6" t="s">
        <f>=Портфель!G40*Портфель!$R$13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8" t="n">
        <v>44837</v>
      </c>
      <c r="B275" s="16" t="s">
        <v>985</v>
      </c>
      <c r="C275" s="16" t="s">
        <v>132</v>
      </c>
      <c r="D275" s="16" t="s">
        <v>134</v>
      </c>
      <c r="E275" s="17" t="n">
        <v>35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1376</v>
      </c>
      <c r="J275" s="17" t="n">
        <v>0.834</v>
      </c>
      <c r="K275" s="6" t="s">
        <f>=Портфель!G40*Портфель!$R$13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8" t="n">
        <v>44848</v>
      </c>
      <c r="B276" s="16" t="s">
        <v>985</v>
      </c>
      <c r="C276" s="16" t="s">
        <v>132</v>
      </c>
      <c r="D276" s="16" t="s">
        <v>134</v>
      </c>
      <c r="E276" s="17" t="n">
        <v>28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1365</v>
      </c>
      <c r="J276" s="17" t="n">
        <v>0.85714285714286</v>
      </c>
      <c r="K276" s="6" t="s">
        <f>=Портфель!G40*Портфель!$R$13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8" t="n">
        <v>45040</v>
      </c>
      <c r="B277" s="16" t="s">
        <v>985</v>
      </c>
      <c r="C277" s="16" t="s">
        <v>132</v>
      </c>
      <c r="D277" s="16" t="s">
        <v>134</v>
      </c>
      <c r="E277" s="17" t="n">
        <v>10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1174</v>
      </c>
      <c r="J277" s="17" t="n">
        <v>1.33</v>
      </c>
      <c r="K277" s="6" t="s">
        <f>=Портфель!G40*Портфель!$R$13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8" t="n">
        <v>45127</v>
      </c>
      <c r="B278" s="16" t="s">
        <v>985</v>
      </c>
      <c r="C278" s="16" t="s">
        <v>132</v>
      </c>
      <c r="D278" s="16" t="s">
        <v>134</v>
      </c>
      <c r="E278" s="17" t="n">
        <v>27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1086</v>
      </c>
      <c r="J278" s="17" t="n">
        <v>1.4692592592593</v>
      </c>
      <c r="K278" s="6" t="s">
        <f>=Портфель!G40*Портфель!$R$13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8" t="n">
        <v>44147</v>
      </c>
      <c r="B279" s="16" t="s">
        <v>911</v>
      </c>
      <c r="C279" s="16" t="s">
        <v>132</v>
      </c>
      <c r="D279" s="16" t="s">
        <v>134</v>
      </c>
      <c r="E279" s="17" t="n">
        <v>27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2066</v>
      </c>
      <c r="J279" s="17" t="n">
        <v>1.2316407407407</v>
      </c>
      <c r="K279" s="6" t="s">
        <f>=Портфель!G40*Портфель!$R$13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8" t="n">
        <v>44175</v>
      </c>
      <c r="B280" s="16" t="s">
        <v>911</v>
      </c>
      <c r="C280" s="16" t="s">
        <v>132</v>
      </c>
      <c r="D280" s="16" t="s">
        <v>134</v>
      </c>
      <c r="E280" s="17" t="n">
        <v>23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2038</v>
      </c>
      <c r="J280" s="17" t="n">
        <v>1.1443695652174</v>
      </c>
      <c r="K280" s="6" t="s">
        <f>=Портфель!G40*Портфель!$R$13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8" t="n">
        <v>44175</v>
      </c>
      <c r="B281" s="16" t="s">
        <v>911</v>
      </c>
      <c r="C281" s="16" t="s">
        <v>132</v>
      </c>
      <c r="D281" s="16" t="s">
        <v>134</v>
      </c>
      <c r="E281" s="17" t="n">
        <v>100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2038</v>
      </c>
      <c r="J281" s="17" t="n">
        <v>1.1563974175</v>
      </c>
      <c r="K281" s="6" t="s">
        <f>=Портфель!G40*Портфель!$R$13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8" t="n">
        <v>44260</v>
      </c>
      <c r="B282" s="16" t="s">
        <v>911</v>
      </c>
      <c r="C282" s="16" t="s">
        <v>132</v>
      </c>
      <c r="D282" s="16" t="s">
        <v>134</v>
      </c>
      <c r="E282" s="17" t="n">
        <v>4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1953</v>
      </c>
      <c r="J282" s="17" t="n">
        <v>1.0627</v>
      </c>
      <c r="K282" s="6" t="s">
        <f>=Портфель!G40*Портфель!$R$13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8" t="n">
        <v>44260</v>
      </c>
      <c r="B283" s="16" t="s">
        <v>911</v>
      </c>
      <c r="C283" s="16" t="s">
        <v>132</v>
      </c>
      <c r="D283" s="16" t="s">
        <v>134</v>
      </c>
      <c r="E283" s="17" t="n">
        <v>3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1953</v>
      </c>
      <c r="J283" s="17" t="n">
        <v>1.0667666666667</v>
      </c>
      <c r="K283" s="6" t="s">
        <f>=Портфель!G40*Портфель!$R$13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8" t="n">
        <v>44470</v>
      </c>
      <c r="B284" s="16" t="s">
        <v>911</v>
      </c>
      <c r="C284" s="16" t="s">
        <v>132</v>
      </c>
      <c r="D284" s="16" t="s">
        <v>134</v>
      </c>
      <c r="E284" s="17" t="n">
        <v>13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1743</v>
      </c>
      <c r="J284" s="17" t="n">
        <v>1.0681384615385</v>
      </c>
      <c r="K284" s="6" t="s">
        <f>=Портфель!G40*Портфель!$R$13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8" t="n">
        <v>44470</v>
      </c>
      <c r="B285" s="16" t="s">
        <v>911</v>
      </c>
      <c r="C285" s="16" t="s">
        <v>132</v>
      </c>
      <c r="D285" s="16" t="s">
        <v>134</v>
      </c>
      <c r="E285" s="17" t="n">
        <v>56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1743</v>
      </c>
      <c r="J285" s="17" t="n">
        <v>1.0669571428571</v>
      </c>
      <c r="K285" s="6" t="s">
        <f>=Портфель!G40*Портфель!$R$13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8" t="n">
        <v>44470</v>
      </c>
      <c r="B286" s="16" t="s">
        <v>911</v>
      </c>
      <c r="C286" s="16" t="s">
        <v>132</v>
      </c>
      <c r="D286" s="16" t="s">
        <v>134</v>
      </c>
      <c r="E286" s="17" t="n">
        <v>16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1743</v>
      </c>
      <c r="J286" s="17" t="n">
        <v>1.06785</v>
      </c>
      <c r="K286" s="6" t="s">
        <f>=Портфель!G40*Портфель!$R$13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8" t="n">
        <v>44470</v>
      </c>
      <c r="B287" s="16" t="s">
        <v>911</v>
      </c>
      <c r="C287" s="16" t="s">
        <v>132</v>
      </c>
      <c r="D287" s="16" t="s">
        <v>134</v>
      </c>
      <c r="E287" s="17" t="n">
        <v>58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1743</v>
      </c>
      <c r="J287" s="17" t="n">
        <v>1.0669448275862</v>
      </c>
      <c r="K287" s="6" t="s">
        <f>=Портфель!G40*Портфель!$R$13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8" t="n">
        <v>44483</v>
      </c>
      <c r="B288" s="16" t="s">
        <v>911</v>
      </c>
      <c r="C288" s="16" t="s">
        <v>132</v>
      </c>
      <c r="D288" s="16" t="s">
        <v>134</v>
      </c>
      <c r="E288" s="17" t="n">
        <v>18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1730</v>
      </c>
      <c r="J288" s="17" t="n">
        <v>1.0720111111111</v>
      </c>
      <c r="K288" s="6" t="s">
        <f>=Портфель!G40*Портфель!$R$13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8" t="n">
        <v>44711</v>
      </c>
      <c r="B289" s="16" t="s">
        <v>985</v>
      </c>
      <c r="C289" s="16" t="s">
        <v>136</v>
      </c>
      <c r="D289" s="16" t="s">
        <v>137</v>
      </c>
      <c r="E289" s="17" t="n">
        <v>1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1503</v>
      </c>
      <c r="J289" s="17" t="n">
        <v>93.32</v>
      </c>
      <c r="K289" s="6" t="s">
        <f>=Портфель!G41*Портфель!$R$13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8" t="n">
        <v>44721</v>
      </c>
      <c r="B290" s="16" t="s">
        <v>985</v>
      </c>
      <c r="C290" s="16" t="s">
        <v>136</v>
      </c>
      <c r="D290" s="16" t="s">
        <v>137</v>
      </c>
      <c r="E290" s="17" t="n">
        <v>2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1493</v>
      </c>
      <c r="J290" s="17" t="n">
        <v>89.36</v>
      </c>
      <c r="K290" s="6" t="s">
        <f>=Портфель!G41*Портфель!$R$13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8" t="n">
        <v>44747</v>
      </c>
      <c r="B291" s="16" t="s">
        <v>985</v>
      </c>
      <c r="C291" s="16" t="s">
        <v>136</v>
      </c>
      <c r="D291" s="16" t="s">
        <v>137</v>
      </c>
      <c r="E291" s="17" t="n">
        <v>1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1467</v>
      </c>
      <c r="J291" s="17" t="n">
        <v>86.77</v>
      </c>
      <c r="K291" s="6" t="s">
        <f>=Портфель!G41*Портфель!$R$13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8" t="n">
        <v>44826</v>
      </c>
      <c r="B292" s="16" t="s">
        <v>985</v>
      </c>
      <c r="C292" s="16" t="s">
        <v>136</v>
      </c>
      <c r="D292" s="16" t="s">
        <v>137</v>
      </c>
      <c r="E292" s="17" t="n">
        <v>2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1387</v>
      </c>
      <c r="J292" s="17" t="n">
        <v>87.11</v>
      </c>
      <c r="K292" s="6" t="s">
        <f>=Портфель!G41*Портфель!$R$13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48" t="n">
        <v>44942</v>
      </c>
      <c r="B293" s="16" t="s">
        <v>891</v>
      </c>
      <c r="C293" s="16" t="s">
        <v>139</v>
      </c>
      <c r="D293" s="16" t="s">
        <v>140</v>
      </c>
      <c r="E293" s="17" t="n">
        <v>10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1271</v>
      </c>
      <c r="J293" s="17" t="n">
        <v>9.998</v>
      </c>
      <c r="K293" s="6" t="s">
        <f>=Портфель!G42*Портфель!$R$13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48" t="n">
        <v>44959</v>
      </c>
      <c r="B294" s="16" t="s">
        <v>891</v>
      </c>
      <c r="C294" s="16" t="s">
        <v>139</v>
      </c>
      <c r="D294" s="16" t="s">
        <v>140</v>
      </c>
      <c r="E294" s="17" t="n">
        <v>10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1254</v>
      </c>
      <c r="J294" s="17" t="n">
        <v>10.487</v>
      </c>
      <c r="K294" s="6" t="s">
        <f>=Портфель!G42*Портфель!$R$13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48" t="n">
        <v>44986</v>
      </c>
      <c r="B295" s="16" t="s">
        <v>891</v>
      </c>
      <c r="C295" s="16" t="s">
        <v>139</v>
      </c>
      <c r="D295" s="16" t="s">
        <v>140</v>
      </c>
      <c r="E295" s="17" t="n">
        <v>1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1227</v>
      </c>
      <c r="J295" s="17" t="n">
        <v>10.91</v>
      </c>
      <c r="K295" s="6" t="s">
        <f>=Портфель!G42*Портфель!$R$13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48" t="n">
        <v>44986</v>
      </c>
      <c r="B296" s="16" t="s">
        <v>891</v>
      </c>
      <c r="C296" s="16" t="s">
        <v>139</v>
      </c>
      <c r="D296" s="16" t="s">
        <v>140</v>
      </c>
      <c r="E296" s="17" t="n">
        <v>1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1227</v>
      </c>
      <c r="J296" s="17" t="n">
        <v>10.91</v>
      </c>
      <c r="K296" s="6" t="s">
        <f>=Портфель!G42*Портфель!$R$13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48" t="n">
        <v>45181</v>
      </c>
      <c r="B297" s="16" t="s">
        <v>891</v>
      </c>
      <c r="C297" s="16" t="s">
        <v>139</v>
      </c>
      <c r="D297" s="16" t="s">
        <v>140</v>
      </c>
      <c r="E297" s="17" t="n">
        <v>10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1032</v>
      </c>
      <c r="J297" s="17" t="n">
        <v>13.004</v>
      </c>
      <c r="K297" s="6" t="s">
        <f>=Портфель!G42*Портфель!$R$13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48" t="n">
        <v>45785</v>
      </c>
      <c r="B298" s="16" t="s">
        <v>891</v>
      </c>
      <c r="C298" s="16" t="s">
        <v>139</v>
      </c>
      <c r="D298" s="16" t="s">
        <v>140</v>
      </c>
      <c r="E298" s="17" t="n">
        <v>11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429</v>
      </c>
      <c r="J298" s="17" t="n">
        <v>12.16</v>
      </c>
      <c r="K298" s="6" t="s">
        <f>=Портфель!G42*Портфель!$R$13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48" t="n">
        <v>45785</v>
      </c>
      <c r="B299" s="16" t="s">
        <v>891</v>
      </c>
      <c r="C299" s="16" t="s">
        <v>139</v>
      </c>
      <c r="D299" s="16" t="s">
        <v>140</v>
      </c>
      <c r="E299" s="17" t="n">
        <v>3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429</v>
      </c>
      <c r="J299" s="17" t="n">
        <v>12.156666666667</v>
      </c>
      <c r="K299" s="6" t="s">
        <f>=Портфель!G42*Портфель!$R$13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48" t="n">
        <v>44537</v>
      </c>
      <c r="B300" s="16" t="s">
        <v>911</v>
      </c>
      <c r="C300" s="16" t="s">
        <v>142</v>
      </c>
      <c r="D300" s="16" t="s">
        <v>143</v>
      </c>
      <c r="E300" s="17" t="n">
        <v>2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1676</v>
      </c>
      <c r="J300" s="17" t="n">
        <v>390.44782</v>
      </c>
      <c r="K300" s="6" t="s">
        <f>=Портфель!G43*Портфель!$R$17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48" t="n">
        <v>46091</v>
      </c>
      <c r="B301" s="16" t="s">
        <v>985</v>
      </c>
      <c r="C301" s="16" t="s">
        <v>145</v>
      </c>
      <c r="D301" s="16" t="s">
        <v>146</v>
      </c>
      <c r="E301" s="17" t="n">
        <v>112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122</v>
      </c>
      <c r="J301" s="17" t="n">
        <v>1.9402962962963</v>
      </c>
      <c r="K301" s="6" t="s">
        <f>=Портфель!G44*Портфель!$R$13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48" t="n">
        <v>46118</v>
      </c>
      <c r="B302" s="16" t="s">
        <v>985</v>
      </c>
      <c r="C302" s="16" t="s">
        <v>145</v>
      </c>
      <c r="D302" s="16" t="s">
        <v>146</v>
      </c>
      <c r="E302" s="17" t="n">
        <v>15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95</v>
      </c>
      <c r="J302" s="17" t="n">
        <v>1.9613333333333</v>
      </c>
      <c r="K302" s="6" t="s">
        <f>=Портфель!G44*Портфель!$R$13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48" t="n">
        <v>45435</v>
      </c>
      <c r="B303" s="16" t="s">
        <v>911</v>
      </c>
      <c r="C303" s="16" t="s">
        <v>145</v>
      </c>
      <c r="D303" s="16" t="s">
        <v>146</v>
      </c>
      <c r="E303" s="17" t="n">
        <v>-2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778</v>
      </c>
      <c r="J303" s="17" t="n">
        <v>-1.4</v>
      </c>
      <c r="K303" s="6" t="s">
        <f>=Портфель!G44*Портфель!$R$13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48" t="n">
        <v>44533</v>
      </c>
      <c r="B304" s="16" t="s">
        <v>911</v>
      </c>
      <c r="C304" s="16" t="s">
        <v>148</v>
      </c>
      <c r="D304" s="16" t="s">
        <v>149</v>
      </c>
      <c r="E304" s="17" t="n">
        <v>1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1681</v>
      </c>
      <c r="J304" s="17" t="n">
        <v>90.63</v>
      </c>
      <c r="K304" s="6" t="s">
        <f>=Портфель!G45*Портфель!$R$13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48" t="n">
        <v>45516</v>
      </c>
      <c r="B305" s="16" t="s">
        <v>911</v>
      </c>
      <c r="C305" s="16" t="s">
        <v>150</v>
      </c>
      <c r="D305" s="16" t="s">
        <v>151</v>
      </c>
      <c r="E305" s="17" t="n">
        <v>-17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697</v>
      </c>
      <c r="J305" s="17" t="n">
        <v>-1.2717647058824</v>
      </c>
      <c r="K305" s="6" t="s">
        <f>=Портфель!G46*Портфель!$R$13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48" t="n">
        <v>44533</v>
      </c>
      <c r="B306" s="16" t="s">
        <v>911</v>
      </c>
      <c r="C306" s="16" t="s">
        <v>153</v>
      </c>
      <c r="D306" s="16" t="s">
        <v>154</v>
      </c>
      <c r="E306" s="17" t="n">
        <v>3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1681</v>
      </c>
      <c r="J306" s="17" t="n">
        <v>7.069</v>
      </c>
      <c r="K306" s="6" t="s">
        <f>=Портфель!G47*Портфель!$R$13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48" t="n">
        <v>45516</v>
      </c>
      <c r="B307" s="16" t="s">
        <v>911</v>
      </c>
      <c r="C307" s="16" t="s">
        <v>156</v>
      </c>
      <c r="D307" s="16" t="s">
        <v>157</v>
      </c>
      <c r="E307" s="17" t="n">
        <v>-14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697</v>
      </c>
      <c r="J307" s="17" t="n">
        <v>-2.48</v>
      </c>
      <c r="K307" s="6" t="s">
        <f>=Портфель!G48*Портфель!$R$13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48" t="n">
        <v>46091</v>
      </c>
      <c r="B308" s="16" t="s">
        <v>911</v>
      </c>
      <c r="C308" s="16" t="s">
        <v>159</v>
      </c>
      <c r="D308" s="16" t="s">
        <v>160</v>
      </c>
      <c r="E308" s="17" t="n">
        <v>-2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122</v>
      </c>
      <c r="J308" s="17" t="n">
        <v>-38.915</v>
      </c>
      <c r="K308" s="6" t="s">
        <f>=Портфель!G49*Портфель!$R$13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48" t="n">
        <v>45516</v>
      </c>
      <c r="B309" s="16" t="s">
        <v>911</v>
      </c>
      <c r="C309" s="16" t="s">
        <v>162</v>
      </c>
      <c r="D309" s="16" t="s">
        <v>163</v>
      </c>
      <c r="E309" s="17" t="n">
        <v>-2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697</v>
      </c>
      <c r="J309" s="17" t="n">
        <v>-505.44</v>
      </c>
      <c r="K309" s="6" t="s">
        <f>=Портфель!G50*Портфель!$R$13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48" t="n">
        <v>45516</v>
      </c>
      <c r="B310" s="16" t="s">
        <v>911</v>
      </c>
      <c r="C310" s="16" t="s">
        <v>164</v>
      </c>
      <c r="D310" s="16" t="s">
        <v>165</v>
      </c>
      <c r="E310" s="17" t="n">
        <v>-1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697</v>
      </c>
      <c r="J310" s="17" t="n">
        <v>-262.92</v>
      </c>
      <c r="K310" s="6" t="s">
        <f>=Портфель!G51*Портфель!$R$13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48" t="n">
        <v>45516</v>
      </c>
      <c r="B311" s="16" t="s">
        <v>911</v>
      </c>
      <c r="C311" s="16" t="s">
        <v>166</v>
      </c>
      <c r="D311" s="16" t="s">
        <v>167</v>
      </c>
      <c r="E311" s="17" t="n">
        <v>-1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697</v>
      </c>
      <c r="J311" s="17" t="n">
        <v>-86.21</v>
      </c>
      <c r="K311" s="6" t="s">
        <f>=Портфель!G52*Портфель!$R$13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48" t="n">
        <v>45516</v>
      </c>
      <c r="B312" s="16" t="s">
        <v>911</v>
      </c>
      <c r="C312" s="16" t="s">
        <v>168</v>
      </c>
      <c r="D312" s="16" t="s">
        <v>169</v>
      </c>
      <c r="E312" s="17" t="n">
        <v>-1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697</v>
      </c>
      <c r="J312" s="17" t="n">
        <v>-857.52</v>
      </c>
      <c r="K312" s="6" t="s">
        <f>=Портфель!G53*Портфель!$R$13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48" t="n">
        <v>45848</v>
      </c>
      <c r="B313" s="16" t="s">
        <v>911</v>
      </c>
      <c r="C313" s="16" t="s">
        <v>171</v>
      </c>
      <c r="D313" s="16" t="s">
        <v>173</v>
      </c>
      <c r="E313" s="17" t="n">
        <v>6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365</v>
      </c>
      <c r="J313" s="17" t="n">
        <v>1138.1516666667</v>
      </c>
      <c r="K313" s="6" t="s">
        <f>=Портфель!G55*Портфель!H55/100*Портфель!$R$13+Портфель!I55*Портфель!$R$13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48" t="n">
        <v>45848</v>
      </c>
      <c r="B314" s="16" t="s">
        <v>911</v>
      </c>
      <c r="C314" s="16" t="s">
        <v>171</v>
      </c>
      <c r="D314" s="16" t="s">
        <v>173</v>
      </c>
      <c r="E314" s="17" t="n">
        <v>1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365</v>
      </c>
      <c r="J314" s="17" t="n">
        <v>1138.15</v>
      </c>
      <c r="K314" s="6" t="s">
        <f>=Портфель!G55*Портфель!H55/100*Портфель!$R$13+Портфель!I55*Портфель!$R$13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48" t="n">
        <v>45866</v>
      </c>
      <c r="B315" s="16" t="s">
        <v>911</v>
      </c>
      <c r="C315" s="16" t="s">
        <v>171</v>
      </c>
      <c r="D315" s="16" t="s">
        <v>173</v>
      </c>
      <c r="E315" s="17" t="n">
        <v>1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347</v>
      </c>
      <c r="J315" s="17" t="n">
        <v>1146.37</v>
      </c>
      <c r="K315" s="6" t="s">
        <f>=Портфель!G55*Портфель!H55/100*Портфель!$R$13+Портфель!I55*Портфель!$R$13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48" t="n">
        <v>45931</v>
      </c>
      <c r="B316" s="16" t="s">
        <v>911</v>
      </c>
      <c r="C316" s="16" t="s">
        <v>171</v>
      </c>
      <c r="D316" s="16" t="s">
        <v>173</v>
      </c>
      <c r="E316" s="17" t="n">
        <v>1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283</v>
      </c>
      <c r="J316" s="17" t="n">
        <v>1122.4</v>
      </c>
      <c r="K316" s="6" t="s">
        <f>=Портфель!G55*Портфель!H55/100*Портфель!$R$13+Портфель!I55*Портфель!$R$13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48" t="n">
        <v>45931</v>
      </c>
      <c r="B317" s="16" t="s">
        <v>911</v>
      </c>
      <c r="C317" s="16" t="s">
        <v>171</v>
      </c>
      <c r="D317" s="16" t="s">
        <v>173</v>
      </c>
      <c r="E317" s="17" t="n">
        <v>1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282</v>
      </c>
      <c r="J317" s="17" t="n">
        <v>1122.3</v>
      </c>
      <c r="K317" s="6" t="s">
        <f>=Портфель!G55*Портфель!H55/100*Портфель!$R$13+Портфель!I55*Портфель!$R$13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48" t="n">
        <v>45225</v>
      </c>
      <c r="B318" s="16" t="s">
        <v>911</v>
      </c>
      <c r="C318" s="16" t="s">
        <v>176</v>
      </c>
      <c r="D318" s="16" t="s">
        <v>177</v>
      </c>
      <c r="E318" s="17" t="n">
        <v>1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988</v>
      </c>
      <c r="J318" s="17" t="n">
        <v>1001.98</v>
      </c>
      <c r="K318" s="6" t="s">
        <f>=Портфель!G56*Портфель!H56/100*Портфель!$R$13+Портфель!I56*Портфель!$R$13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48"/>
      <c r="B319" s="16"/>
      <c r="C319" s="16"/>
      <c r="D319" s="16"/>
      <c r="E319" s="17"/>
      <c r="F319" s="7"/>
      <c r="G319" s="17"/>
      <c r="H319" s="16"/>
      <c r="I319" s="7"/>
      <c r="J319" s="17"/>
      <c r="K319" s="4" t="s">
        <v>184</v>
      </c>
      <c r="L319" s="8" t="s">
        <f>=SUBTOTAL(109,L2:L318)</f>
      </c>
      <c r="M319" s="8" t="s">
        <f>=SUBTOTAL(109,M2:M318)</f>
      </c>
      <c r="N319" s="8" t="s">
        <f>=MAX(0,M319*0.13)</f>
      </c>
    </row>
  </sheetData>
  <autoFilter ref="A1:O3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2026-07-10T17:07:39.00Z</dcterms:created>
  <dc:creator>izi-invest.ru</dc:creator>
  <cp:revision>0</cp:revision>
</cp:coreProperties>
</file>