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Сделки" sheetId="3" state="visible" r:id="rId4"/>
    <sheet name="Возраст" sheetId="4" state="visible" r:id="rId5"/>
    <sheet name="FIFO" sheetId="5" state="visible" r:id="rId6"/>
  </sheets>
  <calcPr iterateCount="100" refMode="A1" iterate="false" iterateDelta="0.001"/>
</workbook>
</file>

<file path=xl/sharedStrings.xml><?xml version="1.0" encoding="utf-8"?>
<sst xmlns="http://schemas.openxmlformats.org/spreadsheetml/2006/main" count="90" uniqueCount="68">
  <si>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</si>
  <si>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</si>
  <si>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</si>
  <si>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</si>
  <si>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</si>
  <si>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</si>
  <si>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</si>
  <si>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</si>
  <si>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</si>
  <si>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</si>
  <si>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</si>
  <si>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</si>
  <si>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</si>
  <si>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</si>
  <si>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</si>
  <si>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</si>
  <si>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Сумма:</t>
  </si>
  <si>
    <t>AMD</t>
  </si>
  <si>
    <t>BYN</t>
  </si>
  <si>
    <t>CAD</t>
  </si>
  <si>
    <t>CHF</t>
  </si>
  <si>
    <t>CNY</t>
  </si>
  <si>
    <t>EUR</t>
  </si>
  <si>
    <t>GBP</t>
  </si>
  <si>
    <t>GLD</t>
  </si>
  <si>
    <t>HKD</t>
  </si>
  <si>
    <t>JPY</t>
  </si>
  <si>
    <t>KZT</t>
  </si>
  <si>
    <t>RUR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</si>
  <si>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</si>
  <si>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</si>
  <si>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</si>
  <si>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</si>
  <si>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</si>
  <si>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</si>
  <si>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</si>
  <si>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</si>
  <si>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</si>
  <si>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</si>
  <si>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</si>
  <si>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Баланс сейчас</t>
  </si>
  <si>
    <t>XIRR</t>
  </si>
  <si>
    <t>Сред.взвеш.сумм.</t>
  </si>
  <si>
    <t>Полный доход, RUR</t>
  </si>
  <si>
    <t>Сред.год.дох.</t>
  </si>
  <si>
    <t>Операция</t>
  </si>
  <si>
    <t>Комиссия банка</t>
  </si>
  <si>
    <t>Комиссия ТС</t>
  </si>
  <si>
    <t>Комментарий</t>
  </si>
  <si>
    <t>Остаток:</t>
  </si>
  <si>
    <t>Портфель</t>
  </si>
  <si>
    <t>Кол.</t>
  </si>
  <si>
    <t>Y</t>
  </si>
  <si>
    <t>m</t>
  </si>
  <si>
    <t>Всего дней</t>
  </si>
  <si>
    <t>Цена покупки</t>
  </si>
  <si>
    <t>Цена сейчас</t>
  </si>
  <si>
    <t>Прибыль</t>
  </si>
  <si>
    <t>Налог при продаже</t>
  </si>
  <si>
    <t>Сегодня</t>
  </si>
  <si>
    <t> 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</si>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</sst>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4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26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/>
      <c r="B2" s="17"/>
      <c r="C2" s="17"/>
      <c r="D2" s="17"/>
      <c r="E2" s="7"/>
      <c r="F2" s="6"/>
      <c r="G2" s="4"/>
      <c r="H2" s="4" t="s">
        <v>16</v>
      </c>
      <c r="I2" s="4"/>
      <c r="J2" s="5" t="s">
        <f>=</f>
      </c>
      <c r="K2" s="18"/>
      <c r="L2" s="6"/>
      <c r="M2" s="18" t="n">
        <v>0.2132</v>
      </c>
      <c r="N2" s="17"/>
      <c r="O2" s="17" t="s">
        <v>17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/>
      <c r="B3" s="17"/>
      <c r="C3" s="17"/>
      <c r="D3" s="17"/>
      <c r="E3" s="7"/>
      <c r="F3" s="6"/>
      <c r="G3" s="18"/>
      <c r="H3" s="6"/>
      <c r="I3" s="17"/>
      <c r="J3" s="6"/>
      <c r="K3" s="18"/>
      <c r="L3" s="6"/>
      <c r="M3" s="18" t="n">
        <v>27.375</v>
      </c>
      <c r="N3" s="17"/>
      <c r="O3" s="17" t="s">
        <v>18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/>
      <c r="B4" s="17"/>
      <c r="C4" s="17"/>
      <c r="D4" s="17"/>
      <c r="E4" s="7"/>
      <c r="F4" s="6"/>
      <c r="G4" s="18"/>
      <c r="H4" s="6"/>
      <c r="I4" s="17"/>
      <c r="J4" s="6"/>
      <c r="K4" s="18"/>
      <c r="L4" s="6"/>
      <c r="M4" s="18" t="n">
        <v>58.046660958904</v>
      </c>
      <c r="N4" s="17"/>
      <c r="O4" s="17" t="s">
        <v>19</v>
      </c>
      <c r="P4" s="18" t="n">
        <v>58.046660958904</v>
      </c>
      <c r="Q4" s="6" t="s">
        <f>=P4/$P$13</f>
      </c>
    </row>
    <row collapsed="false" customFormat="false" customHeight="false" hidden="false" ht="12.1" outlineLevel="0" r="5">
      <c r="A5" s="17"/>
      <c r="B5" s="17"/>
      <c r="C5" s="17"/>
      <c r="D5" s="17"/>
      <c r="E5" s="7"/>
      <c r="F5" s="6"/>
      <c r="G5" s="18"/>
      <c r="H5" s="6"/>
      <c r="I5" s="17"/>
      <c r="J5" s="6"/>
      <c r="K5" s="18"/>
      <c r="L5" s="6"/>
      <c r="M5" s="18" t="n">
        <v>102.6472</v>
      </c>
      <c r="N5" s="17"/>
      <c r="O5" s="17" t="s">
        <v>20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/>
      <c r="B6" s="17"/>
      <c r="C6" s="17"/>
      <c r="D6" s="17"/>
      <c r="E6" s="7"/>
      <c r="F6" s="6"/>
      <c r="G6" s="18"/>
      <c r="H6" s="6"/>
      <c r="I6" s="17"/>
      <c r="J6" s="6"/>
      <c r="K6" s="18"/>
      <c r="L6" s="6"/>
      <c r="M6" s="18" t="n">
        <v>11.354</v>
      </c>
      <c r="N6" s="17"/>
      <c r="O6" s="17" t="s">
        <v>21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18"/>
      <c r="H7" s="6"/>
      <c r="I7" s="17"/>
      <c r="J7" s="6"/>
      <c r="K7" s="18"/>
      <c r="L7" s="6"/>
      <c r="M7" s="18" t="n">
        <v>94.3845</v>
      </c>
      <c r="N7" s="17"/>
      <c r="O7" s="17" t="s">
        <v>22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18"/>
      <c r="H8" s="6"/>
      <c r="I8" s="17"/>
      <c r="J8" s="6"/>
      <c r="K8" s="18"/>
      <c r="L8" s="6"/>
      <c r="M8" s="18" t="n">
        <v>108.9549</v>
      </c>
      <c r="N8" s="17"/>
      <c r="O8" s="17" t="s">
        <v>23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18"/>
      <c r="H9" s="6"/>
      <c r="I9" s="17"/>
      <c r="J9" s="6"/>
      <c r="K9" s="18"/>
      <c r="L9" s="6"/>
      <c r="M9" s="18" t="n">
        <v>10880</v>
      </c>
      <c r="N9" s="17"/>
      <c r="O9" s="17" t="s">
        <v>24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18"/>
      <c r="H10" s="6"/>
      <c r="I10" s="17"/>
      <c r="J10" s="6"/>
      <c r="K10" s="18"/>
      <c r="L10" s="6"/>
      <c r="M10" s="18" t="n">
        <v>10.4904</v>
      </c>
      <c r="N10" s="17"/>
      <c r="O10" s="17" t="s">
        <v>25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26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0.148</v>
      </c>
      <c r="N12" s="17"/>
      <c r="O12" s="17" t="s">
        <v>27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28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166.8</v>
      </c>
      <c r="N14" s="17"/>
      <c r="O14" s="17" t="s">
        <v>29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</v>
      </c>
      <c r="N15" s="17"/>
      <c r="O15" s="17" t="s">
        <v>30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31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32</v>
      </c>
      <c r="P17" s="18" t="n">
        <v>81.3582</v>
      </c>
      <c r="Q17" s="6" t="s">
        <f>=P17/$P$13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33</v>
      </c>
      <c r="B1" s="19" t="s">
        <v>9</v>
      </c>
      <c r="C1" s="19" t="s">
        <v>34</v>
      </c>
      <c r="D1" s="19" t="s">
        <v>35</v>
      </c>
      <c r="E1" s="19" t="s">
        <v>36</v>
      </c>
      <c r="F1" s="19" t="s">
        <v>37</v>
      </c>
      <c r="G1" s="19" t="s">
        <v>38</v>
      </c>
      <c r="H1" s="19" t="s">
        <v>39</v>
      </c>
    </row>
    <row collapsed="false" customFormat="false" customHeight="false" hidden="false" ht="12.1" outlineLevel="0" r="2">
      <c r="A2" s="12" t="n">
        <v>46316</v>
      </c>
      <c r="B2" s="5" t="n">
        <v>-0</v>
      </c>
      <c r="C2" s="15" t="s">
        <v>40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/>
      <c r="B3" s="9" t="s">
        <f>=XIRR(B2:B2,A2:A2)</f>
      </c>
      <c r="C3" s="17" t="s">
        <v>41</v>
      </c>
      <c r="D3" s="17"/>
      <c r="E3" s="17"/>
      <c r="F3" s="7"/>
      <c r="G3" s="2" t="s">
        <v>42</v>
      </c>
      <c r="H3" s="6" t="s">
        <f>=SUM(I2:H2)/365</f>
      </c>
    </row>
    <row collapsed="false" customFormat="false" customHeight="false" hidden="false" ht="12.1" outlineLevel="0" r="4">
      <c r="A4" s="14"/>
      <c r="B4" s="5" t="s">
        <f>=-SUM(B2:B2)</f>
      </c>
      <c r="C4" s="17" t="s">
        <v>43</v>
      </c>
      <c r="D4" s="17"/>
      <c r="E4" s="17"/>
      <c r="F4" s="7"/>
      <c r="G4" s="15" t="s">
        <v>44</v>
      </c>
      <c r="H4" s="9" t="s">
        <f>=B4/H3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33</v>
      </c>
      <c r="B1" s="19" t="s">
        <v>0</v>
      </c>
      <c r="C1" s="19" t="s">
        <v>2</v>
      </c>
      <c r="D1" s="19" t="s">
        <v>45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46</v>
      </c>
      <c r="L1" s="19" t="s">
        <v>47</v>
      </c>
      <c r="M1" s="19" t="s">
        <v>28</v>
      </c>
      <c r="N1" s="19" t="s">
        <v>48</v>
      </c>
    </row>
    <row collapsed="false" customFormat="false" customHeight="false" hidden="false" ht="12.1" outlineLevel="0" r="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 t="s">
        <v>49</v>
      </c>
      <c r="M2" s="5" t="s">
        <f>=SUM(M2:M1)</f>
      </c>
      <c r="N2" s="4"/>
    </row>
  </sheetData>
  <autoFilter ref="A1:N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3" t="s">
        <v>33</v>
      </c>
      <c r="B1" s="23" t="s">
        <v>50</v>
      </c>
      <c r="C1" s="23" t="s">
        <v>0</v>
      </c>
      <c r="D1" s="23" t="s">
        <v>2</v>
      </c>
      <c r="E1" s="23" t="s">
        <v>51</v>
      </c>
      <c r="F1" s="23" t="s">
        <v>52</v>
      </c>
      <c r="G1" s="23" t="s">
        <v>53</v>
      </c>
      <c r="H1" s="23" t="s">
        <v>37</v>
      </c>
      <c r="I1" s="23" t="s">
        <v>54</v>
      </c>
      <c r="J1" s="23" t="s">
        <v>55</v>
      </c>
      <c r="K1" s="23" t="s">
        <v>56</v>
      </c>
      <c r="L1" s="23" t="s">
        <v>57</v>
      </c>
      <c r="M1" s="23" t="s">
        <v>58</v>
      </c>
      <c r="N1" s="23" t="s">
        <v>59</v>
      </c>
    </row>
    <row collapsed="false" customFormat="false" customHeight="false" hidden="false" ht="12.1" outlineLevel="0" r="2">
      <c r="A2" s="22" t="n">
        <v>0</v>
      </c>
      <c r="B2" s="17" t="s">
        <v>60</v>
      </c>
      <c r="C2" s="17" t="s">
        <v>60</v>
      </c>
      <c r="D2" s="17" t="s">
        <v>60</v>
      </c>
      <c r="E2" s="18" t="n">
        <v> </v>
      </c>
      <c r="F2" s="7" t="n">
        <v> </v>
      </c>
      <c r="G2" s="18" t="n">
        <v> </v>
      </c>
      <c r="H2" s="17" t="s">
        <v>60</v>
      </c>
      <c r="I2" s="7" t="n">
        <v> </v>
      </c>
      <c r="J2" s="18" t="n">
        <v> </v>
      </c>
      <c r="K2" s="18" t="n">
        <v> </v>
      </c>
      <c r="L2" s="18" t="n">
        <v> </v>
      </c>
      <c r="M2" s="18" t="n">
        <v> </v>
      </c>
      <c r="N2" s="14" t="s">
        <f>=TODAY()</f>
      </c>
    </row>
  </sheetData>
  <autoFilter ref="A1:N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3" t="s">
        <v>0</v>
      </c>
      <c r="B1" s="23" t="s">
        <v>2</v>
      </c>
      <c r="C1" s="23" t="s">
        <v>61</v>
      </c>
      <c r="D1" s="23" t="s">
        <v>62</v>
      </c>
      <c r="E1" s="23" t="s">
        <v>55</v>
      </c>
      <c r="F1" s="23" t="s">
        <v>63</v>
      </c>
      <c r="G1" s="23" t="s">
        <v>51</v>
      </c>
      <c r="H1" s="23" t="s">
        <v>64</v>
      </c>
      <c r="I1" s="23" t="s">
        <v>65</v>
      </c>
      <c r="J1" s="23" t="s">
        <v>66</v>
      </c>
      <c r="K1" s="23" t="s">
        <v>67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2025-10-21T22:13:08.00Z</dcterms:created>
  <dc:creator>izi-invest.ru</dc:creator>
  <cp:revision>0</cp:revision>
</cp:coreProperties>
</file>