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<sst xmlns="http://schemas.openxmlformats.org/spreadsheetml/2006/main" count="597" uniqueCount="152">
  <si>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</si>
  <si>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</si>
  <si>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</si>
  <si>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</si>
  <si>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</si>
  <si>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</si>
  <si>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</si>
  <si>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</si>
  <si>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</si>
  <si>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</si>
  <si>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</si>
  <si>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</si>
  <si>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</si>
  <si>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</si>
  <si>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</si>
  <si>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</si>
  <si>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SBMX</t>
  </si>
  <si>
    <t>etf</t>
  </si>
  <si>
    <t>SBMX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</si>
  <si>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</si>
  <si>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</si>
  <si>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</si>
  <si>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</si>
  <si>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</si>
  <si>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</si>
  <si>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</si>
  <si>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</si>
  <si>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</si>
  <si>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</si>
  <si>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</si>
  <si>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</si>
  <si>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</si>
  <si>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</si>
  <si>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</si>
  <si>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</si>
  <si>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</si>
  <si>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</si>
  <si>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</si>
  <si>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</si>
  <si>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</si>
  <si>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</si>
  <si>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</si>
  <si>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</si>
  <si>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</si>
  <si>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</si>
  <si>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Списание д/с</t>
  </si>
  <si>
    <t>Дивиденд по X5 - КЦ ИКС 5 42шт. по 110.49 RUR - налог 749.85 RUR (данные из БД)</t>
  </si>
  <si>
    <t>Дивиденд по GMKN - ГМКНорНик 5шт. по 1021.22 RUR - налог 664 RUR (данные из БД)</t>
  </si>
  <si>
    <t>Дивиденды по акциям ПАО ГМК Норильский никель за 2020 год. Налог удержан.  Без НДС. (данные из сделок)</t>
  </si>
  <si>
    <t>Дивиденды по X5 RETAIL GROUP NV - REG S GDR (ISIN US98387E2054), удерж. Dividend fees 0.02 USD на 1ц.б.. Без НДС. Внеш.налог 9.6 (данные из сделок)</t>
  </si>
  <si>
    <t>Дивиденд по MTSS - МТС-ао 250шт. по 26.51 RUR - налог 807 RUR (данные из БД)</t>
  </si>
  <si>
    <t>Дивиденд по AFKS - Система ао 3300шт. по 0.31 RUR (данные из БД)</t>
  </si>
  <si>
    <t>Дивиденд по SNGSP - Сургнфгз-п 2700шт. по 6.72 RUR - налог 2358 RUR (данные из БД)</t>
  </si>
  <si>
    <t>Дивиденды по акциям ПАО МТС за 2020 год. Налог удержан.  Без НДС. (данные из сделок)</t>
  </si>
  <si>
    <t>Дивиденды по акциям ПАО АФК Система за 2020 год.   Без НДС. (данные из сделок)</t>
  </si>
  <si>
    <t>Дивиденды по акциям ПАО Сургутнефтегаз за 2020 год. Налог удержан.  Без НДС. (данные из сделок)</t>
  </si>
  <si>
    <t>Дивиденд по MTSS - МТС-ао 250шт. по 10.55 RUR - налог 325 RUR (данные из БД)</t>
  </si>
  <si>
    <t>Дивиденды по акциям ПАО МТС за 1 полугодие 2021 года. Налог удержан.  Без НДС. (данные из сделок)</t>
  </si>
  <si>
    <t>Дивиденд по X5 - КЦ ИКС 5 44шт. по 73.65 RUR - налог 543.04 RUR (данные из БД)</t>
  </si>
  <si>
    <t>Дивиденды по Депозитарная расписка ГДР X5 Retail Group N.V. ORD SHS (ISIN US98387E2054). Без НДС. Внеш.налог 6.56 USD, ставка 15 (данные из сделок)</t>
  </si>
  <si>
    <t>Дивиденд по GMKN - ГМКНорНик 5шт. по 1523.17 RUR - налог 990 RUR (данные из БД)</t>
  </si>
  <si>
    <t>Дивиденды по акциям ПАО ГМК Норильский никель за 9 месяцев 2021 года. Налог удержан.  Без НДС. (данные из сделок)</t>
  </si>
  <si>
    <t>Дивиденд по GMKN - ГМКНорНик 5шт. по 1166.22 RUR - налог 758 RUR (данные из БД)</t>
  </si>
  <si>
    <t>Дивиденды по акциям ПАО ГМК Норильский никель за 2021 г. Налог удержан. (данные из сделок)</t>
  </si>
  <si>
    <t>Дивиденд по MTSS - МТС-ао 250шт. по 33.85 RUR - налог 1100 RUR (данные из БД)</t>
  </si>
  <si>
    <t>Дивиденд по SNGSP - Сургнфгз-п 2700шт. по 4.73 RUR - налог 1660 RUR (данные из БД)</t>
  </si>
  <si>
    <t>Дивиденды по акциям ПАО МТС за 12 месяцев 2021 г. Налог удержан.  Без НДС. (данные из сделок)</t>
  </si>
  <si>
    <t>Дивиденды по акциям ПАО Сургутнефтегаз за 12 месяцев 2021 г. Налог удержан.  Без НДС. (данные из сделок)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</si>
  <si>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</si>
  <si>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</si>
  <si>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</si>
  <si>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</si>
  <si>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</si>
  <si>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</si>
  <si>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</si>
  <si>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</si>
  <si>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</si>
  <si>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</t>
  </si>
  <si>
    <t>SNGSP</t>
  </si>
  <si>
    <t>AFKS</t>
  </si>
  <si>
    <t>GMKN</t>
  </si>
  <si>
    <t>MTSS</t>
  </si>
  <si>
    <t>X5</t>
  </si>
  <si>
    <t>sell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</si>
  <si>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</si>
  <si>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</si>
  <si>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</si>
  <si>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</si>
  <si>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</si>
  <si>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</si>
  <si>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</si>
  <si>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</si>
  <si>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</si>
  <si>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share</t>
  </si>
  <si>
    <t>input</t>
  </si>
  <si>
    <t>Сургутнефтегаз ПАО ап</t>
  </si>
  <si>
    <t>АФК "Система" ПАО ао</t>
  </si>
  <si>
    <t>nalog</t>
  </si>
  <si>
    <t>Списание д/с. Налог на доходы физ.лиц</t>
  </si>
  <si>
    <t>output</t>
  </si>
  <si>
    <t>ГМК "Нор.Никель" ПАО ао</t>
  </si>
  <si>
    <t>Мобильные ТелеСистемы ПАО ао</t>
  </si>
  <si>
    <t>ГДР X5 RetailGroup N.V.ORD SHS</t>
  </si>
  <si>
    <t>dohod</t>
  </si>
  <si>
    <t>Дивиденды по акциям ПАО ГМК Норильский никель за 2020 год. Налог удержан.  Без НДС.</t>
  </si>
  <si>
    <t>Дивиденды по X5 RETAIL GROUP NV - REG S GDR (ISIN US98387E2054), удерж. Dividend fees 0.02 USD на 1ц.б.. Без НДС. Внеш.налог 9.6</t>
  </si>
  <si>
    <t>Дивиденды по акциям ПАО МТС за 2020 год. Налог удержан.  Без НДС.</t>
  </si>
  <si>
    <t>БПИФ Сбер Индекс Мосбиржи</t>
  </si>
  <si>
    <t>Дивиденды по акциям ПАО АФК Система за 2020 год.   Без НДС.</t>
  </si>
  <si>
    <t>Дивиденды по акциям ПАО Сургутнефтегаз за 2020 год. Налог удержан.  Без НДС.</t>
  </si>
  <si>
    <t>Дивиденды по акциям ПАО МТС за 1 полугодие 2021 года. Налог удержан.  Без НДС.</t>
  </si>
  <si>
    <t>Дивиденды по Депозитарная расписка ГДР X5 Retail Group N.V. ORD SHS (ISIN US98387E2054). Без НДС. Внеш.налог 6.56 USD, ставка 15</t>
  </si>
  <si>
    <t>Дивиденды по акциям ПАО ГМК Норильский никель за 9 месяцев 2021 года. Налог удержан.  Без НДС.</t>
  </si>
  <si>
    <t>Дивиденды по акциям ПАО ГМК Норильский никель за 2021 г. Налог удержан.</t>
  </si>
  <si>
    <t>commission</t>
  </si>
  <si>
    <t>Оплата депозитарных услуг</t>
  </si>
  <si>
    <t>Дивиденды по акциям ПАО МТС за 12 месяцев 2021 г. Налог удержан.  Без НДС.</t>
  </si>
  <si>
    <t>Дивиденды по акциям ПАО Сургутнефтегаз за 12 месяцев 2021 г.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</si>
  <si>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</si>
  <si>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</si>
  <si>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</si>
  <si>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</si>
  <si>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</si>
  <si>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</si>
  <si>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</si>
  <si>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</si>
  <si>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</si>
  <si>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</si>
  <si>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</si>
  <si>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</t>
  </si>
  <si>
    <t>КЦ ИКС 5</t>
  </si>
  <si>
    <t>ГМКНорНик</t>
  </si>
  <si>
    <t>МТС-ао</t>
  </si>
  <si>
    <t>Система ао</t>
  </si>
  <si>
    <t>Сургнфгз-п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</si>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</sst>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1480</v>
      </c>
      <c r="F2" s="6" t="n">
        <v>14.918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-0.0491</v>
      </c>
      <c r="L2" s="6" t="n">
        <v>19.13</v>
      </c>
      <c r="M2" s="17" t="n">
        <v>100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75.93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44110</v>
      </c>
      <c r="B2" s="6" t="n">
        <v>100000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100000</v>
      </c>
      <c r="C3" s="16" t="s">
        <v>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60000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44189</v>
      </c>
      <c r="B5" s="6" t="n">
        <v>-59470</v>
      </c>
      <c r="C5" s="16" t="s">
        <v>45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44264</v>
      </c>
      <c r="B6" s="6" t="n">
        <v>190000</v>
      </c>
      <c r="C6" s="16" t="s">
        <v>44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44308</v>
      </c>
      <c r="B7" s="6" t="n">
        <v>100000</v>
      </c>
      <c r="C7" s="16" t="s">
        <v>44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44344</v>
      </c>
      <c r="B8" s="6" t="n">
        <v>-3890.73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44348</v>
      </c>
      <c r="B9" s="6" t="n">
        <v>-4442.1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44356</v>
      </c>
      <c r="B10" s="6" t="n">
        <v>4442.1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44377</v>
      </c>
      <c r="B11" s="6" t="n">
        <v>3890.73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44385</v>
      </c>
      <c r="B12" s="6" t="n">
        <v>-5820.5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44392</v>
      </c>
      <c r="B13" s="6" t="n">
        <v>-1023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44397</v>
      </c>
      <c r="B14" s="6" t="n">
        <v>-15786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44400</v>
      </c>
      <c r="B15" s="6" t="n">
        <v>5820.5</v>
      </c>
      <c r="C15" s="16" t="s">
        <v>53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1023</v>
      </c>
      <c r="C16" s="16" t="s">
        <v>54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44417</v>
      </c>
      <c r="B17" s="6" t="n">
        <v>15786</v>
      </c>
      <c r="C17" s="16" t="s">
        <v>55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44481</v>
      </c>
      <c r="B18" s="6" t="n">
        <v>-2312.5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44494</v>
      </c>
      <c r="B19" s="6" t="n">
        <v>2312.5</v>
      </c>
      <c r="C19" s="16" t="s">
        <v>57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44547</v>
      </c>
      <c r="B20" s="6" t="n">
        <v>-2697.56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44565</v>
      </c>
      <c r="B21" s="6" t="n">
        <v>2697.56</v>
      </c>
      <c r="C21" s="16" t="s">
        <v>59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44575</v>
      </c>
      <c r="B22" s="6" t="n">
        <v>-6625.85</v>
      </c>
      <c r="C22" s="16" t="s">
        <v>60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44581</v>
      </c>
      <c r="B23" s="6" t="n">
        <v>6625.85</v>
      </c>
      <c r="C23" s="16" t="s">
        <v>61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44582</v>
      </c>
      <c r="B24" s="6" t="n">
        <v>-11667.52</v>
      </c>
      <c r="C24" s="16" t="s">
        <v>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44726</v>
      </c>
      <c r="B25" s="6" t="n">
        <v>-5073.1</v>
      </c>
      <c r="C25" s="16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44729</v>
      </c>
      <c r="B26" s="6" t="n">
        <v>5073.1</v>
      </c>
      <c r="C26" s="16" t="s">
        <v>63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44736</v>
      </c>
      <c r="B27" s="6" t="n">
        <v>-4933.43</v>
      </c>
      <c r="C27" s="16" t="s">
        <v>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44754</v>
      </c>
      <c r="B28" s="6" t="n">
        <v>-7362.5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44762</v>
      </c>
      <c r="B29" s="6" t="n">
        <v>-11111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44768</v>
      </c>
      <c r="B30" s="6" t="n">
        <v>7414.5</v>
      </c>
      <c r="C30" s="16" t="s">
        <v>66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44770</v>
      </c>
      <c r="B31" s="6" t="n">
        <v>-7414.5</v>
      </c>
      <c r="C31" s="16" t="s">
        <v>45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44778</v>
      </c>
      <c r="B32" s="6" t="n">
        <v>11112</v>
      </c>
      <c r="C32" s="16" t="s">
        <v>67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44781</v>
      </c>
      <c r="B33" s="6" t="n">
        <v>-11112</v>
      </c>
      <c r="C33" s="16" t="s">
        <v>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44907.6125</v>
      </c>
      <c r="B34" s="6" t="n">
        <v>-66696.61</v>
      </c>
      <c r="C34" s="16" t="s">
        <v>68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44915</v>
      </c>
      <c r="B35" s="6" t="n">
        <v>-53746.73</v>
      </c>
      <c r="C35" s="16" t="s">
        <v>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44932</v>
      </c>
      <c r="B36" s="6" t="n">
        <v>-71124.8</v>
      </c>
      <c r="C36" s="16" t="s">
        <v>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44945</v>
      </c>
      <c r="B37" s="6" t="n">
        <v>-41000</v>
      </c>
      <c r="C37" s="16" t="s">
        <v>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44952</v>
      </c>
      <c r="B38" s="6" t="n">
        <v>-75388.73</v>
      </c>
      <c r="C38" s="16" t="s">
        <v>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2" t="n">
        <v>46213.713553241</v>
      </c>
      <c r="B39" s="5" t="n">
        <v>-22078.64</v>
      </c>
      <c r="C39" s="14" t="s">
        <v>69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/>
      <c r="B40" s="9" t="s">
        <f>=XIRR(B2:B39,A2:A39)</f>
      </c>
      <c r="C40" s="16" t="s">
        <v>70</v>
      </c>
      <c r="D40" s="16"/>
      <c r="E40" s="16"/>
      <c r="F40" s="7"/>
      <c r="G40" s="2" t="s">
        <v>71</v>
      </c>
      <c r="H40" s="6" t="s">
        <f>=SUM(I2:H39)/365</f>
      </c>
    </row>
    <row collapsed="false" customFormat="false" customHeight="false" hidden="false" ht="12.1" outlineLevel="0" r="41">
      <c r="A41" s="13"/>
      <c r="B41" s="5" t="s">
        <f>=-SUM(B2:B39)</f>
      </c>
      <c r="C41" s="16" t="s">
        <v>72</v>
      </c>
      <c r="D41" s="16"/>
      <c r="E41" s="16"/>
      <c r="F41" s="7"/>
      <c r="G41" s="14" t="s">
        <v>73</v>
      </c>
      <c r="H41" s="9" t="s">
        <f>=B41/H40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44400</v>
      </c>
      <c r="B2" s="6" t="n">
        <v>11487.97</v>
      </c>
      <c r="C2" s="0" t="s">
        <v>74</v>
      </c>
    </row>
    <row collapsed="false" customFormat="false" customHeight="false" hidden="false" ht="12.1" outlineLevel="0" r="3">
      <c r="A3" s="11" t="n">
        <v>44417</v>
      </c>
      <c r="B3" s="6" t="n">
        <v>16817.79</v>
      </c>
      <c r="C3" s="0" t="s">
        <v>74</v>
      </c>
    </row>
    <row collapsed="false" customFormat="false" customHeight="false" hidden="false" ht="12.1" outlineLevel="0" r="4">
      <c r="A4" s="11" t="n">
        <v>46213</v>
      </c>
      <c r="B4" s="8" t="s">
        <f>=-Портфель!J2</f>
      </c>
      <c r="C4" s="0" t="s">
        <v>75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77</v>
      </c>
      <c r="C1" s="0"/>
      <c r="D1" s="0"/>
      <c r="E1" s="4" t="s">
        <v>78</v>
      </c>
      <c r="F1" s="0"/>
      <c r="G1" s="0"/>
      <c r="H1" s="4" t="s">
        <v>79</v>
      </c>
      <c r="I1" s="0"/>
      <c r="J1" s="0"/>
      <c r="K1" s="4" t="s">
        <v>80</v>
      </c>
      <c r="L1" s="0"/>
      <c r="M1" s="0"/>
      <c r="N1" s="4" t="s">
        <v>81</v>
      </c>
      <c r="O1" s="0"/>
      <c r="P1" s="0"/>
      <c r="Q1" s="4" t="s">
        <v>82</v>
      </c>
      <c r="R1" s="0"/>
    </row>
    <row collapsed="false" customFormat="false" customHeight="false" hidden="false" ht="12.1" outlineLevel="0" r="2">
      <c r="A2" s="11" t="n">
        <v>44110</v>
      </c>
      <c r="B2" s="6" t="n">
        <v>29222.83</v>
      </c>
      <c r="C2" s="0" t="s">
        <v>74</v>
      </c>
      <c r="D2" s="11" t="n">
        <v>44144</v>
      </c>
      <c r="E2" s="6" t="n">
        <v>103603.25</v>
      </c>
      <c r="F2" s="0" t="s">
        <v>74</v>
      </c>
      <c r="G2" s="11" t="n">
        <v>44187</v>
      </c>
      <c r="H2" s="6" t="n">
        <v>2856.67</v>
      </c>
      <c r="I2" s="0" t="s">
        <v>74</v>
      </c>
      <c r="J2" s="11" t="n">
        <v>44264</v>
      </c>
      <c r="K2" s="6" t="n">
        <v>114989.63</v>
      </c>
      <c r="L2" s="0" t="s">
        <v>74</v>
      </c>
      <c r="M2" s="11" t="n">
        <v>44264</v>
      </c>
      <c r="N2" s="6" t="n">
        <v>78929.66</v>
      </c>
      <c r="O2" s="0" t="s">
        <v>74</v>
      </c>
      <c r="P2" s="11" t="n">
        <v>44308</v>
      </c>
      <c r="Q2" s="6" t="n">
        <v>35829.81</v>
      </c>
      <c r="R2" s="0" t="s">
        <v>74</v>
      </c>
    </row>
    <row collapsed="false" customFormat="false" customHeight="false" hidden="false" ht="12.1" outlineLevel="0" r="3">
      <c r="A3" s="11" t="n">
        <v>44110</v>
      </c>
      <c r="B3" s="6" t="n">
        <v>68889.01</v>
      </c>
      <c r="C3" s="0" t="s">
        <v>74</v>
      </c>
      <c r="D3" s="11" t="n">
        <v>44397</v>
      </c>
      <c r="E3" s="6" t="n">
        <v>-15786</v>
      </c>
      <c r="F3" s="0" t="s">
        <v>52</v>
      </c>
      <c r="G3" s="11" t="n">
        <v>44187</v>
      </c>
      <c r="H3" s="6" t="n">
        <v>91423.32</v>
      </c>
      <c r="I3" s="0" t="s">
        <v>74</v>
      </c>
      <c r="J3" s="11" t="n">
        <v>44348</v>
      </c>
      <c r="K3" s="6" t="n">
        <v>-4442.1</v>
      </c>
      <c r="L3" s="0" t="s">
        <v>47</v>
      </c>
      <c r="M3" s="11" t="n">
        <v>44385</v>
      </c>
      <c r="N3" s="6" t="n">
        <v>-5820.5</v>
      </c>
      <c r="O3" s="0" t="s">
        <v>50</v>
      </c>
      <c r="P3" s="11" t="n">
        <v>44308</v>
      </c>
      <c r="Q3" s="6" t="n">
        <v>2388.65</v>
      </c>
      <c r="R3" s="0" t="s">
        <v>74</v>
      </c>
    </row>
    <row collapsed="false" customFormat="false" customHeight="false" hidden="false" ht="12.1" outlineLevel="0" r="4">
      <c r="A4" s="11" t="n">
        <v>44140</v>
      </c>
      <c r="B4" s="6" t="n">
        <v>-102187.04</v>
      </c>
      <c r="C4" s="0" t="s">
        <v>83</v>
      </c>
      <c r="D4" s="11" t="n">
        <v>44762</v>
      </c>
      <c r="E4" s="6" t="n">
        <v>-11111</v>
      </c>
      <c r="F4" s="0" t="s">
        <v>65</v>
      </c>
      <c r="G4" s="11" t="n">
        <v>44392</v>
      </c>
      <c r="H4" s="6" t="n">
        <v>-1023</v>
      </c>
      <c r="I4" s="0" t="s">
        <v>51</v>
      </c>
      <c r="J4" s="11" t="n">
        <v>44575</v>
      </c>
      <c r="K4" s="6" t="n">
        <v>-6625.85</v>
      </c>
      <c r="L4" s="0" t="s">
        <v>60</v>
      </c>
      <c r="M4" s="11" t="n">
        <v>44481</v>
      </c>
      <c r="N4" s="6" t="n">
        <v>-2312.5</v>
      </c>
      <c r="O4" s="0" t="s">
        <v>56</v>
      </c>
      <c r="P4" s="11" t="n">
        <v>44308</v>
      </c>
      <c r="Q4" s="6" t="n">
        <v>45384.43</v>
      </c>
      <c r="R4" s="0" t="s">
        <v>74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44911</v>
      </c>
      <c r="E5" s="6" t="n">
        <v>-53746.73</v>
      </c>
      <c r="F5" s="0" t="s">
        <v>83</v>
      </c>
      <c r="G5" s="11" t="n">
        <v>44942</v>
      </c>
      <c r="H5" s="6" t="n">
        <v>-11370.97</v>
      </c>
      <c r="I5" s="0" t="s">
        <v>83</v>
      </c>
      <c r="J5" s="11" t="n">
        <v>44726</v>
      </c>
      <c r="K5" s="6" t="n">
        <v>-5073.1</v>
      </c>
      <c r="L5" s="0" t="s">
        <v>62</v>
      </c>
      <c r="M5" s="11" t="n">
        <v>44754</v>
      </c>
      <c r="N5" s="6" t="n">
        <v>-7362.5</v>
      </c>
      <c r="O5" s="0" t="s">
        <v>64</v>
      </c>
      <c r="P5" s="11" t="n">
        <v>44308</v>
      </c>
      <c r="Q5" s="6" t="n">
        <v>16720.58</v>
      </c>
      <c r="R5" s="0" t="s">
        <v>74</v>
      </c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  <c r="D6" s="11" t="n">
        <v>44924</v>
      </c>
      <c r="E6" s="6" t="n">
        <v>-2624.42</v>
      </c>
      <c r="F6" s="0" t="s">
        <v>83</v>
      </c>
      <c r="G6" s="11" t="n">
        <v>44942</v>
      </c>
      <c r="H6" s="6" t="n">
        <v>-2526.88</v>
      </c>
      <c r="I6" s="0" t="s">
        <v>83</v>
      </c>
      <c r="J6" s="11" t="n">
        <v>44949</v>
      </c>
      <c r="K6" s="6" t="n">
        <v>-74695.16</v>
      </c>
      <c r="L6" s="0" t="s">
        <v>83</v>
      </c>
      <c r="M6" s="11" t="n">
        <v>44924</v>
      </c>
      <c r="N6" s="6" t="n">
        <v>-13920.64</v>
      </c>
      <c r="O6" s="0" t="s">
        <v>83</v>
      </c>
      <c r="P6" s="11" t="n">
        <v>44344</v>
      </c>
      <c r="Q6" s="6" t="n">
        <v>-3890.73</v>
      </c>
      <c r="R6" s="0" t="s">
        <v>46</v>
      </c>
    </row>
    <row collapsed="false" customFormat="false" customHeight="false" hidden="false" ht="12.1" outlineLevel="0" r="7">
      <c r="A7" s="0"/>
      <c r="B7" s="0"/>
      <c r="C7" s="0"/>
      <c r="D7" s="11" t="n">
        <v>44924</v>
      </c>
      <c r="E7" s="6" t="n">
        <v>-2624.43</v>
      </c>
      <c r="F7" s="0" t="s">
        <v>83</v>
      </c>
      <c r="G7" s="11" t="n">
        <v>44942</v>
      </c>
      <c r="H7" s="6" t="n">
        <v>-2526.88</v>
      </c>
      <c r="I7" s="0" t="s">
        <v>83</v>
      </c>
      <c r="J7" s="0"/>
      <c r="K7" s="10" t="s">
        <f>=XIRR(K2:K6,J2:J6)</f>
      </c>
      <c r="L7" s="0"/>
      <c r="M7" s="11" t="n">
        <v>44924</v>
      </c>
      <c r="N7" s="6" t="n">
        <v>-27841.29</v>
      </c>
      <c r="O7" s="0" t="s">
        <v>83</v>
      </c>
      <c r="P7" s="11" t="n">
        <v>44357</v>
      </c>
      <c r="Q7" s="6" t="n">
        <v>4574.16</v>
      </c>
      <c r="R7" s="0" t="s">
        <v>74</v>
      </c>
    </row>
    <row collapsed="false" customFormat="false" customHeight="false" hidden="false" ht="12.1" outlineLevel="0" r="8">
      <c r="A8" s="0"/>
      <c r="B8" s="0"/>
      <c r="C8" s="0"/>
      <c r="D8" s="11" t="n">
        <v>44924</v>
      </c>
      <c r="E8" s="6" t="n">
        <v>-7873.27</v>
      </c>
      <c r="F8" s="0" t="s">
        <v>83</v>
      </c>
      <c r="G8" s="11" t="n">
        <v>44942</v>
      </c>
      <c r="H8" s="6" t="n">
        <v>-3790.32</v>
      </c>
      <c r="I8" s="0" t="s">
        <v>83</v>
      </c>
      <c r="J8" s="0"/>
      <c r="K8" s="8" t="s">
        <f>=-SUM(K2:K6)</f>
      </c>
      <c r="L8" s="0" t="s">
        <v>76</v>
      </c>
      <c r="M8" s="11" t="n">
        <v>44924</v>
      </c>
      <c r="N8" s="6" t="n">
        <v>-16240.75</v>
      </c>
      <c r="O8" s="0" t="s">
        <v>83</v>
      </c>
      <c r="P8" s="11" t="n">
        <v>44547</v>
      </c>
      <c r="Q8" s="6" t="n">
        <v>-2697.56</v>
      </c>
      <c r="R8" s="0" t="s">
        <v>58</v>
      </c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11" t="n">
        <v>44942</v>
      </c>
      <c r="H9" s="6" t="n">
        <v>-5053.77</v>
      </c>
      <c r="I9" s="0" t="s">
        <v>83</v>
      </c>
      <c r="J9" s="0"/>
      <c r="K9" s="0"/>
      <c r="L9" s="0"/>
      <c r="M9" s="0"/>
      <c r="N9" s="10" t="s">
        <f>=XIRR(N2:N8,M2:M8)</f>
      </c>
      <c r="O9" s="0"/>
      <c r="P9" s="11" t="n">
        <v>44907</v>
      </c>
      <c r="Q9" s="6" t="n">
        <v>-66696.61</v>
      </c>
      <c r="R9" s="0" t="s">
        <v>83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76</v>
      </c>
      <c r="G10" s="11" t="n">
        <v>44942</v>
      </c>
      <c r="H10" s="6" t="n">
        <v>-3790.33</v>
      </c>
      <c r="I10" s="0" t="s">
        <v>83</v>
      </c>
      <c r="J10" s="0"/>
      <c r="K10" s="0"/>
      <c r="L10" s="0"/>
      <c r="M10" s="0"/>
      <c r="N10" s="8" t="s">
        <f>=-SUM(N2:N8)</f>
      </c>
      <c r="O10" s="0" t="s">
        <v>76</v>
      </c>
      <c r="P10" s="0"/>
      <c r="Q10" s="10" t="s">
        <f>=XIRR(Q2:Q9,P2:P9)</f>
      </c>
      <c r="R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44942</v>
      </c>
      <c r="H11" s="6" t="n">
        <v>-12634.42</v>
      </c>
      <c r="I11" s="0" t="s">
        <v>83</v>
      </c>
      <c r="J11" s="0"/>
      <c r="K11" s="0"/>
      <c r="L11" s="0"/>
      <c r="M11" s="0"/>
      <c r="N11" s="0"/>
      <c r="O11" s="0"/>
      <c r="P11" s="0"/>
      <c r="Q11" s="8" t="s">
        <f>=-SUM(Q2:Q9)</f>
      </c>
      <c r="R11" s="0" t="s">
        <v>76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84</v>
      </c>
      <c r="C1" s="0"/>
    </row>
    <row collapsed="false" customFormat="false" customHeight="false" hidden="false" ht="12.1" outlineLevel="0" r="2">
      <c r="A2" s="11" t="n">
        <v>44400</v>
      </c>
      <c r="B2" s="6" t="n">
        <v>610</v>
      </c>
      <c r="C2" s="6" t="n">
        <v>11487.97</v>
      </c>
    </row>
    <row collapsed="false" customFormat="false" customHeight="false" hidden="false" ht="12.1" outlineLevel="0" r="3">
      <c r="A3" s="11" t="n">
        <v>44417</v>
      </c>
      <c r="B3" s="6" t="n">
        <v>870</v>
      </c>
      <c r="C3" s="6" t="n">
        <v>16817.79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14.918</v>
      </c>
      <c r="C5" s="0" t="s">
        <v>85</v>
      </c>
    </row>
    <row collapsed="false" customFormat="false" customHeight="false" hidden="false" ht="12.1" outlineLevel="0" r="6">
      <c r="A6" s="0"/>
      <c r="B6" s="6" t="n">
        <v>1480</v>
      </c>
      <c r="C6" s="0" t="s">
        <v>86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89</v>
      </c>
      <c r="L1" s="18" t="s">
        <v>90</v>
      </c>
      <c r="M1" s="18" t="s">
        <v>19</v>
      </c>
      <c r="N1" s="18" t="s">
        <v>91</v>
      </c>
    </row>
    <row collapsed="false" customFormat="false" customHeight="false" hidden="false" ht="12.1" outlineLevel="0" r="2">
      <c r="A2" s="20" t="n">
        <v>44110</v>
      </c>
      <c r="B2" s="16" t="s">
        <v>77</v>
      </c>
      <c r="C2" s="16" t="s">
        <v>92</v>
      </c>
      <c r="D2" s="16" t="s">
        <v>74</v>
      </c>
      <c r="E2" s="16" t="s">
        <v>93</v>
      </c>
      <c r="F2" s="16" t="s">
        <v>19</v>
      </c>
      <c r="G2" s="7" t="n">
        <v>140</v>
      </c>
      <c r="H2" s="6" t="n">
        <v>208.59</v>
      </c>
      <c r="I2" s="6" t="n">
        <v>-29202.6</v>
      </c>
      <c r="J2" s="6" t="n">
        <v>-0</v>
      </c>
      <c r="K2" s="6" t="n">
        <v>-17.52</v>
      </c>
      <c r="L2" s="6" t="n">
        <v>-2.71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44110</v>
      </c>
      <c r="B3" s="16" t="s">
        <v>77</v>
      </c>
      <c r="C3" s="16" t="s">
        <v>92</v>
      </c>
      <c r="D3" s="16" t="s">
        <v>74</v>
      </c>
      <c r="E3" s="16" t="s">
        <v>93</v>
      </c>
      <c r="F3" s="16" t="s">
        <v>19</v>
      </c>
      <c r="G3" s="7" t="n">
        <v>330</v>
      </c>
      <c r="H3" s="6" t="n">
        <v>208.61</v>
      </c>
      <c r="I3" s="6" t="n">
        <v>-68841.3</v>
      </c>
      <c r="J3" s="6" t="n">
        <v>-0</v>
      </c>
      <c r="K3" s="6" t="n">
        <v>-41.31</v>
      </c>
      <c r="L3" s="6" t="n">
        <v>-6.4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44110</v>
      </c>
      <c r="B4" s="22" t="s">
        <v>94</v>
      </c>
      <c r="C4" s="22" t="s">
        <v>44</v>
      </c>
      <c r="D4" s="22" t="s">
        <v>94</v>
      </c>
      <c r="E4" s="22" t="s">
        <v>94</v>
      </c>
      <c r="F4" s="22" t="s">
        <v>19</v>
      </c>
      <c r="G4" s="23" t="n">
        <v>1</v>
      </c>
      <c r="H4" s="24" t="n">
        <v>100000</v>
      </c>
      <c r="I4" s="24" t="n">
        <v>100000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5" t="n">
        <v>44140</v>
      </c>
      <c r="B5" s="26" t="s">
        <v>77</v>
      </c>
      <c r="C5" s="26" t="s">
        <v>92</v>
      </c>
      <c r="D5" s="26" t="s">
        <v>83</v>
      </c>
      <c r="E5" s="26" t="s">
        <v>93</v>
      </c>
      <c r="F5" s="26" t="s">
        <v>19</v>
      </c>
      <c r="G5" s="27" t="n">
        <v>-470</v>
      </c>
      <c r="H5" s="28" t="n">
        <v>217.57</v>
      </c>
      <c r="I5" s="28" t="n">
        <v>102257.9</v>
      </c>
      <c r="J5" s="28" t="n">
        <v>0</v>
      </c>
      <c r="K5" s="28" t="n">
        <v>-61.35</v>
      </c>
      <c r="L5" s="28" t="n">
        <v>-9.51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44144</v>
      </c>
      <c r="B6" s="16" t="s">
        <v>78</v>
      </c>
      <c r="C6" s="16" t="s">
        <v>95</v>
      </c>
      <c r="D6" s="16" t="s">
        <v>74</v>
      </c>
      <c r="E6" s="16" t="s">
        <v>93</v>
      </c>
      <c r="F6" s="16" t="s">
        <v>19</v>
      </c>
      <c r="G6" s="7" t="n">
        <v>2700</v>
      </c>
      <c r="H6" s="6" t="n">
        <v>38.345</v>
      </c>
      <c r="I6" s="6" t="n">
        <v>-103531.5</v>
      </c>
      <c r="J6" s="6" t="n">
        <v>-0</v>
      </c>
      <c r="K6" s="6" t="n">
        <v>-62.12</v>
      </c>
      <c r="L6" s="6" t="n">
        <v>-9.63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79</v>
      </c>
      <c r="C7" s="16" t="s">
        <v>96</v>
      </c>
      <c r="D7" s="16" t="s">
        <v>74</v>
      </c>
      <c r="E7" s="16" t="s">
        <v>93</v>
      </c>
      <c r="F7" s="16" t="s">
        <v>19</v>
      </c>
      <c r="G7" s="7" t="n">
        <v>100</v>
      </c>
      <c r="H7" s="6" t="n">
        <v>28.547</v>
      </c>
      <c r="I7" s="6" t="n">
        <v>-2854.7</v>
      </c>
      <c r="J7" s="6" t="n">
        <v>-0</v>
      </c>
      <c r="K7" s="6" t="n">
        <v>-1.71</v>
      </c>
      <c r="L7" s="6" t="n">
        <v>-0.26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79</v>
      </c>
      <c r="C8" s="16" t="s">
        <v>96</v>
      </c>
      <c r="D8" s="16" t="s">
        <v>74</v>
      </c>
      <c r="E8" s="16" t="s">
        <v>93</v>
      </c>
      <c r="F8" s="16" t="s">
        <v>19</v>
      </c>
      <c r="G8" s="7" t="n">
        <v>3200</v>
      </c>
      <c r="H8" s="6" t="n">
        <v>28.55</v>
      </c>
      <c r="I8" s="6" t="n">
        <v>-91360</v>
      </c>
      <c r="J8" s="6" t="n">
        <v>-0</v>
      </c>
      <c r="K8" s="6" t="n">
        <v>-54.82</v>
      </c>
      <c r="L8" s="6" t="n">
        <v>-8.5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44187</v>
      </c>
      <c r="B9" s="22" t="s">
        <v>94</v>
      </c>
      <c r="C9" s="22" t="s">
        <v>44</v>
      </c>
      <c r="D9" s="22" t="s">
        <v>94</v>
      </c>
      <c r="E9" s="22" t="s">
        <v>94</v>
      </c>
      <c r="F9" s="22" t="s">
        <v>19</v>
      </c>
      <c r="G9" s="23" t="n">
        <v>1</v>
      </c>
      <c r="H9" s="24" t="n">
        <v>100000</v>
      </c>
      <c r="I9" s="24" t="n">
        <v>100000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44189</v>
      </c>
      <c r="B10" s="22" t="s">
        <v>94</v>
      </c>
      <c r="C10" s="22" t="s">
        <v>44</v>
      </c>
      <c r="D10" s="22" t="s">
        <v>94</v>
      </c>
      <c r="E10" s="22" t="s">
        <v>94</v>
      </c>
      <c r="F10" s="22" t="s">
        <v>19</v>
      </c>
      <c r="G10" s="23" t="n">
        <v>1</v>
      </c>
      <c r="H10" s="24" t="n">
        <v>60000</v>
      </c>
      <c r="I10" s="24" t="n">
        <v>60000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9" t="n">
        <v>44189</v>
      </c>
      <c r="B11" s="30" t="s">
        <v>97</v>
      </c>
      <c r="C11" s="30" t="s">
        <v>98</v>
      </c>
      <c r="D11" s="30" t="s">
        <v>97</v>
      </c>
      <c r="E11" s="30" t="s">
        <v>97</v>
      </c>
      <c r="F11" s="30" t="s">
        <v>19</v>
      </c>
      <c r="G11" s="31" t="n">
        <v>1</v>
      </c>
      <c r="H11" s="32" t="n">
        <v>-530</v>
      </c>
      <c r="I11" s="32" t="n">
        <v>-530</v>
      </c>
      <c r="J11" s="32" t="n">
        <v>0</v>
      </c>
      <c r="K11" s="32" t="n">
        <v>-0</v>
      </c>
      <c r="L11" s="32" t="n">
        <v>-0</v>
      </c>
      <c r="M11" s="6" t="s">
        <f>=I11+J11+K11+L11</f>
      </c>
      <c r="N11" s="30"/>
    </row>
    <row collapsed="false" customFormat="false" customHeight="false" hidden="false" ht="12.1" outlineLevel="0" r="12">
      <c r="A12" s="33" t="n">
        <v>44189</v>
      </c>
      <c r="B12" s="34" t="s">
        <v>99</v>
      </c>
      <c r="C12" s="34" t="s">
        <v>45</v>
      </c>
      <c r="D12" s="34" t="s">
        <v>99</v>
      </c>
      <c r="E12" s="34" t="s">
        <v>99</v>
      </c>
      <c r="F12" s="34" t="s">
        <v>19</v>
      </c>
      <c r="G12" s="35" t="n">
        <v>1</v>
      </c>
      <c r="H12" s="36" t="n">
        <v>-59470</v>
      </c>
      <c r="I12" s="36" t="n">
        <v>-59470</v>
      </c>
      <c r="J12" s="36" t="n">
        <v>0</v>
      </c>
      <c r="K12" s="36" t="n">
        <v>-0</v>
      </c>
      <c r="L12" s="36" t="n">
        <v>-0</v>
      </c>
      <c r="M12" s="6" t="s">
        <f>=I12+J12+K12+L12</f>
      </c>
      <c r="N12" s="34"/>
    </row>
    <row collapsed="false" customFormat="false" customHeight="false" hidden="false" ht="12.1" outlineLevel="0" r="13">
      <c r="A13" s="21" t="n">
        <v>44264</v>
      </c>
      <c r="B13" s="22" t="s">
        <v>94</v>
      </c>
      <c r="C13" s="22" t="s">
        <v>44</v>
      </c>
      <c r="D13" s="22" t="s">
        <v>94</v>
      </c>
      <c r="E13" s="22" t="s">
        <v>94</v>
      </c>
      <c r="F13" s="22" t="s">
        <v>19</v>
      </c>
      <c r="G13" s="23" t="n">
        <v>1</v>
      </c>
      <c r="H13" s="24" t="n">
        <v>190000</v>
      </c>
      <c r="I13" s="24" t="n">
        <v>190000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44264</v>
      </c>
      <c r="B14" s="16" t="s">
        <v>80</v>
      </c>
      <c r="C14" s="16" t="s">
        <v>100</v>
      </c>
      <c r="D14" s="16" t="s">
        <v>74</v>
      </c>
      <c r="E14" s="16" t="s">
        <v>93</v>
      </c>
      <c r="F14" s="16" t="s">
        <v>19</v>
      </c>
      <c r="G14" s="7" t="n">
        <v>5</v>
      </c>
      <c r="H14" s="6" t="n">
        <v>22982</v>
      </c>
      <c r="I14" s="6" t="n">
        <v>-114910</v>
      </c>
      <c r="J14" s="6" t="n">
        <v>-0</v>
      </c>
      <c r="K14" s="6" t="n">
        <v>-68.95</v>
      </c>
      <c r="L14" s="6" t="n">
        <v>-10.68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44264</v>
      </c>
      <c r="B15" s="16" t="s">
        <v>81</v>
      </c>
      <c r="C15" s="16" t="s">
        <v>101</v>
      </c>
      <c r="D15" s="16" t="s">
        <v>74</v>
      </c>
      <c r="E15" s="16" t="s">
        <v>93</v>
      </c>
      <c r="F15" s="16" t="s">
        <v>19</v>
      </c>
      <c r="G15" s="7" t="n">
        <v>250</v>
      </c>
      <c r="H15" s="6" t="n">
        <v>315.5</v>
      </c>
      <c r="I15" s="6" t="n">
        <v>-78875</v>
      </c>
      <c r="J15" s="6" t="n">
        <v>-0</v>
      </c>
      <c r="K15" s="6" t="n">
        <v>-47.32</v>
      </c>
      <c r="L15" s="6" t="n">
        <v>-7.34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44308</v>
      </c>
      <c r="B16" s="22" t="s">
        <v>94</v>
      </c>
      <c r="C16" s="22" t="s">
        <v>44</v>
      </c>
      <c r="D16" s="22" t="s">
        <v>94</v>
      </c>
      <c r="E16" s="22" t="s">
        <v>94</v>
      </c>
      <c r="F16" s="22" t="s">
        <v>19</v>
      </c>
      <c r="G16" s="23" t="n">
        <v>1</v>
      </c>
      <c r="H16" s="24" t="n">
        <v>100000</v>
      </c>
      <c r="I16" s="24" t="n">
        <v>100000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44308</v>
      </c>
      <c r="B17" s="16" t="s">
        <v>82</v>
      </c>
      <c r="C17" s="16" t="s">
        <v>102</v>
      </c>
      <c r="D17" s="16" t="s">
        <v>74</v>
      </c>
      <c r="E17" s="16" t="s">
        <v>93</v>
      </c>
      <c r="F17" s="16" t="s">
        <v>19</v>
      </c>
      <c r="G17" s="7" t="n">
        <v>15</v>
      </c>
      <c r="H17" s="6" t="n">
        <v>2387</v>
      </c>
      <c r="I17" s="6" t="n">
        <v>-35805</v>
      </c>
      <c r="J17" s="6" t="n">
        <v>-0</v>
      </c>
      <c r="K17" s="6" t="n">
        <v>-21.48</v>
      </c>
      <c r="L17" s="6" t="n">
        <v>-3.33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44308</v>
      </c>
      <c r="B18" s="16" t="s">
        <v>82</v>
      </c>
      <c r="C18" s="16" t="s">
        <v>102</v>
      </c>
      <c r="D18" s="16" t="s">
        <v>74</v>
      </c>
      <c r="E18" s="16" t="s">
        <v>93</v>
      </c>
      <c r="F18" s="16" t="s">
        <v>19</v>
      </c>
      <c r="G18" s="7" t="n">
        <v>1</v>
      </c>
      <c r="H18" s="6" t="n">
        <v>2387</v>
      </c>
      <c r="I18" s="6" t="n">
        <v>-2387</v>
      </c>
      <c r="J18" s="6" t="n">
        <v>-0</v>
      </c>
      <c r="K18" s="6" t="n">
        <v>-1.43</v>
      </c>
      <c r="L18" s="6" t="n">
        <v>-0.22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44308</v>
      </c>
      <c r="B19" s="16" t="s">
        <v>82</v>
      </c>
      <c r="C19" s="16" t="s">
        <v>102</v>
      </c>
      <c r="D19" s="16" t="s">
        <v>74</v>
      </c>
      <c r="E19" s="16" t="s">
        <v>93</v>
      </c>
      <c r="F19" s="16" t="s">
        <v>19</v>
      </c>
      <c r="G19" s="7" t="n">
        <v>19</v>
      </c>
      <c r="H19" s="6" t="n">
        <v>2387</v>
      </c>
      <c r="I19" s="6" t="n">
        <v>-45353</v>
      </c>
      <c r="J19" s="6" t="n">
        <v>-0</v>
      </c>
      <c r="K19" s="6" t="n">
        <v>-27.21</v>
      </c>
      <c r="L19" s="6" t="n">
        <v>-4.22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44308</v>
      </c>
      <c r="B20" s="16" t="s">
        <v>82</v>
      </c>
      <c r="C20" s="16" t="s">
        <v>102</v>
      </c>
      <c r="D20" s="16" t="s">
        <v>74</v>
      </c>
      <c r="E20" s="16" t="s">
        <v>93</v>
      </c>
      <c r="F20" s="16" t="s">
        <v>19</v>
      </c>
      <c r="G20" s="7" t="n">
        <v>7</v>
      </c>
      <c r="H20" s="6" t="n">
        <v>2387</v>
      </c>
      <c r="I20" s="6" t="n">
        <v>-16709</v>
      </c>
      <c r="J20" s="6" t="n">
        <v>-0</v>
      </c>
      <c r="K20" s="6" t="n">
        <v>-10.03</v>
      </c>
      <c r="L20" s="6" t="n">
        <v>-1.55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44356</v>
      </c>
      <c r="B21" s="22" t="s">
        <v>103</v>
      </c>
      <c r="C21" s="22" t="s">
        <v>104</v>
      </c>
      <c r="D21" s="22" t="s">
        <v>103</v>
      </c>
      <c r="E21" s="22" t="s">
        <v>103</v>
      </c>
      <c r="F21" s="22" t="s">
        <v>19</v>
      </c>
      <c r="G21" s="23" t="n">
        <v>1</v>
      </c>
      <c r="H21" s="24" t="n">
        <v>4442.1</v>
      </c>
      <c r="I21" s="24" t="n">
        <v>4442.1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44357</v>
      </c>
      <c r="B22" s="16" t="s">
        <v>82</v>
      </c>
      <c r="C22" s="16" t="s">
        <v>102</v>
      </c>
      <c r="D22" s="16" t="s">
        <v>74</v>
      </c>
      <c r="E22" s="16" t="s">
        <v>93</v>
      </c>
      <c r="F22" s="16" t="s">
        <v>19</v>
      </c>
      <c r="G22" s="7" t="n">
        <v>2</v>
      </c>
      <c r="H22" s="6" t="n">
        <v>2285.5</v>
      </c>
      <c r="I22" s="6" t="n">
        <v>-4571</v>
      </c>
      <c r="J22" s="6" t="n">
        <v>-0</v>
      </c>
      <c r="K22" s="6" t="n">
        <v>-2.74</v>
      </c>
      <c r="L22" s="6" t="n">
        <v>-0.42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44377</v>
      </c>
      <c r="B23" s="22" t="s">
        <v>103</v>
      </c>
      <c r="C23" s="22" t="s">
        <v>105</v>
      </c>
      <c r="D23" s="22" t="s">
        <v>103</v>
      </c>
      <c r="E23" s="22" t="s">
        <v>103</v>
      </c>
      <c r="F23" s="22" t="s">
        <v>19</v>
      </c>
      <c r="G23" s="23" t="n">
        <v>1</v>
      </c>
      <c r="H23" s="24" t="n">
        <v>3890.73</v>
      </c>
      <c r="I23" s="24" t="n">
        <v>3890.73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44400</v>
      </c>
      <c r="B24" s="22" t="s">
        <v>103</v>
      </c>
      <c r="C24" s="22" t="s">
        <v>106</v>
      </c>
      <c r="D24" s="22" t="s">
        <v>103</v>
      </c>
      <c r="E24" s="22" t="s">
        <v>103</v>
      </c>
      <c r="F24" s="22" t="s">
        <v>19</v>
      </c>
      <c r="G24" s="23" t="n">
        <v>1</v>
      </c>
      <c r="H24" s="24" t="n">
        <v>5820.5</v>
      </c>
      <c r="I24" s="24" t="n">
        <v>5820.5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44400</v>
      </c>
      <c r="B25" s="16" t="s">
        <v>16</v>
      </c>
      <c r="C25" s="16" t="s">
        <v>107</v>
      </c>
      <c r="D25" s="16" t="s">
        <v>74</v>
      </c>
      <c r="E25" s="16" t="s">
        <v>17</v>
      </c>
      <c r="F25" s="16" t="s">
        <v>19</v>
      </c>
      <c r="G25" s="7" t="n">
        <v>610</v>
      </c>
      <c r="H25" s="6" t="n">
        <v>18.831</v>
      </c>
      <c r="I25" s="6" t="n">
        <v>-11486.91</v>
      </c>
      <c r="J25" s="6" t="n">
        <v>-0</v>
      </c>
      <c r="K25" s="6" t="n">
        <v>-0</v>
      </c>
      <c r="L25" s="6" t="n">
        <v>-1.06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44412</v>
      </c>
      <c r="B26" s="22" t="s">
        <v>103</v>
      </c>
      <c r="C26" s="22" t="s">
        <v>108</v>
      </c>
      <c r="D26" s="22" t="s">
        <v>103</v>
      </c>
      <c r="E26" s="22" t="s">
        <v>103</v>
      </c>
      <c r="F26" s="22" t="s">
        <v>19</v>
      </c>
      <c r="G26" s="23" t="n">
        <v>1</v>
      </c>
      <c r="H26" s="24" t="n">
        <v>1023</v>
      </c>
      <c r="I26" s="24" t="n">
        <v>1023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44417</v>
      </c>
      <c r="B27" s="22" t="s">
        <v>103</v>
      </c>
      <c r="C27" s="22" t="s">
        <v>109</v>
      </c>
      <c r="D27" s="22" t="s">
        <v>103</v>
      </c>
      <c r="E27" s="22" t="s">
        <v>103</v>
      </c>
      <c r="F27" s="22" t="s">
        <v>19</v>
      </c>
      <c r="G27" s="23" t="n">
        <v>1</v>
      </c>
      <c r="H27" s="24" t="n">
        <v>15786</v>
      </c>
      <c r="I27" s="24" t="n">
        <v>15786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44417</v>
      </c>
      <c r="B28" s="16" t="s">
        <v>16</v>
      </c>
      <c r="C28" s="16" t="s">
        <v>107</v>
      </c>
      <c r="D28" s="16" t="s">
        <v>74</v>
      </c>
      <c r="E28" s="16" t="s">
        <v>17</v>
      </c>
      <c r="F28" s="16" t="s">
        <v>19</v>
      </c>
      <c r="G28" s="7" t="n">
        <v>870</v>
      </c>
      <c r="H28" s="6" t="n">
        <v>19.329</v>
      </c>
      <c r="I28" s="6" t="n">
        <v>-16816.23</v>
      </c>
      <c r="J28" s="6" t="n">
        <v>-0</v>
      </c>
      <c r="K28" s="6" t="n">
        <v>-0</v>
      </c>
      <c r="L28" s="6" t="n">
        <v>-1.56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44494</v>
      </c>
      <c r="B29" s="22" t="s">
        <v>103</v>
      </c>
      <c r="C29" s="22" t="s">
        <v>110</v>
      </c>
      <c r="D29" s="22" t="s">
        <v>103</v>
      </c>
      <c r="E29" s="22" t="s">
        <v>103</v>
      </c>
      <c r="F29" s="22" t="s">
        <v>19</v>
      </c>
      <c r="G29" s="23" t="n">
        <v>1</v>
      </c>
      <c r="H29" s="24" t="n">
        <v>2312.5</v>
      </c>
      <c r="I29" s="24" t="n">
        <v>2312.5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44565</v>
      </c>
      <c r="B30" s="22" t="s">
        <v>103</v>
      </c>
      <c r="C30" s="22" t="s">
        <v>111</v>
      </c>
      <c r="D30" s="22" t="s">
        <v>103</v>
      </c>
      <c r="E30" s="22" t="s">
        <v>103</v>
      </c>
      <c r="F30" s="22" t="s">
        <v>19</v>
      </c>
      <c r="G30" s="23" t="n">
        <v>1</v>
      </c>
      <c r="H30" s="24" t="n">
        <v>2697.56</v>
      </c>
      <c r="I30" s="24" t="n">
        <v>2697.56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44581</v>
      </c>
      <c r="B31" s="22" t="s">
        <v>103</v>
      </c>
      <c r="C31" s="22" t="s">
        <v>112</v>
      </c>
      <c r="D31" s="22" t="s">
        <v>103</v>
      </c>
      <c r="E31" s="22" t="s">
        <v>103</v>
      </c>
      <c r="F31" s="22" t="s">
        <v>19</v>
      </c>
      <c r="G31" s="23" t="n">
        <v>1</v>
      </c>
      <c r="H31" s="24" t="n">
        <v>6625.85</v>
      </c>
      <c r="I31" s="24" t="n">
        <v>6625.85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33" t="n">
        <v>44582</v>
      </c>
      <c r="B32" s="34" t="s">
        <v>99</v>
      </c>
      <c r="C32" s="34" t="s">
        <v>45</v>
      </c>
      <c r="D32" s="34" t="s">
        <v>99</v>
      </c>
      <c r="E32" s="34" t="s">
        <v>99</v>
      </c>
      <c r="F32" s="34" t="s">
        <v>19</v>
      </c>
      <c r="G32" s="35" t="n">
        <v>1</v>
      </c>
      <c r="H32" s="36" t="n">
        <v>-11667.52</v>
      </c>
      <c r="I32" s="36" t="n">
        <v>-11667.52</v>
      </c>
      <c r="J32" s="36" t="n">
        <v>0</v>
      </c>
      <c r="K32" s="36" t="n">
        <v>-0</v>
      </c>
      <c r="L32" s="36" t="n">
        <v>-0</v>
      </c>
      <c r="M32" s="6" t="s">
        <f>=I32+J32+K32+L32</f>
      </c>
      <c r="N32" s="34"/>
    </row>
    <row collapsed="false" customFormat="false" customHeight="false" hidden="false" ht="12.1" outlineLevel="0" r="33">
      <c r="A33" s="21" t="n">
        <v>44729</v>
      </c>
      <c r="B33" s="22" t="s">
        <v>103</v>
      </c>
      <c r="C33" s="22" t="s">
        <v>113</v>
      </c>
      <c r="D33" s="22" t="s">
        <v>103</v>
      </c>
      <c r="E33" s="22" t="s">
        <v>103</v>
      </c>
      <c r="F33" s="22" t="s">
        <v>19</v>
      </c>
      <c r="G33" s="23" t="n">
        <v>1</v>
      </c>
      <c r="H33" s="24" t="n">
        <v>5073.1</v>
      </c>
      <c r="I33" s="24" t="n">
        <v>5073.1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9" t="n">
        <v>44729</v>
      </c>
      <c r="B34" s="30" t="s">
        <v>114</v>
      </c>
      <c r="C34" s="30" t="s">
        <v>115</v>
      </c>
      <c r="D34" s="30" t="s">
        <v>114</v>
      </c>
      <c r="E34" s="30" t="s">
        <v>114</v>
      </c>
      <c r="F34" s="30" t="s">
        <v>19</v>
      </c>
      <c r="G34" s="31" t="n">
        <v>1</v>
      </c>
      <c r="H34" s="32" t="n">
        <v>-139.67</v>
      </c>
      <c r="I34" s="32" t="n">
        <v>-139.67</v>
      </c>
      <c r="J34" s="32" t="n">
        <v>0</v>
      </c>
      <c r="K34" s="32" t="n">
        <v>-0</v>
      </c>
      <c r="L34" s="32" t="n">
        <v>-0</v>
      </c>
      <c r="M34" s="6" t="s">
        <f>=I34+J34+K34+L34</f>
      </c>
      <c r="N34" s="30"/>
    </row>
    <row collapsed="false" customFormat="false" customHeight="false" hidden="false" ht="12.1" outlineLevel="0" r="35">
      <c r="A35" s="33" t="n">
        <v>44736</v>
      </c>
      <c r="B35" s="34" t="s">
        <v>99</v>
      </c>
      <c r="C35" s="34" t="s">
        <v>45</v>
      </c>
      <c r="D35" s="34" t="s">
        <v>99</v>
      </c>
      <c r="E35" s="34" t="s">
        <v>99</v>
      </c>
      <c r="F35" s="34" t="s">
        <v>19</v>
      </c>
      <c r="G35" s="35" t="n">
        <v>1</v>
      </c>
      <c r="H35" s="36" t="n">
        <v>-4933.43</v>
      </c>
      <c r="I35" s="36" t="n">
        <v>-4933.43</v>
      </c>
      <c r="J35" s="36" t="n">
        <v>0</v>
      </c>
      <c r="K35" s="36" t="n">
        <v>-0</v>
      </c>
      <c r="L35" s="36" t="n">
        <v>-0</v>
      </c>
      <c r="M35" s="6" t="s">
        <f>=I35+J35+K35+L35</f>
      </c>
      <c r="N35" s="34"/>
    </row>
    <row collapsed="false" customFormat="false" customHeight="false" hidden="false" ht="12.1" outlineLevel="0" r="36">
      <c r="A36" s="21" t="n">
        <v>44768</v>
      </c>
      <c r="B36" s="22" t="s">
        <v>103</v>
      </c>
      <c r="C36" s="22" t="s">
        <v>116</v>
      </c>
      <c r="D36" s="22" t="s">
        <v>103</v>
      </c>
      <c r="E36" s="22" t="s">
        <v>103</v>
      </c>
      <c r="F36" s="22" t="s">
        <v>19</v>
      </c>
      <c r="G36" s="23" t="n">
        <v>1</v>
      </c>
      <c r="H36" s="24" t="n">
        <v>7414.5</v>
      </c>
      <c r="I36" s="24" t="n">
        <v>7414.5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33" t="n">
        <v>44770</v>
      </c>
      <c r="B37" s="34" t="s">
        <v>99</v>
      </c>
      <c r="C37" s="34" t="s">
        <v>45</v>
      </c>
      <c r="D37" s="34" t="s">
        <v>99</v>
      </c>
      <c r="E37" s="34" t="s">
        <v>99</v>
      </c>
      <c r="F37" s="34" t="s">
        <v>19</v>
      </c>
      <c r="G37" s="35" t="n">
        <v>1</v>
      </c>
      <c r="H37" s="36" t="n">
        <v>-7414.5</v>
      </c>
      <c r="I37" s="36" t="n">
        <v>-7414.5</v>
      </c>
      <c r="J37" s="36" t="n">
        <v>0</v>
      </c>
      <c r="K37" s="36" t="n">
        <v>-0</v>
      </c>
      <c r="L37" s="36" t="n">
        <v>-0</v>
      </c>
      <c r="M37" s="6" t="s">
        <f>=I37+J37+K37+L37</f>
      </c>
      <c r="N37" s="34"/>
    </row>
    <row collapsed="false" customFormat="false" customHeight="false" hidden="false" ht="12.1" outlineLevel="0" r="38">
      <c r="A38" s="21" t="n">
        <v>44778</v>
      </c>
      <c r="B38" s="22" t="s">
        <v>103</v>
      </c>
      <c r="C38" s="22" t="s">
        <v>117</v>
      </c>
      <c r="D38" s="22" t="s">
        <v>103</v>
      </c>
      <c r="E38" s="22" t="s">
        <v>103</v>
      </c>
      <c r="F38" s="22" t="s">
        <v>19</v>
      </c>
      <c r="G38" s="23" t="n">
        <v>1</v>
      </c>
      <c r="H38" s="24" t="n">
        <v>11112</v>
      </c>
      <c r="I38" s="24" t="n">
        <v>11112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33" t="n">
        <v>44781</v>
      </c>
      <c r="B39" s="34" t="s">
        <v>99</v>
      </c>
      <c r="C39" s="34" t="s">
        <v>45</v>
      </c>
      <c r="D39" s="34" t="s">
        <v>99</v>
      </c>
      <c r="E39" s="34" t="s">
        <v>99</v>
      </c>
      <c r="F39" s="34" t="s">
        <v>19</v>
      </c>
      <c r="G39" s="35" t="n">
        <v>1</v>
      </c>
      <c r="H39" s="36" t="n">
        <v>-11112</v>
      </c>
      <c r="I39" s="36" t="n">
        <v>-11112</v>
      </c>
      <c r="J39" s="36" t="n">
        <v>0</v>
      </c>
      <c r="K39" s="36" t="n">
        <v>-0</v>
      </c>
      <c r="L39" s="36" t="n">
        <v>-0</v>
      </c>
      <c r="M39" s="6" t="s">
        <f>=I39+J39+K39+L39</f>
      </c>
      <c r="N39" s="34"/>
    </row>
    <row collapsed="false" customFormat="false" customHeight="false" hidden="false" ht="12.1" outlineLevel="0" r="40">
      <c r="A40" s="25" t="n">
        <v>44907.6125</v>
      </c>
      <c r="B40" s="26" t="s">
        <v>82</v>
      </c>
      <c r="C40" s="26" t="s">
        <v>102</v>
      </c>
      <c r="D40" s="26" t="s">
        <v>83</v>
      </c>
      <c r="E40" s="26" t="s">
        <v>93</v>
      </c>
      <c r="F40" s="26" t="s">
        <v>19</v>
      </c>
      <c r="G40" s="27" t="n">
        <v>-44</v>
      </c>
      <c r="H40" s="28" t="n">
        <v>1502.5</v>
      </c>
      <c r="I40" s="28" t="n">
        <v>66696.61</v>
      </c>
      <c r="J40" s="28" t="n">
        <v>0</v>
      </c>
      <c r="K40" s="28" t="n">
        <v>-0</v>
      </c>
      <c r="L40" s="28" t="n">
        <v>-0</v>
      </c>
      <c r="M40" s="6" t="s">
        <f>=I40+J40+K40+L40</f>
      </c>
      <c r="N40" s="26"/>
    </row>
    <row collapsed="false" customFormat="false" customHeight="false" hidden="false" ht="12.1" outlineLevel="0" r="41">
      <c r="A41" s="33" t="n">
        <v>44907.6125</v>
      </c>
      <c r="B41" s="34" t="s">
        <v>99</v>
      </c>
      <c r="C41" s="34" t="s">
        <v>68</v>
      </c>
      <c r="D41" s="34" t="s">
        <v>99</v>
      </c>
      <c r="E41" s="34" t="s">
        <v>99</v>
      </c>
      <c r="F41" s="34" t="s">
        <v>19</v>
      </c>
      <c r="G41" s="35" t="n">
        <v>1</v>
      </c>
      <c r="H41" s="36" t="n">
        <v>-66696.61</v>
      </c>
      <c r="I41" s="36" t="n">
        <v>-66696.61</v>
      </c>
      <c r="J41" s="36" t="n">
        <v>0</v>
      </c>
      <c r="K41" s="36" t="n">
        <v>-0</v>
      </c>
      <c r="L41" s="36" t="n">
        <v>-0</v>
      </c>
      <c r="M41" s="6" t="s">
        <f>=I41+J41+K41+L41</f>
      </c>
      <c r="N41" s="34"/>
    </row>
    <row collapsed="false" customFormat="false" customHeight="false" hidden="false" ht="12.1" outlineLevel="0" r="42">
      <c r="A42" s="25" t="n">
        <v>44911</v>
      </c>
      <c r="B42" s="26" t="s">
        <v>78</v>
      </c>
      <c r="C42" s="26" t="s">
        <v>95</v>
      </c>
      <c r="D42" s="26" t="s">
        <v>83</v>
      </c>
      <c r="E42" s="26" t="s">
        <v>93</v>
      </c>
      <c r="F42" s="26" t="s">
        <v>19</v>
      </c>
      <c r="G42" s="27" t="n">
        <v>-2200</v>
      </c>
      <c r="H42" s="28" t="n">
        <v>24.445</v>
      </c>
      <c r="I42" s="28" t="n">
        <v>53779</v>
      </c>
      <c r="J42" s="28" t="n">
        <v>0</v>
      </c>
      <c r="K42" s="28" t="n">
        <v>-32.27</v>
      </c>
      <c r="L42" s="28" t="n">
        <v>-0</v>
      </c>
      <c r="M42" s="6" t="s">
        <f>=I42+J42+K42+L42</f>
      </c>
      <c r="N42" s="26"/>
    </row>
    <row collapsed="false" customFormat="false" customHeight="false" hidden="false" ht="12.1" outlineLevel="0" r="43">
      <c r="A43" s="33" t="n">
        <v>44915</v>
      </c>
      <c r="B43" s="34" t="s">
        <v>99</v>
      </c>
      <c r="C43" s="34" t="s">
        <v>45</v>
      </c>
      <c r="D43" s="34" t="s">
        <v>99</v>
      </c>
      <c r="E43" s="34" t="s">
        <v>99</v>
      </c>
      <c r="F43" s="34" t="s">
        <v>19</v>
      </c>
      <c r="G43" s="35" t="n">
        <v>1</v>
      </c>
      <c r="H43" s="36" t="n">
        <v>-53746.73</v>
      </c>
      <c r="I43" s="36" t="n">
        <v>-53746.73</v>
      </c>
      <c r="J43" s="36" t="n">
        <v>0</v>
      </c>
      <c r="K43" s="36" t="n">
        <v>-0</v>
      </c>
      <c r="L43" s="36" t="n">
        <v>-0</v>
      </c>
      <c r="M43" s="6" t="s">
        <f>=I43+J43+K43+L43</f>
      </c>
      <c r="N43" s="34"/>
    </row>
    <row collapsed="false" customFormat="false" customHeight="false" hidden="false" ht="12.1" outlineLevel="0" r="44">
      <c r="A44" s="25" t="n">
        <v>44924</v>
      </c>
      <c r="B44" s="26" t="s">
        <v>78</v>
      </c>
      <c r="C44" s="26" t="s">
        <v>95</v>
      </c>
      <c r="D44" s="26" t="s">
        <v>83</v>
      </c>
      <c r="E44" s="26" t="s">
        <v>93</v>
      </c>
      <c r="F44" s="26" t="s">
        <v>19</v>
      </c>
      <c r="G44" s="27" t="n">
        <v>-100</v>
      </c>
      <c r="H44" s="28" t="n">
        <v>26.26</v>
      </c>
      <c r="I44" s="28" t="n">
        <v>2626</v>
      </c>
      <c r="J44" s="28" t="n">
        <v>0</v>
      </c>
      <c r="K44" s="28" t="n">
        <v>-1.58</v>
      </c>
      <c r="L44" s="28" t="n">
        <v>-0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44924</v>
      </c>
      <c r="B45" s="26" t="s">
        <v>78</v>
      </c>
      <c r="C45" s="26" t="s">
        <v>95</v>
      </c>
      <c r="D45" s="26" t="s">
        <v>83</v>
      </c>
      <c r="E45" s="26" t="s">
        <v>93</v>
      </c>
      <c r="F45" s="26" t="s">
        <v>19</v>
      </c>
      <c r="G45" s="27" t="n">
        <v>-100</v>
      </c>
      <c r="H45" s="28" t="n">
        <v>26.26</v>
      </c>
      <c r="I45" s="28" t="n">
        <v>2626</v>
      </c>
      <c r="J45" s="28" t="n">
        <v>0</v>
      </c>
      <c r="K45" s="28" t="n">
        <v>-1.57</v>
      </c>
      <c r="L45" s="28" t="n">
        <v>-0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44924</v>
      </c>
      <c r="B46" s="26" t="s">
        <v>78</v>
      </c>
      <c r="C46" s="26" t="s">
        <v>95</v>
      </c>
      <c r="D46" s="26" t="s">
        <v>83</v>
      </c>
      <c r="E46" s="26" t="s">
        <v>93</v>
      </c>
      <c r="F46" s="26" t="s">
        <v>19</v>
      </c>
      <c r="G46" s="27" t="n">
        <v>-300</v>
      </c>
      <c r="H46" s="28" t="n">
        <v>26.26</v>
      </c>
      <c r="I46" s="28" t="n">
        <v>7878</v>
      </c>
      <c r="J46" s="28" t="n">
        <v>0</v>
      </c>
      <c r="K46" s="28" t="n">
        <v>-4.73</v>
      </c>
      <c r="L46" s="28" t="n">
        <v>-0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44924</v>
      </c>
      <c r="B47" s="26" t="s">
        <v>81</v>
      </c>
      <c r="C47" s="26" t="s">
        <v>101</v>
      </c>
      <c r="D47" s="26" t="s">
        <v>83</v>
      </c>
      <c r="E47" s="26" t="s">
        <v>93</v>
      </c>
      <c r="F47" s="26" t="s">
        <v>19</v>
      </c>
      <c r="G47" s="27" t="n">
        <v>-60</v>
      </c>
      <c r="H47" s="28" t="n">
        <v>232.15</v>
      </c>
      <c r="I47" s="28" t="n">
        <v>13929</v>
      </c>
      <c r="J47" s="28" t="n">
        <v>0</v>
      </c>
      <c r="K47" s="28" t="n">
        <v>-8.36</v>
      </c>
      <c r="L47" s="28" t="n">
        <v>-0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44924</v>
      </c>
      <c r="B48" s="26" t="s">
        <v>81</v>
      </c>
      <c r="C48" s="26" t="s">
        <v>101</v>
      </c>
      <c r="D48" s="26" t="s">
        <v>83</v>
      </c>
      <c r="E48" s="26" t="s">
        <v>93</v>
      </c>
      <c r="F48" s="26" t="s">
        <v>19</v>
      </c>
      <c r="G48" s="27" t="n">
        <v>-120</v>
      </c>
      <c r="H48" s="28" t="n">
        <v>232.15</v>
      </c>
      <c r="I48" s="28" t="n">
        <v>27858</v>
      </c>
      <c r="J48" s="28" t="n">
        <v>0</v>
      </c>
      <c r="K48" s="28" t="n">
        <v>-16.71</v>
      </c>
      <c r="L48" s="28" t="n">
        <v>-0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44924</v>
      </c>
      <c r="B49" s="26" t="s">
        <v>81</v>
      </c>
      <c r="C49" s="26" t="s">
        <v>101</v>
      </c>
      <c r="D49" s="26" t="s">
        <v>83</v>
      </c>
      <c r="E49" s="26" t="s">
        <v>93</v>
      </c>
      <c r="F49" s="26" t="s">
        <v>19</v>
      </c>
      <c r="G49" s="27" t="n">
        <v>-70</v>
      </c>
      <c r="H49" s="28" t="n">
        <v>232.15</v>
      </c>
      <c r="I49" s="28" t="n">
        <v>16250.5</v>
      </c>
      <c r="J49" s="28" t="n">
        <v>0</v>
      </c>
      <c r="K49" s="28" t="n">
        <v>-9.75</v>
      </c>
      <c r="L49" s="28" t="n">
        <v>-0</v>
      </c>
      <c r="M49" s="6" t="s">
        <f>=I49+J49+K49+L49</f>
      </c>
      <c r="N49" s="26"/>
    </row>
    <row collapsed="false" customFormat="false" customHeight="false" hidden="false" ht="12.1" outlineLevel="0" r="50">
      <c r="A50" s="33" t="n">
        <v>44932</v>
      </c>
      <c r="B50" s="34" t="s">
        <v>99</v>
      </c>
      <c r="C50" s="34" t="s">
        <v>45</v>
      </c>
      <c r="D50" s="34" t="s">
        <v>99</v>
      </c>
      <c r="E50" s="34" t="s">
        <v>99</v>
      </c>
      <c r="F50" s="34" t="s">
        <v>19</v>
      </c>
      <c r="G50" s="35" t="n">
        <v>1</v>
      </c>
      <c r="H50" s="36" t="n">
        <v>-71124.8</v>
      </c>
      <c r="I50" s="36" t="n">
        <v>-71124.8</v>
      </c>
      <c r="J50" s="36" t="n">
        <v>0</v>
      </c>
      <c r="K50" s="36" t="n">
        <v>-0</v>
      </c>
      <c r="L50" s="36" t="n">
        <v>-0</v>
      </c>
      <c r="M50" s="6" t="s">
        <f>=I50+J50+K50+L50</f>
      </c>
      <c r="N50" s="34"/>
    </row>
    <row collapsed="false" customFormat="false" customHeight="false" hidden="false" ht="12.1" outlineLevel="0" r="51">
      <c r="A51" s="25" t="n">
        <v>44942</v>
      </c>
      <c r="B51" s="26" t="s">
        <v>79</v>
      </c>
      <c r="C51" s="26" t="s">
        <v>96</v>
      </c>
      <c r="D51" s="26" t="s">
        <v>83</v>
      </c>
      <c r="E51" s="26" t="s">
        <v>93</v>
      </c>
      <c r="F51" s="26" t="s">
        <v>19</v>
      </c>
      <c r="G51" s="27" t="n">
        <v>-900</v>
      </c>
      <c r="H51" s="28" t="n">
        <v>12.642</v>
      </c>
      <c r="I51" s="28" t="n">
        <v>11377.8</v>
      </c>
      <c r="J51" s="28" t="n">
        <v>0</v>
      </c>
      <c r="K51" s="28" t="n">
        <v>-6.83</v>
      </c>
      <c r="L51" s="28" t="n">
        <v>-0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44942</v>
      </c>
      <c r="B52" s="26" t="s">
        <v>79</v>
      </c>
      <c r="C52" s="26" t="s">
        <v>96</v>
      </c>
      <c r="D52" s="26" t="s">
        <v>83</v>
      </c>
      <c r="E52" s="26" t="s">
        <v>93</v>
      </c>
      <c r="F52" s="26" t="s">
        <v>19</v>
      </c>
      <c r="G52" s="27" t="n">
        <v>-200</v>
      </c>
      <c r="H52" s="28" t="n">
        <v>12.642</v>
      </c>
      <c r="I52" s="28" t="n">
        <v>2528.4</v>
      </c>
      <c r="J52" s="28" t="n">
        <v>0</v>
      </c>
      <c r="K52" s="28" t="n">
        <v>-1.52</v>
      </c>
      <c r="L52" s="28" t="n">
        <v>-0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44942</v>
      </c>
      <c r="B53" s="26" t="s">
        <v>79</v>
      </c>
      <c r="C53" s="26" t="s">
        <v>96</v>
      </c>
      <c r="D53" s="26" t="s">
        <v>83</v>
      </c>
      <c r="E53" s="26" t="s">
        <v>93</v>
      </c>
      <c r="F53" s="26" t="s">
        <v>19</v>
      </c>
      <c r="G53" s="27" t="n">
        <v>-200</v>
      </c>
      <c r="H53" s="28" t="n">
        <v>12.642</v>
      </c>
      <c r="I53" s="28" t="n">
        <v>2528.4</v>
      </c>
      <c r="J53" s="28" t="n">
        <v>0</v>
      </c>
      <c r="K53" s="28" t="n">
        <v>-1.52</v>
      </c>
      <c r="L53" s="28" t="n">
        <v>-0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44942</v>
      </c>
      <c r="B54" s="26" t="s">
        <v>79</v>
      </c>
      <c r="C54" s="26" t="s">
        <v>96</v>
      </c>
      <c r="D54" s="26" t="s">
        <v>83</v>
      </c>
      <c r="E54" s="26" t="s">
        <v>93</v>
      </c>
      <c r="F54" s="26" t="s">
        <v>19</v>
      </c>
      <c r="G54" s="27" t="n">
        <v>-300</v>
      </c>
      <c r="H54" s="28" t="n">
        <v>12.642</v>
      </c>
      <c r="I54" s="28" t="n">
        <v>3792.6</v>
      </c>
      <c r="J54" s="28" t="n">
        <v>0</v>
      </c>
      <c r="K54" s="28" t="n">
        <v>-2.28</v>
      </c>
      <c r="L54" s="28" t="n">
        <v>-0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44942</v>
      </c>
      <c r="B55" s="26" t="s">
        <v>79</v>
      </c>
      <c r="C55" s="26" t="s">
        <v>96</v>
      </c>
      <c r="D55" s="26" t="s">
        <v>83</v>
      </c>
      <c r="E55" s="26" t="s">
        <v>93</v>
      </c>
      <c r="F55" s="26" t="s">
        <v>19</v>
      </c>
      <c r="G55" s="27" t="n">
        <v>-400</v>
      </c>
      <c r="H55" s="28" t="n">
        <v>12.642</v>
      </c>
      <c r="I55" s="28" t="n">
        <v>5056.8</v>
      </c>
      <c r="J55" s="28" t="n">
        <v>0</v>
      </c>
      <c r="K55" s="28" t="n">
        <v>-3.03</v>
      </c>
      <c r="L55" s="28" t="n">
        <v>-0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44942</v>
      </c>
      <c r="B56" s="26" t="s">
        <v>79</v>
      </c>
      <c r="C56" s="26" t="s">
        <v>96</v>
      </c>
      <c r="D56" s="26" t="s">
        <v>83</v>
      </c>
      <c r="E56" s="26" t="s">
        <v>93</v>
      </c>
      <c r="F56" s="26" t="s">
        <v>19</v>
      </c>
      <c r="G56" s="27" t="n">
        <v>-300</v>
      </c>
      <c r="H56" s="28" t="n">
        <v>12.642</v>
      </c>
      <c r="I56" s="28" t="n">
        <v>3792.6</v>
      </c>
      <c r="J56" s="28" t="n">
        <v>0</v>
      </c>
      <c r="K56" s="28" t="n">
        <v>-2.27</v>
      </c>
      <c r="L56" s="28" t="n">
        <v>-0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44942</v>
      </c>
      <c r="B57" s="26" t="s">
        <v>79</v>
      </c>
      <c r="C57" s="26" t="s">
        <v>96</v>
      </c>
      <c r="D57" s="26" t="s">
        <v>83</v>
      </c>
      <c r="E57" s="26" t="s">
        <v>93</v>
      </c>
      <c r="F57" s="26" t="s">
        <v>19</v>
      </c>
      <c r="G57" s="27" t="n">
        <v>-1000</v>
      </c>
      <c r="H57" s="28" t="n">
        <v>12.642</v>
      </c>
      <c r="I57" s="28" t="n">
        <v>12642</v>
      </c>
      <c r="J57" s="28" t="n">
        <v>0</v>
      </c>
      <c r="K57" s="28" t="n">
        <v>-7.58</v>
      </c>
      <c r="L57" s="28" t="n">
        <v>-0</v>
      </c>
      <c r="M57" s="6" t="s">
        <f>=I57+J57+K57+L57</f>
      </c>
      <c r="N57" s="26"/>
    </row>
    <row collapsed="false" customFormat="false" customHeight="false" hidden="false" ht="12.1" outlineLevel="0" r="58">
      <c r="A58" s="33" t="n">
        <v>44945</v>
      </c>
      <c r="B58" s="34" t="s">
        <v>99</v>
      </c>
      <c r="C58" s="34" t="s">
        <v>45</v>
      </c>
      <c r="D58" s="34" t="s">
        <v>99</v>
      </c>
      <c r="E58" s="34" t="s">
        <v>99</v>
      </c>
      <c r="F58" s="34" t="s">
        <v>19</v>
      </c>
      <c r="G58" s="35" t="n">
        <v>1</v>
      </c>
      <c r="H58" s="36" t="n">
        <v>-41000</v>
      </c>
      <c r="I58" s="36" t="n">
        <v>-41000</v>
      </c>
      <c r="J58" s="36" t="n">
        <v>0</v>
      </c>
      <c r="K58" s="36" t="n">
        <v>-0</v>
      </c>
      <c r="L58" s="36" t="n">
        <v>-0</v>
      </c>
      <c r="M58" s="6" t="s">
        <f>=I58+J58+K58+L58</f>
      </c>
      <c r="N58" s="34"/>
    </row>
    <row collapsed="false" customFormat="false" customHeight="false" hidden="false" ht="12.1" outlineLevel="0" r="59">
      <c r="A59" s="25" t="n">
        <v>44949</v>
      </c>
      <c r="B59" s="26" t="s">
        <v>80</v>
      </c>
      <c r="C59" s="26" t="s">
        <v>100</v>
      </c>
      <c r="D59" s="26" t="s">
        <v>83</v>
      </c>
      <c r="E59" s="26" t="s">
        <v>93</v>
      </c>
      <c r="F59" s="26" t="s">
        <v>19</v>
      </c>
      <c r="G59" s="27" t="n">
        <v>-5</v>
      </c>
      <c r="H59" s="28" t="n">
        <v>14948</v>
      </c>
      <c r="I59" s="28" t="n">
        <v>74740</v>
      </c>
      <c r="J59" s="28" t="n">
        <v>0</v>
      </c>
      <c r="K59" s="28" t="n">
        <v>-44.84</v>
      </c>
      <c r="L59" s="28" t="n">
        <v>-0</v>
      </c>
      <c r="M59" s="6" t="s">
        <f>=I59+J59+K59+L59</f>
      </c>
      <c r="N59" s="26"/>
    </row>
    <row collapsed="false" customFormat="false" customHeight="false" hidden="false" ht="12.1" outlineLevel="0" r="60">
      <c r="A60" s="33" t="n">
        <v>44952</v>
      </c>
      <c r="B60" s="34" t="s">
        <v>99</v>
      </c>
      <c r="C60" s="34" t="s">
        <v>45</v>
      </c>
      <c r="D60" s="34" t="s">
        <v>99</v>
      </c>
      <c r="E60" s="34" t="s">
        <v>99</v>
      </c>
      <c r="F60" s="34" t="s">
        <v>19</v>
      </c>
      <c r="G60" s="35" t="n">
        <v>1</v>
      </c>
      <c r="H60" s="36" t="n">
        <v>-75388.73</v>
      </c>
      <c r="I60" s="36" t="n">
        <v>-75388.73</v>
      </c>
      <c r="J60" s="36" t="n">
        <v>0</v>
      </c>
      <c r="K60" s="36" t="n">
        <v>-0</v>
      </c>
      <c r="L60" s="36" t="n">
        <v>-0</v>
      </c>
      <c r="M60" s="6" t="s">
        <f>=I60+J60+K60+L60</f>
      </c>
      <c r="N60" s="34"/>
    </row>
    <row collapsed="false" customFormat="false" customHeight="false" hidden="false" ht="12.1" outlineLevel="0"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">
        <v>118</v>
      </c>
      <c r="M61" s="5" t="s">
        <f>=SUM(M2:M60)</f>
      </c>
      <c r="N61" s="4"/>
    </row>
  </sheetData>
  <autoFilter ref="A1:N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3</v>
      </c>
      <c r="G1" s="38" t="s">
        <v>121</v>
      </c>
      <c r="H1" s="38" t="s">
        <v>122</v>
      </c>
      <c r="I1" s="38" t="s">
        <v>123</v>
      </c>
      <c r="J1" s="38" t="s">
        <v>124</v>
      </c>
      <c r="K1" s="38" t="s">
        <v>125</v>
      </c>
      <c r="L1" s="38" t="s">
        <v>126</v>
      </c>
      <c r="M1" s="38" t="s">
        <v>127</v>
      </c>
      <c r="N1" s="38" t="s">
        <v>128</v>
      </c>
    </row>
    <row collapsed="false" customFormat="false" customHeight="false" hidden="false" ht="12.1" outlineLevel="0" r="2">
      <c r="A2" s="37" t="n">
        <v>44344</v>
      </c>
      <c r="B2" s="16" t="s">
        <v>129</v>
      </c>
      <c r="C2" s="16" t="s">
        <v>82</v>
      </c>
      <c r="D2" s="16" t="s">
        <v>130</v>
      </c>
      <c r="E2" s="7" t="n">
        <v>42</v>
      </c>
      <c r="F2" s="16" t="s">
        <v>19</v>
      </c>
      <c r="G2" s="6" t="n">
        <v>110.49</v>
      </c>
      <c r="H2" s="6" t="n">
        <v>2204</v>
      </c>
      <c r="I2" s="6" t="n">
        <v>2388.65</v>
      </c>
      <c r="J2" s="6" t="n">
        <v>749.85</v>
      </c>
      <c r="K2" s="6" t="n">
        <v>4640.58</v>
      </c>
      <c r="L2" s="6" t="n">
        <v>3890.73</v>
      </c>
      <c r="M2" s="6" t="n">
        <v>3.88</v>
      </c>
      <c r="N2" s="6" t="n">
        <v>4.2</v>
      </c>
    </row>
    <row collapsed="false" customFormat="false" customHeight="false" hidden="false" ht="12.1" outlineLevel="0" r="3">
      <c r="A3" s="37" t="n">
        <v>44348</v>
      </c>
      <c r="B3" s="16" t="s">
        <v>129</v>
      </c>
      <c r="C3" s="16" t="s">
        <v>80</v>
      </c>
      <c r="D3" s="16" t="s">
        <v>131</v>
      </c>
      <c r="E3" s="7" t="n">
        <v>5</v>
      </c>
      <c r="F3" s="16" t="s">
        <v>19</v>
      </c>
      <c r="G3" s="6" t="n">
        <v>1021.22</v>
      </c>
      <c r="H3" s="6" t="n">
        <v>26750</v>
      </c>
      <c r="I3" s="6" t="n">
        <v>22997.93</v>
      </c>
      <c r="J3" s="6" t="n">
        <v>664</v>
      </c>
      <c r="K3" s="6" t="n">
        <v>5106.1</v>
      </c>
      <c r="L3" s="6" t="n">
        <v>4442.1</v>
      </c>
      <c r="M3" s="6" t="n">
        <v>3.86</v>
      </c>
      <c r="N3" s="6" t="n">
        <v>3.32</v>
      </c>
    </row>
    <row collapsed="false" customFormat="false" customHeight="false" hidden="false" ht="12.1" outlineLevel="0" r="4">
      <c r="A4" s="37" t="n">
        <v>44385</v>
      </c>
      <c r="B4" s="16" t="s">
        <v>129</v>
      </c>
      <c r="C4" s="16" t="s">
        <v>81</v>
      </c>
      <c r="D4" s="16" t="s">
        <v>132</v>
      </c>
      <c r="E4" s="7" t="n">
        <v>250</v>
      </c>
      <c r="F4" s="16" t="s">
        <v>19</v>
      </c>
      <c r="G4" s="6" t="n">
        <v>26.51</v>
      </c>
      <c r="H4" s="6" t="n">
        <v>318.2</v>
      </c>
      <c r="I4" s="6" t="n">
        <v>315.72</v>
      </c>
      <c r="J4" s="6" t="n">
        <v>807</v>
      </c>
      <c r="K4" s="6" t="n">
        <v>6627.5</v>
      </c>
      <c r="L4" s="6" t="n">
        <v>5820.5</v>
      </c>
      <c r="M4" s="6" t="n">
        <v>7.37</v>
      </c>
      <c r="N4" s="6" t="n">
        <v>7.32</v>
      </c>
    </row>
    <row collapsed="false" customFormat="false" customHeight="false" hidden="false" ht="12.1" outlineLevel="0" r="5">
      <c r="A5" s="37" t="n">
        <v>44392</v>
      </c>
      <c r="B5" s="16" t="s">
        <v>129</v>
      </c>
      <c r="C5" s="16" t="s">
        <v>79</v>
      </c>
      <c r="D5" s="16" t="s">
        <v>133</v>
      </c>
      <c r="E5" s="7" t="n">
        <v>3300</v>
      </c>
      <c r="F5" s="16" t="s">
        <v>19</v>
      </c>
      <c r="G5" s="6" t="n">
        <v>0.31</v>
      </c>
      <c r="H5" s="6" t="n">
        <v>30.07</v>
      </c>
      <c r="I5" s="6" t="n">
        <v>28.57</v>
      </c>
      <c r="J5" s="6" t="n">
        <v>133</v>
      </c>
      <c r="K5" s="6" t="n">
        <v>1023</v>
      </c>
      <c r="L5" s="6" t="n">
        <v>890</v>
      </c>
      <c r="M5" s="6" t="n">
        <v>0.94</v>
      </c>
      <c r="N5" s="6" t="n">
        <v>0.9</v>
      </c>
    </row>
    <row collapsed="false" customFormat="false" customHeight="false" hidden="false" ht="12.1" outlineLevel="0" r="6">
      <c r="A6" s="37" t="n">
        <v>44397</v>
      </c>
      <c r="B6" s="16" t="s">
        <v>129</v>
      </c>
      <c r="C6" s="16" t="s">
        <v>78</v>
      </c>
      <c r="D6" s="16" t="s">
        <v>134</v>
      </c>
      <c r="E6" s="7" t="n">
        <v>2700</v>
      </c>
      <c r="F6" s="16" t="s">
        <v>19</v>
      </c>
      <c r="G6" s="6" t="n">
        <v>6.72</v>
      </c>
      <c r="H6" s="6" t="n">
        <v>38.46</v>
      </c>
      <c r="I6" s="6" t="n">
        <v>38.37</v>
      </c>
      <c r="J6" s="6" t="n">
        <v>2358</v>
      </c>
      <c r="K6" s="6" t="n">
        <v>18144</v>
      </c>
      <c r="L6" s="6" t="n">
        <v>15786</v>
      </c>
      <c r="M6" s="6" t="n">
        <v>15.24</v>
      </c>
      <c r="N6" s="6" t="n">
        <v>15.2</v>
      </c>
    </row>
    <row collapsed="false" customFormat="false" customHeight="false" hidden="false" ht="12.1" outlineLevel="0" r="7">
      <c r="A7" s="37" t="n">
        <v>44481</v>
      </c>
      <c r="B7" s="16" t="s">
        <v>129</v>
      </c>
      <c r="C7" s="16" t="s">
        <v>81</v>
      </c>
      <c r="D7" s="16" t="s">
        <v>132</v>
      </c>
      <c r="E7" s="7" t="n">
        <v>250</v>
      </c>
      <c r="F7" s="16" t="s">
        <v>19</v>
      </c>
      <c r="G7" s="6" t="n">
        <v>10.55</v>
      </c>
      <c r="H7" s="6" t="n">
        <v>318.05</v>
      </c>
      <c r="I7" s="6" t="n">
        <v>315.72</v>
      </c>
      <c r="J7" s="6" t="n">
        <v>325</v>
      </c>
      <c r="K7" s="6" t="n">
        <v>2637.5</v>
      </c>
      <c r="L7" s="6" t="n">
        <v>2312.5</v>
      </c>
      <c r="M7" s="6" t="n">
        <v>2.93</v>
      </c>
      <c r="N7" s="6" t="n">
        <v>2.91</v>
      </c>
    </row>
    <row collapsed="false" customFormat="false" customHeight="false" hidden="false" ht="12.1" outlineLevel="0" r="8">
      <c r="A8" s="37" t="n">
        <v>44547</v>
      </c>
      <c r="B8" s="16" t="s">
        <v>129</v>
      </c>
      <c r="C8" s="16" t="s">
        <v>82</v>
      </c>
      <c r="D8" s="16" t="s">
        <v>130</v>
      </c>
      <c r="E8" s="7" t="n">
        <v>44</v>
      </c>
      <c r="F8" s="16" t="s">
        <v>19</v>
      </c>
      <c r="G8" s="6" t="n">
        <v>73.65</v>
      </c>
      <c r="H8" s="6" t="n">
        <v>2031</v>
      </c>
      <c r="I8" s="6" t="n">
        <v>2384.04</v>
      </c>
      <c r="J8" s="6" t="n">
        <v>543.04</v>
      </c>
      <c r="K8" s="6" t="n">
        <v>3240.6</v>
      </c>
      <c r="L8" s="6" t="n">
        <v>2697.56</v>
      </c>
      <c r="M8" s="6" t="n">
        <v>2.57</v>
      </c>
      <c r="N8" s="6" t="n">
        <v>3.02</v>
      </c>
    </row>
    <row collapsed="false" customFormat="false" customHeight="false" hidden="false" ht="12.1" outlineLevel="0" r="9">
      <c r="A9" s="37" t="n">
        <v>44575</v>
      </c>
      <c r="B9" s="16" t="s">
        <v>129</v>
      </c>
      <c r="C9" s="16" t="s">
        <v>80</v>
      </c>
      <c r="D9" s="16" t="s">
        <v>131</v>
      </c>
      <c r="E9" s="7" t="n">
        <v>5</v>
      </c>
      <c r="F9" s="16" t="s">
        <v>19</v>
      </c>
      <c r="G9" s="6" t="n">
        <v>1523.17</v>
      </c>
      <c r="H9" s="6" t="n">
        <v>22648</v>
      </c>
      <c r="I9" s="6" t="n">
        <v>22997.93</v>
      </c>
      <c r="J9" s="6" t="n">
        <v>990</v>
      </c>
      <c r="K9" s="6" t="n">
        <v>7615.85</v>
      </c>
      <c r="L9" s="6" t="n">
        <v>6625.85</v>
      </c>
      <c r="M9" s="6" t="n">
        <v>5.76</v>
      </c>
      <c r="N9" s="6" t="n">
        <v>5.85</v>
      </c>
    </row>
    <row collapsed="false" customFormat="false" customHeight="false" hidden="false" ht="12.1" outlineLevel="0" r="10">
      <c r="A10" s="37" t="n">
        <v>44726</v>
      </c>
      <c r="B10" s="16" t="s">
        <v>129</v>
      </c>
      <c r="C10" s="16" t="s">
        <v>80</v>
      </c>
      <c r="D10" s="16" t="s">
        <v>131</v>
      </c>
      <c r="E10" s="7" t="n">
        <v>5</v>
      </c>
      <c r="F10" s="16" t="s">
        <v>19</v>
      </c>
      <c r="G10" s="6" t="n">
        <v>1166.22</v>
      </c>
      <c r="H10" s="6" t="n">
        <v>19102</v>
      </c>
      <c r="I10" s="6" t="n">
        <v>22997.93</v>
      </c>
      <c r="J10" s="6" t="n">
        <v>758</v>
      </c>
      <c r="K10" s="6" t="n">
        <v>5831.1</v>
      </c>
      <c r="L10" s="6" t="n">
        <v>5073.1</v>
      </c>
      <c r="M10" s="6" t="n">
        <v>4.41</v>
      </c>
      <c r="N10" s="6" t="n">
        <v>5.31</v>
      </c>
    </row>
    <row collapsed="false" customFormat="false" customHeight="false" hidden="false" ht="12.1" outlineLevel="0" r="11">
      <c r="A11" s="37" t="n">
        <v>44754</v>
      </c>
      <c r="B11" s="16" t="s">
        <v>129</v>
      </c>
      <c r="C11" s="16" t="s">
        <v>81</v>
      </c>
      <c r="D11" s="16" t="s">
        <v>132</v>
      </c>
      <c r="E11" s="7" t="n">
        <v>250</v>
      </c>
      <c r="F11" s="16" t="s">
        <v>19</v>
      </c>
      <c r="G11" s="6" t="n">
        <v>33.85</v>
      </c>
      <c r="H11" s="6" t="n">
        <v>236.85</v>
      </c>
      <c r="I11" s="6" t="n">
        <v>315.72</v>
      </c>
      <c r="J11" s="6" t="n">
        <v>1100</v>
      </c>
      <c r="K11" s="6" t="n">
        <v>8462.5</v>
      </c>
      <c r="L11" s="6" t="n">
        <v>7362.5</v>
      </c>
      <c r="M11" s="6" t="n">
        <v>9.33</v>
      </c>
      <c r="N11" s="6" t="n">
        <v>12.43</v>
      </c>
    </row>
    <row collapsed="false" customFormat="false" customHeight="false" hidden="false" ht="12.1" outlineLevel="0" r="12">
      <c r="A12" s="37" t="n">
        <v>44762</v>
      </c>
      <c r="B12" s="16" t="s">
        <v>129</v>
      </c>
      <c r="C12" s="16" t="s">
        <v>78</v>
      </c>
      <c r="D12" s="16" t="s">
        <v>134</v>
      </c>
      <c r="E12" s="7" t="n">
        <v>2700</v>
      </c>
      <c r="F12" s="16" t="s">
        <v>19</v>
      </c>
      <c r="G12" s="6" t="n">
        <v>4.73</v>
      </c>
      <c r="H12" s="6" t="n">
        <v>28.91</v>
      </c>
      <c r="I12" s="6" t="n">
        <v>38.37</v>
      </c>
      <c r="J12" s="6" t="n">
        <v>1660</v>
      </c>
      <c r="K12" s="6" t="n">
        <v>12771</v>
      </c>
      <c r="L12" s="6" t="n">
        <v>11111</v>
      </c>
      <c r="M12" s="6" t="n">
        <v>10.72</v>
      </c>
      <c r="N12" s="6" t="n">
        <v>14.23</v>
      </c>
    </row>
  </sheetData>
  <autoFilter ref="A1:N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135</v>
      </c>
      <c r="G1" s="38" t="s">
        <v>136</v>
      </c>
      <c r="H1" s="38" t="s">
        <v>41</v>
      </c>
      <c r="I1" s="38" t="s">
        <v>137</v>
      </c>
      <c r="J1" s="38" t="s">
        <v>138</v>
      </c>
      <c r="K1" s="38" t="s">
        <v>139</v>
      </c>
      <c r="L1" s="38" t="s">
        <v>140</v>
      </c>
      <c r="M1" s="38" t="s">
        <v>141</v>
      </c>
      <c r="N1" s="38" t="s">
        <v>142</v>
      </c>
      <c r="O1" s="38" t="s">
        <v>143</v>
      </c>
    </row>
    <row collapsed="false" customFormat="false" customHeight="false" hidden="false" ht="12.1" outlineLevel="0" r="2">
      <c r="A2" s="39" t="n">
        <v>44400</v>
      </c>
      <c r="B2" s="16" t="s">
        <v>129</v>
      </c>
      <c r="C2" s="16" t="s">
        <v>16</v>
      </c>
      <c r="D2" s="16" t="s">
        <v>18</v>
      </c>
      <c r="E2" s="17" t="n">
        <v>610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1814</v>
      </c>
      <c r="J2" s="17" t="n">
        <v>18.832737704918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44417</v>
      </c>
      <c r="B3" s="16" t="s">
        <v>129</v>
      </c>
      <c r="C3" s="16" t="s">
        <v>16</v>
      </c>
      <c r="D3" s="16" t="s">
        <v>18</v>
      </c>
      <c r="E3" s="17" t="n">
        <v>870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1797</v>
      </c>
      <c r="J3" s="17" t="n">
        <v>19.330793103448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/>
      <c r="B4" s="16"/>
      <c r="C4" s="16"/>
      <c r="D4" s="16"/>
      <c r="E4" s="17"/>
      <c r="F4" s="7"/>
      <c r="G4" s="17"/>
      <c r="H4" s="16"/>
      <c r="I4" s="7"/>
      <c r="J4" s="17"/>
      <c r="K4" s="4" t="s">
        <v>23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144</v>
      </c>
      <c r="D1" s="38" t="s">
        <v>145</v>
      </c>
      <c r="E1" s="38" t="s">
        <v>123</v>
      </c>
      <c r="F1" s="38" t="s">
        <v>146</v>
      </c>
      <c r="G1" s="38" t="s">
        <v>120</v>
      </c>
      <c r="H1" s="38" t="s">
        <v>147</v>
      </c>
      <c r="I1" s="38" t="s">
        <v>148</v>
      </c>
      <c r="J1" s="38" t="s">
        <v>149</v>
      </c>
      <c r="K1" s="38" t="s">
        <v>150</v>
      </c>
    </row>
    <row collapsed="false" customFormat="false" customHeight="false" hidden="false" ht="12.1" outlineLevel="0" r="2">
      <c r="A2" s="16" t="s">
        <v>77</v>
      </c>
      <c r="B2" s="16" t="s">
        <v>151</v>
      </c>
      <c r="C2" s="40" t="n">
        <v>44110</v>
      </c>
      <c r="D2" s="41" t="n">
        <v>44140</v>
      </c>
      <c r="E2" s="17" t="n">
        <v>208.7345</v>
      </c>
      <c r="F2" s="17" t="n">
        <v>217.4192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151</v>
      </c>
      <c r="C3" s="40" t="n">
        <v>44110</v>
      </c>
      <c r="D3" s="41" t="n">
        <v>44140</v>
      </c>
      <c r="E3" s="17" t="n">
        <v>208.7546</v>
      </c>
      <c r="F3" s="17" t="n">
        <v>217.4192</v>
      </c>
      <c r="G3" s="17" t="n">
        <v>330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134</v>
      </c>
      <c r="C4" s="40" t="n">
        <v>44144</v>
      </c>
      <c r="D4" s="41" t="n">
        <v>44911</v>
      </c>
      <c r="E4" s="17" t="n">
        <v>38.3716</v>
      </c>
      <c r="F4" s="17" t="n">
        <v>24.4303</v>
      </c>
      <c r="G4" s="17" t="n">
        <v>2200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78</v>
      </c>
      <c r="B5" s="16" t="s">
        <v>134</v>
      </c>
      <c r="C5" s="40" t="n">
        <v>44144</v>
      </c>
      <c r="D5" s="41" t="n">
        <v>44924</v>
      </c>
      <c r="E5" s="17" t="n">
        <v>38.3716</v>
      </c>
      <c r="F5" s="17" t="n">
        <v>26.2442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78</v>
      </c>
      <c r="B6" s="16" t="s">
        <v>134</v>
      </c>
      <c r="C6" s="40" t="n">
        <v>44144</v>
      </c>
      <c r="D6" s="41" t="n">
        <v>44924</v>
      </c>
      <c r="E6" s="17" t="n">
        <v>38.3716</v>
      </c>
      <c r="F6" s="17" t="n">
        <v>26.2443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78</v>
      </c>
      <c r="B7" s="16" t="s">
        <v>134</v>
      </c>
      <c r="C7" s="40" t="n">
        <v>44144</v>
      </c>
      <c r="D7" s="41" t="n">
        <v>44924</v>
      </c>
      <c r="E7" s="17" t="n">
        <v>38.3716</v>
      </c>
      <c r="F7" s="17" t="n">
        <v>26.2442</v>
      </c>
      <c r="G7" s="17" t="n">
        <v>300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79</v>
      </c>
      <c r="B8" s="16" t="s">
        <v>133</v>
      </c>
      <c r="C8" s="40" t="n">
        <v>44187</v>
      </c>
      <c r="D8" s="41" t="n">
        <v>44942</v>
      </c>
      <c r="E8" s="17" t="n">
        <v>28.5667</v>
      </c>
      <c r="F8" s="17" t="n">
        <v>12.6344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79</v>
      </c>
      <c r="B9" s="16" t="s">
        <v>133</v>
      </c>
      <c r="C9" s="40" t="n">
        <v>44187</v>
      </c>
      <c r="D9" s="41" t="n">
        <v>44942</v>
      </c>
      <c r="E9" s="17" t="n">
        <v>28.5698</v>
      </c>
      <c r="F9" s="17" t="n">
        <v>12.6344</v>
      </c>
      <c r="G9" s="17" t="n">
        <v>800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79</v>
      </c>
      <c r="B10" s="16" t="s">
        <v>133</v>
      </c>
      <c r="C10" s="40" t="n">
        <v>44187</v>
      </c>
      <c r="D10" s="41" t="n">
        <v>44942</v>
      </c>
      <c r="E10" s="17" t="n">
        <v>28.5698</v>
      </c>
      <c r="F10" s="17" t="n">
        <v>12.6344</v>
      </c>
      <c r="G10" s="17" t="n">
        <v>200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79</v>
      </c>
      <c r="B11" s="16" t="s">
        <v>133</v>
      </c>
      <c r="C11" s="40" t="n">
        <v>44187</v>
      </c>
      <c r="D11" s="41" t="n">
        <v>44942</v>
      </c>
      <c r="E11" s="17" t="n">
        <v>28.5698</v>
      </c>
      <c r="F11" s="17" t="n">
        <v>12.6344</v>
      </c>
      <c r="G11" s="17" t="n">
        <v>200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79</v>
      </c>
      <c r="B12" s="16" t="s">
        <v>133</v>
      </c>
      <c r="C12" s="40" t="n">
        <v>44187</v>
      </c>
      <c r="D12" s="41" t="n">
        <v>44942</v>
      </c>
      <c r="E12" s="17" t="n">
        <v>28.5698</v>
      </c>
      <c r="F12" s="17" t="n">
        <v>12.6344</v>
      </c>
      <c r="G12" s="17" t="n">
        <v>300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79</v>
      </c>
      <c r="B13" s="16" t="s">
        <v>133</v>
      </c>
      <c r="C13" s="40" t="n">
        <v>44187</v>
      </c>
      <c r="D13" s="41" t="n">
        <v>44942</v>
      </c>
      <c r="E13" s="17" t="n">
        <v>28.5698</v>
      </c>
      <c r="F13" s="17" t="n">
        <v>12.6344</v>
      </c>
      <c r="G13" s="17" t="n">
        <v>400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79</v>
      </c>
      <c r="B14" s="16" t="s">
        <v>133</v>
      </c>
      <c r="C14" s="40" t="n">
        <v>44187</v>
      </c>
      <c r="D14" s="41" t="n">
        <v>44942</v>
      </c>
      <c r="E14" s="17" t="n">
        <v>28.5698</v>
      </c>
      <c r="F14" s="17" t="n">
        <v>12.6344</v>
      </c>
      <c r="G14" s="17" t="n">
        <v>300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79</v>
      </c>
      <c r="B15" s="16" t="s">
        <v>133</v>
      </c>
      <c r="C15" s="40" t="n">
        <v>44187</v>
      </c>
      <c r="D15" s="41" t="n">
        <v>44942</v>
      </c>
      <c r="E15" s="17" t="n">
        <v>28.5698</v>
      </c>
      <c r="F15" s="17" t="n">
        <v>12.6344</v>
      </c>
      <c r="G15" s="17" t="n">
        <v>1000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80</v>
      </c>
      <c r="B16" s="16" t="s">
        <v>131</v>
      </c>
      <c r="C16" s="40" t="n">
        <v>44264</v>
      </c>
      <c r="D16" s="41" t="n">
        <v>44949</v>
      </c>
      <c r="E16" s="17" t="n">
        <v>22997.926</v>
      </c>
      <c r="F16" s="17" t="n">
        <v>14939.032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81</v>
      </c>
      <c r="B17" s="16" t="s">
        <v>132</v>
      </c>
      <c r="C17" s="40" t="n">
        <v>44264</v>
      </c>
      <c r="D17" s="41" t="n">
        <v>44924</v>
      </c>
      <c r="E17" s="17" t="n">
        <v>315.7186</v>
      </c>
      <c r="F17" s="17" t="n">
        <v>232.0107</v>
      </c>
      <c r="G17" s="17" t="n">
        <v>60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81</v>
      </c>
      <c r="B18" s="16" t="s">
        <v>132</v>
      </c>
      <c r="C18" s="40" t="n">
        <v>44264</v>
      </c>
      <c r="D18" s="41" t="n">
        <v>44924</v>
      </c>
      <c r="E18" s="17" t="n">
        <v>315.7186</v>
      </c>
      <c r="F18" s="17" t="n">
        <v>232.0108</v>
      </c>
      <c r="G18" s="17" t="n">
        <v>120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81</v>
      </c>
      <c r="B19" s="16" t="s">
        <v>132</v>
      </c>
      <c r="C19" s="40" t="n">
        <v>44264</v>
      </c>
      <c r="D19" s="41" t="n">
        <v>44924</v>
      </c>
      <c r="E19" s="17" t="n">
        <v>315.7186</v>
      </c>
      <c r="F19" s="17" t="n">
        <v>232.0107</v>
      </c>
      <c r="G19" s="17" t="n">
        <v>70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82</v>
      </c>
      <c r="B20" s="16" t="s">
        <v>130</v>
      </c>
      <c r="C20" s="40" t="n">
        <v>44308</v>
      </c>
      <c r="D20" s="41" t="n">
        <v>44907</v>
      </c>
      <c r="E20" s="17" t="n">
        <v>2388.654</v>
      </c>
      <c r="F20" s="17" t="n">
        <v>1515.832</v>
      </c>
      <c r="G20" s="17" t="n">
        <v>15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82</v>
      </c>
      <c r="B21" s="16" t="s">
        <v>130</v>
      </c>
      <c r="C21" s="40" t="n">
        <v>44308</v>
      </c>
      <c r="D21" s="41" t="n">
        <v>44907</v>
      </c>
      <c r="E21" s="17" t="n">
        <v>2388.65</v>
      </c>
      <c r="F21" s="17" t="n">
        <v>1515.832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82</v>
      </c>
      <c r="B22" s="16" t="s">
        <v>130</v>
      </c>
      <c r="C22" s="40" t="n">
        <v>44308</v>
      </c>
      <c r="D22" s="41" t="n">
        <v>44907</v>
      </c>
      <c r="E22" s="17" t="n">
        <v>2388.6542</v>
      </c>
      <c r="F22" s="17" t="n">
        <v>1515.832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82</v>
      </c>
      <c r="B23" s="16" t="s">
        <v>130</v>
      </c>
      <c r="C23" s="40" t="n">
        <v>44308</v>
      </c>
      <c r="D23" s="41" t="n">
        <v>44907</v>
      </c>
      <c r="E23" s="17" t="n">
        <v>2388.6543</v>
      </c>
      <c r="F23" s="17" t="n">
        <v>1515.832</v>
      </c>
      <c r="G23" s="17" t="n">
        <v>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82</v>
      </c>
      <c r="B24" s="16" t="s">
        <v>130</v>
      </c>
      <c r="C24" s="40" t="n">
        <v>44357</v>
      </c>
      <c r="D24" s="41" t="n">
        <v>44907</v>
      </c>
      <c r="E24" s="17" t="n">
        <v>2287.08</v>
      </c>
      <c r="F24" s="17" t="n">
        <v>1515.832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2026-07-10T17:07:32.00Z</dcterms:created>
  <dc:creator>izi-invest.ru</dc:creator>
  <cp:revision>0</cp:revision>
</cp:coreProperties>
</file>