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<sst xmlns="http://schemas.openxmlformats.org/spreadsheetml/2006/main" count="4285" uniqueCount="407">
  <si>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</si>
  <si>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</si>
  <si>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</si>
  <si>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</si>
  <si>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</si>
  <si>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</si>
  <si>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</si>
  <si>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</si>
  <si>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</si>
  <si>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</si>
  <si>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</si>
  <si>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</si>
  <si>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</si>
  <si>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</si>
  <si>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</si>
  <si>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</si>
  <si>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BTI</t>
  </si>
  <si>
    <t>share</t>
  </si>
  <si>
    <t>British American Tobacco  Industries, p.l.c. Common Stock AD</t>
  </si>
  <si>
    <t>USD</t>
  </si>
  <si>
    <t>AMD</t>
  </si>
  <si>
    <t>SBER</t>
  </si>
  <si>
    <t>Сбербанк</t>
  </si>
  <si>
    <t>RUR</t>
  </si>
  <si>
    <t>BYN</t>
  </si>
  <si>
    <t>T</t>
  </si>
  <si>
    <t>AT&amp;T Inc.</t>
  </si>
  <si>
    <t>CAD</t>
  </si>
  <si>
    <t>AAPL</t>
  </si>
  <si>
    <t>Apple Inc.</t>
  </si>
  <si>
    <t>CHF</t>
  </si>
  <si>
    <t>INTC</t>
  </si>
  <si>
    <t>Intel Corporation</t>
  </si>
  <si>
    <t>CNY</t>
  </si>
  <si>
    <t>JD</t>
  </si>
  <si>
    <t>JD.com, Inc</t>
  </si>
  <si>
    <t>EUR</t>
  </si>
  <si>
    <t>WY</t>
  </si>
  <si>
    <t>Weyerhaeuser Company Common Stock</t>
  </si>
  <si>
    <t>GBP</t>
  </si>
  <si>
    <t>BABA</t>
  </si>
  <si>
    <t>Alibaba Group Holding Limited American Depositary Shares eac</t>
  </si>
  <si>
    <t>GLD</t>
  </si>
  <si>
    <t>WBD</t>
  </si>
  <si>
    <t>Warner Bros. Discovery, Inc.</t>
  </si>
  <si>
    <t>HKD</t>
  </si>
  <si>
    <t>ET</t>
  </si>
  <si>
    <t>Energy Transfer LP Common Units</t>
  </si>
  <si>
    <t>JPY</t>
  </si>
  <si>
    <t>UPRO</t>
  </si>
  <si>
    <t>Юнипро ао</t>
  </si>
  <si>
    <t>KZT</t>
  </si>
  <si>
    <t>SWN</t>
  </si>
  <si>
    <t>Southwestern Energy Company Common Stock</t>
  </si>
  <si>
    <t>MOMO</t>
  </si>
  <si>
    <t>Momo Inc</t>
  </si>
  <si>
    <t>SLV</t>
  </si>
  <si>
    <t>Сумма по акциям:</t>
  </si>
  <si>
    <t>TRY</t>
  </si>
  <si>
    <t>FXIT</t>
  </si>
  <si>
    <t>etf</t>
  </si>
  <si>
    <t>iFXIT ETF</t>
  </si>
  <si>
    <t>UAH</t>
  </si>
  <si>
    <t>Сумма по фондам:</t>
  </si>
  <si>
    <t>SU24019RMFS0</t>
  </si>
  <si>
    <t>bond</t>
  </si>
  <si>
    <t>ОФЗ 24019</t>
  </si>
  <si>
    <t>2019-10-16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</si>
  <si>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</si>
  <si>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</si>
  <si>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</si>
  <si>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</si>
  <si>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</si>
  <si>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</si>
  <si>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</si>
  <si>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</si>
  <si>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</si>
  <si>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</si>
  <si>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</si>
  <si>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</si>
  <si>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</si>
  <si>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Проценты по договорам займа (данные из сделок)</t>
  </si>
  <si>
    <t>Купон по RU000A1003E6 - АПРИФП БП1 34шт. по 13.15 RUR - налог 32 RUR (данные из БД)</t>
  </si>
  <si>
    <t>Купон по RU000A1006B5 - МясничБОП3 34шт. по 11.1 RUR - налог 7 RUR (данные из БД)</t>
  </si>
  <si>
    <t>Купоны АПРИ (данные из сделок)</t>
  </si>
  <si>
    <t>Купоны Мясничий (данные из сделок)</t>
  </si>
  <si>
    <t>Купон по SU24019RMFS0 - ОФЗ 24019 96шт. по 36.65 RUR - налог 0 RUR (данные из БД)</t>
  </si>
  <si>
    <t>Купоны ОФЗ 24019 (данные из сделок)</t>
  </si>
  <si>
    <t>Дивиденд по NVTK - Новатэк ао 20шт. по 16.81 RUR (данные из БД)</t>
  </si>
  <si>
    <t>Дивиденд по NLMK - НЛМК ао 150шт. по 5.8 RUR (данные из БД)</t>
  </si>
  <si>
    <t>Купон по RU000A0ZZFP5 - ПР-Лиз 1P1 29шт. по 32.41 RUR - налог 6 RUR (данные из БД)</t>
  </si>
  <si>
    <t>Купоны ПР Лизинг (данные из сделок)</t>
  </si>
  <si>
    <t>Дивиденд по MOEX - МосБиржа 330шт. по 7.7 RUR (данные из БД)</t>
  </si>
  <si>
    <t>Дивиденды НЛМК (данные из сделок)</t>
  </si>
  <si>
    <t>Дивиденды Новатэк (данные из сделок)</t>
  </si>
  <si>
    <t>Дивиденды Мосбиржа (данные из сделок)</t>
  </si>
  <si>
    <t>Купон по RU000A0JWSQ7 - Мордовия03 96шт. по 29.17 RUR - налог 0 RUR (данные из БД)</t>
  </si>
  <si>
    <t>Купоны Мордовия 34003 обл. (данные из сделок)</t>
  </si>
  <si>
    <t>Дивиденд по SBERP - Сбербанк-п 260шт. по 16 RUR (данные из БД)</t>
  </si>
  <si>
    <t>Дивиденд по NLMK - НЛМК ао 250шт. по 7.34 RUR (данные из БД)</t>
  </si>
  <si>
    <t>Проценты по договорам займа  (данные из сделок)</t>
  </si>
  <si>
    <t>Дивиденды Сбербанк (данные из сделок)</t>
  </si>
  <si>
    <t>Дивиденд по TATNP - Татнфт 3ап 80шт. по 32.38 RUR (данные из БД)</t>
  </si>
  <si>
    <t>Дивиденд по RSTI - Россети ао 39000шт. по 0.02 RUR (данные из БД)</t>
  </si>
  <si>
    <t>Дивиденд по LSRG - ЛСР ао 100шт. по 78 RUR (данные из БД)</t>
  </si>
  <si>
    <t>Купон по RU000A1003E6 - АПРИФП БП1 34шт. по 13.15 RUR - налог 34 RUR (данные из БД)</t>
  </si>
  <si>
    <t>Купон по RU000A1006B5 - МясничБОП3 74шт. по 11.1 RUR - налог 21 RUR (данные из БД)</t>
  </si>
  <si>
    <t>Дивиденды ЛСР (данные из сделок)</t>
  </si>
  <si>
    <t>Дивиденд по SNGSP - Сургнфгз-п 1000шт. по 7.62 RUR (данные из БД)</t>
  </si>
  <si>
    <t>Дивиденд по AFKS - Система ао 2000шт. по 0.11 RUR (данные из БД)</t>
  </si>
  <si>
    <t>Дивиденды Татнефть (данные из сделок)</t>
  </si>
  <si>
    <t>Дивиденды Россети (данные из сделок)</t>
  </si>
  <si>
    <t>Дивиденды АФК Система (данные из сделок)</t>
  </si>
  <si>
    <t>Дивиденды Сургутнефтегаз (данные из сделок)</t>
  </si>
  <si>
    <t>Купон по RU000A0ZZFP5 - ПР-Лиз 1P1 29шт. по 32.41 RUR - налог 10 RUR (данные из БД)</t>
  </si>
  <si>
    <t>Купон по RU000A1003E6 - АПРИФП БП1 34шт. по 13.15 RUR - налог 35 RUR (данные из БД)</t>
  </si>
  <si>
    <t>Купон по RU000A1006B5 - МясничБОП3 77шт. по 11.1 RUR - налог 25 RUR (данные из БД)</t>
  </si>
  <si>
    <t>Амортизация Мордовия03: 96 шт. по 300 RUR.  (данные из БД)</t>
  </si>
  <si>
    <t>Амортизация Мордовия 34003 (данные из сделок)</t>
  </si>
  <si>
    <t>Купоны Мордовия 34003 (данные из сделок)</t>
  </si>
  <si>
    <t>Купон по RU000A1003E6 - АПРИФП БП1 34шт. по 13.15 RUR - налог 37 RUR (данные из БД)</t>
  </si>
  <si>
    <t>Купон по RU000A1006B5 - МясничБОП3 77шт. по 11.1 RUR - налог 28 RUR (данные из БД)</t>
  </si>
  <si>
    <t>Дивиденд по TATNP - Татнфт 3ап 180шт. по 40.11 RUR (данные из БД)</t>
  </si>
  <si>
    <t>Дивиденд по BTI - British American Tobacco  Industries, p.l.c. Common Stock AD 43шт. по 0.67 USD (данные из БД)</t>
  </si>
  <si>
    <t>Дивиденд по T - AT&amp;T Inc. 20шт. по 0.51 USD (данные из БД)</t>
  </si>
  <si>
    <t>Дивиденд по NLMK - НЛМК ао 350шт. по 3.68 RUR (данные из БД)</t>
  </si>
  <si>
    <t>Дивиденд по NVTK - Новатэк ао 20шт. по 14.23 RUR (данные из БД)</t>
  </si>
  <si>
    <t>Купон по RU000A1003E6 - АПРИФП БП1 34шт. по 13.15 RUR - налог 39 RUR (данные из БД)</t>
  </si>
  <si>
    <t>Купон по RU000A1006B5 - МясничБОП3 77шт. по 11.1 RUR - налог 33 RUR (данные из БД)</t>
  </si>
  <si>
    <t>Амортизация ОФЗ 24019: 103 шт. по 1000 RUR.  (данные из БД)</t>
  </si>
  <si>
    <t>Купон по SU24019RMFS0 - ОФЗ 24019 103шт. по 38.64 RUR - налог 0 RUR (данные из БД)</t>
  </si>
  <si>
    <t>Дивиденд по SIBN - Газпрнефть 180шт. по 18.14 RUR (данные из БД)</t>
  </si>
  <si>
    <t>Купон по RU000A0ZZFP5 - ПР-Лиз 1P1 29шт. по 32.41 RUR - налог 24 RUR (данные из БД)</t>
  </si>
  <si>
    <t>Дивиденды Газпромнефть (данные из сделок)</t>
  </si>
  <si>
    <t>Дивиденд по AAPL - Apple Inc. 10шт. по 0.77 USD (данные из БД)</t>
  </si>
  <si>
    <t>Купон по RU000A1003E6 - АПРИФП БП1 34шт. по 13.15 RUR - налог 41 RUR (данные из БД)</t>
  </si>
  <si>
    <t>Купон по RU000A1006B5 - МясничБОП3 77шт. по 11.1 RUR - налог 38 RUR (данные из БД)</t>
  </si>
  <si>
    <t>Дивиденды ATT (данные из сделок)</t>
  </si>
  <si>
    <t>Дивиденды Apple (данные из сделок)</t>
  </si>
  <si>
    <t>Дивиденды BTI (данные из сделок)</t>
  </si>
  <si>
    <t>Дивиденд по WY - Weyerhaeuser Company Common Stock 30шт. по 0.34 USD (данные из БД)</t>
  </si>
  <si>
    <t>Купон по RU000A1003E6 - АПРИФП БП1 34шт. по 13.15 RUR - налог 44 RUR (данные из БД)</t>
  </si>
  <si>
    <t>Купон по RU000A1006B5 - МясничБОП3 77шт. по 11.1 RUR - налог 44 RUR (данные из БД)</t>
  </si>
  <si>
    <t>Дивиденд по UPRO - Юнипро ао 10000шт. по 0.11 RUR (данные из БД)</t>
  </si>
  <si>
    <t>Дивиденд по BTI - British American Tobacco  Industries, p.l.c. Common Stock AD 50шт. по 0.66 USD (данные из БД)</t>
  </si>
  <si>
    <t>Вывод ДС</t>
  </si>
  <si>
    <t>Дивиденд по TATNP - Татнфт 3ап 180шт. по 24.36 RUR (данные из БД)</t>
  </si>
  <si>
    <t>Дивиденды Weyerhaeuser (данные из сделок)</t>
  </si>
  <si>
    <t>Дивиденды Юнипро (данные из сделок)</t>
  </si>
  <si>
    <t>Купон по RU000A1003E6 - АПРИФП БП1 34шт. по 13.15 RUR - налог 46 RUR (данные из БД)</t>
  </si>
  <si>
    <t>Купон по RU000A1006B5 - МясничБОП3 77шт. по 11.1 RUR - налог 49 RUR (данные из БД)</t>
  </si>
  <si>
    <t>Дивиденд по T - AT&amp;T Inc. 20шт. по 0.52 USD (данные из БД)</t>
  </si>
  <si>
    <t>Купон по RU000A0ZZFP5 - ПР-Лиз 1P1 29шт. по 32.41 RUR - налог 42 RUR (данные из БД)</t>
  </si>
  <si>
    <t>Дивиденд по ET - Energy Transfer LP Common Units 10шт. по 0.31 USD (данные из БД)</t>
  </si>
  <si>
    <t>Купон по RU000A1006B5 - МясничБОП3 77шт. по 11.1 RUR - налог 50 RUR (данные из БД)</t>
  </si>
  <si>
    <t>Дивиденд по MAC - Macerich Company (The) Common Stock 50шт. по 0.75 USD (данные из БД)</t>
  </si>
  <si>
    <t>Дивиденды ET (данные из сделок)</t>
  </si>
  <si>
    <t>Купон по RU000A1003E6 - АПРИФП БП1 34шт. по 13.15 RUR - налог 49 RUR (данные из БД)</t>
  </si>
  <si>
    <t>Купон по RU000A1006B5 - МясничБОП3 77шт. по 11.1 RUR - налог 55 RUR (данные из БД)</t>
  </si>
  <si>
    <t>Дивиденды и купоны (данные из сделок)</t>
  </si>
  <si>
    <t>Дивиденды Macerich (данные из сделок)</t>
  </si>
  <si>
    <t>Дивиденд по BTI - British American Tobacco  Industries, p.l.c. Common Stock AD 50шт. по 0.68 USD (данные из БД)</t>
  </si>
  <si>
    <t>Дивиденд по MAC - Macerich Company (The) Common Stock 100шт. по 0.1 USD (данные из БД)</t>
  </si>
  <si>
    <t>Купон по RU000A0ZZFP5 - ПР-Лиз 1P1 29шт. по 28.67 RUR - налог 14 RUR (данные из БД)</t>
  </si>
  <si>
    <t>Купон по RU000A1003E6 - АПРИФП БП1 34шт. по 13.15 RUR - налог 51 RUR (данные из БД)</t>
  </si>
  <si>
    <t>Дивиденд по NVTK - Новатэк ао 20шт. по 18.1 RUR (данные из БД)</t>
  </si>
  <si>
    <t>Купон по RU000A1006B5 - МясничБОП3 77шт. по 11.1 RUR - налог 59 RUR (данные из БД)</t>
  </si>
  <si>
    <t>Дивиденд по LSRG - ЛСР ао 100шт. по 30 RUR (данные из БД)</t>
  </si>
  <si>
    <t>Дивиденд по MOEX - МосБиржа 560шт. по 7.93 RUR (данные из БД)</t>
  </si>
  <si>
    <t>Купон по RU000A1003E6 - АПРИФП БП1 34шт. по 13.15 RUR - налог 54 RUR (данные из БД)</t>
  </si>
  <si>
    <t>Купон по RU000A1006B5 - МясничБОП3 77шт. по 11.1 RUR - налог 66 RUR (данные из БД)</t>
  </si>
  <si>
    <t>Дивиденд по RSTI - Россети ао 39000шт. по 0.09 RUR (данные из БД)</t>
  </si>
  <si>
    <t>Дивиденд по SIBN - Газпрнефть 180шт. по 19.82 RUR (данные из БД)</t>
  </si>
  <si>
    <t>Дивиденд по TATNP - Татнфт 3ап 180шт. по 1 RUR (данные из БД)</t>
  </si>
  <si>
    <t>Купон по RU000A1003E6 - АПРИФП БП1 34шт. по 13.15 RUR - налог 58 RUR (данные из БД)</t>
  </si>
  <si>
    <t>Купон по RU000A1006B5 - МясничБОП3 77шт. по 11.1 RUR - налог 78 RUR (данные из БД)</t>
  </si>
  <si>
    <t>Выплата при выделении эмитента по The Macerich Company (данные из сделок)</t>
  </si>
  <si>
    <t>Дивиденд по AFKS - Система ао 2000шт. по 0.13 RUR (данные из БД)</t>
  </si>
  <si>
    <t>Купон по RU000A1003E6 - АПРИФП БП1 34шт. по 13.15 RUR - налог 64 RUR (данные из БД)</t>
  </si>
  <si>
    <t>Купон по RU000A0ZZFP5 - ПР-Лиз 1P1 29шт. по 28.67 RUR - налог 38 RUR (данные из БД)</t>
  </si>
  <si>
    <t>Купон по RU000A1006B5 - МясничБОП3 77шт. по 11.1 RUR - налог 90 RUR (данные из БД)</t>
  </si>
  <si>
    <t>Дивиденд по MAC - Macerich Company (The) Common Stock 105шт. по 0.15 USD (данные из БД)</t>
  </si>
  <si>
    <t>Купон по RU000A1003E6 - АПРИФП БП1 34шт. по 13.15 RUR - налог 66 RUR (данные из БД)</t>
  </si>
  <si>
    <t>Купон по RU000A1006B5 - МясничБОП3 77шт. по 11.1 RUR - налог 94 RUR (данные из БД)</t>
  </si>
  <si>
    <t>Дивиденд по BTI - British American Tobacco  Industries, p.l.c. Common Stock AD 65шт. по 0.68 USD (данные из БД)</t>
  </si>
  <si>
    <t>Дивиденд по SBERP - Сбербанк-п 300шт. по 18.7 RUR (данные из БД)</t>
  </si>
  <si>
    <t>Дивиденд по SBER - Сбербанк 400шт. по 18.7 RUR (данные из БД)</t>
  </si>
  <si>
    <t>Дивиденд по T - AT&amp;T Inc. 70шт. по 0.52 USD (данные из БД)</t>
  </si>
  <si>
    <t>Дивиденд по LSRG - ЛСР ао 100шт. по 20 RUR (данные из БД)</t>
  </si>
  <si>
    <t>Дивиденды Сбербанк АП (данные из сделок)</t>
  </si>
  <si>
    <t>Дивиденды Сбербанк АО (данные из сделок)</t>
  </si>
  <si>
    <t>Дивиденд по ET - Energy Transfer LP Common Units 10шт. по 0.15 USD (данные из БД)</t>
  </si>
  <si>
    <t>Дивиденд WY (данные из сделок)</t>
  </si>
  <si>
    <t>Дивиденд по T - AT&amp;T Inc. 72шт. по 0.52 USD (данные из БД)</t>
  </si>
  <si>
    <t>Дивиденд по WY - Weyerhaeuser Company Common Stock 30шт. по 0.17 USD (данные из БД)</t>
  </si>
  <si>
    <t>Дивиденд по INTC - Intel Corporation 10шт. по 0.35 USD (данные из БД)</t>
  </si>
  <si>
    <t>Дивиденд по AAPL - Apple Inc. 5шт. по 0.21 USD (данные из БД)</t>
  </si>
  <si>
    <t>Дивиденд по BTI - British American Tobacco  Industries, p.l.c. Common Stock AD 65шт. по 0.75 USD (данные из БД)</t>
  </si>
  <si>
    <t>Дивиденд по MOMO - Momo Inc 3шт. по 0.64 USD (данные из БД)</t>
  </si>
  <si>
    <t>Дивиденд по AAPL - Apple Inc. 5шт. по 0.22 USD (данные из БД)</t>
  </si>
  <si>
    <t>Дивиденд по UPRO - Юнипро ао 10000шт. по 0.13 RUR (данные из БД)</t>
  </si>
  <si>
    <t>Дивиденд по WY - Weyerhaeuser Company Common Stock 30шт. по 0.5 USD (данные из БД)</t>
  </si>
  <si>
    <t>Дивиденд по UPRO - Юнипро ао 10000шт. по 0.19 RUR (данные из БД)</t>
  </si>
  <si>
    <t>Дивиденд по INTC - Intel Corporation 10шт. по 0.37 USD (данные из БД)</t>
  </si>
  <si>
    <t>Дивиденд по ET - Energy Transfer LP Common Units 10шт. по 0.18 USD (данные из БД)</t>
  </si>
  <si>
    <t>Дивиденд по WY - Weyerhaeuser Company Common Stock 30шт. по 1.45 USD (данные из БД)</t>
  </si>
  <si>
    <t>Дивиденд по WY - Weyerhaeuser Company Common Stock 30шт. по 0.18 USD (данные из БД)</t>
  </si>
  <si>
    <t>Дивиденд по BTI - British American Tobacco  Industries, p.l.c. Common Stock AD 65шт. по 0.74 USD (данные из БД)</t>
  </si>
  <si>
    <t>Дивиденд по T - AT&amp;T Inc. 72шт. по 0.28 USD (данные из БД)</t>
  </si>
  <si>
    <t>Дивиденд по AAPL - Apple Inc. 5шт. по 0.23 USD (данные из БД)</t>
  </si>
  <si>
    <t>Дивиденд по ET - Energy Transfer LP Common Units 10шт. по 0.2 USD (данные из БД)</t>
  </si>
  <si>
    <t>Дивиденд по JD - JD.com, Inc 27шт. по 1.24 USD (данные из БД)</t>
  </si>
  <si>
    <t>Дивиденд по ET - Energy Transfer LP Common Units 10шт. по 0.23 USD (данные из БД)</t>
  </si>
  <si>
    <t>Дивиденд по ET - Energy Transfer LP Common Units 10шт. по 0.27 USD (данные из БД)</t>
  </si>
  <si>
    <t>Дивиденд по WY - Weyerhaeuser Company Common Stock 30шт. по 0.9 USD (данные из БД)</t>
  </si>
  <si>
    <t>Дивиденд по WY - Weyerhaeuser Company Common Stock 30шт. по 0.19 USD (данные из БД)</t>
  </si>
  <si>
    <t>Дивиденд по BTI - British American Tobacco  Industries, p.l.c. Common Stock AD 65шт. по 0.7 USD (данные из БД)</t>
  </si>
  <si>
    <t>Дивиденд по JD - JD.com, Inc 27шт. по 0.62 USD (данные из БД)</t>
  </si>
  <si>
    <t>Дивиденд по MOMO - Momo Inc 3шт. по 0.72 USD (данные из БД)</t>
  </si>
  <si>
    <t>Дивиденд по INTC - Intel Corporation 10шт. по 0.13 USD (данные из БД)</t>
  </si>
  <si>
    <t>Дивиденд по SBER - Сбербанк 400шт. по 25 RUR (данные из БД)</t>
  </si>
  <si>
    <t>Дивиденд по AAPL - Apple Inc. 5шт. по 0.24 USD (данные из БД)</t>
  </si>
  <si>
    <t>Дивиденд по BABA - Alibaba Group Holding Limited American Depositary Shares eac 4шт. по 1 USD (данные из БД)</t>
  </si>
  <si>
    <t>Дивиденд по ET - Energy Transfer LP Common Units 10шт. по 0.32 USD (данные из БД)</t>
  </si>
  <si>
    <t>Дивиденд по WY - Weyerhaeuser Company Common Stock 30шт. по 0.14 USD (данные из БД)</t>
  </si>
  <si>
    <t>Дивиденд по WY - Weyerhaeuser Company Common Stock 30шт. по 0.2 USD (данные из БД)</t>
  </si>
  <si>
    <t>Дивиденд по JD - JD.com, Inc 27шт. по 0.76 USD (данные из БД)</t>
  </si>
  <si>
    <t>Дивиденд по MOMO - Momo Inc 3шт. по 0.54 USD (данные из БД)</t>
  </si>
  <si>
    <t>Дивиденд по AAPL - Apple Inc. 5шт. по 0.25 USD (данные из БД)</t>
  </si>
  <si>
    <t>Дивиденд по BABA - Alibaba Group Holding Limited American Depositary Shares eac 4шт. по 1.66 USD (данные из БД)</t>
  </si>
  <si>
    <t>Дивиденд по SBER - Сбербанк 400шт. по 33.3 RUR (данные из БД)</t>
  </si>
  <si>
    <t>Дивиденд по ET - Energy Transfer LP Common Units 10шт. по 0.33 USD (данные из БД)</t>
  </si>
  <si>
    <t>Дивиденд по WY - Weyerhaeuser Company Common Stock 30шт. по 0.21 USD (данные из БД)</t>
  </si>
  <si>
    <t>Дивиденд по JD - JD.com, Inc 27шт. по 1 USD (данные из БД)</t>
  </si>
  <si>
    <t>Дивиденд по MOMO - Momo Inc 3шт. по 0.3 USD (данные из БД)</t>
  </si>
  <si>
    <t>Дивиденд по AAPL - Apple Inc. 5шт. по 0.26 USD (данные из БД)</t>
  </si>
  <si>
    <t>Дивиденд по SBER - Сбербанк 400шт. по 34.84 RUR (данные из БД)</t>
  </si>
  <si>
    <t>Дивиденд по ET - Energy Transfer LP Common Units 10шт. по 0.34 USD (данные из БД)</t>
  </si>
  <si>
    <t>Дивиденд по BTI - British American Tobacco  Industries, p.l.c. Common Stock AD 65шт. по 0.84 USD (данные из БД)</t>
  </si>
  <si>
    <t>Дивиденд по MOMO - Momo Inc 3шт. по 0.28 USD (данные из БД)</t>
  </si>
  <si>
    <t>Дивиденд по AAPL - Apple Inc. 5шт. по 0.27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</si>
  <si>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</si>
  <si>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</si>
  <si>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</si>
  <si>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</si>
  <si>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</si>
  <si>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</si>
  <si>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+17 шт. WBD:spbex (Warner Bros. Discovery, Inc.)</t>
  </si>
  <si>
    <t>Стоимость сейчас</t>
  </si>
  <si>
    <t>sell</t>
  </si>
  <si>
    <t>Полный доход</t>
  </si>
  <si>
    <t>RU000A0JWSQ7</t>
  </si>
  <si>
    <t>RU000A1006B5</t>
  </si>
  <si>
    <t>RU000A1003E6</t>
  </si>
  <si>
    <t>RU000A0ZZFP5</t>
  </si>
  <si>
    <t>SBERP</t>
  </si>
  <si>
    <t>MOEX</t>
  </si>
  <si>
    <t>LSRG</t>
  </si>
  <si>
    <t>TATNP</t>
  </si>
  <si>
    <t>SNGSP</t>
  </si>
  <si>
    <t>NLMK</t>
  </si>
  <si>
    <t>RSTI</t>
  </si>
  <si>
    <t>AFKS</t>
  </si>
  <si>
    <t>NVTK</t>
  </si>
  <si>
    <t>SIBN</t>
  </si>
  <si>
    <t>MAC</t>
  </si>
  <si>
    <t>BTI
British American Tobacco  Industries, p.l.c. Common Stock AD</t>
  </si>
  <si>
    <t>SBER
Сбербанк</t>
  </si>
  <si>
    <t>T
AT&amp;T Inc.</t>
  </si>
  <si>
    <t>AAPL
Apple Inc.</t>
  </si>
  <si>
    <t>INTC
Intel Corporation</t>
  </si>
  <si>
    <t>JD
JD.com, Inc</t>
  </si>
  <si>
    <t>WY
Weyerhaeuser Company Common Stock</t>
  </si>
  <si>
    <t>BABA
Alibaba Group Holding Limited American Depositary Shares eac</t>
  </si>
  <si>
    <t>WBD
Warner Bros. Discovery, Inc.</t>
  </si>
  <si>
    <t>ET
Energy Transfer LP Common Units</t>
  </si>
  <si>
    <t>UPRO
Юнипро ао</t>
  </si>
  <si>
    <t>SWN
Southwestern Energy Company Common Stock</t>
  </si>
  <si>
    <t>MOMO
Momo Inc</t>
  </si>
  <si>
    <t>FXIT
iFXIT ETF</t>
  </si>
  <si>
    <t>SU24019RMFS0
ОФЗ 24019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</si>
  <si>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</si>
  <si>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</si>
  <si>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</si>
  <si>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</si>
  <si>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</si>
  <si>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</si>
  <si>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</si>
  <si>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</si>
  <si>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ОФЗ-ПК 24019 16/10/19</t>
  </si>
  <si>
    <t>Мордовия 34003 обл.</t>
  </si>
  <si>
    <t>Мясничий БО-П03</t>
  </si>
  <si>
    <t>АПРИ Флай Плэнинг АО БО-П01</t>
  </si>
  <si>
    <t>ПР-Лизинг ООО БО 001Р-01</t>
  </si>
  <si>
    <t>Сбербанк России ПАО ап</t>
  </si>
  <si>
    <t>Группа ЛСР ПАО ао</t>
  </si>
  <si>
    <t>ПАО Московская Биржа</t>
  </si>
  <si>
    <t>ПАО "Татнефть" ап 3 вып.</t>
  </si>
  <si>
    <t>commission</t>
  </si>
  <si>
    <t>Комиссия брокера</t>
  </si>
  <si>
    <t>Комиссия депозитария</t>
  </si>
  <si>
    <t>dohod</t>
  </si>
  <si>
    <t>Проценты по договорам займа</t>
  </si>
  <si>
    <t>FinEx USA IT UCITS ETF</t>
  </si>
  <si>
    <t>Сургутнефтегаз ПАО ап</t>
  </si>
  <si>
    <t>Вознаграждение брокера за заключение договоров</t>
  </si>
  <si>
    <t>АФК "Система" ПАО ао</t>
  </si>
  <si>
    <t>"Российские сети" ПАО ао</t>
  </si>
  <si>
    <t>ПАО "НЛМК" ао</t>
  </si>
  <si>
    <t>Купоны АПРИ</t>
  </si>
  <si>
    <t>Купоны Мясничий</t>
  </si>
  <si>
    <t>Купоны ОФЗ 24019</t>
  </si>
  <si>
    <t>ПАО "НОВАТЭК" ао</t>
  </si>
  <si>
    <t>Купоны ПР Лизинг</t>
  </si>
  <si>
    <t>Дивиденды НЛМК</t>
  </si>
  <si>
    <t>Дивиденды Новатэк</t>
  </si>
  <si>
    <t>Дивиденды Мосбиржа</t>
  </si>
  <si>
    <t>Купоны Мордовия 34003 обл.</t>
  </si>
  <si>
    <t>USD000UTSTOM</t>
  </si>
  <si>
    <t>USDRUB_TOM - USD/РУБ</t>
  </si>
  <si>
    <t>selt</t>
  </si>
  <si>
    <t>Пеня на сумму неисполненных обязательств</t>
  </si>
  <si>
    <t>Проценты по договорам займа </t>
  </si>
  <si>
    <t>Дивиденды Сбербанк</t>
  </si>
  <si>
    <t>Дивиденды ЛСР</t>
  </si>
  <si>
    <t>Возмещение затрат вышестоящего Брокера</t>
  </si>
  <si>
    <t>Дивиденды Татнефть</t>
  </si>
  <si>
    <t>Дивиденды Россети</t>
  </si>
  <si>
    <t>Юнипро ПАО ао</t>
  </si>
  <si>
    <t>Дивиденды АФК Система</t>
  </si>
  <si>
    <t>Дивиденды Сургутнефтегаз</t>
  </si>
  <si>
    <t>British American Tobacco  Industries, p.l.c. Common Stock ADR</t>
  </si>
  <si>
    <t>amort</t>
  </si>
  <si>
    <t>Амортизация Мордовия 34003</t>
  </si>
  <si>
    <t>Купоны Мордовия 34003</t>
  </si>
  <si>
    <t>Газпром нефть ПАО ао</t>
  </si>
  <si>
    <t>Deutsche Bank Trust Company Americas</t>
  </si>
  <si>
    <t>Дивиденды Газпромнефть</t>
  </si>
  <si>
    <t>Дивиденды ATT</t>
  </si>
  <si>
    <t>Дивиденды BTI</t>
  </si>
  <si>
    <t>Дивиденды Apple</t>
  </si>
  <si>
    <t>Macerich Company (The) Common Stock</t>
  </si>
  <si>
    <t>НДФЛ от операций с обращающимися ЦБ за 2019 год</t>
  </si>
  <si>
    <t>output</t>
  </si>
  <si>
    <t>Дивиденды Weyerhaeuser</t>
  </si>
  <si>
    <t>Дивиденды Юнипро</t>
  </si>
  <si>
    <t>НДФЛ - По итогам года за 2019 год</t>
  </si>
  <si>
    <t>Дивиденды ET</t>
  </si>
  <si>
    <t>Дивиденды и купоны</t>
  </si>
  <si>
    <t>Дивиденды Macerich</t>
  </si>
  <si>
    <t>НДФЛ от операций с обращающимися ЦБ за 2020 год</t>
  </si>
  <si>
    <t>Глобальная операция (зачисление) </t>
  </si>
  <si>
    <t>Выплата при выделении эмитента по The Macerich Company</t>
  </si>
  <si>
    <t>НДФЛ по операциям займа</t>
  </si>
  <si>
    <t>Комиссия брокера за ГО</t>
  </si>
  <si>
    <t>Сбербанк России ПАО ао</t>
  </si>
  <si>
    <t>Дивиденды Сбербанк АО</t>
  </si>
  <si>
    <t>Дивиденды Сбербанк АП</t>
  </si>
  <si>
    <t>Дивиденд WY</t>
  </si>
  <si>
    <t>nalog</t>
  </si>
  <si>
    <t>Списание налогов</t>
  </si>
  <si>
    <t>Alibaba Group Holding Limited American Depositary Shares each representing eight Ordinary share</t>
  </si>
  <si>
    <t>Возмещение затрат вышестоящего брокера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</si>
  <si>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</si>
  <si>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</si>
  <si>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</si>
  <si>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</si>
  <si>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</si>
  <si>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</si>
  <si>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</si>
  <si>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</si>
  <si>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</si>
  <si>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</si>
  <si>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</si>
  <si>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</si>
  <si>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Финам</t>
  </si>
  <si>
    <t>НЛМК ао</t>
  </si>
  <si>
    <t>Новатэк ао</t>
  </si>
  <si>
    <t>МосБиржа</t>
  </si>
  <si>
    <t>Сбербанк-п</t>
  </si>
  <si>
    <t>Татнфт 3ап</t>
  </si>
  <si>
    <t>Россети ао</t>
  </si>
  <si>
    <t>ЛСР ао</t>
  </si>
  <si>
    <t>Система ао</t>
  </si>
  <si>
    <t>Сургнфгз-п</t>
  </si>
  <si>
    <t>Газпрнефть</t>
  </si>
  <si>
    <t>Купон</t>
  </si>
  <si>
    <t>АПРИФП БП1</t>
  </si>
  <si>
    <t>МясничБОП3</t>
  </si>
  <si>
    <t>ПР-Лиз 1P1</t>
  </si>
  <si>
    <t>Мордовия03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</si>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</sst>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64.04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0.1807</v>
      </c>
      <c r="L2" s="6" t="n">
        <v>2452.45</v>
      </c>
      <c r="M2" s="17" t="n">
        <v>19.08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400</v>
      </c>
      <c r="F3" s="6" t="n">
        <v>323.35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0.1612</v>
      </c>
      <c r="L3" s="6" t="n">
        <v>227.24</v>
      </c>
      <c r="M3" s="17" t="n">
        <v>8.36</v>
      </c>
      <c r="N3" s="16"/>
      <c r="O3" s="16" t="s">
        <v>24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72</v>
      </c>
      <c r="F4" s="6" t="n">
        <v>24.89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0.02</v>
      </c>
      <c r="L4" s="6" t="n">
        <v>2198.72</v>
      </c>
      <c r="M4" s="17" t="n">
        <v>8.21</v>
      </c>
      <c r="N4" s="16"/>
      <c r="O4" s="16" t="s">
        <v>27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310.85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0.2819</v>
      </c>
      <c r="L5" s="6" t="n">
        <v>9572.1</v>
      </c>
      <c r="M5" s="17" t="n">
        <v>7.12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</v>
      </c>
      <c r="F6" s="6" t="n">
        <v>121.77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0.1853</v>
      </c>
      <c r="L6" s="6" t="n">
        <v>3650.03</v>
      </c>
      <c r="M6" s="17" t="n">
        <v>5.58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27</v>
      </c>
      <c r="F7" s="6" t="n">
        <v>29.84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-0.0639</v>
      </c>
      <c r="L7" s="6" t="n">
        <v>3569.63</v>
      </c>
      <c r="M7" s="17" t="n">
        <v>3.69</v>
      </c>
      <c r="N7" s="16"/>
      <c r="O7" s="16" t="s">
        <v>36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30</v>
      </c>
      <c r="F8" s="6" t="n">
        <v>24.51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0.0395</v>
      </c>
      <c r="L8" s="6" t="n">
        <v>1888.6</v>
      </c>
      <c r="M8" s="17" t="n">
        <v>3.37</v>
      </c>
      <c r="N8" s="16"/>
      <c r="O8" s="16" t="s">
        <v>39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4</v>
      </c>
      <c r="F9" s="6" t="n">
        <v>127.76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-0.1108</v>
      </c>
      <c r="L9" s="6" t="n">
        <v>17456.44</v>
      </c>
      <c r="M9" s="17" t="n">
        <v>2.34</v>
      </c>
      <c r="N9" s="16"/>
      <c r="O9" s="16" t="s">
        <v>42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17</v>
      </c>
      <c r="F10" s="6" t="n">
        <v>27.14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-0.0177</v>
      </c>
      <c r="L10" s="6" t="n">
        <v>2076.02</v>
      </c>
      <c r="M10" s="17" t="n">
        <v>2.11</v>
      </c>
      <c r="N10" s="16"/>
      <c r="O10" s="16" t="s">
        <v>45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10</v>
      </c>
      <c r="F11" s="6" t="n">
        <v>19.33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0.1873</v>
      </c>
      <c r="L11" s="6" t="n">
        <v>764.22</v>
      </c>
      <c r="M11" s="17" t="n">
        <v>0.89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10000</v>
      </c>
      <c r="F12" s="6" t="n">
        <v>1.3275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-0.0551</v>
      </c>
      <c r="L12" s="6" t="n">
        <v>2.67</v>
      </c>
      <c r="M12" s="17" t="n">
        <v>0.86</v>
      </c>
      <c r="N12" s="16"/>
      <c r="O12" s="16" t="s">
        <v>51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</v>
      </c>
      <c r="F13" s="6" t="n">
        <v>7.11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1.2455</v>
      </c>
      <c r="L13" s="6" t="n">
        <v>242.07</v>
      </c>
      <c r="M13" s="17" t="n">
        <v>0.16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</v>
      </c>
      <c r="F14" s="6" t="n">
        <v>6.04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-0.1267</v>
      </c>
      <c r="L14" s="6" t="n">
        <v>1239.15</v>
      </c>
      <c r="M14" s="17" t="n">
        <v>0.08</v>
      </c>
      <c r="N14" s="16"/>
      <c r="O14" s="16" t="s">
        <v>56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=SUM(J2:J14)</f>
      </c>
      <c r="K15" s="4"/>
      <c r="L15" s="4"/>
      <c r="M15" s="10" t="s">
        <f>=J15/J23</f>
      </c>
      <c r="N15" s="16"/>
      <c r="O15" s="16" t="s">
        <v>58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23</v>
      </c>
      <c r="E16" s="7" t="n">
        <v>14</v>
      </c>
      <c r="F16" s="6" t="n">
        <v>23770.4193988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0.2523</v>
      </c>
      <c r="L16" s="6" t="n">
        <v>4786.5</v>
      </c>
      <c r="M16" s="17" t="n">
        <v>21.51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63</v>
      </c>
      <c r="I17" s="4"/>
      <c r="J17" s="5" t="s">
        <f>=SUM(J16:J16)</f>
      </c>
      <c r="K17" s="4"/>
      <c r="L17" s="4"/>
      <c r="M17" s="10" t="s">
        <f>=J17/J23</f>
      </c>
      <c r="N17" s="16"/>
      <c r="O17" s="16" t="s">
        <v>19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23</v>
      </c>
      <c r="E18" s="7" t="n">
        <v>-103</v>
      </c>
      <c r="F18" s="6" t="n">
        <v>0</v>
      </c>
      <c r="G18" s="17" t="n">
        <v>0</v>
      </c>
      <c r="H18" s="6" t="n">
        <v>0</v>
      </c>
      <c r="I18" s="16" t="s">
        <v>67</v>
      </c>
      <c r="J18" s="6" t="s">
        <f>=E18*((F18/100*G18)*Портфель!$Q$13 + H18*Портфель!$Q$13) </f>
      </c>
      <c r="K18" s="9" t="n">
        <v>-1.6509</v>
      </c>
      <c r="L18" s="6" t="n">
        <v>0</v>
      </c>
      <c r="M18" s="17" t="n">
        <v>-0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=SUM(J18:J18)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23</v>
      </c>
      <c r="B20" s="16" t="s">
        <v>3</v>
      </c>
      <c r="C20" s="16" t="s">
        <v>69</v>
      </c>
      <c r="D20" s="16" t="s">
        <v>23</v>
      </c>
      <c r="E20" s="7" t="n">
        <v>255817.949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23</v>
      </c>
      <c r="E21" s="7" t="n">
        <v>18.223</v>
      </c>
      <c r="F21" s="6" t="n">
        <v>70.9012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=J15+J17+J19+J22</f>
      </c>
      <c r="K23" s="17"/>
      <c r="L23" s="6"/>
      <c r="M23" s="17"/>
      <c r="N23" s="16"/>
      <c r="O23" s="16"/>
      <c r="P23" s="17"/>
      <c r="Q23" s="17"/>
    </row>
  </sheetData>
  <mergeCells>
    <mergeCell ref="H15:I15"/>
    <mergeCell ref="H17:I17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400</v>
      </c>
      <c r="D1" s="38" t="s">
        <v>401</v>
      </c>
      <c r="E1" s="38" t="s">
        <v>369</v>
      </c>
      <c r="F1" s="38" t="s">
        <v>402</v>
      </c>
      <c r="G1" s="38" t="s">
        <v>366</v>
      </c>
      <c r="H1" s="38" t="s">
        <v>403</v>
      </c>
      <c r="I1" s="38" t="s">
        <v>404</v>
      </c>
      <c r="J1" s="38" t="s">
        <v>405</v>
      </c>
      <c r="K1" s="38" t="s">
        <v>406</v>
      </c>
    </row>
    <row collapsed="false" customFormat="false" customHeight="false" hidden="false" ht="12.1" outlineLevel="0" r="2">
      <c r="A2" s="16" t="s">
        <v>64</v>
      </c>
      <c r="B2" s="16" t="s">
        <v>66</v>
      </c>
      <c r="C2" s="41" t="n">
        <v>43551</v>
      </c>
      <c r="D2" s="42" t="n">
        <v>43753</v>
      </c>
      <c r="E2" s="17" t="n">
        <v>1032.59</v>
      </c>
      <c r="F2" s="17" t="n">
        <v>1000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66</v>
      </c>
      <c r="C3" s="41" t="n">
        <v>43551</v>
      </c>
      <c r="D3" s="42" t="n">
        <v>43753</v>
      </c>
      <c r="E3" s="17" t="n">
        <v>1032.6</v>
      </c>
      <c r="F3" s="17" t="n">
        <v>1000</v>
      </c>
      <c r="G3" s="17" t="n">
        <v>81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66</v>
      </c>
      <c r="C4" s="41" t="n">
        <v>43662</v>
      </c>
      <c r="D4" s="42" t="n">
        <v>43753</v>
      </c>
      <c r="E4" s="17" t="n">
        <v>1020.88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251</v>
      </c>
      <c r="B5" s="16" t="s">
        <v>390</v>
      </c>
      <c r="C5" s="41" t="n">
        <v>43551</v>
      </c>
      <c r="D5" s="42" t="n">
        <v>43754</v>
      </c>
      <c r="E5" s="17" t="n">
        <v>1042.79</v>
      </c>
      <c r="F5" s="17" t="n">
        <v>745.94</v>
      </c>
      <c r="G5" s="17" t="n">
        <v>47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251</v>
      </c>
      <c r="B6" s="16" t="s">
        <v>390</v>
      </c>
      <c r="C6" s="41" t="n">
        <v>43551</v>
      </c>
      <c r="D6" s="42" t="n">
        <v>43754</v>
      </c>
      <c r="E6" s="17" t="n">
        <v>1042.79</v>
      </c>
      <c r="F6" s="17" t="n">
        <v>745.94</v>
      </c>
      <c r="G6" s="17" t="n">
        <v>49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252</v>
      </c>
      <c r="B7" s="16" t="s">
        <v>388</v>
      </c>
      <c r="C7" s="41" t="n">
        <v>43551</v>
      </c>
      <c r="D7" s="42" t="n">
        <v>44134</v>
      </c>
      <c r="E7" s="17" t="n">
        <v>1005.84</v>
      </c>
      <c r="F7" s="17" t="n">
        <v>1051.36</v>
      </c>
      <c r="G7" s="17" t="n">
        <v>34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252</v>
      </c>
      <c r="B8" s="16" t="s">
        <v>388</v>
      </c>
      <c r="C8" s="41" t="n">
        <v>43644</v>
      </c>
      <c r="D8" s="42" t="n">
        <v>44134</v>
      </c>
      <c r="E8" s="17" t="n">
        <v>1006.25</v>
      </c>
      <c r="F8" s="17" t="n">
        <v>1051.36</v>
      </c>
      <c r="G8" s="17" t="n">
        <v>40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252</v>
      </c>
      <c r="B9" s="16" t="s">
        <v>388</v>
      </c>
      <c r="C9" s="41" t="n">
        <v>43683</v>
      </c>
      <c r="D9" s="42" t="n">
        <v>44134</v>
      </c>
      <c r="E9" s="17" t="n">
        <v>1011.18</v>
      </c>
      <c r="F9" s="17" t="n">
        <v>1051.36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253</v>
      </c>
      <c r="B10" s="16" t="s">
        <v>387</v>
      </c>
      <c r="C10" s="41" t="n">
        <v>43551</v>
      </c>
      <c r="D10" s="42" t="n">
        <v>44134</v>
      </c>
      <c r="E10" s="17" t="n">
        <v>1006.6</v>
      </c>
      <c r="F10" s="17" t="n">
        <v>1042.71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253</v>
      </c>
      <c r="B11" s="16" t="s">
        <v>387</v>
      </c>
      <c r="C11" s="41" t="n">
        <v>43551</v>
      </c>
      <c r="D11" s="42" t="n">
        <v>44134</v>
      </c>
      <c r="E11" s="17" t="n">
        <v>1006.6</v>
      </c>
      <c r="F11" s="17" t="n">
        <v>1042.81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253</v>
      </c>
      <c r="B12" s="16" t="s">
        <v>387</v>
      </c>
      <c r="C12" s="41" t="n">
        <v>43551</v>
      </c>
      <c r="D12" s="42" t="n">
        <v>44134</v>
      </c>
      <c r="E12" s="17" t="n">
        <v>1006.6</v>
      </c>
      <c r="F12" s="17" t="n">
        <v>1042.81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253</v>
      </c>
      <c r="B13" s="16" t="s">
        <v>387</v>
      </c>
      <c r="C13" s="41" t="n">
        <v>43551</v>
      </c>
      <c r="D13" s="42" t="n">
        <v>44134</v>
      </c>
      <c r="E13" s="17" t="n">
        <v>1006.6</v>
      </c>
      <c r="F13" s="17" t="n">
        <v>1043.21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253</v>
      </c>
      <c r="B14" s="16" t="s">
        <v>387</v>
      </c>
      <c r="C14" s="41" t="n">
        <v>43551</v>
      </c>
      <c r="D14" s="42" t="n">
        <v>44134</v>
      </c>
      <c r="E14" s="17" t="n">
        <v>1006.6</v>
      </c>
      <c r="F14" s="17" t="n">
        <v>1043.11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253</v>
      </c>
      <c r="B15" s="16" t="s">
        <v>387</v>
      </c>
      <c r="C15" s="41" t="n">
        <v>43551</v>
      </c>
      <c r="D15" s="42" t="n">
        <v>44134</v>
      </c>
      <c r="E15" s="17" t="n">
        <v>1006.6</v>
      </c>
      <c r="F15" s="17" t="n">
        <v>1042.91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253</v>
      </c>
      <c r="B16" s="16" t="s">
        <v>387</v>
      </c>
      <c r="C16" s="41" t="n">
        <v>43551</v>
      </c>
      <c r="D16" s="42" t="n">
        <v>44134</v>
      </c>
      <c r="E16" s="17" t="n">
        <v>1006.6</v>
      </c>
      <c r="F16" s="17" t="n">
        <v>1043.01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253</v>
      </c>
      <c r="B17" s="16" t="s">
        <v>387</v>
      </c>
      <c r="C17" s="41" t="n">
        <v>43551</v>
      </c>
      <c r="D17" s="42" t="n">
        <v>44134</v>
      </c>
      <c r="E17" s="17" t="n">
        <v>1006.6</v>
      </c>
      <c r="F17" s="17" t="n">
        <v>1043.31</v>
      </c>
      <c r="G17" s="17" t="n">
        <v>11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254</v>
      </c>
      <c r="B18" s="16" t="s">
        <v>389</v>
      </c>
      <c r="C18" s="41" t="n">
        <v>43551</v>
      </c>
      <c r="D18" s="42" t="n">
        <v>44134</v>
      </c>
      <c r="E18" s="17" t="n">
        <v>1021.65</v>
      </c>
      <c r="F18" s="17" t="n">
        <v>1036.34</v>
      </c>
      <c r="G18" s="17" t="n">
        <v>15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254</v>
      </c>
      <c r="B19" s="16" t="s">
        <v>389</v>
      </c>
      <c r="C19" s="41" t="n">
        <v>43551</v>
      </c>
      <c r="D19" s="42" t="n">
        <v>44134</v>
      </c>
      <c r="E19" s="17" t="n">
        <v>1021.65</v>
      </c>
      <c r="F19" s="17" t="n">
        <v>1036.34</v>
      </c>
      <c r="G19" s="17" t="n">
        <v>12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254</v>
      </c>
      <c r="B20" s="16" t="s">
        <v>389</v>
      </c>
      <c r="C20" s="41" t="n">
        <v>43551</v>
      </c>
      <c r="D20" s="42" t="n">
        <v>44134</v>
      </c>
      <c r="E20" s="17" t="n">
        <v>1021.65</v>
      </c>
      <c r="F20" s="17" t="n">
        <v>1036.44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255</v>
      </c>
      <c r="B21" s="16" t="s">
        <v>379</v>
      </c>
      <c r="C21" s="41" t="n">
        <v>43551</v>
      </c>
      <c r="D21" s="42" t="n">
        <v>43635</v>
      </c>
      <c r="E21" s="17" t="n">
        <v>189.65</v>
      </c>
      <c r="F21" s="17" t="n">
        <v>208.1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255</v>
      </c>
      <c r="B22" s="16" t="s">
        <v>379</v>
      </c>
      <c r="C22" s="41" t="n">
        <v>43551</v>
      </c>
      <c r="D22" s="42" t="n">
        <v>44179</v>
      </c>
      <c r="E22" s="17" t="n">
        <v>189.65</v>
      </c>
      <c r="F22" s="17" t="n">
        <v>246</v>
      </c>
      <c r="G22" s="17" t="n">
        <v>240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255</v>
      </c>
      <c r="B23" s="16" t="s">
        <v>379</v>
      </c>
      <c r="C23" s="41" t="n">
        <v>44103</v>
      </c>
      <c r="D23" s="42" t="n">
        <v>44179</v>
      </c>
      <c r="E23" s="17" t="n">
        <v>220.4</v>
      </c>
      <c r="F23" s="17" t="n">
        <v>246</v>
      </c>
      <c r="G23" s="17" t="n">
        <v>60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256</v>
      </c>
      <c r="B24" s="16" t="s">
        <v>378</v>
      </c>
      <c r="C24" s="41" t="n">
        <v>43551</v>
      </c>
      <c r="D24" s="42" t="n">
        <v>43635</v>
      </c>
      <c r="E24" s="17" t="n">
        <v>90.66</v>
      </c>
      <c r="F24" s="17" t="n">
        <v>89.94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256</v>
      </c>
      <c r="B25" s="16" t="s">
        <v>378</v>
      </c>
      <c r="C25" s="41" t="n">
        <v>43551</v>
      </c>
      <c r="D25" s="42" t="n">
        <v>44182</v>
      </c>
      <c r="E25" s="17" t="n">
        <v>90.66</v>
      </c>
      <c r="F25" s="17" t="n">
        <v>164.34</v>
      </c>
      <c r="G25" s="17" t="n">
        <v>260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256</v>
      </c>
      <c r="B26" s="16" t="s">
        <v>378</v>
      </c>
      <c r="C26" s="41" t="n">
        <v>43551</v>
      </c>
      <c r="D26" s="42" t="n">
        <v>44182</v>
      </c>
      <c r="E26" s="17" t="n">
        <v>90.67</v>
      </c>
      <c r="F26" s="17" t="n">
        <v>164.34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256</v>
      </c>
      <c r="B27" s="16" t="s">
        <v>378</v>
      </c>
      <c r="C27" s="41" t="n">
        <v>43599</v>
      </c>
      <c r="D27" s="42" t="n">
        <v>44182</v>
      </c>
      <c r="E27" s="17" t="n">
        <v>87.1</v>
      </c>
      <c r="F27" s="17" t="n">
        <v>164.34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256</v>
      </c>
      <c r="B28" s="16" t="s">
        <v>378</v>
      </c>
      <c r="C28" s="41" t="n">
        <v>43606</v>
      </c>
      <c r="D28" s="42" t="n">
        <v>44182</v>
      </c>
      <c r="E28" s="17" t="n">
        <v>84.38</v>
      </c>
      <c r="F28" s="17" t="n">
        <v>164.34</v>
      </c>
      <c r="G28" s="17" t="n">
        <v>180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256</v>
      </c>
      <c r="B29" s="16" t="s">
        <v>378</v>
      </c>
      <c r="C29" s="41" t="n">
        <v>43614</v>
      </c>
      <c r="D29" s="42" t="n">
        <v>44182</v>
      </c>
      <c r="E29" s="17" t="n">
        <v>83.66</v>
      </c>
      <c r="F29" s="17" t="n">
        <v>164.34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256</v>
      </c>
      <c r="B30" s="16" t="s">
        <v>378</v>
      </c>
      <c r="C30" s="41" t="n">
        <v>43619</v>
      </c>
      <c r="D30" s="42" t="n">
        <v>44182</v>
      </c>
      <c r="E30" s="17" t="n">
        <v>84.38</v>
      </c>
      <c r="F30" s="17" t="n">
        <v>164.34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257</v>
      </c>
      <c r="B31" s="16" t="s">
        <v>382</v>
      </c>
      <c r="C31" s="41" t="n">
        <v>43551</v>
      </c>
      <c r="D31" s="42" t="n">
        <v>43637</v>
      </c>
      <c r="E31" s="17" t="n">
        <v>668</v>
      </c>
      <c r="F31" s="17" t="n">
        <v>753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257</v>
      </c>
      <c r="B32" s="16" t="s">
        <v>382</v>
      </c>
      <c r="C32" s="41" t="n">
        <v>43551</v>
      </c>
      <c r="D32" s="42" t="n">
        <v>43637</v>
      </c>
      <c r="E32" s="17" t="n">
        <v>668</v>
      </c>
      <c r="F32" s="17" t="n">
        <v>751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257</v>
      </c>
      <c r="B33" s="16" t="s">
        <v>382</v>
      </c>
      <c r="C33" s="41" t="n">
        <v>43551</v>
      </c>
      <c r="D33" s="42" t="n">
        <v>43637</v>
      </c>
      <c r="E33" s="17" t="n">
        <v>668</v>
      </c>
      <c r="F33" s="17" t="n">
        <v>754</v>
      </c>
      <c r="G33" s="17" t="n">
        <v>20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257</v>
      </c>
      <c r="B34" s="16" t="s">
        <v>382</v>
      </c>
      <c r="C34" s="41" t="n">
        <v>43566</v>
      </c>
      <c r="D34" s="42" t="n">
        <v>43637</v>
      </c>
      <c r="E34" s="17" t="n">
        <v>635.6</v>
      </c>
      <c r="F34" s="17" t="n">
        <v>754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257</v>
      </c>
      <c r="B35" s="16" t="s">
        <v>382</v>
      </c>
      <c r="C35" s="41" t="n">
        <v>43566</v>
      </c>
      <c r="D35" s="42" t="n">
        <v>44182</v>
      </c>
      <c r="E35" s="17" t="n">
        <v>635.6</v>
      </c>
      <c r="F35" s="17" t="n">
        <v>867</v>
      </c>
      <c r="G35" s="17" t="n">
        <v>53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257</v>
      </c>
      <c r="B36" s="16" t="s">
        <v>382</v>
      </c>
      <c r="C36" s="41" t="n">
        <v>43635</v>
      </c>
      <c r="D36" s="42" t="n">
        <v>44182</v>
      </c>
      <c r="E36" s="17" t="n">
        <v>748.8</v>
      </c>
      <c r="F36" s="17" t="n">
        <v>867</v>
      </c>
      <c r="G36" s="17" t="n">
        <v>16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257</v>
      </c>
      <c r="B37" s="16" t="s">
        <v>382</v>
      </c>
      <c r="C37" s="41" t="n">
        <v>43635</v>
      </c>
      <c r="D37" s="42" t="n">
        <v>44182</v>
      </c>
      <c r="E37" s="17" t="n">
        <v>749.8</v>
      </c>
      <c r="F37" s="17" t="n">
        <v>867</v>
      </c>
      <c r="G37" s="17" t="n">
        <v>31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258</v>
      </c>
      <c r="B38" s="16" t="s">
        <v>380</v>
      </c>
      <c r="C38" s="41" t="n">
        <v>43551</v>
      </c>
      <c r="D38" s="42" t="n">
        <v>43635</v>
      </c>
      <c r="E38" s="17" t="n">
        <v>548.7</v>
      </c>
      <c r="F38" s="17" t="n">
        <v>631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258</v>
      </c>
      <c r="B39" s="16" t="s">
        <v>380</v>
      </c>
      <c r="C39" s="41" t="n">
        <v>43551</v>
      </c>
      <c r="D39" s="42" t="n">
        <v>44103</v>
      </c>
      <c r="E39" s="17" t="n">
        <v>548.7</v>
      </c>
      <c r="F39" s="17" t="n">
        <v>449.9</v>
      </c>
      <c r="G39" s="17" t="n">
        <v>80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258</v>
      </c>
      <c r="B40" s="16" t="s">
        <v>380</v>
      </c>
      <c r="C40" s="41" t="n">
        <v>43650</v>
      </c>
      <c r="D40" s="42" t="n">
        <v>44103</v>
      </c>
      <c r="E40" s="17" t="n">
        <v>645.8</v>
      </c>
      <c r="F40" s="17" t="n">
        <v>449.9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258</v>
      </c>
      <c r="B41" s="16" t="s">
        <v>380</v>
      </c>
      <c r="C41" s="41" t="n">
        <v>43665</v>
      </c>
      <c r="D41" s="42" t="n">
        <v>44103</v>
      </c>
      <c r="E41" s="17" t="n">
        <v>636.2</v>
      </c>
      <c r="F41" s="17" t="n">
        <v>449.9</v>
      </c>
      <c r="G41" s="17" t="n">
        <v>42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258</v>
      </c>
      <c r="B42" s="16" t="s">
        <v>380</v>
      </c>
      <c r="C42" s="41" t="n">
        <v>43665</v>
      </c>
      <c r="D42" s="42" t="n">
        <v>44103</v>
      </c>
      <c r="E42" s="17" t="n">
        <v>636.2</v>
      </c>
      <c r="F42" s="17" t="n">
        <v>450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258</v>
      </c>
      <c r="B43" s="16" t="s">
        <v>380</v>
      </c>
      <c r="C43" s="41" t="n">
        <v>43683</v>
      </c>
      <c r="D43" s="42" t="n">
        <v>44103</v>
      </c>
      <c r="E43" s="17" t="n">
        <v>666.6</v>
      </c>
      <c r="F43" s="17" t="n">
        <v>450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259</v>
      </c>
      <c r="B44" s="16" t="s">
        <v>384</v>
      </c>
      <c r="C44" s="41" t="n">
        <v>43556</v>
      </c>
      <c r="D44" s="42" t="n">
        <v>43665</v>
      </c>
      <c r="E44" s="17" t="n">
        <v>41.425</v>
      </c>
      <c r="F44" s="17" t="n">
        <v>33.765</v>
      </c>
      <c r="G44" s="17" t="n">
        <v>500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259</v>
      </c>
      <c r="B45" s="16" t="s">
        <v>384</v>
      </c>
      <c r="C45" s="41" t="n">
        <v>43606</v>
      </c>
      <c r="D45" s="42" t="n">
        <v>43665</v>
      </c>
      <c r="E45" s="17" t="n">
        <v>40.205</v>
      </c>
      <c r="F45" s="17" t="n">
        <v>33.765</v>
      </c>
      <c r="G45" s="17" t="n">
        <v>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260</v>
      </c>
      <c r="B46" s="16" t="s">
        <v>376</v>
      </c>
      <c r="C46" s="41" t="n">
        <v>43566</v>
      </c>
      <c r="D46" s="42" t="n">
        <v>43635</v>
      </c>
      <c r="E46" s="17" t="n">
        <v>170.16</v>
      </c>
      <c r="F46" s="17" t="n">
        <v>176.54</v>
      </c>
      <c r="G46" s="17" t="n">
        <v>40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260</v>
      </c>
      <c r="B47" s="16" t="s">
        <v>376</v>
      </c>
      <c r="C47" s="41" t="n">
        <v>43566</v>
      </c>
      <c r="D47" s="42" t="n">
        <v>43823</v>
      </c>
      <c r="E47" s="17" t="n">
        <v>170.16</v>
      </c>
      <c r="F47" s="17" t="n">
        <v>142.42</v>
      </c>
      <c r="G47" s="17" t="n">
        <v>110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260</v>
      </c>
      <c r="B48" s="16" t="s">
        <v>376</v>
      </c>
      <c r="C48" s="41" t="n">
        <v>43606</v>
      </c>
      <c r="D48" s="42" t="n">
        <v>43823</v>
      </c>
      <c r="E48" s="17" t="n">
        <v>159</v>
      </c>
      <c r="F48" s="17" t="n">
        <v>142.42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260</v>
      </c>
      <c r="B49" s="16" t="s">
        <v>376</v>
      </c>
      <c r="C49" s="41" t="n">
        <v>43607</v>
      </c>
      <c r="D49" s="42" t="n">
        <v>43823</v>
      </c>
      <c r="E49" s="17" t="n">
        <v>163.54</v>
      </c>
      <c r="F49" s="17" t="n">
        <v>142.42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260</v>
      </c>
      <c r="B50" s="16" t="s">
        <v>376</v>
      </c>
      <c r="C50" s="41" t="n">
        <v>43635</v>
      </c>
      <c r="D50" s="42" t="n">
        <v>43823</v>
      </c>
      <c r="E50" s="17" t="n">
        <v>176.28</v>
      </c>
      <c r="F50" s="17" t="n">
        <v>142.42</v>
      </c>
      <c r="G50" s="17" t="n">
        <v>20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260</v>
      </c>
      <c r="B51" s="16" t="s">
        <v>376</v>
      </c>
      <c r="C51" s="41" t="n">
        <v>43683</v>
      </c>
      <c r="D51" s="42" t="n">
        <v>43823</v>
      </c>
      <c r="E51" s="17" t="n">
        <v>146.1</v>
      </c>
      <c r="F51" s="17" t="n">
        <v>142.42</v>
      </c>
      <c r="G51" s="17" t="n">
        <v>50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260</v>
      </c>
      <c r="B52" s="16" t="s">
        <v>376</v>
      </c>
      <c r="C52" s="41" t="n">
        <v>43742</v>
      </c>
      <c r="D52" s="42" t="n">
        <v>43823</v>
      </c>
      <c r="E52" s="17" t="n">
        <v>133.6</v>
      </c>
      <c r="F52" s="17" t="n">
        <v>142.42</v>
      </c>
      <c r="G52" s="17" t="n">
        <v>30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260</v>
      </c>
      <c r="B53" s="16" t="s">
        <v>376</v>
      </c>
      <c r="C53" s="41" t="n">
        <v>43742</v>
      </c>
      <c r="D53" s="42" t="n">
        <v>43823</v>
      </c>
      <c r="E53" s="17" t="n">
        <v>133.6</v>
      </c>
      <c r="F53" s="17" t="n">
        <v>142.4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261</v>
      </c>
      <c r="B54" s="16" t="s">
        <v>381</v>
      </c>
      <c r="C54" s="41" t="n">
        <v>43566</v>
      </c>
      <c r="D54" s="42" t="n">
        <v>43635</v>
      </c>
      <c r="E54" s="17" t="n">
        <v>1.0735</v>
      </c>
      <c r="F54" s="17" t="n">
        <v>1.4616</v>
      </c>
      <c r="G54" s="17" t="n">
        <v>19000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261</v>
      </c>
      <c r="B55" s="16" t="s">
        <v>381</v>
      </c>
      <c r="C55" s="41" t="n">
        <v>43579</v>
      </c>
      <c r="D55" s="42" t="n">
        <v>43635</v>
      </c>
      <c r="E55" s="17" t="n">
        <v>1.0966</v>
      </c>
      <c r="F55" s="17" t="n">
        <v>1.4616</v>
      </c>
      <c r="G55" s="17" t="n">
        <v>3000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261</v>
      </c>
      <c r="B56" s="16" t="s">
        <v>381</v>
      </c>
      <c r="C56" s="41" t="n">
        <v>43579</v>
      </c>
      <c r="D56" s="42" t="n">
        <v>44103</v>
      </c>
      <c r="E56" s="17" t="n">
        <v>1.0966</v>
      </c>
      <c r="F56" s="17" t="n">
        <v>1.4612</v>
      </c>
      <c r="G56" s="17" t="n">
        <v>2000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261</v>
      </c>
      <c r="B57" s="16" t="s">
        <v>381</v>
      </c>
      <c r="C57" s="41" t="n">
        <v>43579</v>
      </c>
      <c r="D57" s="42" t="n">
        <v>44103</v>
      </c>
      <c r="E57" s="17" t="n">
        <v>1.0965</v>
      </c>
      <c r="F57" s="17" t="n">
        <v>1.4612</v>
      </c>
      <c r="G57" s="17" t="n">
        <v>1000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261</v>
      </c>
      <c r="B58" s="16" t="s">
        <v>381</v>
      </c>
      <c r="C58" s="41" t="n">
        <v>43579</v>
      </c>
      <c r="D58" s="42" t="n">
        <v>44103</v>
      </c>
      <c r="E58" s="17" t="n">
        <v>1.0964</v>
      </c>
      <c r="F58" s="17" t="n">
        <v>1.4612</v>
      </c>
      <c r="G58" s="17" t="n">
        <v>23000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261</v>
      </c>
      <c r="B59" s="16" t="s">
        <v>381</v>
      </c>
      <c r="C59" s="41" t="n">
        <v>43630</v>
      </c>
      <c r="D59" s="42" t="n">
        <v>44103</v>
      </c>
      <c r="E59" s="17" t="n">
        <v>1.4294</v>
      </c>
      <c r="F59" s="17" t="n">
        <v>1.4612</v>
      </c>
      <c r="G59" s="17" t="n">
        <v>1000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261</v>
      </c>
      <c r="B60" s="16" t="s">
        <v>381</v>
      </c>
      <c r="C60" s="41" t="n">
        <v>43635</v>
      </c>
      <c r="D60" s="42" t="n">
        <v>44103</v>
      </c>
      <c r="E60" s="17" t="n">
        <v>1.4428</v>
      </c>
      <c r="F60" s="17" t="n">
        <v>1.4612</v>
      </c>
      <c r="G60" s="17" t="n">
        <v>12000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262</v>
      </c>
      <c r="B61" s="16" t="s">
        <v>383</v>
      </c>
      <c r="C61" s="41" t="n">
        <v>43566</v>
      </c>
      <c r="D61" s="42" t="n">
        <v>44173</v>
      </c>
      <c r="E61" s="17" t="n">
        <v>9.11</v>
      </c>
      <c r="F61" s="17" t="n">
        <v>29.16</v>
      </c>
      <c r="G61" s="17" t="n">
        <v>2000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262</v>
      </c>
      <c r="B62" s="16" t="s">
        <v>383</v>
      </c>
      <c r="C62" s="41" t="n">
        <v>44103</v>
      </c>
      <c r="D62" s="42" t="n">
        <v>44173</v>
      </c>
      <c r="E62" s="17" t="n">
        <v>21.099</v>
      </c>
      <c r="F62" s="17" t="n">
        <v>29.16</v>
      </c>
      <c r="G62" s="17" t="n">
        <v>2000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263</v>
      </c>
      <c r="B63" s="16" t="s">
        <v>377</v>
      </c>
      <c r="C63" s="41" t="n">
        <v>43579</v>
      </c>
      <c r="D63" s="42" t="n">
        <v>44103</v>
      </c>
      <c r="E63" s="17" t="n">
        <v>1144</v>
      </c>
      <c r="F63" s="17" t="n">
        <v>1075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264</v>
      </c>
      <c r="B64" s="16" t="s">
        <v>385</v>
      </c>
      <c r="C64" s="41" t="n">
        <v>43719</v>
      </c>
      <c r="D64" s="42" t="n">
        <v>44103</v>
      </c>
      <c r="E64" s="17" t="n">
        <v>413.95</v>
      </c>
      <c r="F64" s="17" t="n">
        <v>299.3</v>
      </c>
      <c r="G64" s="17" t="n">
        <v>180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52</v>
      </c>
      <c r="B65" s="16" t="s">
        <v>53</v>
      </c>
      <c r="C65" s="41" t="n">
        <v>43720</v>
      </c>
      <c r="D65" s="42" t="n">
        <v>43930</v>
      </c>
      <c r="E65" s="17" t="n">
        <v>140.6658</v>
      </c>
      <c r="F65" s="17" t="n">
        <v>181.7998</v>
      </c>
      <c r="G65" s="17" t="n">
        <v>99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52</v>
      </c>
      <c r="B66" s="16" t="s">
        <v>53</v>
      </c>
      <c r="C66" s="41" t="n">
        <v>43754</v>
      </c>
      <c r="D66" s="42" t="n">
        <v>43930</v>
      </c>
      <c r="E66" s="17" t="n">
        <v>132.3649</v>
      </c>
      <c r="F66" s="17" t="n">
        <v>181.7998</v>
      </c>
      <c r="G66" s="17" t="n">
        <v>148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52</v>
      </c>
      <c r="B67" s="16" t="s">
        <v>53</v>
      </c>
      <c r="C67" s="41" t="n">
        <v>43756</v>
      </c>
      <c r="D67" s="42" t="n">
        <v>43930</v>
      </c>
      <c r="E67" s="17" t="n">
        <v>134.7503</v>
      </c>
      <c r="F67" s="17" t="n">
        <v>181.7998</v>
      </c>
      <c r="G67" s="17" t="n">
        <v>53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52</v>
      </c>
      <c r="B68" s="16" t="s">
        <v>53</v>
      </c>
      <c r="C68" s="41" t="n">
        <v>43788</v>
      </c>
      <c r="D68" s="42" t="n">
        <v>43930</v>
      </c>
      <c r="E68" s="17" t="n">
        <v>121.7705</v>
      </c>
      <c r="F68" s="17" t="n">
        <v>181.7998</v>
      </c>
      <c r="G68" s="17" t="n">
        <v>77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52</v>
      </c>
      <c r="B69" s="16" t="s">
        <v>53</v>
      </c>
      <c r="C69" s="41" t="n">
        <v>43790</v>
      </c>
      <c r="D69" s="42" t="n">
        <v>43930</v>
      </c>
      <c r="E69" s="17" t="n">
        <v>118.3754</v>
      </c>
      <c r="F69" s="17" t="n">
        <v>181.7998</v>
      </c>
      <c r="G69" s="17" t="n">
        <v>174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52</v>
      </c>
      <c r="B70" s="16" t="s">
        <v>53</v>
      </c>
      <c r="C70" s="41" t="n">
        <v>43790</v>
      </c>
      <c r="D70" s="42" t="n">
        <v>43930</v>
      </c>
      <c r="E70" s="17" t="n">
        <v>118.3754</v>
      </c>
      <c r="F70" s="17" t="n">
        <v>204.5247</v>
      </c>
      <c r="G70" s="17" t="n">
        <v>226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52</v>
      </c>
      <c r="B71" s="16" t="s">
        <v>53</v>
      </c>
      <c r="C71" s="41" t="n">
        <v>43794</v>
      </c>
      <c r="D71" s="42" t="n">
        <v>43930</v>
      </c>
      <c r="E71" s="17" t="n">
        <v>121.0492</v>
      </c>
      <c r="F71" s="17" t="n">
        <v>204.5247</v>
      </c>
      <c r="G71" s="17" t="n">
        <v>24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52</v>
      </c>
      <c r="B72" s="16" t="s">
        <v>53</v>
      </c>
      <c r="C72" s="41" t="n">
        <v>43794</v>
      </c>
      <c r="D72" s="42" t="n">
        <v>44153</v>
      </c>
      <c r="E72" s="17" t="n">
        <v>121.0492</v>
      </c>
      <c r="F72" s="17" t="n">
        <v>242.4845</v>
      </c>
      <c r="G72" s="17" t="n">
        <v>199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52</v>
      </c>
      <c r="B73" s="16" t="s">
        <v>53</v>
      </c>
      <c r="C73" s="41" t="n">
        <v>43795</v>
      </c>
      <c r="D73" s="42" t="n">
        <v>44153</v>
      </c>
      <c r="E73" s="17" t="n">
        <v>118.6005</v>
      </c>
      <c r="F73" s="17" t="n">
        <v>242.4845</v>
      </c>
      <c r="G73" s="17" t="n">
        <v>550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52</v>
      </c>
      <c r="B74" s="16" t="s">
        <v>53</v>
      </c>
      <c r="C74" s="41" t="n">
        <v>43888</v>
      </c>
      <c r="D74" s="42" t="n">
        <v>44153</v>
      </c>
      <c r="E74" s="17" t="n">
        <v>92.38</v>
      </c>
      <c r="F74" s="17" t="n">
        <v>242.4845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</v>
      </c>
      <c r="B75" s="16" t="s">
        <v>53</v>
      </c>
      <c r="C75" s="41" t="n">
        <v>44083</v>
      </c>
      <c r="D75" s="42" t="n">
        <v>44153</v>
      </c>
      <c r="E75" s="17" t="n">
        <v>192.9498</v>
      </c>
      <c r="F75" s="17" t="n">
        <v>242.4845</v>
      </c>
      <c r="G75" s="17" t="n">
        <v>190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28</v>
      </c>
      <c r="B76" s="16" t="s">
        <v>29</v>
      </c>
      <c r="C76" s="41" t="n">
        <v>43756</v>
      </c>
      <c r="D76" s="42" t="n">
        <v>43790</v>
      </c>
      <c r="E76" s="17" t="n">
        <v>15088.8342</v>
      </c>
      <c r="F76" s="17" t="n">
        <v>16773.5806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265</v>
      </c>
      <c r="B77" s="16" t="s">
        <v>341</v>
      </c>
      <c r="C77" s="41" t="n">
        <v>43810</v>
      </c>
      <c r="D77" s="42" t="n">
        <v>44083</v>
      </c>
      <c r="E77" s="17" t="n">
        <v>1710.2634</v>
      </c>
      <c r="F77" s="17" t="n">
        <v>597.8406</v>
      </c>
      <c r="G77" s="17" t="n">
        <v>50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265</v>
      </c>
      <c r="B78" s="16" t="s">
        <v>341</v>
      </c>
      <c r="C78" s="41" t="n">
        <v>43930</v>
      </c>
      <c r="D78" s="42" t="n">
        <v>44083</v>
      </c>
      <c r="E78" s="17" t="n">
        <v>773.4065</v>
      </c>
      <c r="F78" s="17" t="n">
        <v>597.8406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265</v>
      </c>
      <c r="B79" s="16" t="s">
        <v>341</v>
      </c>
      <c r="C79" s="41" t="n">
        <v>44008</v>
      </c>
      <c r="D79" s="42" t="n">
        <v>44083</v>
      </c>
      <c r="E79" s="17" t="n">
        <v>0</v>
      </c>
      <c r="F79" s="17" t="n">
        <v>597.8406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</row>
    <row collapsed="false" customFormat="false" customHeight="false" hidden="false" ht="12.1" outlineLevel="0" r="2">
      <c r="A2" s="13" t="n">
        <v>43549</v>
      </c>
      <c r="B2" s="6" t="n">
        <v>500000</v>
      </c>
      <c r="C2" s="16" t="s">
        <v>80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43556</v>
      </c>
      <c r="B3" s="6" t="n">
        <v>45000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43556</v>
      </c>
      <c r="B4" s="6" t="n">
        <v>0.27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43566</v>
      </c>
      <c r="B5" s="6" t="n">
        <v>95000</v>
      </c>
      <c r="C5" s="16" t="s">
        <v>80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43567</v>
      </c>
      <c r="B6" s="6" t="n">
        <v>3000</v>
      </c>
      <c r="C6" s="16" t="s">
        <v>80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43568</v>
      </c>
      <c r="B7" s="6" t="n">
        <v>-415.1</v>
      </c>
      <c r="C7" s="16" t="s">
        <v>82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43569</v>
      </c>
      <c r="B8" s="6" t="n">
        <v>-370.4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43571</v>
      </c>
      <c r="B9" s="6" t="n">
        <v>414.12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43571</v>
      </c>
      <c r="B10" s="6" t="n">
        <v>369.53</v>
      </c>
      <c r="C10" s="16" t="s">
        <v>85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43572</v>
      </c>
      <c r="B11" s="6" t="n">
        <v>-3518.4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43573</v>
      </c>
      <c r="B12" s="6" t="n">
        <v>3510.1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43579</v>
      </c>
      <c r="B13" s="6" t="n">
        <v>50000</v>
      </c>
      <c r="C13" s="16" t="s">
        <v>80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43591</v>
      </c>
      <c r="B14" s="6" t="n">
        <v>-336.2</v>
      </c>
      <c r="C14" s="16" t="s">
        <v>88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43591</v>
      </c>
      <c r="B15" s="6" t="n">
        <v>-870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43593</v>
      </c>
      <c r="B16" s="6" t="n">
        <v>-933.89</v>
      </c>
      <c r="C16" s="16" t="s">
        <v>90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43598</v>
      </c>
      <c r="B17" s="6" t="n">
        <v>-415.1</v>
      </c>
      <c r="C17" s="16" t="s">
        <v>82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43598</v>
      </c>
      <c r="B18" s="6" t="n">
        <v>931.69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43599</v>
      </c>
      <c r="B19" s="6" t="n">
        <v>-2541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43599</v>
      </c>
      <c r="B20" s="6" t="n">
        <v>-370.4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43600</v>
      </c>
      <c r="B21" s="6" t="n">
        <v>414.12</v>
      </c>
      <c r="C21" s="16" t="s">
        <v>84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43601</v>
      </c>
      <c r="B22" s="6" t="n">
        <v>369.53</v>
      </c>
      <c r="C22" s="16" t="s">
        <v>85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43606</v>
      </c>
      <c r="B23" s="6" t="n">
        <v>70000</v>
      </c>
      <c r="C23" s="16" t="s">
        <v>80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43608</v>
      </c>
      <c r="B24" s="6" t="n">
        <v>748.07</v>
      </c>
      <c r="C24" s="16" t="s">
        <v>93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288.75</v>
      </c>
      <c r="C25" s="16" t="s">
        <v>94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43614</v>
      </c>
      <c r="B26" s="6" t="n">
        <v>2184.91</v>
      </c>
      <c r="C26" s="16" t="s">
        <v>95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43623</v>
      </c>
      <c r="B27" s="6" t="n">
        <v>100</v>
      </c>
      <c r="C27" s="16" t="s">
        <v>80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43623</v>
      </c>
      <c r="B28" s="6" t="n">
        <v>-2800.32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43626</v>
      </c>
      <c r="B29" s="6" t="n">
        <v>2793.71</v>
      </c>
      <c r="C29" s="16" t="s">
        <v>97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43628</v>
      </c>
      <c r="B30" s="6" t="n">
        <v>-415.1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43629</v>
      </c>
      <c r="B31" s="6" t="n">
        <v>-4160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43629</v>
      </c>
      <c r="B32" s="6" t="n">
        <v>-370.4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43630</v>
      </c>
      <c r="B33" s="6" t="n">
        <v>369.53</v>
      </c>
      <c r="C33" s="16" t="s">
        <v>85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43630</v>
      </c>
      <c r="B34" s="6" t="n">
        <v>414.12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43635</v>
      </c>
      <c r="B35" s="6" t="n">
        <v>-1835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43636</v>
      </c>
      <c r="B36" s="6" t="n">
        <v>4000</v>
      </c>
      <c r="C36" s="16" t="s">
        <v>80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43640</v>
      </c>
      <c r="B37" s="6" t="n">
        <v>10000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43644</v>
      </c>
      <c r="B38" s="6" t="n">
        <v>103000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43647</v>
      </c>
      <c r="B39" s="6" t="n">
        <v>43.93</v>
      </c>
      <c r="C39" s="16" t="s">
        <v>100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43647</v>
      </c>
      <c r="B40" s="6" t="n">
        <v>1577.17</v>
      </c>
      <c r="C40" s="16" t="s">
        <v>93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43647</v>
      </c>
      <c r="B41" s="6" t="n">
        <v>3581.24</v>
      </c>
      <c r="C41" s="16" t="s">
        <v>101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43650</v>
      </c>
      <c r="B42" s="6" t="n">
        <v>900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43651</v>
      </c>
      <c r="B43" s="6" t="n">
        <v>-2590.4</v>
      </c>
      <c r="C43" s="16" t="s">
        <v>102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43654</v>
      </c>
      <c r="B44" s="6" t="n">
        <v>-952.77</v>
      </c>
      <c r="C44" s="16" t="s">
        <v>103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43656</v>
      </c>
      <c r="B45" s="6" t="n">
        <v>-7800</v>
      </c>
      <c r="C45" s="16" t="s">
        <v>104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43658</v>
      </c>
      <c r="B46" s="6" t="n">
        <v>-413.1</v>
      </c>
      <c r="C46" s="16" t="s">
        <v>105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43659</v>
      </c>
      <c r="B47" s="6" t="n">
        <v>-800.4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43661</v>
      </c>
      <c r="B48" s="6" t="n">
        <v>6705.93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43661</v>
      </c>
      <c r="B49" s="6" t="n">
        <v>412.13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43663</v>
      </c>
      <c r="B50" s="6" t="n">
        <v>798.51</v>
      </c>
      <c r="C50" s="16" t="s">
        <v>85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43664</v>
      </c>
      <c r="B51" s="6" t="n">
        <v>-7620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43664</v>
      </c>
      <c r="B52" s="6" t="n">
        <v>-220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43668</v>
      </c>
      <c r="B53" s="6" t="n">
        <v>2226.81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43669</v>
      </c>
      <c r="B54" s="6" t="n">
        <v>818.99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43675</v>
      </c>
      <c r="B55" s="6" t="n">
        <v>22000</v>
      </c>
      <c r="C55" s="16" t="s">
        <v>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43679</v>
      </c>
      <c r="B56" s="6" t="n">
        <v>217.4</v>
      </c>
      <c r="C56" s="16" t="s">
        <v>112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43682</v>
      </c>
      <c r="B57" s="6" t="n">
        <v>6551.77</v>
      </c>
      <c r="C57" s="16" t="s">
        <v>113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43683</v>
      </c>
      <c r="B58" s="6" t="n">
        <v>30000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43684</v>
      </c>
      <c r="B59" s="6" t="n">
        <v>-929.89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43685</v>
      </c>
      <c r="B60" s="6" t="n">
        <v>927.7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43688</v>
      </c>
      <c r="B61" s="6" t="n">
        <v>-412.1</v>
      </c>
      <c r="C61" s="16" t="s">
        <v>115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43689</v>
      </c>
      <c r="B62" s="6" t="n">
        <v>-829.7</v>
      </c>
      <c r="C62" s="16" t="s">
        <v>116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43690</v>
      </c>
      <c r="B63" s="6" t="n">
        <v>827.74</v>
      </c>
      <c r="C63" s="16" t="s">
        <v>85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43690</v>
      </c>
      <c r="B64" s="6" t="n">
        <v>411.13</v>
      </c>
      <c r="C64" s="16" t="s">
        <v>84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43714</v>
      </c>
      <c r="B65" s="6" t="n">
        <v>-2800.32</v>
      </c>
      <c r="C65" s="16" t="s">
        <v>96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43714</v>
      </c>
      <c r="B66" s="6" t="n">
        <v>-28800</v>
      </c>
      <c r="C66" s="16" t="s">
        <v>117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43717</v>
      </c>
      <c r="B67" s="6" t="n">
        <v>28800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43717</v>
      </c>
      <c r="B68" s="6" t="n">
        <v>2793.71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43718</v>
      </c>
      <c r="B69" s="6" t="n">
        <v>-410.1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43719</v>
      </c>
      <c r="B70" s="6" t="n">
        <v>68000</v>
      </c>
      <c r="C70" s="16" t="s">
        <v>80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43719</v>
      </c>
      <c r="B71" s="6" t="n">
        <v>-826.7</v>
      </c>
      <c r="C71" s="16" t="s">
        <v>121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43719</v>
      </c>
      <c r="B72" s="6" t="n">
        <v>409.13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43720</v>
      </c>
      <c r="B73" s="6" t="n">
        <v>824.75</v>
      </c>
      <c r="C73" s="16" t="s">
        <v>85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43724</v>
      </c>
      <c r="B74" s="6" t="n">
        <v>36000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43735</v>
      </c>
      <c r="B75" s="6" t="n">
        <v>-7219.8</v>
      </c>
      <c r="C75" s="16" t="s">
        <v>122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43739</v>
      </c>
      <c r="B76" s="6" t="n">
        <v>39.68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43741</v>
      </c>
      <c r="B77" s="6" t="n">
        <v>-1896.5791818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43742</v>
      </c>
      <c r="B78" s="6" t="n">
        <v>10000</v>
      </c>
      <c r="C78" s="16" t="s">
        <v>80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43747</v>
      </c>
      <c r="B79" s="6" t="n">
        <v>-661.64544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43748</v>
      </c>
      <c r="B80" s="6" t="n">
        <v>-1288</v>
      </c>
      <c r="C80" s="16" t="s">
        <v>125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43748</v>
      </c>
      <c r="B81" s="6" t="n">
        <v>-284.6</v>
      </c>
      <c r="C81" s="16" t="s">
        <v>126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43748</v>
      </c>
      <c r="B82" s="6" t="n">
        <v>-408.1</v>
      </c>
      <c r="C82" s="16" t="s">
        <v>127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43749</v>
      </c>
      <c r="B83" s="6" t="n">
        <v>407.14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43749</v>
      </c>
      <c r="B84" s="6" t="n">
        <v>-821.7</v>
      </c>
      <c r="C84" s="16" t="s">
        <v>128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43752</v>
      </c>
      <c r="B85" s="6" t="n">
        <v>6207.67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43753</v>
      </c>
      <c r="B86" s="6" t="n">
        <v>819.76</v>
      </c>
      <c r="C86" s="16" t="s">
        <v>85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43753</v>
      </c>
      <c r="B87" s="6" t="n">
        <v>-103000</v>
      </c>
      <c r="C87" s="16" t="s">
        <v>129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43754</v>
      </c>
      <c r="B88" s="6" t="n">
        <v>-3979.92</v>
      </c>
      <c r="C88" s="16" t="s">
        <v>130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43755</v>
      </c>
      <c r="B89" s="6" t="n">
        <v>7000</v>
      </c>
      <c r="C89" s="16" t="s">
        <v>80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43755</v>
      </c>
      <c r="B90" s="6" t="n">
        <v>3970.53</v>
      </c>
      <c r="C90" s="16" t="s">
        <v>87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43756</v>
      </c>
      <c r="B91" s="6" t="n">
        <v>-3265.2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43762</v>
      </c>
      <c r="B92" s="6" t="n">
        <v>1107.77</v>
      </c>
      <c r="C92" s="16" t="s">
        <v>93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43766</v>
      </c>
      <c r="B93" s="6" t="n">
        <v>244.68</v>
      </c>
      <c r="C93" s="16" t="s">
        <v>94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43775</v>
      </c>
      <c r="B94" s="6" t="n">
        <v>-915.89</v>
      </c>
      <c r="C94" s="16" t="s">
        <v>132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43775</v>
      </c>
      <c r="B95" s="6" t="n">
        <v>2807.67</v>
      </c>
      <c r="C95" s="16" t="s">
        <v>133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43776</v>
      </c>
      <c r="B96" s="6" t="n">
        <v>913.73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43776</v>
      </c>
      <c r="B97" s="6" t="n">
        <v>-489.6276</v>
      </c>
      <c r="C97" s="16" t="s">
        <v>134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43778</v>
      </c>
      <c r="B98" s="6" t="n">
        <v>-406.1</v>
      </c>
      <c r="C98" s="16" t="s">
        <v>135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43779</v>
      </c>
      <c r="B99" s="6" t="n">
        <v>-816.7</v>
      </c>
      <c r="C99" s="16" t="s">
        <v>136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43780</v>
      </c>
      <c r="B100" s="6" t="n">
        <v>60000</v>
      </c>
      <c r="C100" s="16" t="s">
        <v>80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43781</v>
      </c>
      <c r="B101" s="6" t="n">
        <v>814.77</v>
      </c>
      <c r="C101" s="16" t="s">
        <v>85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43781</v>
      </c>
      <c r="B102" s="6" t="n">
        <v>405.14</v>
      </c>
      <c r="C102" s="16" t="s">
        <v>84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43783</v>
      </c>
      <c r="B103" s="6" t="n">
        <v>556.621803</v>
      </c>
      <c r="C103" s="16" t="s">
        <v>137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43795</v>
      </c>
      <c r="B104" s="6" t="n">
        <v>63000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43802</v>
      </c>
      <c r="B105" s="6" t="n">
        <v>421.239438</v>
      </c>
      <c r="C105" s="16" t="s">
        <v>138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43802</v>
      </c>
      <c r="B106" s="6" t="n">
        <v>1792.521951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43804</v>
      </c>
      <c r="B107" s="6" t="n">
        <v>-654.78696</v>
      </c>
      <c r="C107" s="16" t="s">
        <v>140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43808</v>
      </c>
      <c r="B108" s="6" t="n">
        <v>-403.1</v>
      </c>
      <c r="C108" s="16" t="s">
        <v>141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43809</v>
      </c>
      <c r="B109" s="6" t="n">
        <v>402.15</v>
      </c>
      <c r="C109" s="16" t="s">
        <v>84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43809</v>
      </c>
      <c r="B110" s="6" t="n">
        <v>-810.7</v>
      </c>
      <c r="C110" s="16" t="s">
        <v>142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43810</v>
      </c>
      <c r="B111" s="6" t="n">
        <v>808.79</v>
      </c>
      <c r="C111" s="16" t="s">
        <v>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43814</v>
      </c>
      <c r="B112" s="6" t="n">
        <v>-1110</v>
      </c>
      <c r="C112" s="16" t="s">
        <v>143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43825</v>
      </c>
      <c r="B113" s="6" t="n">
        <v>-2027.88055702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43826</v>
      </c>
      <c r="B114" s="6" t="n">
        <v>-49932.64</v>
      </c>
      <c r="C114" s="16" t="s">
        <v>145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43829</v>
      </c>
      <c r="B115" s="6" t="n">
        <v>-4384.8</v>
      </c>
      <c r="C115" s="16" t="s">
        <v>146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43829</v>
      </c>
      <c r="B116" s="6" t="n">
        <v>537.813105</v>
      </c>
      <c r="C116" s="16" t="s">
        <v>147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43829</v>
      </c>
      <c r="B117" s="6" t="n">
        <v>954.85</v>
      </c>
      <c r="C117" s="16" t="s">
        <v>148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43830</v>
      </c>
      <c r="B118" s="6" t="n">
        <v>30.69</v>
      </c>
      <c r="C118" s="16" t="s">
        <v>81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43838</v>
      </c>
      <c r="B119" s="6" t="n">
        <v>-401.1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43839</v>
      </c>
      <c r="B120" s="6" t="n">
        <v>-805.7</v>
      </c>
      <c r="C120" s="16" t="s">
        <v>150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43839</v>
      </c>
      <c r="B121" s="6" t="n">
        <v>-643.81928</v>
      </c>
      <c r="C121" s="16" t="s">
        <v>151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43844</v>
      </c>
      <c r="B122" s="6" t="n">
        <v>400.15</v>
      </c>
      <c r="C122" s="16" t="s">
        <v>84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43844</v>
      </c>
      <c r="B123" s="6" t="n">
        <v>803.8</v>
      </c>
      <c r="C123" s="16" t="s">
        <v>85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43852</v>
      </c>
      <c r="B124" s="6" t="n">
        <v>3769.79</v>
      </c>
      <c r="C124" s="16" t="s">
        <v>110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43866</v>
      </c>
      <c r="B125" s="6" t="n">
        <v>-897.89</v>
      </c>
      <c r="C125" s="16" t="s">
        <v>152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43867</v>
      </c>
      <c r="B126" s="6" t="n">
        <v>896.77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43867</v>
      </c>
      <c r="B127" s="6" t="n">
        <v>-192.68131</v>
      </c>
      <c r="C127" s="16" t="s">
        <v>153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43868</v>
      </c>
      <c r="B128" s="6" t="n">
        <v>-401.1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43869</v>
      </c>
      <c r="B129" s="6" t="n">
        <v>-804.7</v>
      </c>
      <c r="C129" s="16" t="s">
        <v>154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43871</v>
      </c>
      <c r="B130" s="6" t="n">
        <v>400.15</v>
      </c>
      <c r="C130" s="16" t="s">
        <v>84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43872</v>
      </c>
      <c r="B131" s="6" t="n">
        <v>802.8</v>
      </c>
      <c r="C131" s="16" t="s">
        <v>85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43873</v>
      </c>
      <c r="B132" s="6" t="n">
        <v>-7061.45</v>
      </c>
      <c r="C132" s="16" t="s">
        <v>145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43874</v>
      </c>
      <c r="B133" s="6" t="n">
        <v>557.33548</v>
      </c>
      <c r="C133" s="16" t="s">
        <v>137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43881</v>
      </c>
      <c r="B134" s="6" t="n">
        <v>-2388.27375</v>
      </c>
      <c r="C134" s="16" t="s">
        <v>155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43881</v>
      </c>
      <c r="B135" s="6" t="n">
        <v>2092.764678</v>
      </c>
      <c r="C135" s="16" t="s">
        <v>139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43888</v>
      </c>
      <c r="B136" s="6" t="n">
        <v>-802.8</v>
      </c>
      <c r="C136" s="16" t="s">
        <v>145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43889</v>
      </c>
      <c r="B137" s="6" t="n">
        <v>91</v>
      </c>
      <c r="C137" s="16" t="s">
        <v>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43893</v>
      </c>
      <c r="B138" s="6" t="n">
        <v>171.787966</v>
      </c>
      <c r="C138" s="16" t="s">
        <v>156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43895</v>
      </c>
      <c r="B139" s="6" t="n">
        <v>-673.99968</v>
      </c>
      <c r="C139" s="16" t="s">
        <v>140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43898</v>
      </c>
      <c r="B140" s="6" t="n">
        <v>-398.1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43899</v>
      </c>
      <c r="B141" s="6" t="n">
        <v>-799.7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43901</v>
      </c>
      <c r="B142" s="6" t="n">
        <v>797.81</v>
      </c>
      <c r="C142" s="16" t="s">
        <v>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43901</v>
      </c>
      <c r="B143" s="6" t="n">
        <v>397.16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43909</v>
      </c>
      <c r="B144" s="6" t="n">
        <v>2461.553628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43916</v>
      </c>
      <c r="B145" s="6" t="n">
        <v>-2633.28628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43917</v>
      </c>
      <c r="B146" s="6" t="n">
        <v>682.522341</v>
      </c>
      <c r="C146" s="16" t="s">
        <v>147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43922</v>
      </c>
      <c r="B147" s="6" t="n">
        <v>21.41</v>
      </c>
      <c r="C147" s="16" t="s">
        <v>81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43928</v>
      </c>
      <c r="B148" s="6" t="n">
        <v>-398.1</v>
      </c>
      <c r="C148" s="16" t="s">
        <v>157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43929</v>
      </c>
      <c r="B149" s="6" t="n">
        <v>-799.7</v>
      </c>
      <c r="C149" s="16" t="s">
        <v>158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43929</v>
      </c>
      <c r="B150" s="6" t="n">
        <v>-784.732</v>
      </c>
      <c r="C150" s="16" t="s">
        <v>151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43929</v>
      </c>
      <c r="B151" s="6" t="n">
        <v>397.16</v>
      </c>
      <c r="C151" s="16" t="s">
        <v>84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43930</v>
      </c>
      <c r="B152" s="6" t="n">
        <v>797.81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43942</v>
      </c>
      <c r="B153" s="6" t="n">
        <v>-746.657</v>
      </c>
      <c r="C153" s="16" t="s">
        <v>162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43957</v>
      </c>
      <c r="B154" s="6" t="n">
        <v>-817.43</v>
      </c>
      <c r="C154" s="16" t="s">
        <v>163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43957</v>
      </c>
      <c r="B155" s="6" t="n">
        <v>-221.815215</v>
      </c>
      <c r="C155" s="16" t="s">
        <v>153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43958</v>
      </c>
      <c r="B156" s="6" t="n">
        <v>-396.1</v>
      </c>
      <c r="C156" s="16" t="s">
        <v>164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43958</v>
      </c>
      <c r="B157" s="6" t="n">
        <v>815.5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43959</v>
      </c>
      <c r="B158" s="6" t="n">
        <v>395.17</v>
      </c>
      <c r="C158" s="16" t="s">
        <v>84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43959</v>
      </c>
      <c r="B159" s="6" t="n">
        <v>-362</v>
      </c>
      <c r="C159" s="16" t="s">
        <v>165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43959</v>
      </c>
      <c r="B160" s="6" t="n">
        <v>-795.7</v>
      </c>
      <c r="C160" s="16" t="s">
        <v>166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43959</v>
      </c>
      <c r="B161" s="6" t="n">
        <v>655.193396</v>
      </c>
      <c r="C161" s="16" t="s">
        <v>137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43963</v>
      </c>
      <c r="B162" s="6" t="n">
        <v>-3000</v>
      </c>
      <c r="C162" s="16" t="s">
        <v>167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43963</v>
      </c>
      <c r="B163" s="6" t="n">
        <v>797.81</v>
      </c>
      <c r="C163" s="16" t="s">
        <v>85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43964</v>
      </c>
      <c r="B164" s="6" t="n">
        <v>-2721.13</v>
      </c>
      <c r="C164" s="16" t="s">
        <v>145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43966</v>
      </c>
      <c r="B165" s="6" t="n">
        <v>-4440.8</v>
      </c>
      <c r="C165" s="16" t="s">
        <v>168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43966</v>
      </c>
      <c r="B166" s="6" t="n">
        <v>2579.2</v>
      </c>
      <c r="C166" s="16" t="s">
        <v>107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43978</v>
      </c>
      <c r="B167" s="6" t="n">
        <v>311.28</v>
      </c>
      <c r="C167" s="16" t="s">
        <v>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43979</v>
      </c>
      <c r="B168" s="6" t="n">
        <v>2264.793745</v>
      </c>
      <c r="C168" s="16" t="s">
        <v>139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43979</v>
      </c>
      <c r="B169" s="6" t="n">
        <v>184.054465</v>
      </c>
      <c r="C169" s="16" t="s">
        <v>156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43983</v>
      </c>
      <c r="B170" s="6" t="n">
        <v>-2742.3</v>
      </c>
      <c r="C170" s="16" t="s">
        <v>145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43984</v>
      </c>
      <c r="B171" s="6" t="n">
        <v>3818.21</v>
      </c>
      <c r="C171" s="16" t="s">
        <v>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43986</v>
      </c>
      <c r="B172" s="6" t="n">
        <v>-3322.21</v>
      </c>
      <c r="C172" s="16" t="s">
        <v>145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43988</v>
      </c>
      <c r="B173" s="6" t="n">
        <v>-393.1</v>
      </c>
      <c r="C173" s="16" t="s">
        <v>169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43989</v>
      </c>
      <c r="B174" s="6" t="n">
        <v>-788.7</v>
      </c>
      <c r="C174" s="16" t="s">
        <v>170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43991</v>
      </c>
      <c r="B175" s="6" t="n">
        <v>785.84</v>
      </c>
      <c r="C175" s="16" t="s">
        <v>85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43991</v>
      </c>
      <c r="B176" s="6" t="n">
        <v>392.17</v>
      </c>
      <c r="C176" s="16" t="s">
        <v>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43997</v>
      </c>
      <c r="B177" s="6" t="n">
        <v>-3452.1069375</v>
      </c>
      <c r="C177" s="16" t="s">
        <v>171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44001</v>
      </c>
      <c r="B178" s="6" t="n">
        <v>591.753</v>
      </c>
      <c r="C178" s="16" t="s">
        <v>160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44004</v>
      </c>
      <c r="B179" s="6" t="n">
        <v>-1110.25275979</v>
      </c>
      <c r="C179" s="16" t="s">
        <v>143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44008</v>
      </c>
      <c r="B180" s="6" t="n">
        <v>-3567.6</v>
      </c>
      <c r="C180" s="16" t="s">
        <v>172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44012</v>
      </c>
      <c r="B181" s="6" t="n">
        <v>-180</v>
      </c>
      <c r="C181" s="16" t="s">
        <v>173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44014</v>
      </c>
      <c r="B182" s="6" t="n">
        <v>10.32</v>
      </c>
      <c r="C182" s="16" t="s">
        <v>81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44015</v>
      </c>
      <c r="B183" s="6" t="n">
        <v>2967.67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44018</v>
      </c>
      <c r="B184" s="6" t="n">
        <v>954.85</v>
      </c>
      <c r="C184" s="16" t="s">
        <v>148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44018</v>
      </c>
      <c r="B185" s="6" t="n">
        <v>-389.1</v>
      </c>
      <c r="C185" s="16" t="s">
        <v>174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44019</v>
      </c>
      <c r="B186" s="6" t="n">
        <v>-776.7</v>
      </c>
      <c r="C186" s="16" t="s">
        <v>175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44019</v>
      </c>
      <c r="B187" s="6" t="n">
        <v>22.115679</v>
      </c>
      <c r="C187" s="16" t="s">
        <v>176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44019</v>
      </c>
      <c r="B188" s="6" t="n">
        <v>-3976.04</v>
      </c>
      <c r="C188" s="16" t="s">
        <v>145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44019</v>
      </c>
      <c r="B189" s="6" t="n">
        <v>388.18</v>
      </c>
      <c r="C189" s="16" t="s">
        <v>84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44020</v>
      </c>
      <c r="B190" s="6" t="n">
        <v>774.869</v>
      </c>
      <c r="C190" s="16" t="s">
        <v>85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44020</v>
      </c>
      <c r="B191" s="6" t="n">
        <v>-719.03</v>
      </c>
      <c r="C191" s="16" t="s">
        <v>145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44021</v>
      </c>
      <c r="B192" s="6" t="n">
        <v>-2411.402915</v>
      </c>
      <c r="C192" s="16" t="s">
        <v>161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44021</v>
      </c>
      <c r="B193" s="6" t="n">
        <v>-740.87416</v>
      </c>
      <c r="C193" s="16" t="s">
        <v>151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44026</v>
      </c>
      <c r="B194" s="6" t="n">
        <v>3066.98</v>
      </c>
      <c r="C194" s="16" t="s">
        <v>133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44027</v>
      </c>
      <c r="B195" s="6" t="n">
        <v>160.09</v>
      </c>
      <c r="C195" s="16" t="s">
        <v>110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44028</v>
      </c>
      <c r="B196" s="6" t="n">
        <v>-260</v>
      </c>
      <c r="C196" s="16" t="s">
        <v>177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44034</v>
      </c>
      <c r="B197" s="6" t="n">
        <v>-5.94</v>
      </c>
      <c r="C197" s="16" t="s">
        <v>145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44043</v>
      </c>
      <c r="B198" s="6" t="n">
        <v>256.93</v>
      </c>
      <c r="C198" s="16" t="s">
        <v>112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44048</v>
      </c>
      <c r="B199" s="6" t="n">
        <v>-383.1</v>
      </c>
      <c r="C199" s="16" t="s">
        <v>178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44048</v>
      </c>
      <c r="B200" s="6" t="n">
        <v>-793.43</v>
      </c>
      <c r="C200" s="16" t="s">
        <v>179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44049</v>
      </c>
      <c r="B201" s="6" t="n">
        <v>-764.7</v>
      </c>
      <c r="C201" s="16" t="s">
        <v>180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44049</v>
      </c>
      <c r="B202" s="6" t="n">
        <v>382.2</v>
      </c>
      <c r="C202" s="16" t="s">
        <v>84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44049</v>
      </c>
      <c r="B203" s="6" t="n">
        <v>791.56</v>
      </c>
      <c r="C203" s="16" t="s">
        <v>91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44049</v>
      </c>
      <c r="B204" s="6" t="n">
        <v>-223.50583</v>
      </c>
      <c r="C204" s="16" t="s">
        <v>153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44050</v>
      </c>
      <c r="B205" s="6" t="n">
        <v>761.9</v>
      </c>
      <c r="C205" s="16" t="s">
        <v>85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44056</v>
      </c>
      <c r="B206" s="6" t="n">
        <v>647.398284</v>
      </c>
      <c r="C206" s="16" t="s">
        <v>137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44060</v>
      </c>
      <c r="B207" s="6" t="n">
        <v>-1153.147275</v>
      </c>
      <c r="C207" s="16" t="s">
        <v>181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44061</v>
      </c>
      <c r="B208" s="6" t="n">
        <v>-1149.2397</v>
      </c>
      <c r="C208" s="16" t="s">
        <v>181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44071</v>
      </c>
      <c r="B209" s="6" t="n">
        <v>194.859686</v>
      </c>
      <c r="C209" s="16" t="s">
        <v>156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44077</v>
      </c>
      <c r="B210" s="6" t="n">
        <v>2525.232372</v>
      </c>
      <c r="C210" s="16" t="s">
        <v>139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44078</v>
      </c>
      <c r="B211" s="6" t="n">
        <v>-381.1</v>
      </c>
      <c r="C211" s="16" t="s">
        <v>182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44079</v>
      </c>
      <c r="B212" s="6" t="n">
        <v>-760.7</v>
      </c>
      <c r="C212" s="16" t="s">
        <v>183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44081</v>
      </c>
      <c r="B213" s="6" t="n">
        <v>380.2</v>
      </c>
      <c r="C213" s="16" t="s">
        <v>84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44082</v>
      </c>
      <c r="B214" s="6" t="n">
        <v>758.9</v>
      </c>
      <c r="C214" s="16" t="s">
        <v>85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44082</v>
      </c>
      <c r="B215" s="6" t="n">
        <v>-1841.55</v>
      </c>
      <c r="C215" s="16" t="s">
        <v>145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44092</v>
      </c>
      <c r="B216" s="6" t="n">
        <v>1006.848999</v>
      </c>
      <c r="C216" s="16" t="s">
        <v>160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44105</v>
      </c>
      <c r="B217" s="6" t="n">
        <v>11.89</v>
      </c>
      <c r="C217" s="16" t="s">
        <v>81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44105</v>
      </c>
      <c r="B218" s="6" t="n">
        <v>-3467.2638308685</v>
      </c>
      <c r="C218" s="16" t="s">
        <v>184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44108</v>
      </c>
      <c r="B219" s="6" t="n">
        <v>-381.1</v>
      </c>
      <c r="C219" s="16" t="s">
        <v>182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44109</v>
      </c>
      <c r="B220" s="6" t="n">
        <v>-5610</v>
      </c>
      <c r="C220" s="16" t="s">
        <v>185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44109</v>
      </c>
      <c r="B221" s="6" t="n">
        <v>-7480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44109</v>
      </c>
      <c r="B222" s="6" t="n">
        <v>-760.7</v>
      </c>
      <c r="C222" s="16" t="s">
        <v>183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44110</v>
      </c>
      <c r="B223" s="6" t="n">
        <v>758.9</v>
      </c>
      <c r="C223" s="16" t="s">
        <v>85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44110</v>
      </c>
      <c r="B224" s="6" t="n">
        <v>380.2</v>
      </c>
      <c r="C224" s="16" t="s">
        <v>84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44112</v>
      </c>
      <c r="B225" s="6" t="n">
        <v>-2842.55244</v>
      </c>
      <c r="C225" s="16" t="s">
        <v>187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44116</v>
      </c>
      <c r="B226" s="6" t="n">
        <v>-2000</v>
      </c>
      <c r="C226" s="16" t="s">
        <v>188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44119</v>
      </c>
      <c r="B227" s="6" t="n">
        <v>1719.47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44124</v>
      </c>
      <c r="B228" s="6" t="n">
        <v>4828.35</v>
      </c>
      <c r="C228" s="16" t="s">
        <v>189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44124</v>
      </c>
      <c r="B229" s="6" t="n">
        <v>6438.12</v>
      </c>
      <c r="C229" s="16" t="s">
        <v>190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44140</v>
      </c>
      <c r="B230" s="6" t="n">
        <v>-122.400918</v>
      </c>
      <c r="C230" s="16" t="s">
        <v>191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44147</v>
      </c>
      <c r="B231" s="6" t="n">
        <v>2357.86005</v>
      </c>
      <c r="C231" s="16" t="s">
        <v>137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44161</v>
      </c>
      <c r="B232" s="6" t="n">
        <v>3357.780423</v>
      </c>
      <c r="C232" s="16" t="s">
        <v>139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44162</v>
      </c>
      <c r="B233" s="6" t="n">
        <v>98.08734</v>
      </c>
      <c r="C233" s="16" t="s">
        <v>156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44168</v>
      </c>
      <c r="B234" s="6" t="n">
        <v>385.63701</v>
      </c>
      <c r="C234" s="16" t="s">
        <v>192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44168</v>
      </c>
      <c r="B235" s="6" t="n">
        <v>385.63701</v>
      </c>
      <c r="C235" s="16" t="s">
        <v>192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44182</v>
      </c>
      <c r="B236" s="6" t="n">
        <v>-3230.8515005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44185</v>
      </c>
      <c r="B237" s="6" t="n">
        <v>-1110.25275979</v>
      </c>
      <c r="C237" s="16" t="s">
        <v>143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44190.460416667</v>
      </c>
      <c r="B238" s="6" t="n">
        <v>-320000</v>
      </c>
      <c r="C238" s="16" t="s">
        <v>145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44204</v>
      </c>
      <c r="B239" s="6" t="n">
        <v>-2765.906208</v>
      </c>
      <c r="C239" s="16" t="s">
        <v>193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44207</v>
      </c>
      <c r="B240" s="6" t="n">
        <v>376.76607</v>
      </c>
      <c r="C240" s="16" t="s">
        <v>192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44207</v>
      </c>
      <c r="B241" s="6" t="n">
        <v>-376.76607</v>
      </c>
      <c r="C241" s="16" t="s">
        <v>194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44231</v>
      </c>
      <c r="B242" s="6" t="n">
        <v>-264.758748</v>
      </c>
      <c r="C242" s="16" t="s">
        <v>195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44232</v>
      </c>
      <c r="B243" s="6" t="n">
        <v>-115.865829</v>
      </c>
      <c r="C243" s="16" t="s">
        <v>191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44232</v>
      </c>
      <c r="B244" s="6" t="n">
        <v>-77.6225325</v>
      </c>
      <c r="C244" s="16" t="s">
        <v>196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44280</v>
      </c>
      <c r="B245" s="6" t="n">
        <v>-3692.683215</v>
      </c>
      <c r="C245" s="16" t="s">
        <v>197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44288</v>
      </c>
      <c r="B246" s="6" t="n">
        <v>386.61723</v>
      </c>
      <c r="C246" s="16" t="s">
        <v>192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44288</v>
      </c>
      <c r="B247" s="6" t="n">
        <v>-386.61723</v>
      </c>
      <c r="C247" s="16" t="s">
        <v>194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44294</v>
      </c>
      <c r="B248" s="6" t="n">
        <v>-2911.82112</v>
      </c>
      <c r="C248" s="16" t="s">
        <v>193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44298</v>
      </c>
      <c r="B249" s="6" t="n">
        <v>-148.158144</v>
      </c>
      <c r="C249" s="16" t="s">
        <v>198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44322</v>
      </c>
      <c r="B250" s="6" t="n">
        <v>-260.518716</v>
      </c>
      <c r="C250" s="16" t="s">
        <v>195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44323</v>
      </c>
      <c r="B251" s="6" t="n">
        <v>-82.0347</v>
      </c>
      <c r="C251" s="16" t="s">
        <v>199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44326</v>
      </c>
      <c r="B252" s="6" t="n">
        <v>-113.0593825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44328</v>
      </c>
      <c r="B253" s="6" t="n">
        <v>-7480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44350</v>
      </c>
      <c r="B254" s="6" t="n">
        <v>-374.83929</v>
      </c>
      <c r="C254" s="16" t="s">
        <v>194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44369</v>
      </c>
      <c r="B255" s="6" t="n">
        <v>-1268.86029691</v>
      </c>
      <c r="C255" s="16" t="s">
        <v>200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44385</v>
      </c>
      <c r="B256" s="6" t="n">
        <v>-2772.73152</v>
      </c>
      <c r="C256" s="16" t="s">
        <v>193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44385</v>
      </c>
      <c r="B257" s="6" t="n">
        <v>-3591.07242</v>
      </c>
      <c r="C257" s="16" t="s">
        <v>197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44412</v>
      </c>
      <c r="B258" s="6" t="n">
        <v>-111.13041</v>
      </c>
      <c r="C258" s="16" t="s">
        <v>191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44413</v>
      </c>
      <c r="B259" s="6" t="n">
        <v>-253.294236</v>
      </c>
      <c r="C259" s="16" t="s">
        <v>195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44417</v>
      </c>
      <c r="B260" s="6" t="n">
        <v>-80.44344</v>
      </c>
      <c r="C260" s="16" t="s">
        <v>199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44440</v>
      </c>
      <c r="B261" s="6" t="n">
        <v>-373.71831</v>
      </c>
      <c r="C261" s="16" t="s">
        <v>194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-3529.074517332</v>
      </c>
      <c r="C262" s="16" t="s">
        <v>197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44473</v>
      </c>
      <c r="B263" s="6" t="n">
        <v>-1093.8225</v>
      </c>
      <c r="C263" s="16" t="s">
        <v>201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44477</v>
      </c>
      <c r="B264" s="6" t="n">
        <v>-2706.365376</v>
      </c>
      <c r="C264" s="16" t="s">
        <v>193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44504</v>
      </c>
      <c r="B265" s="6" t="n">
        <v>-109.01859</v>
      </c>
      <c r="C265" s="16" t="s">
        <v>191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44507</v>
      </c>
      <c r="B266" s="6" t="n">
        <v>-248.41941</v>
      </c>
      <c r="C266" s="16" t="s">
        <v>195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44515</v>
      </c>
      <c r="B267" s="6" t="n">
        <v>-78.99298</v>
      </c>
      <c r="C267" s="16" t="s">
        <v>199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44531</v>
      </c>
      <c r="B268" s="6" t="n">
        <v>-381.95226</v>
      </c>
      <c r="C268" s="16" t="s">
        <v>194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44547</v>
      </c>
      <c r="B269" s="6" t="n">
        <v>-1903.29044536</v>
      </c>
      <c r="C269" s="16" t="s">
        <v>202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44552</v>
      </c>
      <c r="B270" s="6" t="n">
        <v>-3580.477376749</v>
      </c>
      <c r="C270" s="16" t="s">
        <v>197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44568</v>
      </c>
      <c r="B271" s="6" t="n">
        <v>-2781.514944</v>
      </c>
      <c r="C271" s="16" t="s">
        <v>193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44596</v>
      </c>
      <c r="B272" s="6" t="n">
        <v>-84.31511</v>
      </c>
      <c r="C272" s="16" t="s">
        <v>199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44599</v>
      </c>
      <c r="B273" s="6" t="n">
        <v>-277.585785</v>
      </c>
      <c r="C273" s="16" t="s">
        <v>203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44599</v>
      </c>
      <c r="B274" s="6" t="n">
        <v>-133.089075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44609</v>
      </c>
      <c r="B275" s="6" t="n">
        <v>-3263.11335</v>
      </c>
      <c r="C275" s="16" t="s">
        <v>205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44623</v>
      </c>
      <c r="B276" s="6" t="n">
        <v>-557.54298</v>
      </c>
      <c r="C276" s="16" t="s">
        <v>206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44644</v>
      </c>
      <c r="B277" s="6" t="n">
        <v>-4962.08258</v>
      </c>
      <c r="C277" s="16" t="s">
        <v>207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44663</v>
      </c>
      <c r="B278" s="6" t="n">
        <v>-151.986432</v>
      </c>
      <c r="C278" s="16" t="s">
        <v>198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44664</v>
      </c>
      <c r="B279" s="6" t="n">
        <v>-1590.955452</v>
      </c>
      <c r="C279" s="16" t="s">
        <v>208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44687</v>
      </c>
      <c r="B280" s="6" t="n">
        <v>-76.17347</v>
      </c>
      <c r="C280" s="16" t="s">
        <v>209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44687</v>
      </c>
      <c r="B281" s="6" t="n">
        <v>-132.4756</v>
      </c>
      <c r="C281" s="16" t="s">
        <v>210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44688</v>
      </c>
      <c r="B282" s="6" t="n">
        <v>-245.952695</v>
      </c>
      <c r="C282" s="16" t="s">
        <v>203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44701</v>
      </c>
      <c r="B283" s="6" t="n">
        <v>-2089.255788</v>
      </c>
      <c r="C283" s="16" t="s">
        <v>211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44714</v>
      </c>
      <c r="B284" s="6" t="n">
        <v>-331.95582</v>
      </c>
      <c r="C284" s="16" t="s">
        <v>206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44749</v>
      </c>
      <c r="B285" s="6" t="n">
        <v>-3026.0191</v>
      </c>
      <c r="C285" s="16" t="s">
        <v>207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44750</v>
      </c>
      <c r="B286" s="6" t="n">
        <v>-1263.8642832</v>
      </c>
      <c r="C286" s="16" t="s">
        <v>208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44778</v>
      </c>
      <c r="B287" s="6" t="n">
        <v>-219.9417</v>
      </c>
      <c r="C287" s="16" t="s">
        <v>203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44778</v>
      </c>
      <c r="B288" s="6" t="n">
        <v>-69.2967</v>
      </c>
      <c r="C288" s="16" t="s">
        <v>209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44778</v>
      </c>
      <c r="B289" s="6" t="n">
        <v>-138.5934</v>
      </c>
      <c r="C289" s="16" t="s">
        <v>212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44805</v>
      </c>
      <c r="B290" s="6" t="n">
        <v>-325.28844</v>
      </c>
      <c r="C290" s="16" t="s">
        <v>206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44833</v>
      </c>
      <c r="B291" s="6" t="n">
        <v>-2811.37285</v>
      </c>
      <c r="C291" s="16" t="s">
        <v>207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44840</v>
      </c>
      <c r="B292" s="6" t="n">
        <v>-1189.0364688</v>
      </c>
      <c r="C292" s="16" t="s">
        <v>208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44868</v>
      </c>
      <c r="B293" s="6" t="n">
        <v>-163.286375</v>
      </c>
      <c r="C293" s="16" t="s">
        <v>213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44869</v>
      </c>
      <c r="B294" s="6" t="n">
        <v>-71.409825</v>
      </c>
      <c r="C294" s="16" t="s">
        <v>209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44869</v>
      </c>
      <c r="B295" s="6" t="n">
        <v>-226.648575</v>
      </c>
      <c r="C295" s="16" t="s">
        <v>203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44896</v>
      </c>
      <c r="B296" s="6" t="n">
        <v>-328.75362</v>
      </c>
      <c r="C296" s="16" t="s">
        <v>206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44917</v>
      </c>
      <c r="B297" s="6" t="n">
        <v>-3392.28136</v>
      </c>
      <c r="C297" s="16" t="s">
        <v>207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-1407.8754</v>
      </c>
      <c r="C298" s="16" t="s">
        <v>208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44963</v>
      </c>
      <c r="B299" s="6" t="n">
        <v>-256.904155</v>
      </c>
      <c r="C299" s="16" t="s">
        <v>203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-214.673335</v>
      </c>
      <c r="C300" s="16" t="s">
        <v>153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44967</v>
      </c>
      <c r="B301" s="6" t="n">
        <v>-83.829135</v>
      </c>
      <c r="C301" s="16" t="s">
        <v>209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44971</v>
      </c>
      <c r="B302" s="6" t="n">
        <v>-1988.0289</v>
      </c>
      <c r="C302" s="16" t="s">
        <v>214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44987</v>
      </c>
      <c r="B303" s="6" t="n">
        <v>-428.93241</v>
      </c>
      <c r="C303" s="16" t="s">
        <v>215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45008</v>
      </c>
      <c r="B304" s="6" t="n">
        <v>-3506.5046965</v>
      </c>
      <c r="C304" s="16" t="s">
        <v>216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45021</v>
      </c>
      <c r="B305" s="6" t="n">
        <v>-1328.424462</v>
      </c>
      <c r="C305" s="16" t="s">
        <v>217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-1591.1939376</v>
      </c>
      <c r="C306" s="16" t="s">
        <v>208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45043</v>
      </c>
      <c r="B307" s="6" t="n">
        <v>-176.315184</v>
      </c>
      <c r="C307" s="16" t="s">
        <v>218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45050</v>
      </c>
      <c r="B308" s="6" t="n">
        <v>-99.133875</v>
      </c>
      <c r="C308" s="16" t="s">
        <v>219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45051</v>
      </c>
      <c r="B309" s="6" t="n">
        <v>-242.130812</v>
      </c>
      <c r="C309" s="16" t="s">
        <v>153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-10000</v>
      </c>
      <c r="C310" s="16" t="s">
        <v>220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45058</v>
      </c>
      <c r="B311" s="6" t="n">
        <v>-91.06152</v>
      </c>
      <c r="C311" s="16" t="s">
        <v>221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45078</v>
      </c>
      <c r="B312" s="6" t="n">
        <v>-461.66694</v>
      </c>
      <c r="C312" s="16" t="s">
        <v>215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45114</v>
      </c>
      <c r="B313" s="6" t="n">
        <v>-1852.871112</v>
      </c>
      <c r="C313" s="16" t="s">
        <v>208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45120</v>
      </c>
      <c r="B314" s="6" t="n">
        <v>-4129.3417945</v>
      </c>
      <c r="C314" s="16" t="s">
        <v>216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45142</v>
      </c>
      <c r="B315" s="6" t="n">
        <v>-117.224</v>
      </c>
      <c r="C315" s="16" t="s">
        <v>219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45149</v>
      </c>
      <c r="B316" s="6" t="n">
        <v>-301.56614</v>
      </c>
      <c r="C316" s="16" t="s">
        <v>153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45149</v>
      </c>
      <c r="B317" s="6" t="n">
        <v>-116.73528</v>
      </c>
      <c r="C317" s="16" t="s">
        <v>221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45169</v>
      </c>
      <c r="B318" s="6" t="n">
        <v>-546.79131</v>
      </c>
      <c r="C318" s="16" t="s">
        <v>215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45197</v>
      </c>
      <c r="B319" s="6" t="n">
        <v>-4397.0225</v>
      </c>
      <c r="C319" s="16" t="s">
        <v>216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45205</v>
      </c>
      <c r="B320" s="6" t="n">
        <v>-1995.1188192</v>
      </c>
      <c r="C320" s="16" t="s">
        <v>208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45226</v>
      </c>
      <c r="B321" s="6" t="n">
        <v>-292.847808</v>
      </c>
      <c r="C321" s="16" t="s">
        <v>153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45236</v>
      </c>
      <c r="B322" s="6" t="n">
        <v>-116.293875</v>
      </c>
      <c r="C322" s="16" t="s">
        <v>219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45240</v>
      </c>
      <c r="B323" s="6" t="n">
        <v>-110.31192</v>
      </c>
      <c r="C323" s="16" t="s">
        <v>221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45260</v>
      </c>
      <c r="B324" s="6" t="n">
        <v>-506.63937</v>
      </c>
      <c r="C324" s="16" t="s">
        <v>215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45280</v>
      </c>
      <c r="B325" s="6" t="n">
        <v>-360.348</v>
      </c>
      <c r="C325" s="16" t="s">
        <v>222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45281</v>
      </c>
      <c r="B326" s="6" t="n">
        <v>-4119.331164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45300</v>
      </c>
      <c r="B327" s="6" t="n">
        <v>-1795.2010128</v>
      </c>
      <c r="C327" s="16" t="s">
        <v>208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45328</v>
      </c>
      <c r="B328" s="6" t="n">
        <v>-114.05425</v>
      </c>
      <c r="C328" s="16" t="s">
        <v>219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45328</v>
      </c>
      <c r="B329" s="6" t="n">
        <v>-287.41671</v>
      </c>
      <c r="C329" s="16" t="s">
        <v>223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45331</v>
      </c>
      <c r="B330" s="6" t="n">
        <v>-109.50732</v>
      </c>
      <c r="C330" s="16" t="s">
        <v>221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45337</v>
      </c>
      <c r="B331" s="6" t="n">
        <v>-384.01272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45358</v>
      </c>
      <c r="B332" s="6" t="n">
        <v>-542.0472</v>
      </c>
      <c r="C332" s="16" t="s">
        <v>225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45372</v>
      </c>
      <c r="B333" s="6" t="n">
        <v>-4476.2751995</v>
      </c>
      <c r="C333" s="16" t="s">
        <v>207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45386</v>
      </c>
      <c r="B334" s="6" t="n">
        <v>-1895.826384</v>
      </c>
      <c r="C334" s="16" t="s">
        <v>226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45391</v>
      </c>
      <c r="B335" s="6" t="n">
        <v>-1853.101296</v>
      </c>
      <c r="C335" s="16" t="s">
        <v>208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45393</v>
      </c>
      <c r="B336" s="6" t="n">
        <v>-151.016076</v>
      </c>
      <c r="C336" s="16" t="s">
        <v>227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45418</v>
      </c>
      <c r="B337" s="6" t="n">
        <v>-114.61475</v>
      </c>
      <c r="C337" s="16" t="s">
        <v>219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45422</v>
      </c>
      <c r="B338" s="6" t="n">
        <v>-114.779875</v>
      </c>
      <c r="C338" s="16" t="s">
        <v>228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45422</v>
      </c>
      <c r="B339" s="6" t="n">
        <v>-292.000002</v>
      </c>
      <c r="C339" s="16" t="s">
        <v>223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45443</v>
      </c>
      <c r="B340" s="6" t="n">
        <v>-538.7214</v>
      </c>
      <c r="C340" s="16" t="s">
        <v>225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45456</v>
      </c>
      <c r="B341" s="6" t="n">
        <v>-591.102096</v>
      </c>
      <c r="C341" s="16" t="s">
        <v>229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45471</v>
      </c>
      <c r="B342" s="6" t="n">
        <v>-4103.33638</v>
      </c>
      <c r="C342" s="16" t="s">
        <v>207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45483</v>
      </c>
      <c r="B343" s="6" t="n">
        <v>-1761.4700496</v>
      </c>
      <c r="C343" s="16" t="s">
        <v>208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45484</v>
      </c>
      <c r="B344" s="6" t="n">
        <v>-13320</v>
      </c>
      <c r="C344" s="16" t="s">
        <v>230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45511</v>
      </c>
      <c r="B345" s="6" t="n">
        <v>-106.45575</v>
      </c>
      <c r="C345" s="16" t="s">
        <v>219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45513</v>
      </c>
      <c r="B346" s="6" t="n">
        <v>-276.99872</v>
      </c>
      <c r="C346" s="16" t="s">
        <v>223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45516</v>
      </c>
      <c r="B347" s="6" t="n">
        <v>-109.99</v>
      </c>
      <c r="C347" s="16" t="s">
        <v>228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45534</v>
      </c>
      <c r="B348" s="6" t="n">
        <v>-548.7288</v>
      </c>
      <c r="C348" s="16" t="s">
        <v>225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45562</v>
      </c>
      <c r="B349" s="6" t="n">
        <v>-4462.815383</v>
      </c>
      <c r="C349" s="16" t="s">
        <v>207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45575</v>
      </c>
      <c r="B350" s="6" t="n">
        <v>-1940.5171728</v>
      </c>
      <c r="C350" s="16" t="s">
        <v>208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45604</v>
      </c>
      <c r="B351" s="6" t="n">
        <v>-122.59075</v>
      </c>
      <c r="C351" s="16" t="s">
        <v>228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45604</v>
      </c>
      <c r="B352" s="6" t="n">
        <v>-316.774498</v>
      </c>
      <c r="C352" s="16" t="s">
        <v>223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45625</v>
      </c>
      <c r="B353" s="6" t="n">
        <v>-657.4692</v>
      </c>
      <c r="C353" s="16" t="s">
        <v>225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45646</v>
      </c>
      <c r="B354" s="6" t="n">
        <v>-4994.7027065</v>
      </c>
      <c r="C354" s="16" t="s">
        <v>207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45667</v>
      </c>
      <c r="B355" s="6" t="n">
        <v>-2047.4586576</v>
      </c>
      <c r="C355" s="16" t="s">
        <v>208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45695</v>
      </c>
      <c r="B356" s="6" t="n">
        <v>-314.9588</v>
      </c>
      <c r="C356" s="16" t="s">
        <v>231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45698</v>
      </c>
      <c r="B357" s="6" t="n">
        <v>-121.59525</v>
      </c>
      <c r="C357" s="16" t="s">
        <v>228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45723</v>
      </c>
      <c r="B358" s="6" t="n">
        <v>-564.30612</v>
      </c>
      <c r="C358" s="16" t="s">
        <v>232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45744</v>
      </c>
      <c r="B359" s="6" t="n">
        <v>-4081.4923695</v>
      </c>
      <c r="C359" s="16" t="s">
        <v>197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45755</v>
      </c>
      <c r="B360" s="6" t="n">
        <v>-2327.1057</v>
      </c>
      <c r="C360" s="16" t="s">
        <v>233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45757</v>
      </c>
      <c r="B361" s="6" t="n">
        <v>-1723.2234768</v>
      </c>
      <c r="C361" s="16" t="s">
        <v>208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45758</v>
      </c>
      <c r="B362" s="6" t="n">
        <v>-76.51431</v>
      </c>
      <c r="C362" s="16" t="s">
        <v>234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45786</v>
      </c>
      <c r="B363" s="6" t="n">
        <v>-265.224736</v>
      </c>
      <c r="C363" s="16" t="s">
        <v>231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45789</v>
      </c>
      <c r="B364" s="6" t="n">
        <v>-105.11956</v>
      </c>
      <c r="C364" s="16" t="s">
        <v>235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45807</v>
      </c>
      <c r="B365" s="6" t="n">
        <v>-494.5311</v>
      </c>
      <c r="C365" s="16" t="s">
        <v>232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45835</v>
      </c>
      <c r="B366" s="6" t="n">
        <v>-3807.7366145</v>
      </c>
      <c r="C366" s="16" t="s">
        <v>197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45848</v>
      </c>
      <c r="B367" s="6" t="n">
        <v>-1564.7047632</v>
      </c>
      <c r="C367" s="16" t="s">
        <v>208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45856</v>
      </c>
      <c r="B368" s="6" t="n">
        <v>-13936</v>
      </c>
      <c r="C368" s="16" t="s">
        <v>236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45877</v>
      </c>
      <c r="B369" s="6" t="n">
        <v>-261.96951</v>
      </c>
      <c r="C369" s="16" t="s">
        <v>231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45880</v>
      </c>
      <c r="B370" s="6" t="n">
        <v>-103.71348</v>
      </c>
      <c r="C370" s="16" t="s">
        <v>235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45898</v>
      </c>
      <c r="B371" s="6" t="n">
        <v>-505.83834</v>
      </c>
      <c r="C371" s="16" t="s">
        <v>232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45933</v>
      </c>
      <c r="B372" s="6" t="n">
        <v>-3943.8988225</v>
      </c>
      <c r="C372" s="16" t="s">
        <v>197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45940</v>
      </c>
      <c r="B373" s="6" t="n">
        <v>-1629.5085648</v>
      </c>
      <c r="C373" s="16" t="s">
        <v>208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45968</v>
      </c>
      <c r="B374" s="6" t="n">
        <v>-270.983745</v>
      </c>
      <c r="C374" s="16" t="s">
        <v>231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45971</v>
      </c>
      <c r="B375" s="6" t="n">
        <v>-105.59341</v>
      </c>
      <c r="C375" s="16" t="s">
        <v>235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45989</v>
      </c>
      <c r="B376" s="6" t="n">
        <v>-492.97689</v>
      </c>
      <c r="C376" s="16" t="s">
        <v>232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46021</v>
      </c>
      <c r="B377" s="6" t="n">
        <v>-3770.487721</v>
      </c>
      <c r="C377" s="16" t="s">
        <v>197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46034</v>
      </c>
      <c r="B378" s="6" t="n">
        <v>-1565.7856272</v>
      </c>
      <c r="C378" s="16" t="s">
        <v>208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46059</v>
      </c>
      <c r="B379" s="6" t="n">
        <v>-256.450205</v>
      </c>
      <c r="C379" s="16" t="s">
        <v>237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46062</v>
      </c>
      <c r="B380" s="6" t="n">
        <v>-100.1702</v>
      </c>
      <c r="C380" s="16" t="s">
        <v>235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46091</v>
      </c>
      <c r="B381" s="6" t="n">
        <v>-498.645</v>
      </c>
      <c r="C381" s="16" t="s">
        <v>232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46108</v>
      </c>
      <c r="B382" s="6" t="n">
        <v>-4457.681735</v>
      </c>
      <c r="C382" s="16" t="s">
        <v>238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46121</v>
      </c>
      <c r="B383" s="6" t="n">
        <v>-2114.2161</v>
      </c>
      <c r="C383" s="16" t="s">
        <v>233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46122</v>
      </c>
      <c r="B384" s="6" t="n">
        <v>-1557.9773856</v>
      </c>
      <c r="C384" s="16" t="s">
        <v>208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46122</v>
      </c>
      <c r="B385" s="6" t="n">
        <v>-65.382744</v>
      </c>
      <c r="C385" s="16" t="s">
        <v>239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46150</v>
      </c>
      <c r="B386" s="6" t="n">
        <v>-252.218642</v>
      </c>
      <c r="C386" s="16" t="s">
        <v>237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46153</v>
      </c>
      <c r="B387" s="6" t="n">
        <v>-100.300005</v>
      </c>
      <c r="C387" s="16" t="s">
        <v>240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2" t="n">
        <v>46170.616458333</v>
      </c>
      <c r="B388" s="5" t="n">
        <v>-1546952.94</v>
      </c>
      <c r="C388" s="14" t="s">
        <v>241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/>
      <c r="B389" s="9" t="s">
        <f>=XIRR(B2:B388,A2:A388)</f>
      </c>
      <c r="C389" s="16" t="s">
        <v>242</v>
      </c>
      <c r="D389" s="16"/>
      <c r="E389" s="16"/>
      <c r="F389" s="7"/>
      <c r="G389" s="2" t="s">
        <v>243</v>
      </c>
      <c r="H389" s="6" t="s">
        <f>=SUM(I2:H388)/365</f>
      </c>
    </row>
    <row collapsed="false" customFormat="false" customHeight="false" hidden="false" ht="12.1" outlineLevel="0" r="390">
      <c r="A390" s="13"/>
      <c r="B390" s="5" t="s">
        <f>=-SUM(B2:B388)</f>
      </c>
      <c r="C390" s="16" t="s">
        <v>244</v>
      </c>
      <c r="D390" s="16"/>
      <c r="E390" s="16"/>
      <c r="F390" s="7"/>
      <c r="G390" s="14" t="s">
        <v>245</v>
      </c>
      <c r="H390" s="9" t="s">
        <f>=B390/H389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59</v>
      </c>
      <c r="AP1" s="0"/>
      <c r="AQ1" s="0"/>
      <c r="AR1" s="4" t="s">
        <v>64</v>
      </c>
      <c r="AS1" s="0"/>
    </row>
    <row collapsed="false" customFormat="false" customHeight="false" hidden="false" ht="12.1" outlineLevel="0" r="2">
      <c r="A2" s="11" t="n">
        <v>43685</v>
      </c>
      <c r="B2" s="6" t="n">
        <v>48559.5272</v>
      </c>
      <c r="C2" s="0" t="s">
        <v>246</v>
      </c>
      <c r="D2" s="11" t="n">
        <v>44103</v>
      </c>
      <c r="E2" s="6" t="n">
        <v>90896</v>
      </c>
      <c r="F2" s="0" t="s">
        <v>246</v>
      </c>
      <c r="G2" s="11" t="n">
        <v>43665</v>
      </c>
      <c r="H2" s="6" t="n">
        <v>41592.5332</v>
      </c>
      <c r="I2" s="0" t="s">
        <v>246</v>
      </c>
      <c r="J2" s="11" t="n">
        <v>43756</v>
      </c>
      <c r="K2" s="6" t="n">
        <v>150888.34224</v>
      </c>
      <c r="L2" s="0" t="s">
        <v>246</v>
      </c>
      <c r="M2" s="11" t="n">
        <v>44172</v>
      </c>
      <c r="N2" s="6" t="n">
        <v>18488.9721</v>
      </c>
      <c r="O2" s="0" t="s">
        <v>246</v>
      </c>
      <c r="P2" s="11" t="n">
        <v>43738</v>
      </c>
      <c r="Q2" s="6" t="n">
        <v>30880.83864</v>
      </c>
      <c r="R2" s="0" t="s">
        <v>246</v>
      </c>
      <c r="S2" s="11" t="n">
        <v>43781</v>
      </c>
      <c r="T2" s="6" t="n">
        <v>56657.8849137</v>
      </c>
      <c r="U2" s="0" t="s">
        <v>246</v>
      </c>
      <c r="V2" s="11" t="n">
        <v>44194</v>
      </c>
      <c r="W2" s="6" t="n">
        <v>34765.173</v>
      </c>
      <c r="X2" s="0" t="s">
        <v>246</v>
      </c>
      <c r="Y2" s="11" t="n">
        <v>44665</v>
      </c>
      <c r="Z2" s="6" t="n">
        <v>35292.4182</v>
      </c>
      <c r="AA2" s="0" t="s">
        <v>247</v>
      </c>
      <c r="AB2" s="11" t="n">
        <v>43810</v>
      </c>
      <c r="AC2" s="6" t="n">
        <v>7642.17176</v>
      </c>
      <c r="AD2" s="0" t="s">
        <v>246</v>
      </c>
      <c r="AE2" s="11" t="n">
        <v>43675</v>
      </c>
      <c r="AF2" s="6" t="n">
        <v>26650</v>
      </c>
      <c r="AG2" s="0" t="s">
        <v>246</v>
      </c>
      <c r="AH2" s="11" t="n">
        <v>43720</v>
      </c>
      <c r="AI2" s="6" t="n">
        <v>13925.913843</v>
      </c>
      <c r="AJ2" s="0" t="s">
        <v>246</v>
      </c>
      <c r="AK2" s="11" t="n">
        <v>44222</v>
      </c>
      <c r="AL2" s="6" t="n">
        <v>1268.824455</v>
      </c>
      <c r="AM2" s="0" t="s">
        <v>246</v>
      </c>
      <c r="AN2" s="11" t="n">
        <v>43556</v>
      </c>
      <c r="AO2" s="6" t="n">
        <v>48090</v>
      </c>
      <c r="AP2" s="0" t="s">
        <v>246</v>
      </c>
      <c r="AQ2" s="11" t="n">
        <v>43551</v>
      </c>
      <c r="AR2" s="6" t="s">
        <f>=15488.85</f>
      </c>
      <c r="AS2" s="0" t="s">
        <v>246</v>
      </c>
    </row>
    <row collapsed="false" customFormat="false" customHeight="false" hidden="false" ht="12.1" outlineLevel="0" r="3">
      <c r="A3" s="11" t="n">
        <v>43720</v>
      </c>
      <c r="B3" s="6" t="n">
        <v>24667.9017</v>
      </c>
      <c r="C3" s="0" t="s">
        <v>246</v>
      </c>
      <c r="D3" s="11" t="n">
        <v>44109</v>
      </c>
      <c r="E3" s="6" t="n">
        <v>-7480</v>
      </c>
      <c r="F3" s="0" t="s">
        <v>186</v>
      </c>
      <c r="G3" s="11" t="n">
        <v>43747</v>
      </c>
      <c r="H3" s="6" t="n">
        <v>-661.64544</v>
      </c>
      <c r="I3" s="0" t="s">
        <v>124</v>
      </c>
      <c r="J3" s="11" t="n">
        <v>43776</v>
      </c>
      <c r="K3" s="6" t="n">
        <v>-489.6276</v>
      </c>
      <c r="L3" s="0" t="s">
        <v>134</v>
      </c>
      <c r="M3" s="11" t="n">
        <v>44194</v>
      </c>
      <c r="N3" s="6" t="n">
        <v>3649.01625</v>
      </c>
      <c r="O3" s="0" t="s">
        <v>246</v>
      </c>
      <c r="P3" s="11" t="n">
        <v>44195</v>
      </c>
      <c r="Q3" s="6" t="n">
        <v>32740.40315</v>
      </c>
      <c r="R3" s="0" t="s">
        <v>246</v>
      </c>
      <c r="S3" s="11" t="n">
        <v>43804</v>
      </c>
      <c r="T3" s="6" t="n">
        <v>-654.78696</v>
      </c>
      <c r="U3" s="0" t="s">
        <v>140</v>
      </c>
      <c r="V3" s="11" t="n">
        <v>44195</v>
      </c>
      <c r="W3" s="6" t="n">
        <v>35060.5892</v>
      </c>
      <c r="X3" s="0" t="s">
        <v>246</v>
      </c>
      <c r="Y3" s="11" t="n">
        <v>46170</v>
      </c>
      <c r="Z3" s="8" t="s">
        <f>=-Портфель!J10</f>
      </c>
      <c r="AA3" s="0" t="s">
        <v>248</v>
      </c>
      <c r="AB3" s="11" t="n">
        <v>43867</v>
      </c>
      <c r="AC3" s="6" t="n">
        <v>-192.68131</v>
      </c>
      <c r="AD3" s="0" t="s">
        <v>153</v>
      </c>
      <c r="AE3" s="11" t="n">
        <v>43814</v>
      </c>
      <c r="AF3" s="6" t="n">
        <v>-1110</v>
      </c>
      <c r="AG3" s="0" t="s">
        <v>143</v>
      </c>
      <c r="AH3" s="11" t="n">
        <v>43754</v>
      </c>
      <c r="AI3" s="6" t="n">
        <v>19590.003424</v>
      </c>
      <c r="AJ3" s="0" t="s">
        <v>246</v>
      </c>
      <c r="AK3" s="11" t="n">
        <v>44223</v>
      </c>
      <c r="AL3" s="6" t="n">
        <v>1247.9841</v>
      </c>
      <c r="AM3" s="0" t="s">
        <v>246</v>
      </c>
      <c r="AN3" s="11" t="n">
        <v>43606</v>
      </c>
      <c r="AO3" s="6" t="n">
        <v>4727</v>
      </c>
      <c r="AP3" s="0" t="s">
        <v>246</v>
      </c>
      <c r="AQ3" s="11" t="n">
        <v>43551</v>
      </c>
      <c r="AR3" s="6" t="s">
        <f>=83640.6</f>
      </c>
      <c r="AS3" s="0" t="s">
        <v>246</v>
      </c>
    </row>
    <row collapsed="false" customFormat="false" customHeight="false" hidden="false" ht="12.1" outlineLevel="0" r="4">
      <c r="A4" s="11" t="n">
        <v>43738</v>
      </c>
      <c r="B4" s="6" t="n">
        <v>30866.667208</v>
      </c>
      <c r="C4" s="0" t="s">
        <v>246</v>
      </c>
      <c r="D4" s="11" t="n">
        <v>44328</v>
      </c>
      <c r="E4" s="6" t="n">
        <v>-7480</v>
      </c>
      <c r="F4" s="0" t="s">
        <v>186</v>
      </c>
      <c r="G4" s="11" t="n">
        <v>43839</v>
      </c>
      <c r="H4" s="6" t="n">
        <v>-643.81928</v>
      </c>
      <c r="I4" s="0" t="s">
        <v>151</v>
      </c>
      <c r="J4" s="11" t="n">
        <v>43790</v>
      </c>
      <c r="K4" s="6" t="n">
        <v>-167735.806</v>
      </c>
      <c r="L4" s="0" t="s">
        <v>249</v>
      </c>
      <c r="M4" s="11" t="n">
        <v>44194</v>
      </c>
      <c r="N4" s="6" t="n">
        <v>3612.1575</v>
      </c>
      <c r="O4" s="0" t="s">
        <v>246</v>
      </c>
      <c r="P4" s="11" t="n">
        <v>44195</v>
      </c>
      <c r="Q4" s="6" t="n">
        <v>32758.817325</v>
      </c>
      <c r="R4" s="0" t="s">
        <v>246</v>
      </c>
      <c r="S4" s="11" t="n">
        <v>43895</v>
      </c>
      <c r="T4" s="6" t="n">
        <v>-673.99968</v>
      </c>
      <c r="U4" s="0" t="s">
        <v>140</v>
      </c>
      <c r="V4" s="11" t="n">
        <v>45280</v>
      </c>
      <c r="W4" s="6" t="n">
        <v>-360.348</v>
      </c>
      <c r="X4" s="0" t="s">
        <v>222</v>
      </c>
      <c r="Y4" s="0"/>
      <c r="Z4" s="10" t="s">
        <f>=XIRR(Z2:Z3,Y2:Y3)</f>
      </c>
      <c r="AA4" s="0"/>
      <c r="AB4" s="11" t="n">
        <v>43957</v>
      </c>
      <c r="AC4" s="6" t="n">
        <v>-221.815215</v>
      </c>
      <c r="AD4" s="0" t="s">
        <v>153</v>
      </c>
      <c r="AE4" s="11" t="n">
        <v>44004</v>
      </c>
      <c r="AF4" s="6" t="n">
        <v>-1110.25275979</v>
      </c>
      <c r="AG4" s="0" t="s">
        <v>143</v>
      </c>
      <c r="AH4" s="11" t="n">
        <v>43756</v>
      </c>
      <c r="AI4" s="6" t="n">
        <v>7141.766536</v>
      </c>
      <c r="AJ4" s="0" t="s">
        <v>246</v>
      </c>
      <c r="AK4" s="11" t="n">
        <v>44224</v>
      </c>
      <c r="AL4" s="6" t="n">
        <v>1200.64</v>
      </c>
      <c r="AM4" s="0" t="s">
        <v>246</v>
      </c>
      <c r="AN4" s="11" t="n">
        <v>43606</v>
      </c>
      <c r="AO4" s="6" t="n">
        <v>9462</v>
      </c>
      <c r="AP4" s="0" t="s">
        <v>246</v>
      </c>
      <c r="AQ4" s="11" t="n">
        <v>43572</v>
      </c>
      <c r="AR4" s="6" t="s">
        <f>=-3518.4</f>
      </c>
      <c r="AS4" s="0" t="s">
        <v>86</v>
      </c>
    </row>
    <row collapsed="false" customFormat="false" customHeight="false" hidden="false" ht="12.1" outlineLevel="0" r="5">
      <c r="A5" s="11" t="n">
        <v>43741</v>
      </c>
      <c r="B5" s="6" t="n">
        <v>-1896.5791818</v>
      </c>
      <c r="C5" s="0" t="s">
        <v>123</v>
      </c>
      <c r="D5" s="11" t="n">
        <v>45057</v>
      </c>
      <c r="E5" s="6" t="n">
        <v>-10000</v>
      </c>
      <c r="F5" s="0" t="s">
        <v>220</v>
      </c>
      <c r="G5" s="11" t="n">
        <v>43929</v>
      </c>
      <c r="H5" s="6" t="n">
        <v>-784.732</v>
      </c>
      <c r="I5" s="0" t="s">
        <v>151</v>
      </c>
      <c r="J5" s="11" t="n">
        <v>44172</v>
      </c>
      <c r="K5" s="6" t="n">
        <v>18414.7192</v>
      </c>
      <c r="L5" s="0" t="s">
        <v>246</v>
      </c>
      <c r="M5" s="11" t="n">
        <v>44195</v>
      </c>
      <c r="N5" s="6" t="n">
        <v>10750.195365</v>
      </c>
      <c r="O5" s="0" t="s">
        <v>246</v>
      </c>
      <c r="P5" s="11" t="n">
        <v>44701</v>
      </c>
      <c r="Q5" s="6" t="n">
        <v>-2089.255788</v>
      </c>
      <c r="R5" s="0" t="s">
        <v>211</v>
      </c>
      <c r="S5" s="11" t="n">
        <v>44207</v>
      </c>
      <c r="T5" s="6" t="n">
        <v>-376.76607</v>
      </c>
      <c r="U5" s="0" t="s">
        <v>194</v>
      </c>
      <c r="V5" s="11" t="n">
        <v>45456</v>
      </c>
      <c r="W5" s="6" t="n">
        <v>-591.102096</v>
      </c>
      <c r="X5" s="0" t="s">
        <v>229</v>
      </c>
      <c r="Y5" s="0"/>
      <c r="Z5" s="8" t="s">
        <f>=-SUM(Z2:Z3)</f>
      </c>
      <c r="AA5" s="0" t="s">
        <v>250</v>
      </c>
      <c r="AB5" s="11" t="n">
        <v>44049</v>
      </c>
      <c r="AC5" s="6" t="n">
        <v>-223.50583</v>
      </c>
      <c r="AD5" s="0" t="s">
        <v>153</v>
      </c>
      <c r="AE5" s="11" t="n">
        <v>44185</v>
      </c>
      <c r="AF5" s="6" t="n">
        <v>-1110.25275979</v>
      </c>
      <c r="AG5" s="0" t="s">
        <v>143</v>
      </c>
      <c r="AH5" s="11" t="n">
        <v>43788</v>
      </c>
      <c r="AI5" s="6" t="n">
        <v>9376.330194</v>
      </c>
      <c r="AJ5" s="0" t="s">
        <v>246</v>
      </c>
      <c r="AK5" s="11" t="n">
        <v>44298</v>
      </c>
      <c r="AL5" s="6" t="n">
        <v>-148.158144</v>
      </c>
      <c r="AM5" s="0" t="s">
        <v>198</v>
      </c>
      <c r="AN5" s="11" t="n">
        <v>43606</v>
      </c>
      <c r="AO5" s="6" t="n">
        <v>4732</v>
      </c>
      <c r="AP5" s="0" t="s">
        <v>246</v>
      </c>
      <c r="AQ5" s="11" t="n">
        <v>43662</v>
      </c>
      <c r="AR5" s="6" t="s">
        <f>=7146.16</f>
      </c>
      <c r="AS5" s="0" t="s">
        <v>246</v>
      </c>
    </row>
    <row collapsed="false" customFormat="false" customHeight="false" hidden="false" ht="12.1" outlineLevel="0" r="6">
      <c r="A6" s="11" t="n">
        <v>43756</v>
      </c>
      <c r="B6" s="6" t="n">
        <v>15490.844656</v>
      </c>
      <c r="C6" s="0" t="s">
        <v>246</v>
      </c>
      <c r="D6" s="11" t="n">
        <v>45484</v>
      </c>
      <c r="E6" s="6" t="n">
        <v>-13320</v>
      </c>
      <c r="F6" s="0" t="s">
        <v>230</v>
      </c>
      <c r="G6" s="11" t="n">
        <v>44021</v>
      </c>
      <c r="H6" s="6" t="n">
        <v>-740.87416</v>
      </c>
      <c r="I6" s="0" t="s">
        <v>151</v>
      </c>
      <c r="J6" s="11" t="n">
        <v>44194</v>
      </c>
      <c r="K6" s="6" t="n">
        <v>20051.16</v>
      </c>
      <c r="L6" s="0" t="s">
        <v>246</v>
      </c>
      <c r="M6" s="11" t="n">
        <v>44231</v>
      </c>
      <c r="N6" s="6" t="n">
        <v>-264.758748</v>
      </c>
      <c r="O6" s="0" t="s">
        <v>195</v>
      </c>
      <c r="P6" s="11" t="n">
        <v>45021</v>
      </c>
      <c r="Q6" s="6" t="n">
        <v>-1328.424462</v>
      </c>
      <c r="R6" s="0" t="s">
        <v>217</v>
      </c>
      <c r="S6" s="11" t="n">
        <v>44288</v>
      </c>
      <c r="T6" s="6" t="n">
        <v>-386.61723</v>
      </c>
      <c r="U6" s="0" t="s">
        <v>194</v>
      </c>
      <c r="V6" s="11" t="n">
        <v>46170</v>
      </c>
      <c r="W6" s="8" t="s">
        <f>=-Портфель!J9</f>
      </c>
      <c r="X6" s="0" t="s">
        <v>248</v>
      </c>
      <c r="Y6" s="0"/>
      <c r="Z6" s="0"/>
      <c r="AA6" s="0"/>
      <c r="AB6" s="11" t="n">
        <v>44140</v>
      </c>
      <c r="AC6" s="6" t="n">
        <v>-122.400918</v>
      </c>
      <c r="AD6" s="0" t="s">
        <v>191</v>
      </c>
      <c r="AE6" s="11" t="n">
        <v>44369</v>
      </c>
      <c r="AF6" s="6" t="n">
        <v>-1268.86029691</v>
      </c>
      <c r="AG6" s="0" t="s">
        <v>200</v>
      </c>
      <c r="AH6" s="11" t="n">
        <v>43790</v>
      </c>
      <c r="AI6" s="6" t="n">
        <v>47350.15348</v>
      </c>
      <c r="AJ6" s="0" t="s">
        <v>246</v>
      </c>
      <c r="AK6" s="11" t="n">
        <v>44663</v>
      </c>
      <c r="AL6" s="6" t="n">
        <v>-151.986432</v>
      </c>
      <c r="AM6" s="0" t="s">
        <v>198</v>
      </c>
      <c r="AN6" s="11" t="n">
        <v>46170</v>
      </c>
      <c r="AO6" s="8" t="s">
        <f>=-Портфель!J16</f>
      </c>
      <c r="AP6" s="0" t="s">
        <v>248</v>
      </c>
      <c r="AQ6" s="11" t="n">
        <v>43753</v>
      </c>
      <c r="AR6" s="6" t="s">
        <f>=-103000</f>
      </c>
      <c r="AS6" s="0" t="s">
        <v>129</v>
      </c>
    </row>
    <row collapsed="false" customFormat="false" customHeight="false" hidden="false" ht="12.1" outlineLevel="0" r="7">
      <c r="A7" s="11" t="n">
        <v>43825</v>
      </c>
      <c r="B7" s="6" t="n">
        <v>-2027.88055702</v>
      </c>
      <c r="C7" s="0" t="s">
        <v>144</v>
      </c>
      <c r="D7" s="11" t="n">
        <v>45856</v>
      </c>
      <c r="E7" s="6" t="n">
        <v>-13936</v>
      </c>
      <c r="F7" s="0" t="s">
        <v>236</v>
      </c>
      <c r="G7" s="11" t="n">
        <v>44083</v>
      </c>
      <c r="H7" s="6" t="n">
        <v>112351.4955</v>
      </c>
      <c r="I7" s="0" t="s">
        <v>246</v>
      </c>
      <c r="J7" s="11" t="n">
        <v>44215</v>
      </c>
      <c r="K7" s="6" t="n">
        <v>9394.6345</v>
      </c>
      <c r="L7" s="0" t="s">
        <v>246</v>
      </c>
      <c r="M7" s="11" t="n">
        <v>44322</v>
      </c>
      <c r="N7" s="6" t="n">
        <v>-260.518716</v>
      </c>
      <c r="O7" s="0" t="s">
        <v>195</v>
      </c>
      <c r="P7" s="11" t="n">
        <v>45386</v>
      </c>
      <c r="Q7" s="6" t="n">
        <v>-1895.826384</v>
      </c>
      <c r="R7" s="0" t="s">
        <v>226</v>
      </c>
      <c r="S7" s="11" t="n">
        <v>44350</v>
      </c>
      <c r="T7" s="6" t="n">
        <v>-374.83929</v>
      </c>
      <c r="U7" s="0" t="s">
        <v>194</v>
      </c>
      <c r="V7" s="0"/>
      <c r="W7" s="10" t="s">
        <f>=XIRR(W2:W6,V2:V6)</f>
      </c>
      <c r="X7" s="0"/>
      <c r="Y7" s="0"/>
      <c r="Z7" s="0"/>
      <c r="AA7" s="0"/>
      <c r="AB7" s="11" t="n">
        <v>44232</v>
      </c>
      <c r="AC7" s="6" t="n">
        <v>-115.865829</v>
      </c>
      <c r="AD7" s="0" t="s">
        <v>191</v>
      </c>
      <c r="AE7" s="11" t="n">
        <v>44547</v>
      </c>
      <c r="AF7" s="6" t="n">
        <v>-1903.29044536</v>
      </c>
      <c r="AG7" s="0" t="s">
        <v>202</v>
      </c>
      <c r="AH7" s="11" t="n">
        <v>43794</v>
      </c>
      <c r="AI7" s="6" t="n">
        <v>26993.96937</v>
      </c>
      <c r="AJ7" s="0" t="s">
        <v>246</v>
      </c>
      <c r="AK7" s="11" t="n">
        <v>45043</v>
      </c>
      <c r="AL7" s="6" t="n">
        <v>-176.315184</v>
      </c>
      <c r="AM7" s="0" t="s">
        <v>218</v>
      </c>
      <c r="AN7" s="0"/>
      <c r="AO7" s="10" t="s">
        <f>=XIRR(AO2:AO6,AN2:AN6)</f>
      </c>
      <c r="AP7" s="0"/>
      <c r="AQ7" s="11" t="n">
        <v>43754</v>
      </c>
      <c r="AR7" s="6" t="s">
        <f>=-3979.92</f>
      </c>
      <c r="AS7" s="0" t="s">
        <v>130</v>
      </c>
    </row>
    <row collapsed="false" customFormat="false" customHeight="false" hidden="false" ht="12.1" outlineLevel="0" r="8">
      <c r="A8" s="11" t="n">
        <v>43916</v>
      </c>
      <c r="B8" s="6" t="n">
        <v>-2633.28628</v>
      </c>
      <c r="C8" s="0" t="s">
        <v>161</v>
      </c>
      <c r="D8" s="11" t="n">
        <v>46170</v>
      </c>
      <c r="E8" s="8" t="s">
        <f>=-Портфель!J3</f>
      </c>
      <c r="F8" s="0" t="s">
        <v>248</v>
      </c>
      <c r="G8" s="11" t="n">
        <v>44112</v>
      </c>
      <c r="H8" s="6" t="n">
        <v>-2842.55244</v>
      </c>
      <c r="I8" s="0" t="s">
        <v>187</v>
      </c>
      <c r="J8" s="11" t="n">
        <v>44232</v>
      </c>
      <c r="K8" s="6" t="n">
        <v>-77.6225325</v>
      </c>
      <c r="L8" s="0" t="s">
        <v>196</v>
      </c>
      <c r="M8" s="11" t="n">
        <v>44413</v>
      </c>
      <c r="N8" s="6" t="n">
        <v>-253.294236</v>
      </c>
      <c r="O8" s="0" t="s">
        <v>195</v>
      </c>
      <c r="P8" s="11" t="n">
        <v>45755</v>
      </c>
      <c r="Q8" s="6" t="n">
        <v>-2327.1057</v>
      </c>
      <c r="R8" s="0" t="s">
        <v>233</v>
      </c>
      <c r="S8" s="11" t="n">
        <v>44440</v>
      </c>
      <c r="T8" s="6" t="n">
        <v>-373.71831</v>
      </c>
      <c r="U8" s="0" t="s">
        <v>194</v>
      </c>
      <c r="V8" s="0"/>
      <c r="W8" s="8" t="s">
        <f>=-SUM(W2:W6)</f>
      </c>
      <c r="X8" s="0" t="s">
        <v>250</v>
      </c>
      <c r="Y8" s="0"/>
      <c r="Z8" s="0"/>
      <c r="AA8" s="0"/>
      <c r="AB8" s="11" t="n">
        <v>44326</v>
      </c>
      <c r="AC8" s="6" t="n">
        <v>-113.0593825</v>
      </c>
      <c r="AD8" s="0" t="s">
        <v>191</v>
      </c>
      <c r="AE8" s="11" t="n">
        <v>46170</v>
      </c>
      <c r="AF8" s="8" t="s">
        <f>=-Портфель!J12</f>
      </c>
      <c r="AG8" s="0" t="s">
        <v>248</v>
      </c>
      <c r="AH8" s="11" t="n">
        <v>43795</v>
      </c>
      <c r="AI8" s="6" t="n">
        <v>65230.2651</v>
      </c>
      <c r="AJ8" s="0" t="s">
        <v>246</v>
      </c>
      <c r="AK8" s="11" t="n">
        <v>45393</v>
      </c>
      <c r="AL8" s="6" t="n">
        <v>-151.016076</v>
      </c>
      <c r="AM8" s="0" t="s">
        <v>227</v>
      </c>
      <c r="AN8" s="0"/>
      <c r="AO8" s="8" t="s">
        <f>=-SUM(AO2:AO6)</f>
      </c>
      <c r="AP8" s="0" t="s">
        <v>250</v>
      </c>
      <c r="AQ8" s="11" t="n">
        <v>43917</v>
      </c>
      <c r="AR8" s="8" t="s">
        <f>=-Портфель!J18</f>
      </c>
      <c r="AS8" s="0" t="s">
        <v>249</v>
      </c>
    </row>
    <row collapsed="false" customFormat="false" customHeight="false" hidden="false" ht="12.1" outlineLevel="0" r="9">
      <c r="A9" s="11" t="n">
        <v>44021</v>
      </c>
      <c r="B9" s="6" t="n">
        <v>-2411.402915</v>
      </c>
      <c r="C9" s="0" t="s">
        <v>161</v>
      </c>
      <c r="D9" s="0"/>
      <c r="E9" s="10" t="s">
        <f>=XIRR(E2:E8,D2:D8)</f>
      </c>
      <c r="F9" s="0"/>
      <c r="G9" s="11" t="n">
        <v>44147</v>
      </c>
      <c r="H9" s="6" t="n">
        <v>4363.64145</v>
      </c>
      <c r="I9" s="0" t="s">
        <v>246</v>
      </c>
      <c r="J9" s="11" t="n">
        <v>44323</v>
      </c>
      <c r="K9" s="6" t="n">
        <v>-82.0347</v>
      </c>
      <c r="L9" s="0" t="s">
        <v>199</v>
      </c>
      <c r="M9" s="11" t="n">
        <v>44507</v>
      </c>
      <c r="N9" s="6" t="n">
        <v>-248.41941</v>
      </c>
      <c r="O9" s="0" t="s">
        <v>195</v>
      </c>
      <c r="P9" s="11" t="n">
        <v>46121</v>
      </c>
      <c r="Q9" s="6" t="n">
        <v>-2114.2161</v>
      </c>
      <c r="R9" s="0" t="s">
        <v>233</v>
      </c>
      <c r="S9" s="11" t="n">
        <v>44473</v>
      </c>
      <c r="T9" s="6" t="n">
        <v>-1093.8225</v>
      </c>
      <c r="U9" s="0" t="s">
        <v>201</v>
      </c>
      <c r="V9" s="0"/>
      <c r="W9" s="0"/>
      <c r="X9" s="0"/>
      <c r="Y9" s="0"/>
      <c r="Z9" s="0"/>
      <c r="AA9" s="0"/>
      <c r="AB9" s="11" t="n">
        <v>44412</v>
      </c>
      <c r="AC9" s="6" t="n">
        <v>-111.13041</v>
      </c>
      <c r="AD9" s="0" t="s">
        <v>191</v>
      </c>
      <c r="AE9" s="0"/>
      <c r="AF9" s="10" t="s">
        <f>=XIRR(AF2:AF8,AE2:AE8)</f>
      </c>
      <c r="AG9" s="0"/>
      <c r="AH9" s="11" t="n">
        <v>43888</v>
      </c>
      <c r="AI9" s="6" t="n">
        <v>92.379957</v>
      </c>
      <c r="AJ9" s="0" t="s">
        <v>246</v>
      </c>
      <c r="AK9" s="11" t="n">
        <v>45758</v>
      </c>
      <c r="AL9" s="6" t="n">
        <v>-76.51431</v>
      </c>
      <c r="AM9" s="0" t="s">
        <v>234</v>
      </c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11" t="n">
        <v>44083</v>
      </c>
      <c r="B10" s="6" t="n">
        <v>39824.389125</v>
      </c>
      <c r="C10" s="0" t="s">
        <v>246</v>
      </c>
      <c r="D10" s="0"/>
      <c r="E10" s="8" t="s">
        <f>=-SUM(E2:E8)</f>
      </c>
      <c r="F10" s="0" t="s">
        <v>250</v>
      </c>
      <c r="G10" s="11" t="n">
        <v>44204</v>
      </c>
      <c r="H10" s="6" t="n">
        <v>-2765.906208</v>
      </c>
      <c r="I10" s="0" t="s">
        <v>193</v>
      </c>
      <c r="J10" s="11" t="n">
        <v>44417</v>
      </c>
      <c r="K10" s="6" t="n">
        <v>-80.44344</v>
      </c>
      <c r="L10" s="0" t="s">
        <v>199</v>
      </c>
      <c r="M10" s="11" t="n">
        <v>44599</v>
      </c>
      <c r="N10" s="6" t="n">
        <v>-277.585785</v>
      </c>
      <c r="O10" s="0" t="s">
        <v>203</v>
      </c>
      <c r="P10" s="11" t="n">
        <v>46170</v>
      </c>
      <c r="Q10" s="8" t="s">
        <f>=-Портфель!J7</f>
      </c>
      <c r="R10" s="0" t="s">
        <v>248</v>
      </c>
      <c r="S10" s="11" t="n">
        <v>44531</v>
      </c>
      <c r="T10" s="6" t="n">
        <v>-381.95226</v>
      </c>
      <c r="U10" s="0" t="s">
        <v>194</v>
      </c>
      <c r="V10" s="0"/>
      <c r="W10" s="0"/>
      <c r="X10" s="0"/>
      <c r="Y10" s="0"/>
      <c r="Z10" s="0"/>
      <c r="AA10" s="0"/>
      <c r="AB10" s="11" t="n">
        <v>44504</v>
      </c>
      <c r="AC10" s="6" t="n">
        <v>-109.01859</v>
      </c>
      <c r="AD10" s="0" t="s">
        <v>191</v>
      </c>
      <c r="AE10" s="0"/>
      <c r="AF10" s="8" t="s">
        <f>=-SUM(AF2:AF8)</f>
      </c>
      <c r="AG10" s="0" t="s">
        <v>250</v>
      </c>
      <c r="AH10" s="11" t="n">
        <v>43930</v>
      </c>
      <c r="AI10" s="6" t="n">
        <v>-100171.66776</v>
      </c>
      <c r="AJ10" s="0" t="s">
        <v>249</v>
      </c>
      <c r="AK10" s="11" t="n">
        <v>46122</v>
      </c>
      <c r="AL10" s="6" t="n">
        <v>-65.382744</v>
      </c>
      <c r="AM10" s="0" t="s">
        <v>239</v>
      </c>
      <c r="AN10" s="0"/>
      <c r="AO10" s="0"/>
      <c r="AP10" s="0"/>
      <c r="AQ10" s="0"/>
      <c r="AR10" s="8" t="s">
        <f>=-SUM(AR2:AR8)</f>
      </c>
      <c r="AS10" s="0" t="s">
        <v>250</v>
      </c>
    </row>
    <row collapsed="false" customFormat="false" customHeight="false" hidden="false" ht="12.1" outlineLevel="0" r="11">
      <c r="A11" s="11" t="n">
        <v>44105</v>
      </c>
      <c r="B11" s="6" t="n">
        <v>-3467.2638308685</v>
      </c>
      <c r="C11" s="0" t="s">
        <v>184</v>
      </c>
      <c r="D11" s="0"/>
      <c r="E11" s="0"/>
      <c r="F11" s="0"/>
      <c r="G11" s="11" t="n">
        <v>44294</v>
      </c>
      <c r="H11" s="6" t="n">
        <v>-2911.82112</v>
      </c>
      <c r="I11" s="0" t="s">
        <v>193</v>
      </c>
      <c r="J11" s="11" t="n">
        <v>44515</v>
      </c>
      <c r="K11" s="6" t="n">
        <v>-78.99298</v>
      </c>
      <c r="L11" s="0" t="s">
        <v>199</v>
      </c>
      <c r="M11" s="11" t="n">
        <v>44688</v>
      </c>
      <c r="N11" s="6" t="n">
        <v>-245.952695</v>
      </c>
      <c r="O11" s="0" t="s">
        <v>203</v>
      </c>
      <c r="P11" s="0"/>
      <c r="Q11" s="10" t="s">
        <f>=XIRR(Q2:Q10,P2:P10)</f>
      </c>
      <c r="R11" s="0"/>
      <c r="S11" s="11" t="n">
        <v>44609</v>
      </c>
      <c r="T11" s="6" t="n">
        <v>-3263.11335</v>
      </c>
      <c r="U11" s="0" t="s">
        <v>205</v>
      </c>
      <c r="V11" s="0"/>
      <c r="W11" s="0"/>
      <c r="X11" s="0"/>
      <c r="Y11" s="0"/>
      <c r="Z11" s="0"/>
      <c r="AA11" s="0"/>
      <c r="AB11" s="11" t="n">
        <v>44599</v>
      </c>
      <c r="AC11" s="6" t="n">
        <v>-133.089075</v>
      </c>
      <c r="AD11" s="0" t="s">
        <v>204</v>
      </c>
      <c r="AE11" s="0"/>
      <c r="AF11" s="0"/>
      <c r="AG11" s="0"/>
      <c r="AH11" s="11" t="n">
        <v>43930</v>
      </c>
      <c r="AI11" s="6" t="n">
        <v>-51131.1825</v>
      </c>
      <c r="AJ11" s="0" t="s">
        <v>249</v>
      </c>
      <c r="AK11" s="11" t="n">
        <v>46170</v>
      </c>
      <c r="AL11" s="8" t="s">
        <f>=-Портфель!J14</f>
      </c>
      <c r="AM11" s="0" t="s">
        <v>248</v>
      </c>
    </row>
    <row collapsed="false" customFormat="false" customHeight="false" hidden="false" ht="12.1" outlineLevel="0" r="12">
      <c r="A12" s="11" t="n">
        <v>44182</v>
      </c>
      <c r="B12" s="6" t="n">
        <v>-3230.8515005</v>
      </c>
      <c r="C12" s="0" t="s">
        <v>184</v>
      </c>
      <c r="D12" s="0"/>
      <c r="E12" s="0"/>
      <c r="F12" s="0"/>
      <c r="G12" s="11" t="n">
        <v>44385</v>
      </c>
      <c r="H12" s="6" t="n">
        <v>-2772.73152</v>
      </c>
      <c r="I12" s="0" t="s">
        <v>193</v>
      </c>
      <c r="J12" s="11" t="n">
        <v>44596</v>
      </c>
      <c r="K12" s="6" t="n">
        <v>-84.31511</v>
      </c>
      <c r="L12" s="0" t="s">
        <v>199</v>
      </c>
      <c r="M12" s="11" t="n">
        <v>44778</v>
      </c>
      <c r="N12" s="6" t="n">
        <v>-219.9417</v>
      </c>
      <c r="O12" s="0" t="s">
        <v>203</v>
      </c>
      <c r="P12" s="0"/>
      <c r="Q12" s="8" t="s">
        <f>=-SUM(Q2:Q10)</f>
      </c>
      <c r="R12" s="0" t="s">
        <v>250</v>
      </c>
      <c r="S12" s="11" t="n">
        <v>44623</v>
      </c>
      <c r="T12" s="6" t="n">
        <v>-557.54298</v>
      </c>
      <c r="U12" s="0" t="s">
        <v>206</v>
      </c>
      <c r="V12" s="0"/>
      <c r="W12" s="0"/>
      <c r="X12" s="0"/>
      <c r="Y12" s="0"/>
      <c r="Z12" s="0"/>
      <c r="AA12" s="0"/>
      <c r="AB12" s="11" t="n">
        <v>44687</v>
      </c>
      <c r="AC12" s="6" t="n">
        <v>-132.4756</v>
      </c>
      <c r="AD12" s="0" t="s">
        <v>210</v>
      </c>
      <c r="AE12" s="0"/>
      <c r="AF12" s="0"/>
      <c r="AG12" s="0"/>
      <c r="AH12" s="11" t="n">
        <v>44083</v>
      </c>
      <c r="AI12" s="6" t="n">
        <v>36660.4677</v>
      </c>
      <c r="AJ12" s="0" t="s">
        <v>246</v>
      </c>
      <c r="AK12" s="0"/>
      <c r="AL12" s="10" t="s">
        <f>=XIRR(AL2:AL11,AK2:AK11)</f>
      </c>
      <c r="AM12" s="0"/>
    </row>
    <row collapsed="false" customFormat="false" customHeight="false" hidden="false" ht="12.1" outlineLevel="0" r="13">
      <c r="A13" s="11" t="n">
        <v>44280</v>
      </c>
      <c r="B13" s="6" t="n">
        <v>-3692.683215</v>
      </c>
      <c r="C13" s="0" t="s">
        <v>197</v>
      </c>
      <c r="D13" s="0"/>
      <c r="E13" s="0"/>
      <c r="F13" s="0"/>
      <c r="G13" s="11" t="n">
        <v>44477</v>
      </c>
      <c r="H13" s="6" t="n">
        <v>-2706.365376</v>
      </c>
      <c r="I13" s="0" t="s">
        <v>193</v>
      </c>
      <c r="J13" s="11" t="n">
        <v>44687</v>
      </c>
      <c r="K13" s="6" t="n">
        <v>-76.17347</v>
      </c>
      <c r="L13" s="0" t="s">
        <v>209</v>
      </c>
      <c r="M13" s="11" t="n">
        <v>44869</v>
      </c>
      <c r="N13" s="6" t="n">
        <v>-226.648575</v>
      </c>
      <c r="O13" s="0" t="s">
        <v>203</v>
      </c>
      <c r="P13" s="0"/>
      <c r="Q13" s="0"/>
      <c r="R13" s="0"/>
      <c r="S13" s="11" t="n">
        <v>44714</v>
      </c>
      <c r="T13" s="6" t="n">
        <v>-331.95582</v>
      </c>
      <c r="U13" s="0" t="s">
        <v>206</v>
      </c>
      <c r="V13" s="0"/>
      <c r="W13" s="0"/>
      <c r="X13" s="0"/>
      <c r="Y13" s="0"/>
      <c r="Z13" s="0"/>
      <c r="AA13" s="0"/>
      <c r="AB13" s="11" t="n">
        <v>44778</v>
      </c>
      <c r="AC13" s="6" t="n">
        <v>-138.5934</v>
      </c>
      <c r="AD13" s="0" t="s">
        <v>212</v>
      </c>
      <c r="AE13" s="0"/>
      <c r="AF13" s="0"/>
      <c r="AG13" s="0"/>
      <c r="AH13" s="11" t="n">
        <v>44153</v>
      </c>
      <c r="AI13" s="6" t="n">
        <v>-227935.4676</v>
      </c>
      <c r="AJ13" s="0" t="s">
        <v>249</v>
      </c>
      <c r="AK13" s="0"/>
      <c r="AL13" s="8" t="s">
        <f>=-SUM(AL2:AL11)</f>
      </c>
      <c r="AM13" s="0" t="s">
        <v>250</v>
      </c>
    </row>
    <row collapsed="false" customFormat="false" customHeight="false" hidden="false" ht="12.1" outlineLevel="0" r="14">
      <c r="A14" s="11" t="n">
        <v>44385</v>
      </c>
      <c r="B14" s="6" t="n">
        <v>-3591.07242</v>
      </c>
      <c r="C14" s="0" t="s">
        <v>197</v>
      </c>
      <c r="D14" s="0"/>
      <c r="E14" s="0"/>
      <c r="F14" s="0"/>
      <c r="G14" s="11" t="n">
        <v>44568</v>
      </c>
      <c r="H14" s="6" t="n">
        <v>-2781.514944</v>
      </c>
      <c r="I14" s="0" t="s">
        <v>193</v>
      </c>
      <c r="J14" s="11" t="n">
        <v>44778</v>
      </c>
      <c r="K14" s="6" t="n">
        <v>-69.2967</v>
      </c>
      <c r="L14" s="0" t="s">
        <v>209</v>
      </c>
      <c r="M14" s="11" t="n">
        <v>44963</v>
      </c>
      <c r="N14" s="6" t="n">
        <v>-256.904155</v>
      </c>
      <c r="O14" s="0" t="s">
        <v>203</v>
      </c>
      <c r="P14" s="0"/>
      <c r="Q14" s="0"/>
      <c r="R14" s="0"/>
      <c r="S14" s="11" t="n">
        <v>44805</v>
      </c>
      <c r="T14" s="6" t="n">
        <v>-325.28844</v>
      </c>
      <c r="U14" s="0" t="s">
        <v>206</v>
      </c>
      <c r="V14" s="0"/>
      <c r="W14" s="0"/>
      <c r="X14" s="0"/>
      <c r="Y14" s="0"/>
      <c r="Z14" s="0"/>
      <c r="AA14" s="0"/>
      <c r="AB14" s="11" t="n">
        <v>44868</v>
      </c>
      <c r="AC14" s="6" t="n">
        <v>-163.286375</v>
      </c>
      <c r="AD14" s="0" t="s">
        <v>213</v>
      </c>
      <c r="AE14" s="0"/>
      <c r="AF14" s="0"/>
      <c r="AG14" s="0"/>
      <c r="AH14" s="11" t="n">
        <v>44217</v>
      </c>
      <c r="AI14" s="6" t="n">
        <v>1210.3575</v>
      </c>
      <c r="AJ14" s="0" t="s">
        <v>246</v>
      </c>
    </row>
    <row collapsed="false" customFormat="false" customHeight="false" hidden="false" ht="12.1" outlineLevel="0" r="15">
      <c r="A15" s="11" t="n">
        <v>44469</v>
      </c>
      <c r="B15" s="6" t="n">
        <v>-3529.074517332</v>
      </c>
      <c r="C15" s="0" t="s">
        <v>197</v>
      </c>
      <c r="D15" s="0"/>
      <c r="E15" s="0"/>
      <c r="F15" s="0"/>
      <c r="G15" s="11" t="n">
        <v>44664</v>
      </c>
      <c r="H15" s="6" t="n">
        <v>-1590.955452</v>
      </c>
      <c r="I15" s="0" t="s">
        <v>208</v>
      </c>
      <c r="J15" s="11" t="n">
        <v>44869</v>
      </c>
      <c r="K15" s="6" t="n">
        <v>-71.409825</v>
      </c>
      <c r="L15" s="0" t="s">
        <v>209</v>
      </c>
      <c r="M15" s="11" t="n">
        <v>45050</v>
      </c>
      <c r="N15" s="6" t="n">
        <v>-99.133875</v>
      </c>
      <c r="O15" s="0" t="s">
        <v>219</v>
      </c>
      <c r="P15" s="0"/>
      <c r="Q15" s="0"/>
      <c r="R15" s="0"/>
      <c r="S15" s="11" t="n">
        <v>44896</v>
      </c>
      <c r="T15" s="6" t="n">
        <v>-328.75362</v>
      </c>
      <c r="U15" s="0" t="s">
        <v>206</v>
      </c>
      <c r="V15" s="0"/>
      <c r="W15" s="0"/>
      <c r="X15" s="0"/>
      <c r="Y15" s="0"/>
      <c r="Z15" s="0"/>
      <c r="AA15" s="0"/>
      <c r="AB15" s="11" t="n">
        <v>44963</v>
      </c>
      <c r="AC15" s="6" t="n">
        <v>-214.673335</v>
      </c>
      <c r="AD15" s="0" t="s">
        <v>153</v>
      </c>
      <c r="AE15" s="0"/>
      <c r="AF15" s="0"/>
      <c r="AG15" s="0"/>
      <c r="AH15" s="11" t="n">
        <v>46170</v>
      </c>
      <c r="AI15" s="8" t="s">
        <f>=-Портфель!J13</f>
      </c>
      <c r="AJ15" s="0" t="s">
        <v>248</v>
      </c>
    </row>
    <row collapsed="false" customFormat="false" customHeight="false" hidden="false" ht="12.1" outlineLevel="0" r="16">
      <c r="A16" s="11" t="n">
        <v>44552</v>
      </c>
      <c r="B16" s="6" t="n">
        <v>-3580.477376749</v>
      </c>
      <c r="C16" s="0" t="s">
        <v>197</v>
      </c>
      <c r="D16" s="0"/>
      <c r="E16" s="0"/>
      <c r="F16" s="0"/>
      <c r="G16" s="11" t="n">
        <v>44750</v>
      </c>
      <c r="H16" s="6" t="n">
        <v>-1263.8642832</v>
      </c>
      <c r="I16" s="0" t="s">
        <v>208</v>
      </c>
      <c r="J16" s="11" t="n">
        <v>44967</v>
      </c>
      <c r="K16" s="6" t="n">
        <v>-83.829135</v>
      </c>
      <c r="L16" s="0" t="s">
        <v>209</v>
      </c>
      <c r="M16" s="11" t="n">
        <v>45142</v>
      </c>
      <c r="N16" s="6" t="n">
        <v>-117.224</v>
      </c>
      <c r="O16" s="0" t="s">
        <v>219</v>
      </c>
      <c r="P16" s="0"/>
      <c r="Q16" s="0"/>
      <c r="R16" s="0"/>
      <c r="S16" s="11" t="n">
        <v>44971</v>
      </c>
      <c r="T16" s="6" t="n">
        <v>-1988.0289</v>
      </c>
      <c r="U16" s="0" t="s">
        <v>214</v>
      </c>
      <c r="V16" s="0"/>
      <c r="W16" s="0"/>
      <c r="X16" s="0"/>
      <c r="Y16" s="0"/>
      <c r="Z16" s="0"/>
      <c r="AA16" s="0"/>
      <c r="AB16" s="11" t="n">
        <v>45051</v>
      </c>
      <c r="AC16" s="6" t="n">
        <v>-242.130812</v>
      </c>
      <c r="AD16" s="0" t="s">
        <v>153</v>
      </c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44644</v>
      </c>
      <c r="B17" s="6" t="n">
        <v>-4962.08258</v>
      </c>
      <c r="C17" s="0" t="s">
        <v>207</v>
      </c>
      <c r="D17" s="0"/>
      <c r="E17" s="0"/>
      <c r="F17" s="0"/>
      <c r="G17" s="11" t="n">
        <v>44840</v>
      </c>
      <c r="H17" s="6" t="n">
        <v>-1189.0364688</v>
      </c>
      <c r="I17" s="0" t="s">
        <v>208</v>
      </c>
      <c r="J17" s="11" t="n">
        <v>45058</v>
      </c>
      <c r="K17" s="6" t="n">
        <v>-91.06152</v>
      </c>
      <c r="L17" s="0" t="s">
        <v>221</v>
      </c>
      <c r="M17" s="11" t="n">
        <v>45236</v>
      </c>
      <c r="N17" s="6" t="n">
        <v>-116.293875</v>
      </c>
      <c r="O17" s="0" t="s">
        <v>219</v>
      </c>
      <c r="P17" s="0"/>
      <c r="Q17" s="0"/>
      <c r="R17" s="0"/>
      <c r="S17" s="11" t="n">
        <v>44987</v>
      </c>
      <c r="T17" s="6" t="n">
        <v>-428.93241</v>
      </c>
      <c r="U17" s="0" t="s">
        <v>215</v>
      </c>
      <c r="V17" s="0"/>
      <c r="W17" s="0"/>
      <c r="X17" s="0"/>
      <c r="Y17" s="0"/>
      <c r="Z17" s="0"/>
      <c r="AA17" s="0"/>
      <c r="AB17" s="11" t="n">
        <v>45149</v>
      </c>
      <c r="AC17" s="6" t="n">
        <v>-301.56614</v>
      </c>
      <c r="AD17" s="0" t="s">
        <v>153</v>
      </c>
      <c r="AE17" s="0"/>
      <c r="AF17" s="0"/>
      <c r="AG17" s="0"/>
      <c r="AH17" s="0"/>
      <c r="AI17" s="8" t="s">
        <f>=-SUM(AI2:AI15)</f>
      </c>
      <c r="AJ17" s="0" t="s">
        <v>250</v>
      </c>
    </row>
    <row collapsed="false" customFormat="false" customHeight="false" hidden="false" ht="12.1" outlineLevel="0" r="18">
      <c r="A18" s="11" t="n">
        <v>44749</v>
      </c>
      <c r="B18" s="6" t="n">
        <v>-3026.0191</v>
      </c>
      <c r="C18" s="0" t="s">
        <v>207</v>
      </c>
      <c r="D18" s="0"/>
      <c r="E18" s="0"/>
      <c r="F18" s="0"/>
      <c r="G18" s="11" t="n">
        <v>44935</v>
      </c>
      <c r="H18" s="6" t="n">
        <v>-1407.8754</v>
      </c>
      <c r="I18" s="0" t="s">
        <v>208</v>
      </c>
      <c r="J18" s="11" t="n">
        <v>45149</v>
      </c>
      <c r="K18" s="6" t="n">
        <v>-116.73528</v>
      </c>
      <c r="L18" s="0" t="s">
        <v>221</v>
      </c>
      <c r="M18" s="11" t="n">
        <v>45328</v>
      </c>
      <c r="N18" s="6" t="n">
        <v>-114.05425</v>
      </c>
      <c r="O18" s="0" t="s">
        <v>219</v>
      </c>
      <c r="P18" s="0"/>
      <c r="Q18" s="0"/>
      <c r="R18" s="0"/>
      <c r="S18" s="11" t="n">
        <v>45078</v>
      </c>
      <c r="T18" s="6" t="n">
        <v>-461.66694</v>
      </c>
      <c r="U18" s="0" t="s">
        <v>215</v>
      </c>
      <c r="V18" s="0"/>
      <c r="W18" s="0"/>
      <c r="X18" s="0"/>
      <c r="Y18" s="0"/>
      <c r="Z18" s="0"/>
      <c r="AA18" s="0"/>
      <c r="AB18" s="11" t="n">
        <v>45226</v>
      </c>
      <c r="AC18" s="6" t="n">
        <v>-292.847808</v>
      </c>
      <c r="AD18" s="0" t="s">
        <v>153</v>
      </c>
    </row>
    <row collapsed="false" customFormat="false" customHeight="false" hidden="false" ht="12.1" outlineLevel="0" r="19">
      <c r="A19" s="11" t="n">
        <v>44833</v>
      </c>
      <c r="B19" s="6" t="n">
        <v>-2811.37285</v>
      </c>
      <c r="C19" s="0" t="s">
        <v>207</v>
      </c>
      <c r="D19" s="0"/>
      <c r="E19" s="0"/>
      <c r="F19" s="0"/>
      <c r="G19" s="11" t="n">
        <v>45022</v>
      </c>
      <c r="H19" s="6" t="n">
        <v>-1591.1939376</v>
      </c>
      <c r="I19" s="0" t="s">
        <v>208</v>
      </c>
      <c r="J19" s="11" t="n">
        <v>45240</v>
      </c>
      <c r="K19" s="6" t="n">
        <v>-110.31192</v>
      </c>
      <c r="L19" s="0" t="s">
        <v>221</v>
      </c>
      <c r="M19" s="11" t="n">
        <v>45418</v>
      </c>
      <c r="N19" s="6" t="n">
        <v>-114.61475</v>
      </c>
      <c r="O19" s="0" t="s">
        <v>219</v>
      </c>
      <c r="P19" s="0"/>
      <c r="Q19" s="0"/>
      <c r="R19" s="0"/>
      <c r="S19" s="11" t="n">
        <v>45169</v>
      </c>
      <c r="T19" s="6" t="n">
        <v>-546.79131</v>
      </c>
      <c r="U19" s="0" t="s">
        <v>215</v>
      </c>
      <c r="V19" s="0"/>
      <c r="W19" s="0"/>
      <c r="X19" s="0"/>
      <c r="Y19" s="0"/>
      <c r="Z19" s="0"/>
      <c r="AA19" s="0"/>
      <c r="AB19" s="11" t="n">
        <v>45328</v>
      </c>
      <c r="AC19" s="6" t="n">
        <v>-287.41671</v>
      </c>
      <c r="AD19" s="0" t="s">
        <v>223</v>
      </c>
    </row>
    <row collapsed="false" customFormat="false" customHeight="false" hidden="false" ht="12.1" outlineLevel="0" r="20">
      <c r="A20" s="11" t="n">
        <v>44917</v>
      </c>
      <c r="B20" s="6" t="n">
        <v>-3392.28136</v>
      </c>
      <c r="C20" s="0" t="s">
        <v>207</v>
      </c>
      <c r="D20" s="0"/>
      <c r="E20" s="0"/>
      <c r="F20" s="0"/>
      <c r="G20" s="11" t="n">
        <v>45114</v>
      </c>
      <c r="H20" s="6" t="n">
        <v>-1852.871112</v>
      </c>
      <c r="I20" s="0" t="s">
        <v>208</v>
      </c>
      <c r="J20" s="11" t="n">
        <v>45331</v>
      </c>
      <c r="K20" s="6" t="n">
        <v>-109.50732</v>
      </c>
      <c r="L20" s="0" t="s">
        <v>221</v>
      </c>
      <c r="M20" s="11" t="n">
        <v>45511</v>
      </c>
      <c r="N20" s="6" t="n">
        <v>-106.45575</v>
      </c>
      <c r="O20" s="0" t="s">
        <v>219</v>
      </c>
      <c r="P20" s="0"/>
      <c r="Q20" s="0"/>
      <c r="R20" s="0"/>
      <c r="S20" s="11" t="n">
        <v>45260</v>
      </c>
      <c r="T20" s="6" t="n">
        <v>-506.63937</v>
      </c>
      <c r="U20" s="0" t="s">
        <v>215</v>
      </c>
      <c r="V20" s="0"/>
      <c r="W20" s="0"/>
      <c r="X20" s="0"/>
      <c r="Y20" s="0"/>
      <c r="Z20" s="0"/>
      <c r="AA20" s="0"/>
      <c r="AB20" s="11" t="n">
        <v>45422</v>
      </c>
      <c r="AC20" s="6" t="n">
        <v>-292.000002</v>
      </c>
      <c r="AD20" s="0" t="s">
        <v>223</v>
      </c>
    </row>
    <row collapsed="false" customFormat="false" customHeight="false" hidden="false" ht="12.1" outlineLevel="0" r="21">
      <c r="A21" s="11" t="n">
        <v>45008</v>
      </c>
      <c r="B21" s="6" t="n">
        <v>-3506.5046965</v>
      </c>
      <c r="C21" s="0" t="s">
        <v>216</v>
      </c>
      <c r="D21" s="0"/>
      <c r="E21" s="0"/>
      <c r="F21" s="0"/>
      <c r="G21" s="11" t="n">
        <v>45205</v>
      </c>
      <c r="H21" s="6" t="n">
        <v>-1995.1188192</v>
      </c>
      <c r="I21" s="0" t="s">
        <v>208</v>
      </c>
      <c r="J21" s="11" t="n">
        <v>45422</v>
      </c>
      <c r="K21" s="6" t="n">
        <v>-114.779875</v>
      </c>
      <c r="L21" s="0" t="s">
        <v>228</v>
      </c>
      <c r="M21" s="11" t="n">
        <v>46170</v>
      </c>
      <c r="N21" s="8" t="s">
        <f>=-Портфель!J6</f>
      </c>
      <c r="O21" s="0" t="s">
        <v>248</v>
      </c>
      <c r="P21" s="0"/>
      <c r="Q21" s="0"/>
      <c r="R21" s="0"/>
      <c r="S21" s="11" t="n">
        <v>45337</v>
      </c>
      <c r="T21" s="6" t="n">
        <v>-384.01272</v>
      </c>
      <c r="U21" s="0" t="s">
        <v>224</v>
      </c>
      <c r="V21" s="0"/>
      <c r="W21" s="0"/>
      <c r="X21" s="0"/>
      <c r="Y21" s="0"/>
      <c r="Z21" s="0"/>
      <c r="AA21" s="0"/>
      <c r="AB21" s="11" t="n">
        <v>45513</v>
      </c>
      <c r="AC21" s="6" t="n">
        <v>-276.99872</v>
      </c>
      <c r="AD21" s="0" t="s">
        <v>223</v>
      </c>
    </row>
    <row collapsed="false" customFormat="false" customHeight="false" hidden="false" ht="12.1" outlineLevel="0" r="22">
      <c r="A22" s="11" t="n">
        <v>45120</v>
      </c>
      <c r="B22" s="6" t="n">
        <v>-4129.3417945</v>
      </c>
      <c r="C22" s="0" t="s">
        <v>216</v>
      </c>
      <c r="D22" s="0"/>
      <c r="E22" s="0"/>
      <c r="F22" s="0"/>
      <c r="G22" s="11" t="n">
        <v>45300</v>
      </c>
      <c r="H22" s="6" t="n">
        <v>-1795.2010128</v>
      </c>
      <c r="I22" s="0" t="s">
        <v>208</v>
      </c>
      <c r="J22" s="11" t="n">
        <v>45516</v>
      </c>
      <c r="K22" s="6" t="n">
        <v>-109.99</v>
      </c>
      <c r="L22" s="0" t="s">
        <v>228</v>
      </c>
      <c r="M22" s="0"/>
      <c r="N22" s="10" t="s">
        <f>=XIRR(N2:N21,M2:M21)</f>
      </c>
      <c r="O22" s="0"/>
      <c r="P22" s="0"/>
      <c r="Q22" s="0"/>
      <c r="R22" s="0"/>
      <c r="S22" s="11" t="n">
        <v>45358</v>
      </c>
      <c r="T22" s="6" t="n">
        <v>-542.0472</v>
      </c>
      <c r="U22" s="0" t="s">
        <v>225</v>
      </c>
      <c r="V22" s="0"/>
      <c r="W22" s="0"/>
      <c r="X22" s="0"/>
      <c r="Y22" s="0"/>
      <c r="Z22" s="0"/>
      <c r="AA22" s="0"/>
      <c r="AB22" s="11" t="n">
        <v>45604</v>
      </c>
      <c r="AC22" s="6" t="n">
        <v>-316.774498</v>
      </c>
      <c r="AD22" s="0" t="s">
        <v>223</v>
      </c>
    </row>
    <row collapsed="false" customFormat="false" customHeight="false" hidden="false" ht="12.1" outlineLevel="0" r="23">
      <c r="A23" s="11" t="n">
        <v>45197</v>
      </c>
      <c r="B23" s="6" t="n">
        <v>-4397.0225</v>
      </c>
      <c r="C23" s="0" t="s">
        <v>216</v>
      </c>
      <c r="D23" s="0"/>
      <c r="E23" s="0"/>
      <c r="F23" s="0"/>
      <c r="G23" s="11" t="n">
        <v>45391</v>
      </c>
      <c r="H23" s="6" t="n">
        <v>-1853.101296</v>
      </c>
      <c r="I23" s="0" t="s">
        <v>208</v>
      </c>
      <c r="J23" s="11" t="n">
        <v>45604</v>
      </c>
      <c r="K23" s="6" t="n">
        <v>-122.59075</v>
      </c>
      <c r="L23" s="0" t="s">
        <v>228</v>
      </c>
      <c r="M23" s="0"/>
      <c r="N23" s="8" t="s">
        <f>=-SUM(N2:N21)</f>
      </c>
      <c r="O23" s="0" t="s">
        <v>250</v>
      </c>
      <c r="P23" s="0"/>
      <c r="Q23" s="0"/>
      <c r="R23" s="0"/>
      <c r="S23" s="11" t="n">
        <v>45443</v>
      </c>
      <c r="T23" s="6" t="n">
        <v>-538.7214</v>
      </c>
      <c r="U23" s="0" t="s">
        <v>225</v>
      </c>
      <c r="V23" s="0"/>
      <c r="W23" s="0"/>
      <c r="X23" s="0"/>
      <c r="Y23" s="0"/>
      <c r="Z23" s="0"/>
      <c r="AA23" s="0"/>
      <c r="AB23" s="11" t="n">
        <v>45695</v>
      </c>
      <c r="AC23" s="6" t="n">
        <v>-314.9588</v>
      </c>
      <c r="AD23" s="0" t="s">
        <v>231</v>
      </c>
    </row>
    <row collapsed="false" customFormat="false" customHeight="false" hidden="false" ht="12.1" outlineLevel="0" r="24">
      <c r="A24" s="11" t="n">
        <v>45281</v>
      </c>
      <c r="B24" s="6" t="n">
        <v>-4119.331164</v>
      </c>
      <c r="C24" s="0" t="s">
        <v>216</v>
      </c>
      <c r="D24" s="0"/>
      <c r="E24" s="0"/>
      <c r="F24" s="0"/>
      <c r="G24" s="11" t="n">
        <v>45483</v>
      </c>
      <c r="H24" s="6" t="n">
        <v>-1761.4700496</v>
      </c>
      <c r="I24" s="0" t="s">
        <v>208</v>
      </c>
      <c r="J24" s="11" t="n">
        <v>45698</v>
      </c>
      <c r="K24" s="6" t="n">
        <v>-121.59525</v>
      </c>
      <c r="L24" s="0" t="s">
        <v>228</v>
      </c>
      <c r="M24" s="0"/>
      <c r="N24" s="0"/>
      <c r="O24" s="0"/>
      <c r="P24" s="0"/>
      <c r="Q24" s="0"/>
      <c r="R24" s="0"/>
      <c r="S24" s="11" t="n">
        <v>45534</v>
      </c>
      <c r="T24" s="6" t="n">
        <v>-548.7288</v>
      </c>
      <c r="U24" s="0" t="s">
        <v>225</v>
      </c>
      <c r="V24" s="0"/>
      <c r="W24" s="0"/>
      <c r="X24" s="0"/>
      <c r="Y24" s="0"/>
      <c r="Z24" s="0"/>
      <c r="AA24" s="0"/>
      <c r="AB24" s="11" t="n">
        <v>45786</v>
      </c>
      <c r="AC24" s="6" t="n">
        <v>-265.224736</v>
      </c>
      <c r="AD24" s="0" t="s">
        <v>231</v>
      </c>
    </row>
    <row collapsed="false" customFormat="false" customHeight="false" hidden="false" ht="12.1" outlineLevel="0" r="25">
      <c r="A25" s="11" t="n">
        <v>45372</v>
      </c>
      <c r="B25" s="6" t="n">
        <v>-4476.2751995</v>
      </c>
      <c r="C25" s="0" t="s">
        <v>207</v>
      </c>
      <c r="D25" s="0"/>
      <c r="E25" s="0"/>
      <c r="F25" s="0"/>
      <c r="G25" s="11" t="n">
        <v>45575</v>
      </c>
      <c r="H25" s="6" t="n">
        <v>-1940.5171728</v>
      </c>
      <c r="I25" s="0" t="s">
        <v>208</v>
      </c>
      <c r="J25" s="11" t="n">
        <v>45789</v>
      </c>
      <c r="K25" s="6" t="n">
        <v>-105.11956</v>
      </c>
      <c r="L25" s="0" t="s">
        <v>235</v>
      </c>
      <c r="M25" s="0"/>
      <c r="N25" s="0"/>
      <c r="O25" s="0"/>
      <c r="P25" s="0"/>
      <c r="Q25" s="0"/>
      <c r="R25" s="0"/>
      <c r="S25" s="11" t="n">
        <v>45625</v>
      </c>
      <c r="T25" s="6" t="n">
        <v>-657.4692</v>
      </c>
      <c r="U25" s="0" t="s">
        <v>225</v>
      </c>
      <c r="V25" s="0"/>
      <c r="W25" s="0"/>
      <c r="X25" s="0"/>
      <c r="Y25" s="0"/>
      <c r="Z25" s="0"/>
      <c r="AA25" s="0"/>
      <c r="AB25" s="11" t="n">
        <v>45877</v>
      </c>
      <c r="AC25" s="6" t="n">
        <v>-261.96951</v>
      </c>
      <c r="AD25" s="0" t="s">
        <v>231</v>
      </c>
    </row>
    <row collapsed="false" customFormat="false" customHeight="false" hidden="false" ht="12.1" outlineLevel="0" r="26">
      <c r="A26" s="11" t="n">
        <v>45471</v>
      </c>
      <c r="B26" s="6" t="n">
        <v>-4103.33638</v>
      </c>
      <c r="C26" s="0" t="s">
        <v>207</v>
      </c>
      <c r="D26" s="0"/>
      <c r="E26" s="0"/>
      <c r="F26" s="0"/>
      <c r="G26" s="11" t="n">
        <v>45667</v>
      </c>
      <c r="H26" s="6" t="n">
        <v>-2047.4586576</v>
      </c>
      <c r="I26" s="0" t="s">
        <v>208</v>
      </c>
      <c r="J26" s="11" t="n">
        <v>45880</v>
      </c>
      <c r="K26" s="6" t="n">
        <v>-103.71348</v>
      </c>
      <c r="L26" s="0" t="s">
        <v>235</v>
      </c>
      <c r="M26" s="0"/>
      <c r="N26" s="0"/>
      <c r="O26" s="0"/>
      <c r="P26" s="0"/>
      <c r="Q26" s="0"/>
      <c r="R26" s="0"/>
      <c r="S26" s="11" t="n">
        <v>45723</v>
      </c>
      <c r="T26" s="6" t="n">
        <v>-564.30612</v>
      </c>
      <c r="U26" s="0" t="s">
        <v>232</v>
      </c>
      <c r="V26" s="0"/>
      <c r="W26" s="0"/>
      <c r="X26" s="0"/>
      <c r="Y26" s="0"/>
      <c r="Z26" s="0"/>
      <c r="AA26" s="0"/>
      <c r="AB26" s="11" t="n">
        <v>45968</v>
      </c>
      <c r="AC26" s="6" t="n">
        <v>-270.983745</v>
      </c>
      <c r="AD26" s="0" t="s">
        <v>231</v>
      </c>
    </row>
    <row collapsed="false" customFormat="false" customHeight="false" hidden="false" ht="12.1" outlineLevel="0" r="27">
      <c r="A27" s="11" t="n">
        <v>45562</v>
      </c>
      <c r="B27" s="6" t="n">
        <v>-4462.815383</v>
      </c>
      <c r="C27" s="0" t="s">
        <v>207</v>
      </c>
      <c r="D27" s="0"/>
      <c r="E27" s="0"/>
      <c r="F27" s="0"/>
      <c r="G27" s="11" t="n">
        <v>45757</v>
      </c>
      <c r="H27" s="6" t="n">
        <v>-1723.2234768</v>
      </c>
      <c r="I27" s="0" t="s">
        <v>208</v>
      </c>
      <c r="J27" s="11" t="n">
        <v>45971</v>
      </c>
      <c r="K27" s="6" t="n">
        <v>-105.59341</v>
      </c>
      <c r="L27" s="0" t="s">
        <v>235</v>
      </c>
      <c r="M27" s="0"/>
      <c r="N27" s="0"/>
      <c r="O27" s="0"/>
      <c r="P27" s="0"/>
      <c r="Q27" s="0"/>
      <c r="R27" s="0"/>
      <c r="S27" s="11" t="n">
        <v>45807</v>
      </c>
      <c r="T27" s="6" t="n">
        <v>-494.5311</v>
      </c>
      <c r="U27" s="0" t="s">
        <v>232</v>
      </c>
      <c r="V27" s="0"/>
      <c r="W27" s="0"/>
      <c r="X27" s="0"/>
      <c r="Y27" s="0"/>
      <c r="Z27" s="0"/>
      <c r="AA27" s="0"/>
      <c r="AB27" s="11" t="n">
        <v>46059</v>
      </c>
      <c r="AC27" s="6" t="n">
        <v>-256.450205</v>
      </c>
      <c r="AD27" s="0" t="s">
        <v>237</v>
      </c>
    </row>
    <row collapsed="false" customFormat="false" customHeight="false" hidden="false" ht="12.1" outlineLevel="0" r="28">
      <c r="A28" s="11" t="n">
        <v>45646</v>
      </c>
      <c r="B28" s="6" t="n">
        <v>-4994.7027065</v>
      </c>
      <c r="C28" s="0" t="s">
        <v>207</v>
      </c>
      <c r="D28" s="0"/>
      <c r="E28" s="0"/>
      <c r="F28" s="0"/>
      <c r="G28" s="11" t="n">
        <v>45848</v>
      </c>
      <c r="H28" s="6" t="n">
        <v>-1564.7047632</v>
      </c>
      <c r="I28" s="0" t="s">
        <v>208</v>
      </c>
      <c r="J28" s="11" t="n">
        <v>46062</v>
      </c>
      <c r="K28" s="6" t="n">
        <v>-100.1702</v>
      </c>
      <c r="L28" s="0" t="s">
        <v>235</v>
      </c>
      <c r="M28" s="0"/>
      <c r="N28" s="0"/>
      <c r="O28" s="0"/>
      <c r="P28" s="0"/>
      <c r="Q28" s="0"/>
      <c r="R28" s="0"/>
      <c r="S28" s="11" t="n">
        <v>45898</v>
      </c>
      <c r="T28" s="6" t="n">
        <v>-505.83834</v>
      </c>
      <c r="U28" s="0" t="s">
        <v>232</v>
      </c>
      <c r="V28" s="0"/>
      <c r="W28" s="0"/>
      <c r="X28" s="0"/>
      <c r="Y28" s="0"/>
      <c r="Z28" s="0"/>
      <c r="AA28" s="0"/>
      <c r="AB28" s="11" t="n">
        <v>46150</v>
      </c>
      <c r="AC28" s="6" t="n">
        <v>-252.218642</v>
      </c>
      <c r="AD28" s="0" t="s">
        <v>237</v>
      </c>
    </row>
    <row collapsed="false" customFormat="false" customHeight="false" hidden="false" ht="12.1" outlineLevel="0" r="29">
      <c r="A29" s="11" t="n">
        <v>45744</v>
      </c>
      <c r="B29" s="6" t="n">
        <v>-4081.4923695</v>
      </c>
      <c r="C29" s="0" t="s">
        <v>197</v>
      </c>
      <c r="D29" s="0"/>
      <c r="E29" s="0"/>
      <c r="F29" s="0"/>
      <c r="G29" s="11" t="n">
        <v>45940</v>
      </c>
      <c r="H29" s="6" t="n">
        <v>-1629.5085648</v>
      </c>
      <c r="I29" s="0" t="s">
        <v>208</v>
      </c>
      <c r="J29" s="11" t="n">
        <v>46153</v>
      </c>
      <c r="K29" s="6" t="n">
        <v>-100.300005</v>
      </c>
      <c r="L29" s="0" t="s">
        <v>240</v>
      </c>
      <c r="M29" s="0"/>
      <c r="N29" s="0"/>
      <c r="O29" s="0"/>
      <c r="P29" s="0"/>
      <c r="Q29" s="0"/>
      <c r="R29" s="0"/>
      <c r="S29" s="11" t="n">
        <v>45989</v>
      </c>
      <c r="T29" s="6" t="n">
        <v>-492.97689</v>
      </c>
      <c r="U29" s="0" t="s">
        <v>232</v>
      </c>
      <c r="V29" s="0"/>
      <c r="W29" s="0"/>
      <c r="X29" s="0"/>
      <c r="Y29" s="0"/>
      <c r="Z29" s="0"/>
      <c r="AA29" s="0"/>
      <c r="AB29" s="11" t="n">
        <v>46170</v>
      </c>
      <c r="AC29" s="8" t="s">
        <f>=-Портфель!J11</f>
      </c>
      <c r="AD29" s="0" t="s">
        <v>248</v>
      </c>
    </row>
    <row collapsed="false" customFormat="false" customHeight="false" hidden="false" ht="12.1" outlineLevel="0" r="30">
      <c r="A30" s="11" t="n">
        <v>45835</v>
      </c>
      <c r="B30" s="6" t="n">
        <v>-3807.7366145</v>
      </c>
      <c r="C30" s="0" t="s">
        <v>197</v>
      </c>
      <c r="D30" s="0"/>
      <c r="E30" s="0"/>
      <c r="F30" s="0"/>
      <c r="G30" s="11" t="n">
        <v>46034</v>
      </c>
      <c r="H30" s="6" t="n">
        <v>-1565.7856272</v>
      </c>
      <c r="I30" s="0" t="s">
        <v>208</v>
      </c>
      <c r="J30" s="11" t="n">
        <v>46170</v>
      </c>
      <c r="K30" s="8" t="s">
        <f>=-Портфель!J5</f>
      </c>
      <c r="L30" s="0" t="s">
        <v>248</v>
      </c>
      <c r="M30" s="0"/>
      <c r="N30" s="0"/>
      <c r="O30" s="0"/>
      <c r="P30" s="0"/>
      <c r="Q30" s="0"/>
      <c r="R30" s="0"/>
      <c r="S30" s="11" t="n">
        <v>46091</v>
      </c>
      <c r="T30" s="6" t="n">
        <v>-498.645</v>
      </c>
      <c r="U30" s="0" t="s">
        <v>232</v>
      </c>
      <c r="V30" s="0"/>
      <c r="W30" s="0"/>
      <c r="X30" s="0"/>
      <c r="Y30" s="0"/>
      <c r="Z30" s="0"/>
      <c r="AA30" s="0"/>
      <c r="AB30" s="0"/>
      <c r="AC30" s="10" t="s">
        <f>=XIRR(AC2:AC29,AB2:AB29)</f>
      </c>
      <c r="AD30" s="0"/>
    </row>
    <row collapsed="false" customFormat="false" customHeight="false" hidden="false" ht="12.1" outlineLevel="0" r="31">
      <c r="A31" s="11" t="n">
        <v>45933</v>
      </c>
      <c r="B31" s="6" t="n">
        <v>-3943.8988225</v>
      </c>
      <c r="C31" s="0" t="s">
        <v>197</v>
      </c>
      <c r="D31" s="0"/>
      <c r="E31" s="0"/>
      <c r="F31" s="0"/>
      <c r="G31" s="11" t="n">
        <v>46122</v>
      </c>
      <c r="H31" s="6" t="n">
        <v>-1557.9773856</v>
      </c>
      <c r="I31" s="0" t="s">
        <v>208</v>
      </c>
      <c r="J31" s="0"/>
      <c r="K31" s="10" t="s">
        <f>=XIRR(K2:K30,J2:J30)</f>
      </c>
      <c r="L31" s="0"/>
      <c r="M31" s="0"/>
      <c r="N31" s="0"/>
      <c r="O31" s="0"/>
      <c r="P31" s="0"/>
      <c r="Q31" s="0"/>
      <c r="R31" s="0"/>
      <c r="S31" s="11" t="n">
        <v>46170</v>
      </c>
      <c r="T31" s="8" t="s">
        <f>=-Портфель!J8</f>
      </c>
      <c r="U31" s="0" t="s">
        <v>248</v>
      </c>
      <c r="V31" s="0"/>
      <c r="W31" s="0"/>
      <c r="X31" s="0"/>
      <c r="Y31" s="0"/>
      <c r="Z31" s="0"/>
      <c r="AA31" s="0"/>
      <c r="AB31" s="0"/>
      <c r="AC31" s="8" t="s">
        <f>=-SUM(AC2:AC29)</f>
      </c>
      <c r="AD31" s="0" t="s">
        <v>250</v>
      </c>
    </row>
    <row collapsed="false" customFormat="false" customHeight="false" hidden="false" ht="12.1" outlineLevel="0" r="32">
      <c r="A32" s="11" t="n">
        <v>46021</v>
      </c>
      <c r="B32" s="6" t="n">
        <v>-3770.487721</v>
      </c>
      <c r="C32" s="0" t="s">
        <v>197</v>
      </c>
      <c r="D32" s="0"/>
      <c r="E32" s="0"/>
      <c r="F32" s="0"/>
      <c r="G32" s="11" t="n">
        <v>46170</v>
      </c>
      <c r="H32" s="8" t="s">
        <f>=-Портфель!J4</f>
      </c>
      <c r="I32" s="0" t="s">
        <v>248</v>
      </c>
      <c r="J32" s="0"/>
      <c r="K32" s="8" t="s">
        <f>=-SUM(K2:K30)</f>
      </c>
      <c r="L32" s="0" t="s">
        <v>250</v>
      </c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</row>
    <row collapsed="false" customFormat="false" customHeight="false" hidden="false" ht="12.1" outlineLevel="0" r="33">
      <c r="A33" s="11" t="n">
        <v>46108</v>
      </c>
      <c r="B33" s="6" t="n">
        <v>-4457.681735</v>
      </c>
      <c r="C33" s="0" t="s">
        <v>238</v>
      </c>
      <c r="D33" s="0"/>
      <c r="E33" s="0"/>
      <c r="F33" s="0"/>
      <c r="G33" s="0"/>
      <c r="H33" s="10" t="s">
        <f>=XIRR(H2:H32,G2:G32)</f>
      </c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250</v>
      </c>
    </row>
    <row collapsed="false" customFormat="false" customHeight="false" hidden="false" ht="12.1" outlineLevel="0" r="34">
      <c r="A34" s="11" t="n">
        <v>46170</v>
      </c>
      <c r="B34" s="8" t="s">
        <f>=-Портфель!J2</f>
      </c>
      <c r="C34" s="0" t="s">
        <v>248</v>
      </c>
      <c r="D34" s="0"/>
      <c r="E34" s="0"/>
      <c r="F34" s="0"/>
      <c r="G34" s="0"/>
      <c r="H34" s="8" t="s">
        <f>=-SUM(H2:H32)</f>
      </c>
      <c r="I34" s="0" t="s">
        <v>250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250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251</v>
      </c>
      <c r="C1" s="0"/>
      <c r="D1" s="0"/>
      <c r="E1" s="4" t="s">
        <v>252</v>
      </c>
      <c r="F1" s="0"/>
      <c r="G1" s="0"/>
      <c r="H1" s="4" t="s">
        <v>253</v>
      </c>
      <c r="I1" s="0"/>
      <c r="J1" s="0"/>
      <c r="K1" s="4" t="s">
        <v>254</v>
      </c>
      <c r="L1" s="0"/>
      <c r="M1" s="0"/>
      <c r="N1" s="4" t="s">
        <v>255</v>
      </c>
      <c r="O1" s="0"/>
      <c r="P1" s="0"/>
      <c r="Q1" s="4" t="s">
        <v>256</v>
      </c>
      <c r="R1" s="0"/>
      <c r="S1" s="0"/>
      <c r="T1" s="4" t="s">
        <v>257</v>
      </c>
      <c r="U1" s="0"/>
      <c r="V1" s="0"/>
      <c r="W1" s="4" t="s">
        <v>258</v>
      </c>
      <c r="X1" s="0"/>
      <c r="Y1" s="0"/>
      <c r="Z1" s="4" t="s">
        <v>259</v>
      </c>
      <c r="AA1" s="0"/>
      <c r="AB1" s="0"/>
      <c r="AC1" s="4" t="s">
        <v>260</v>
      </c>
      <c r="AD1" s="0"/>
      <c r="AE1" s="0"/>
      <c r="AF1" s="4" t="s">
        <v>261</v>
      </c>
      <c r="AG1" s="0"/>
      <c r="AH1" s="0"/>
      <c r="AI1" s="4" t="s">
        <v>262</v>
      </c>
      <c r="AJ1" s="0"/>
      <c r="AK1" s="0"/>
      <c r="AL1" s="4" t="s">
        <v>263</v>
      </c>
      <c r="AM1" s="0"/>
      <c r="AN1" s="0"/>
      <c r="AO1" s="4" t="s">
        <v>264</v>
      </c>
      <c r="AP1" s="0"/>
      <c r="AQ1" s="0"/>
      <c r="AR1" s="4" t="s">
        <v>265</v>
      </c>
      <c r="AS1" s="0"/>
    </row>
    <row collapsed="false" customFormat="false" customHeight="false" hidden="false" ht="12.1" outlineLevel="0" r="2">
      <c r="A2" s="11" t="n">
        <v>43551</v>
      </c>
      <c r="B2" s="6" t="n">
        <v>100107.84</v>
      </c>
      <c r="C2" s="0" t="s">
        <v>246</v>
      </c>
      <c r="D2" s="11" t="n">
        <v>43551</v>
      </c>
      <c r="E2" s="6" t="n">
        <v>34198.56</v>
      </c>
      <c r="F2" s="0" t="s">
        <v>246</v>
      </c>
      <c r="G2" s="11" t="n">
        <v>43551</v>
      </c>
      <c r="H2" s="6" t="n">
        <v>12079.2</v>
      </c>
      <c r="I2" s="0" t="s">
        <v>246</v>
      </c>
      <c r="J2" s="11" t="n">
        <v>43551</v>
      </c>
      <c r="K2" s="6" t="n">
        <v>15324.75</v>
      </c>
      <c r="L2" s="0" t="s">
        <v>246</v>
      </c>
      <c r="M2" s="11" t="n">
        <v>43551</v>
      </c>
      <c r="N2" s="6" t="n">
        <v>49309</v>
      </c>
      <c r="O2" s="0" t="s">
        <v>246</v>
      </c>
      <c r="P2" s="11" t="n">
        <v>43551</v>
      </c>
      <c r="Q2" s="6" t="n">
        <v>24478.2</v>
      </c>
      <c r="R2" s="0" t="s">
        <v>246</v>
      </c>
      <c r="S2" s="11" t="n">
        <v>43551</v>
      </c>
      <c r="T2" s="6" t="n">
        <v>46760</v>
      </c>
      <c r="U2" s="0" t="s">
        <v>246</v>
      </c>
      <c r="V2" s="11" t="n">
        <v>43551</v>
      </c>
      <c r="W2" s="6" t="n">
        <v>49383</v>
      </c>
      <c r="X2" s="0" t="s">
        <v>246</v>
      </c>
      <c r="Y2" s="11" t="n">
        <v>43556</v>
      </c>
      <c r="Z2" s="6" t="n">
        <v>20712.5</v>
      </c>
      <c r="AA2" s="0" t="s">
        <v>246</v>
      </c>
      <c r="AB2" s="11" t="n">
        <v>43566</v>
      </c>
      <c r="AC2" s="6" t="n">
        <v>25524</v>
      </c>
      <c r="AD2" s="0" t="s">
        <v>246</v>
      </c>
      <c r="AE2" s="11" t="n">
        <v>43566</v>
      </c>
      <c r="AF2" s="6" t="n">
        <v>20396.5</v>
      </c>
      <c r="AG2" s="0" t="s">
        <v>246</v>
      </c>
      <c r="AH2" s="11" t="n">
        <v>43566</v>
      </c>
      <c r="AI2" s="6" t="n">
        <v>18220</v>
      </c>
      <c r="AJ2" s="0" t="s">
        <v>246</v>
      </c>
      <c r="AK2" s="11" t="n">
        <v>43579</v>
      </c>
      <c r="AL2" s="6" t="n">
        <v>22880</v>
      </c>
      <c r="AM2" s="0" t="s">
        <v>246</v>
      </c>
      <c r="AN2" s="11" t="n">
        <v>43719</v>
      </c>
      <c r="AO2" s="6" t="n">
        <v>74511</v>
      </c>
      <c r="AP2" s="0" t="s">
        <v>246</v>
      </c>
      <c r="AQ2" s="11" t="n">
        <v>43810</v>
      </c>
      <c r="AR2" s="6" t="n">
        <v>85513.168106</v>
      </c>
      <c r="AS2" s="0" t="s">
        <v>246</v>
      </c>
    </row>
    <row collapsed="false" customFormat="false" customHeight="false" hidden="false" ht="12.1" outlineLevel="0" r="3">
      <c r="A3" s="11" t="n">
        <v>43623</v>
      </c>
      <c r="B3" s="6" t="n">
        <v>-2800.32</v>
      </c>
      <c r="C3" s="0" t="s">
        <v>96</v>
      </c>
      <c r="D3" s="11" t="n">
        <v>43569</v>
      </c>
      <c r="E3" s="6" t="n">
        <v>-370.4</v>
      </c>
      <c r="F3" s="0" t="s">
        <v>83</v>
      </c>
      <c r="G3" s="11" t="n">
        <v>43551</v>
      </c>
      <c r="H3" s="6" t="n">
        <v>22145.2</v>
      </c>
      <c r="I3" s="0" t="s">
        <v>246</v>
      </c>
      <c r="J3" s="11" t="n">
        <v>43551</v>
      </c>
      <c r="K3" s="6" t="n">
        <v>14303.1</v>
      </c>
      <c r="L3" s="0" t="s">
        <v>246</v>
      </c>
      <c r="M3" s="11" t="n">
        <v>43629</v>
      </c>
      <c r="N3" s="6" t="n">
        <v>-4160</v>
      </c>
      <c r="O3" s="0" t="s">
        <v>98</v>
      </c>
      <c r="P3" s="11" t="n">
        <v>43551</v>
      </c>
      <c r="Q3" s="6" t="n">
        <v>5440.2</v>
      </c>
      <c r="R3" s="0" t="s">
        <v>246</v>
      </c>
      <c r="S3" s="11" t="n">
        <v>43566</v>
      </c>
      <c r="T3" s="6" t="n">
        <v>34958</v>
      </c>
      <c r="U3" s="0" t="s">
        <v>246</v>
      </c>
      <c r="V3" s="11" t="n">
        <v>43635</v>
      </c>
      <c r="W3" s="6" t="n">
        <v>-6310</v>
      </c>
      <c r="X3" s="0" t="s">
        <v>249</v>
      </c>
      <c r="Y3" s="11" t="n">
        <v>43606</v>
      </c>
      <c r="Z3" s="6" t="n">
        <v>20102.5</v>
      </c>
      <c r="AA3" s="0" t="s">
        <v>246</v>
      </c>
      <c r="AB3" s="11" t="n">
        <v>43591</v>
      </c>
      <c r="AC3" s="6" t="n">
        <v>-870</v>
      </c>
      <c r="AD3" s="0" t="s">
        <v>89</v>
      </c>
      <c r="AE3" s="11" t="n">
        <v>43579</v>
      </c>
      <c r="AF3" s="6" t="n">
        <v>5483</v>
      </c>
      <c r="AG3" s="0" t="s">
        <v>246</v>
      </c>
      <c r="AH3" s="11" t="n">
        <v>43664</v>
      </c>
      <c r="AI3" s="6" t="n">
        <v>-220</v>
      </c>
      <c r="AJ3" s="0" t="s">
        <v>109</v>
      </c>
      <c r="AK3" s="11" t="n">
        <v>43591</v>
      </c>
      <c r="AL3" s="6" t="n">
        <v>-336.2</v>
      </c>
      <c r="AM3" s="0" t="s">
        <v>88</v>
      </c>
      <c r="AN3" s="11" t="n">
        <v>43756</v>
      </c>
      <c r="AO3" s="6" t="n">
        <v>-3265.2</v>
      </c>
      <c r="AP3" s="0" t="s">
        <v>131</v>
      </c>
      <c r="AQ3" s="11" t="n">
        <v>43881</v>
      </c>
      <c r="AR3" s="6" t="n">
        <v>-2388.27375</v>
      </c>
      <c r="AS3" s="0" t="s">
        <v>155</v>
      </c>
    </row>
    <row collapsed="false" customFormat="false" customHeight="false" hidden="false" ht="12.1" outlineLevel="0" r="4">
      <c r="A4" s="11" t="n">
        <v>43714</v>
      </c>
      <c r="B4" s="6" t="n">
        <v>-2800.32</v>
      </c>
      <c r="C4" s="0" t="s">
        <v>96</v>
      </c>
      <c r="D4" s="11" t="n">
        <v>43599</v>
      </c>
      <c r="E4" s="6" t="n">
        <v>-370.4</v>
      </c>
      <c r="F4" s="0" t="s">
        <v>83</v>
      </c>
      <c r="G4" s="11" t="n">
        <v>43568</v>
      </c>
      <c r="H4" s="6" t="n">
        <v>-415.1</v>
      </c>
      <c r="I4" s="0" t="s">
        <v>82</v>
      </c>
      <c r="J4" s="11" t="n">
        <v>43593</v>
      </c>
      <c r="K4" s="6" t="n">
        <v>-933.89</v>
      </c>
      <c r="L4" s="0" t="s">
        <v>90</v>
      </c>
      <c r="M4" s="11" t="n">
        <v>43635</v>
      </c>
      <c r="N4" s="6" t="n">
        <v>-4162</v>
      </c>
      <c r="O4" s="0" t="s">
        <v>249</v>
      </c>
      <c r="P4" s="11" t="n">
        <v>43599</v>
      </c>
      <c r="Q4" s="6" t="n">
        <v>-2541</v>
      </c>
      <c r="R4" s="0" t="s">
        <v>92</v>
      </c>
      <c r="S4" s="11" t="n">
        <v>43635</v>
      </c>
      <c r="T4" s="6" t="n">
        <v>11980.8</v>
      </c>
      <c r="U4" s="0" t="s">
        <v>246</v>
      </c>
      <c r="V4" s="11" t="n">
        <v>43651</v>
      </c>
      <c r="W4" s="6" t="n">
        <v>-2590.4</v>
      </c>
      <c r="X4" s="0" t="s">
        <v>102</v>
      </c>
      <c r="Y4" s="11" t="n">
        <v>43664</v>
      </c>
      <c r="Z4" s="6" t="n">
        <v>-7620</v>
      </c>
      <c r="AA4" s="0" t="s">
        <v>108</v>
      </c>
      <c r="AB4" s="11" t="n">
        <v>43606</v>
      </c>
      <c r="AC4" s="6" t="n">
        <v>14310</v>
      </c>
      <c r="AD4" s="0" t="s">
        <v>246</v>
      </c>
      <c r="AE4" s="11" t="n">
        <v>43579</v>
      </c>
      <c r="AF4" s="6" t="n">
        <v>1096.5</v>
      </c>
      <c r="AG4" s="0" t="s">
        <v>246</v>
      </c>
      <c r="AH4" s="11" t="n">
        <v>44028</v>
      </c>
      <c r="AI4" s="6" t="n">
        <v>-260</v>
      </c>
      <c r="AJ4" s="0" t="s">
        <v>177</v>
      </c>
      <c r="AK4" s="11" t="n">
        <v>43748</v>
      </c>
      <c r="AL4" s="6" t="n">
        <v>-284.6</v>
      </c>
      <c r="AM4" s="0" t="s">
        <v>126</v>
      </c>
      <c r="AN4" s="11" t="n">
        <v>44008</v>
      </c>
      <c r="AO4" s="6" t="n">
        <v>-3567.6</v>
      </c>
      <c r="AP4" s="0" t="s">
        <v>172</v>
      </c>
      <c r="AQ4" s="11" t="n">
        <v>43930</v>
      </c>
      <c r="AR4" s="6" t="n">
        <v>38670.32395</v>
      </c>
      <c r="AS4" s="0" t="s">
        <v>246</v>
      </c>
    </row>
    <row collapsed="false" customFormat="false" customHeight="false" hidden="false" ht="12.1" outlineLevel="0" r="5">
      <c r="A5" s="11" t="n">
        <v>43714</v>
      </c>
      <c r="B5" s="6" t="n">
        <v>-28800</v>
      </c>
      <c r="C5" s="0" t="s">
        <v>117</v>
      </c>
      <c r="D5" s="11" t="n">
        <v>43629</v>
      </c>
      <c r="E5" s="6" t="n">
        <v>-370.4</v>
      </c>
      <c r="F5" s="0" t="s">
        <v>83</v>
      </c>
      <c r="G5" s="11" t="n">
        <v>43598</v>
      </c>
      <c r="H5" s="6" t="n">
        <v>-415.1</v>
      </c>
      <c r="I5" s="0" t="s">
        <v>82</v>
      </c>
      <c r="J5" s="11" t="n">
        <v>43684</v>
      </c>
      <c r="K5" s="6" t="n">
        <v>-929.89</v>
      </c>
      <c r="L5" s="0" t="s">
        <v>114</v>
      </c>
      <c r="M5" s="11" t="n">
        <v>44103</v>
      </c>
      <c r="N5" s="6" t="n">
        <v>13224</v>
      </c>
      <c r="O5" s="0" t="s">
        <v>246</v>
      </c>
      <c r="P5" s="11" t="n">
        <v>43599</v>
      </c>
      <c r="Q5" s="6" t="n">
        <v>1742</v>
      </c>
      <c r="R5" s="0" t="s">
        <v>246</v>
      </c>
      <c r="S5" s="11" t="n">
        <v>43635</v>
      </c>
      <c r="T5" s="6" t="n">
        <v>23243.8</v>
      </c>
      <c r="U5" s="0" t="s">
        <v>246</v>
      </c>
      <c r="V5" s="11" t="n">
        <v>43650</v>
      </c>
      <c r="W5" s="6" t="n">
        <v>6458</v>
      </c>
      <c r="X5" s="0" t="s">
        <v>246</v>
      </c>
      <c r="Y5" s="11" t="n">
        <v>43665</v>
      </c>
      <c r="Z5" s="6" t="n">
        <v>-33765</v>
      </c>
      <c r="AA5" s="0" t="s">
        <v>249</v>
      </c>
      <c r="AB5" s="11" t="n">
        <v>43607</v>
      </c>
      <c r="AC5" s="6" t="n">
        <v>1635.4</v>
      </c>
      <c r="AD5" s="0" t="s">
        <v>246</v>
      </c>
      <c r="AE5" s="11" t="n">
        <v>43579</v>
      </c>
      <c r="AF5" s="6" t="n">
        <v>25217.2</v>
      </c>
      <c r="AG5" s="0" t="s">
        <v>246</v>
      </c>
      <c r="AH5" s="11" t="n">
        <v>44103</v>
      </c>
      <c r="AI5" s="6" t="n">
        <v>42198</v>
      </c>
      <c r="AJ5" s="0" t="s">
        <v>246</v>
      </c>
      <c r="AK5" s="11" t="n">
        <v>43959</v>
      </c>
      <c r="AL5" s="6" t="n">
        <v>-362</v>
      </c>
      <c r="AM5" s="0" t="s">
        <v>165</v>
      </c>
      <c r="AN5" s="11" t="n">
        <v>44103</v>
      </c>
      <c r="AO5" s="6" t="n">
        <v>-53874</v>
      </c>
      <c r="AP5" s="0" t="s">
        <v>249</v>
      </c>
      <c r="AQ5" s="11" t="n">
        <v>43942</v>
      </c>
      <c r="AR5" s="6" t="n">
        <v>-746.657</v>
      </c>
      <c r="AS5" s="0" t="s">
        <v>162</v>
      </c>
    </row>
    <row collapsed="false" customFormat="false" customHeight="false" hidden="false" ht="12.1" outlineLevel="0" r="6">
      <c r="A6" s="11" t="n">
        <v>43754</v>
      </c>
      <c r="B6" s="6" t="n">
        <v>-35059.18</v>
      </c>
      <c r="C6" s="0" t="s">
        <v>249</v>
      </c>
      <c r="D6" s="11" t="n">
        <v>43644</v>
      </c>
      <c r="E6" s="6" t="n">
        <v>40250</v>
      </c>
      <c r="F6" s="0" t="s">
        <v>246</v>
      </c>
      <c r="G6" s="11" t="n">
        <v>43628</v>
      </c>
      <c r="H6" s="6" t="n">
        <v>-415.1</v>
      </c>
      <c r="I6" s="0" t="s">
        <v>82</v>
      </c>
      <c r="J6" s="11" t="n">
        <v>43775</v>
      </c>
      <c r="K6" s="6" t="n">
        <v>-915.89</v>
      </c>
      <c r="L6" s="0" t="s">
        <v>132</v>
      </c>
      <c r="M6" s="11" t="n">
        <v>44109</v>
      </c>
      <c r="N6" s="6" t="n">
        <v>-5610</v>
      </c>
      <c r="O6" s="0" t="s">
        <v>185</v>
      </c>
      <c r="P6" s="11" t="n">
        <v>43606</v>
      </c>
      <c r="Q6" s="6" t="n">
        <v>15188.4</v>
      </c>
      <c r="R6" s="0" t="s">
        <v>246</v>
      </c>
      <c r="S6" s="11" t="n">
        <v>43637</v>
      </c>
      <c r="T6" s="6" t="n">
        <v>-22590</v>
      </c>
      <c r="U6" s="0" t="s">
        <v>249</v>
      </c>
      <c r="V6" s="11" t="n">
        <v>43665</v>
      </c>
      <c r="W6" s="6" t="n">
        <v>31810</v>
      </c>
      <c r="X6" s="0" t="s">
        <v>246</v>
      </c>
      <c r="Y6" s="0"/>
      <c r="Z6" s="10" t="s">
        <f>=XIRR(Z2:Z5,Y2:Y5)</f>
      </c>
      <c r="AA6" s="0"/>
      <c r="AB6" s="11" t="n">
        <v>43635</v>
      </c>
      <c r="AC6" s="6" t="n">
        <v>-1835</v>
      </c>
      <c r="AD6" s="0" t="s">
        <v>99</v>
      </c>
      <c r="AE6" s="11" t="n">
        <v>43630</v>
      </c>
      <c r="AF6" s="6" t="n">
        <v>1429.4</v>
      </c>
      <c r="AG6" s="0" t="s">
        <v>246</v>
      </c>
      <c r="AH6" s="11" t="n">
        <v>44173</v>
      </c>
      <c r="AI6" s="6" t="n">
        <v>-116640</v>
      </c>
      <c r="AJ6" s="0" t="s">
        <v>249</v>
      </c>
      <c r="AK6" s="11" t="n">
        <v>44103</v>
      </c>
      <c r="AL6" s="6" t="n">
        <v>-21500</v>
      </c>
      <c r="AM6" s="0" t="s">
        <v>249</v>
      </c>
      <c r="AN6" s="0"/>
      <c r="AO6" s="10" t="s">
        <f>=XIRR(AO2:AO5,AN2:AN5)</f>
      </c>
      <c r="AP6" s="0"/>
      <c r="AQ6" s="11" t="n">
        <v>44060</v>
      </c>
      <c r="AR6" s="6" t="n">
        <v>-1153.147275</v>
      </c>
      <c r="AS6" s="0" t="s">
        <v>181</v>
      </c>
    </row>
    <row collapsed="false" customFormat="false" customHeight="false" hidden="false" ht="12.1" outlineLevel="0" r="7">
      <c r="A7" s="11" t="n">
        <v>43754</v>
      </c>
      <c r="B7" s="6" t="n">
        <v>-36551.06</v>
      </c>
      <c r="C7" s="0" t="s">
        <v>249</v>
      </c>
      <c r="D7" s="11" t="n">
        <v>43659</v>
      </c>
      <c r="E7" s="6" t="n">
        <v>-800.4</v>
      </c>
      <c r="F7" s="0" t="s">
        <v>106</v>
      </c>
      <c r="G7" s="11" t="n">
        <v>43658</v>
      </c>
      <c r="H7" s="6" t="n">
        <v>-413.1</v>
      </c>
      <c r="I7" s="0" t="s">
        <v>105</v>
      </c>
      <c r="J7" s="11" t="n">
        <v>43866</v>
      </c>
      <c r="K7" s="6" t="n">
        <v>-897.89</v>
      </c>
      <c r="L7" s="0" t="s">
        <v>152</v>
      </c>
      <c r="M7" s="11" t="n">
        <v>44179</v>
      </c>
      <c r="N7" s="6" t="n">
        <v>-73800</v>
      </c>
      <c r="O7" s="0" t="s">
        <v>249</v>
      </c>
      <c r="P7" s="11" t="n">
        <v>43614</v>
      </c>
      <c r="Q7" s="6" t="n">
        <v>836.6</v>
      </c>
      <c r="R7" s="0" t="s">
        <v>246</v>
      </c>
      <c r="S7" s="11" t="n">
        <v>43637</v>
      </c>
      <c r="T7" s="6" t="n">
        <v>-15020</v>
      </c>
      <c r="U7" s="0" t="s">
        <v>249</v>
      </c>
      <c r="V7" s="11" t="n">
        <v>43683</v>
      </c>
      <c r="W7" s="6" t="n">
        <v>26664</v>
      </c>
      <c r="X7" s="0" t="s">
        <v>246</v>
      </c>
      <c r="Y7" s="0"/>
      <c r="Z7" s="8" t="s">
        <f>=-SUM(Z2:Z5)</f>
      </c>
      <c r="AA7" s="0" t="s">
        <v>250</v>
      </c>
      <c r="AB7" s="11" t="n">
        <v>43635</v>
      </c>
      <c r="AC7" s="6" t="n">
        <v>-7061.6</v>
      </c>
      <c r="AD7" s="0" t="s">
        <v>249</v>
      </c>
      <c r="AE7" s="11" t="n">
        <v>43635</v>
      </c>
      <c r="AF7" s="6" t="n">
        <v>17313.6</v>
      </c>
      <c r="AG7" s="0" t="s">
        <v>246</v>
      </c>
      <c r="AH7" s="0"/>
      <c r="AI7" s="10" t="s">
        <f>=XIRR(AI2:AI6,AH2:AH6)</f>
      </c>
      <c r="AJ7" s="0"/>
      <c r="AK7" s="0"/>
      <c r="AL7" s="10" t="s">
        <f>=XIRR(AL2:AL6,AK2:AK6)</f>
      </c>
      <c r="AM7" s="0"/>
      <c r="AN7" s="0"/>
      <c r="AO7" s="8" t="s">
        <f>=-SUM(AO2:AO5)</f>
      </c>
      <c r="AP7" s="0" t="s">
        <v>250</v>
      </c>
      <c r="AQ7" s="11" t="n">
        <v>44061</v>
      </c>
      <c r="AR7" s="6" t="n">
        <v>-1149.2397</v>
      </c>
      <c r="AS7" s="0" t="s">
        <v>181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43683</v>
      </c>
      <c r="E8" s="6" t="n">
        <v>3033.54</v>
      </c>
      <c r="F8" s="0" t="s">
        <v>246</v>
      </c>
      <c r="G8" s="11" t="n">
        <v>43688</v>
      </c>
      <c r="H8" s="6" t="n">
        <v>-412.1</v>
      </c>
      <c r="I8" s="0" t="s">
        <v>115</v>
      </c>
      <c r="J8" s="11" t="n">
        <v>43957</v>
      </c>
      <c r="K8" s="6" t="n">
        <v>-817.43</v>
      </c>
      <c r="L8" s="0" t="s">
        <v>163</v>
      </c>
      <c r="M8" s="0"/>
      <c r="N8" s="10" t="s">
        <f>=XIRR(N2:N7,M2:M7)</f>
      </c>
      <c r="O8" s="0"/>
      <c r="P8" s="11" t="n">
        <v>43619</v>
      </c>
      <c r="Q8" s="6" t="n">
        <v>2531.4</v>
      </c>
      <c r="R8" s="0" t="s">
        <v>246</v>
      </c>
      <c r="S8" s="11" t="n">
        <v>43637</v>
      </c>
      <c r="T8" s="6" t="n">
        <v>-16588</v>
      </c>
      <c r="U8" s="0" t="s">
        <v>249</v>
      </c>
      <c r="V8" s="11" t="n">
        <v>43735</v>
      </c>
      <c r="W8" s="6" t="n">
        <v>-7219.8</v>
      </c>
      <c r="X8" s="0" t="s">
        <v>122</v>
      </c>
      <c r="Y8" s="0"/>
      <c r="Z8" s="0"/>
      <c r="AA8" s="0"/>
      <c r="AB8" s="11" t="n">
        <v>43635</v>
      </c>
      <c r="AC8" s="6" t="n">
        <v>3525.6</v>
      </c>
      <c r="AD8" s="0" t="s">
        <v>246</v>
      </c>
      <c r="AE8" s="11" t="n">
        <v>43635</v>
      </c>
      <c r="AF8" s="6" t="n">
        <v>-32155.2</v>
      </c>
      <c r="AG8" s="0" t="s">
        <v>249</v>
      </c>
      <c r="AH8" s="0"/>
      <c r="AI8" s="8" t="s">
        <f>=-SUM(AI2:AI6)</f>
      </c>
      <c r="AJ8" s="0" t="s">
        <v>250</v>
      </c>
      <c r="AK8" s="0"/>
      <c r="AL8" s="8" t="s">
        <f>=-SUM(AL2:AL6)</f>
      </c>
      <c r="AM8" s="0" t="s">
        <v>250</v>
      </c>
      <c r="AN8" s="0"/>
      <c r="AO8" s="0"/>
      <c r="AP8" s="0"/>
      <c r="AQ8" s="11" t="n">
        <v>44083</v>
      </c>
      <c r="AR8" s="6" t="n">
        <v>-62773.264575</v>
      </c>
      <c r="AS8" s="0" t="s">
        <v>249</v>
      </c>
    </row>
    <row collapsed="false" customFormat="false" customHeight="false" hidden="false" ht="12.1" outlineLevel="0" r="9">
      <c r="A9" s="0"/>
      <c r="B9" s="8" t="s">
        <f>=-SUM(B2:B7)</f>
      </c>
      <c r="C9" s="0" t="s">
        <v>250</v>
      </c>
      <c r="D9" s="11" t="n">
        <v>43689</v>
      </c>
      <c r="E9" s="6" t="n">
        <v>-829.7</v>
      </c>
      <c r="F9" s="0" t="s">
        <v>116</v>
      </c>
      <c r="G9" s="11" t="n">
        <v>43718</v>
      </c>
      <c r="H9" s="6" t="n">
        <v>-410.1</v>
      </c>
      <c r="I9" s="0" t="s">
        <v>120</v>
      </c>
      <c r="J9" s="11" t="n">
        <v>44048</v>
      </c>
      <c r="K9" s="6" t="n">
        <v>-793.43</v>
      </c>
      <c r="L9" s="0" t="s">
        <v>179</v>
      </c>
      <c r="M9" s="0"/>
      <c r="N9" s="8" t="s">
        <f>=-SUM(N2:N7)</f>
      </c>
      <c r="O9" s="0" t="s">
        <v>250</v>
      </c>
      <c r="P9" s="11" t="n">
        <v>43635</v>
      </c>
      <c r="Q9" s="6" t="n">
        <v>-899.4</v>
      </c>
      <c r="R9" s="0" t="s">
        <v>249</v>
      </c>
      <c r="S9" s="11" t="n">
        <v>43656</v>
      </c>
      <c r="T9" s="6" t="n">
        <v>-7800</v>
      </c>
      <c r="U9" s="0" t="s">
        <v>104</v>
      </c>
      <c r="V9" s="11" t="n">
        <v>43829</v>
      </c>
      <c r="W9" s="6" t="n">
        <v>-4384.8</v>
      </c>
      <c r="X9" s="0" t="s">
        <v>146</v>
      </c>
      <c r="Y9" s="0"/>
      <c r="Z9" s="0"/>
      <c r="AA9" s="0"/>
      <c r="AB9" s="11" t="n">
        <v>43683</v>
      </c>
      <c r="AC9" s="6" t="n">
        <v>7305</v>
      </c>
      <c r="AD9" s="0" t="s">
        <v>246</v>
      </c>
      <c r="AE9" s="11" t="n">
        <v>43654</v>
      </c>
      <c r="AF9" s="6" t="n">
        <v>-952.77</v>
      </c>
      <c r="AG9" s="0" t="s">
        <v>103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10" t="s">
        <f>=XIRR(AR2:AR8,AQ2:AQ8)</f>
      </c>
      <c r="AS9" s="0"/>
    </row>
    <row collapsed="false" customFormat="false" customHeight="false" hidden="false" ht="12.1" outlineLevel="0" r="10">
      <c r="A10" s="0"/>
      <c r="B10" s="0"/>
      <c r="C10" s="0"/>
      <c r="D10" s="11" t="n">
        <v>43719</v>
      </c>
      <c r="E10" s="6" t="n">
        <v>-826.7</v>
      </c>
      <c r="F10" s="0" t="s">
        <v>121</v>
      </c>
      <c r="G10" s="11" t="n">
        <v>43748</v>
      </c>
      <c r="H10" s="6" t="n">
        <v>-408.1</v>
      </c>
      <c r="I10" s="0" t="s">
        <v>127</v>
      </c>
      <c r="J10" s="11" t="n">
        <v>44134</v>
      </c>
      <c r="K10" s="6" t="n">
        <v>-27981.18</v>
      </c>
      <c r="L10" s="0" t="s">
        <v>249</v>
      </c>
      <c r="M10" s="0"/>
      <c r="N10" s="0"/>
      <c r="O10" s="0"/>
      <c r="P10" s="11" t="n">
        <v>43966</v>
      </c>
      <c r="Q10" s="6" t="n">
        <v>-4440.8</v>
      </c>
      <c r="R10" s="0" t="s">
        <v>168</v>
      </c>
      <c r="S10" s="11" t="n">
        <v>43963</v>
      </c>
      <c r="T10" s="6" t="n">
        <v>-3000</v>
      </c>
      <c r="U10" s="0" t="s">
        <v>167</v>
      </c>
      <c r="V10" s="11" t="n">
        <v>44012</v>
      </c>
      <c r="W10" s="6" t="n">
        <v>-180</v>
      </c>
      <c r="X10" s="0" t="s">
        <v>173</v>
      </c>
      <c r="Y10" s="0"/>
      <c r="Z10" s="0"/>
      <c r="AA10" s="0"/>
      <c r="AB10" s="11" t="n">
        <v>43742</v>
      </c>
      <c r="AC10" s="6" t="n">
        <v>9352</v>
      </c>
      <c r="AD10" s="0" t="s">
        <v>246</v>
      </c>
      <c r="AE10" s="11" t="n">
        <v>43997</v>
      </c>
      <c r="AF10" s="6" t="n">
        <v>-3452.1069375</v>
      </c>
      <c r="AG10" s="0" t="s">
        <v>171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8" t="s">
        <f>=-SUM(AR2:AR8)</f>
      </c>
      <c r="AS10" s="0" t="s">
        <v>250</v>
      </c>
    </row>
    <row collapsed="false" customFormat="false" customHeight="false" hidden="false" ht="12.1" outlineLevel="0" r="11">
      <c r="A11" s="0"/>
      <c r="B11" s="0"/>
      <c r="C11" s="0"/>
      <c r="D11" s="11" t="n">
        <v>43749</v>
      </c>
      <c r="E11" s="6" t="n">
        <v>-821.7</v>
      </c>
      <c r="F11" s="0" t="s">
        <v>128</v>
      </c>
      <c r="G11" s="11" t="n">
        <v>43778</v>
      </c>
      <c r="H11" s="6" t="n">
        <v>-406.1</v>
      </c>
      <c r="I11" s="0" t="s">
        <v>135</v>
      </c>
      <c r="J11" s="11" t="n">
        <v>44134</v>
      </c>
      <c r="K11" s="6" t="n">
        <v>-2072.88</v>
      </c>
      <c r="L11" s="0" t="s">
        <v>249</v>
      </c>
      <c r="M11" s="0"/>
      <c r="N11" s="0"/>
      <c r="O11" s="0"/>
      <c r="P11" s="11" t="n">
        <v>44182</v>
      </c>
      <c r="Q11" s="6" t="n">
        <v>-92030.4</v>
      </c>
      <c r="R11" s="0" t="s">
        <v>249</v>
      </c>
      <c r="S11" s="11" t="n">
        <v>44116</v>
      </c>
      <c r="T11" s="6" t="n">
        <v>-2000</v>
      </c>
      <c r="U11" s="0" t="s">
        <v>188</v>
      </c>
      <c r="V11" s="11" t="n">
        <v>44103</v>
      </c>
      <c r="W11" s="6" t="n">
        <v>-59386.8</v>
      </c>
      <c r="X11" s="0" t="s">
        <v>249</v>
      </c>
      <c r="Y11" s="0"/>
      <c r="Z11" s="0"/>
      <c r="AA11" s="0"/>
      <c r="AB11" s="11" t="n">
        <v>43748</v>
      </c>
      <c r="AC11" s="6" t="n">
        <v>-1288</v>
      </c>
      <c r="AD11" s="0" t="s">
        <v>125</v>
      </c>
      <c r="AE11" s="11" t="n">
        <v>44103</v>
      </c>
      <c r="AF11" s="6" t="n">
        <v>-56986.8</v>
      </c>
      <c r="AG11" s="0" t="s">
        <v>249</v>
      </c>
    </row>
    <row collapsed="false" customFormat="false" customHeight="false" hidden="false" ht="12.1" outlineLevel="0" r="12">
      <c r="A12" s="0"/>
      <c r="B12" s="0"/>
      <c r="C12" s="0"/>
      <c r="D12" s="11" t="n">
        <v>43779</v>
      </c>
      <c r="E12" s="6" t="n">
        <v>-816.7</v>
      </c>
      <c r="F12" s="0" t="s">
        <v>136</v>
      </c>
      <c r="G12" s="11" t="n">
        <v>43808</v>
      </c>
      <c r="H12" s="6" t="n">
        <v>-403.1</v>
      </c>
      <c r="I12" s="0" t="s">
        <v>141</v>
      </c>
      <c r="J12" s="0"/>
      <c r="K12" s="10" t="s">
        <f>=XIRR(K2:K11,J2:J11)</f>
      </c>
      <c r="L12" s="0"/>
      <c r="M12" s="0"/>
      <c r="N12" s="0"/>
      <c r="O12" s="0"/>
      <c r="P12" s="0"/>
      <c r="Q12" s="10" t="s">
        <f>=XIRR(Q2:Q11,P2:P11)</f>
      </c>
      <c r="R12" s="0"/>
      <c r="S12" s="11" t="n">
        <v>44182</v>
      </c>
      <c r="T12" s="6" t="n">
        <v>-86700</v>
      </c>
      <c r="U12" s="0" t="s">
        <v>249</v>
      </c>
      <c r="V12" s="11" t="n">
        <v>44103</v>
      </c>
      <c r="W12" s="6" t="n">
        <v>-21600</v>
      </c>
      <c r="X12" s="0" t="s">
        <v>249</v>
      </c>
      <c r="Y12" s="0"/>
      <c r="Z12" s="0"/>
      <c r="AA12" s="0"/>
      <c r="AB12" s="11" t="n">
        <v>43823</v>
      </c>
      <c r="AC12" s="6" t="n">
        <v>-44150.2</v>
      </c>
      <c r="AD12" s="0" t="s">
        <v>249</v>
      </c>
      <c r="AE12" s="0"/>
      <c r="AF12" s="10" t="s">
        <f>=XIRR(AF2:AF11,AE2:AE11)</f>
      </c>
      <c r="AG12" s="0"/>
    </row>
    <row collapsed="false" customFormat="false" customHeight="false" hidden="false" ht="12.1" outlineLevel="0" r="13">
      <c r="A13" s="0"/>
      <c r="B13" s="0"/>
      <c r="C13" s="0"/>
      <c r="D13" s="11" t="n">
        <v>43809</v>
      </c>
      <c r="E13" s="6" t="n">
        <v>-810.7</v>
      </c>
      <c r="F13" s="0" t="s">
        <v>142</v>
      </c>
      <c r="G13" s="11" t="n">
        <v>43838</v>
      </c>
      <c r="H13" s="6" t="n">
        <v>-401.1</v>
      </c>
      <c r="I13" s="0" t="s">
        <v>149</v>
      </c>
      <c r="J13" s="0"/>
      <c r="K13" s="8" t="s">
        <f>=-SUM(K2:K11)</f>
      </c>
      <c r="L13" s="0" t="s">
        <v>250</v>
      </c>
      <c r="M13" s="0"/>
      <c r="N13" s="0"/>
      <c r="O13" s="0"/>
      <c r="P13" s="0"/>
      <c r="Q13" s="8" t="s">
        <f>=-SUM(Q2:Q11)</f>
      </c>
      <c r="R13" s="0" t="s">
        <v>250</v>
      </c>
      <c r="S13" s="0"/>
      <c r="T13" s="10" t="s">
        <f>=XIRR(T2:T12,S2:S12)</f>
      </c>
      <c r="U13" s="0"/>
      <c r="V13" s="0"/>
      <c r="W13" s="10" t="s">
        <f>=XIRR(W2:W12,V2:V12)</f>
      </c>
      <c r="X13" s="0"/>
      <c r="Y13" s="0"/>
      <c r="Z13" s="0"/>
      <c r="AA13" s="0"/>
      <c r="AB13" s="11" t="n">
        <v>43823</v>
      </c>
      <c r="AC13" s="6" t="n">
        <v>-5696</v>
      </c>
      <c r="AD13" s="0" t="s">
        <v>249</v>
      </c>
      <c r="AE13" s="0"/>
      <c r="AF13" s="8" t="s">
        <f>=-SUM(AF2:AF11)</f>
      </c>
      <c r="AG13" s="0" t="s">
        <v>250</v>
      </c>
    </row>
    <row collapsed="false" customFormat="false" customHeight="false" hidden="false" ht="12.1" outlineLevel="0" r="14">
      <c r="A14" s="0"/>
      <c r="B14" s="0"/>
      <c r="C14" s="0"/>
      <c r="D14" s="11" t="n">
        <v>43839</v>
      </c>
      <c r="E14" s="6" t="n">
        <v>-805.7</v>
      </c>
      <c r="F14" s="0" t="s">
        <v>150</v>
      </c>
      <c r="G14" s="11" t="n">
        <v>43868</v>
      </c>
      <c r="H14" s="6" t="n">
        <v>-401.1</v>
      </c>
      <c r="I14" s="0" t="s">
        <v>149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8" t="s">
        <f>=-SUM(T2:T12)</f>
      </c>
      <c r="U14" s="0" t="s">
        <v>250</v>
      </c>
      <c r="V14" s="0"/>
      <c r="W14" s="8" t="s">
        <f>=-SUM(W2:W12)</f>
      </c>
      <c r="X14" s="0" t="s">
        <v>250</v>
      </c>
      <c r="Y14" s="0"/>
      <c r="Z14" s="0"/>
      <c r="AA14" s="0"/>
      <c r="AB14" s="0"/>
      <c r="AC14" s="10" t="s">
        <f>=XIRR(AC2:AC13,AB2:AB13)</f>
      </c>
      <c r="AD14" s="0"/>
    </row>
    <row collapsed="false" customFormat="false" customHeight="false" hidden="false" ht="12.1" outlineLevel="0" r="15">
      <c r="A15" s="0"/>
      <c r="B15" s="0"/>
      <c r="C15" s="0"/>
      <c r="D15" s="11" t="n">
        <v>43869</v>
      </c>
      <c r="E15" s="6" t="n">
        <v>-804.7</v>
      </c>
      <c r="F15" s="0" t="s">
        <v>154</v>
      </c>
      <c r="G15" s="11" t="n">
        <v>43898</v>
      </c>
      <c r="H15" s="6" t="n">
        <v>-398.1</v>
      </c>
      <c r="I15" s="0" t="s">
        <v>157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8" t="s">
        <f>=-SUM(AC2:AC13)</f>
      </c>
      <c r="AD15" s="0" t="s">
        <v>250</v>
      </c>
    </row>
    <row collapsed="false" customFormat="false" customHeight="false" hidden="false" ht="12.1" outlineLevel="0" r="16">
      <c r="A16" s="0"/>
      <c r="B16" s="0"/>
      <c r="C16" s="0"/>
      <c r="D16" s="11" t="n">
        <v>43899</v>
      </c>
      <c r="E16" s="6" t="n">
        <v>-799.7</v>
      </c>
      <c r="F16" s="0" t="s">
        <v>158</v>
      </c>
      <c r="G16" s="11" t="n">
        <v>43928</v>
      </c>
      <c r="H16" s="6" t="n">
        <v>-398.1</v>
      </c>
      <c r="I16" s="0" t="s">
        <v>157</v>
      </c>
    </row>
    <row collapsed="false" customFormat="false" customHeight="false" hidden="false" ht="12.1" outlineLevel="0" r="17">
      <c r="A17" s="0"/>
      <c r="B17" s="0"/>
      <c r="C17" s="0"/>
      <c r="D17" s="11" t="n">
        <v>43929</v>
      </c>
      <c r="E17" s="6" t="n">
        <v>-799.7</v>
      </c>
      <c r="F17" s="0" t="s">
        <v>158</v>
      </c>
      <c r="G17" s="11" t="n">
        <v>43958</v>
      </c>
      <c r="H17" s="6" t="n">
        <v>-396.1</v>
      </c>
      <c r="I17" s="0" t="s">
        <v>164</v>
      </c>
    </row>
    <row collapsed="false" customFormat="false" customHeight="false" hidden="false" ht="12.1" outlineLevel="0" r="18">
      <c r="A18" s="0"/>
      <c r="B18" s="0"/>
      <c r="C18" s="0"/>
      <c r="D18" s="11" t="n">
        <v>43959</v>
      </c>
      <c r="E18" s="6" t="n">
        <v>-795.7</v>
      </c>
      <c r="F18" s="0" t="s">
        <v>166</v>
      </c>
      <c r="G18" s="11" t="n">
        <v>43988</v>
      </c>
      <c r="H18" s="6" t="n">
        <v>-393.1</v>
      </c>
      <c r="I18" s="0" t="s">
        <v>169</v>
      </c>
    </row>
    <row collapsed="false" customFormat="false" customHeight="false" hidden="false" ht="12.1" outlineLevel="0" r="19">
      <c r="A19" s="0"/>
      <c r="B19" s="0"/>
      <c r="C19" s="0"/>
      <c r="D19" s="11" t="n">
        <v>43989</v>
      </c>
      <c r="E19" s="6" t="n">
        <v>-788.7</v>
      </c>
      <c r="F19" s="0" t="s">
        <v>170</v>
      </c>
      <c r="G19" s="11" t="n">
        <v>44018</v>
      </c>
      <c r="H19" s="6" t="n">
        <v>-389.1</v>
      </c>
      <c r="I19" s="0" t="s">
        <v>174</v>
      </c>
    </row>
    <row collapsed="false" customFormat="false" customHeight="false" hidden="false" ht="12.1" outlineLevel="0" r="20">
      <c r="A20" s="0"/>
      <c r="B20" s="0"/>
      <c r="C20" s="0"/>
      <c r="D20" s="11" t="n">
        <v>44019</v>
      </c>
      <c r="E20" s="6" t="n">
        <v>-776.7</v>
      </c>
      <c r="F20" s="0" t="s">
        <v>175</v>
      </c>
      <c r="G20" s="11" t="n">
        <v>44048</v>
      </c>
      <c r="H20" s="6" t="n">
        <v>-383.1</v>
      </c>
      <c r="I20" s="0" t="s">
        <v>178</v>
      </c>
    </row>
    <row collapsed="false" customFormat="false" customHeight="false" hidden="false" ht="12.1" outlineLevel="0" r="21">
      <c r="A21" s="0"/>
      <c r="B21" s="0"/>
      <c r="C21" s="0"/>
      <c r="D21" s="11" t="n">
        <v>44049</v>
      </c>
      <c r="E21" s="6" t="n">
        <v>-764.7</v>
      </c>
      <c r="F21" s="0" t="s">
        <v>180</v>
      </c>
      <c r="G21" s="11" t="n">
        <v>44078</v>
      </c>
      <c r="H21" s="6" t="n">
        <v>-381.1</v>
      </c>
      <c r="I21" s="0" t="s">
        <v>182</v>
      </c>
    </row>
    <row collapsed="false" customFormat="false" customHeight="false" hidden="false" ht="12.1" outlineLevel="0" r="22">
      <c r="A22" s="0"/>
      <c r="B22" s="0"/>
      <c r="C22" s="0"/>
      <c r="D22" s="11" t="n">
        <v>44079</v>
      </c>
      <c r="E22" s="6" t="n">
        <v>-760.7</v>
      </c>
      <c r="F22" s="0" t="s">
        <v>183</v>
      </c>
      <c r="G22" s="11" t="n">
        <v>44108</v>
      </c>
      <c r="H22" s="6" t="n">
        <v>-381.1</v>
      </c>
      <c r="I22" s="0" t="s">
        <v>182</v>
      </c>
    </row>
    <row collapsed="false" customFormat="false" customHeight="false" hidden="false" ht="12.1" outlineLevel="0" r="23">
      <c r="A23" s="0"/>
      <c r="B23" s="0"/>
      <c r="C23" s="0"/>
      <c r="D23" s="11" t="n">
        <v>44109</v>
      </c>
      <c r="E23" s="6" t="n">
        <v>-760.7</v>
      </c>
      <c r="F23" s="0" t="s">
        <v>183</v>
      </c>
      <c r="G23" s="11" t="n">
        <v>44134</v>
      </c>
      <c r="H23" s="6" t="n">
        <v>-4170.84</v>
      </c>
      <c r="I23" s="0" t="s">
        <v>249</v>
      </c>
    </row>
    <row collapsed="false" customFormat="false" customHeight="false" hidden="false" ht="12.1" outlineLevel="0" r="24">
      <c r="A24" s="0"/>
      <c r="B24" s="0"/>
      <c r="C24" s="0"/>
      <c r="D24" s="11" t="n">
        <v>44134</v>
      </c>
      <c r="E24" s="6" t="n">
        <v>-80954.72</v>
      </c>
      <c r="F24" s="0" t="s">
        <v>249</v>
      </c>
      <c r="G24" s="11" t="n">
        <v>44134</v>
      </c>
      <c r="H24" s="6" t="n">
        <v>-13556.53</v>
      </c>
      <c r="I24" s="0" t="s">
        <v>249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11" t="n">
        <v>44134</v>
      </c>
      <c r="H25" s="6" t="n">
        <v>-1043.21</v>
      </c>
      <c r="I25" s="0" t="s">
        <v>249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250</v>
      </c>
      <c r="G26" s="11" t="n">
        <v>44134</v>
      </c>
      <c r="H26" s="6" t="n">
        <v>-1043.11</v>
      </c>
      <c r="I26" s="0" t="s">
        <v>249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44134</v>
      </c>
      <c r="H27" s="6" t="n">
        <v>-3128.73</v>
      </c>
      <c r="I27" s="0" t="s">
        <v>249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44134</v>
      </c>
      <c r="H28" s="6" t="n">
        <v>-1043.01</v>
      </c>
      <c r="I28" s="0" t="s">
        <v>249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44134</v>
      </c>
      <c r="H29" s="6" t="n">
        <v>-11476.41</v>
      </c>
      <c r="I29" s="0" t="s">
        <v>249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10" t="s">
        <f>=XIRR(H2:H29,G2:G29)</f>
      </c>
      <c r="I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8" t="s">
        <f>=-SUM(H2:H29)</f>
      </c>
      <c r="I31" s="0" t="s">
        <v>250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266</v>
      </c>
      <c r="C1" s="0"/>
      <c r="D1" s="0"/>
      <c r="E1" s="3" t="s">
        <v>267</v>
      </c>
      <c r="F1" s="0"/>
      <c r="G1" s="0"/>
      <c r="H1" s="3" t="s">
        <v>268</v>
      </c>
      <c r="I1" s="0"/>
      <c r="J1" s="0"/>
      <c r="K1" s="3" t="s">
        <v>269</v>
      </c>
      <c r="L1" s="0"/>
      <c r="M1" s="0"/>
      <c r="N1" s="3" t="s">
        <v>270</v>
      </c>
      <c r="O1" s="0"/>
      <c r="P1" s="0"/>
      <c r="Q1" s="3" t="s">
        <v>271</v>
      </c>
      <c r="R1" s="0"/>
      <c r="S1" s="0"/>
      <c r="T1" s="3" t="s">
        <v>272</v>
      </c>
      <c r="U1" s="0"/>
      <c r="V1" s="0"/>
      <c r="W1" s="3" t="s">
        <v>273</v>
      </c>
      <c r="X1" s="0"/>
      <c r="Y1" s="0"/>
      <c r="Z1" s="3" t="s">
        <v>274</v>
      </c>
      <c r="AA1" s="0"/>
      <c r="AB1" s="0"/>
      <c r="AC1" s="3" t="s">
        <v>275</v>
      </c>
      <c r="AD1" s="0"/>
      <c r="AE1" s="0"/>
      <c r="AF1" s="3" t="s">
        <v>276</v>
      </c>
      <c r="AG1" s="0"/>
      <c r="AH1" s="0"/>
      <c r="AI1" s="3" t="s">
        <v>277</v>
      </c>
      <c r="AJ1" s="0"/>
      <c r="AK1" s="0"/>
      <c r="AL1" s="3" t="s">
        <v>278</v>
      </c>
      <c r="AM1" s="0"/>
      <c r="AN1" s="0"/>
      <c r="AO1" s="3" t="s">
        <v>279</v>
      </c>
      <c r="AP1" s="0"/>
      <c r="AQ1" s="0"/>
      <c r="AR1" s="3" t="s">
        <v>280</v>
      </c>
      <c r="AS1" s="0"/>
    </row>
    <row collapsed="false" customFormat="false" customHeight="false" hidden="false" ht="12.1" outlineLevel="0" r="2">
      <c r="A2" s="11" t="n">
        <v>43685</v>
      </c>
      <c r="B2" s="6" t="n">
        <v>20</v>
      </c>
      <c r="C2" s="6" t="n">
        <v>48559.5272</v>
      </c>
      <c r="D2" s="11" t="n">
        <v>44103</v>
      </c>
      <c r="E2" s="6" t="n">
        <v>400</v>
      </c>
      <c r="F2" s="6" t="n">
        <v>90896</v>
      </c>
      <c r="G2" s="11" t="n">
        <v>43665</v>
      </c>
      <c r="H2" s="6" t="n">
        <v>20</v>
      </c>
      <c r="I2" s="6" t="n">
        <v>41592.5332</v>
      </c>
      <c r="J2" s="11" t="n">
        <v>44172</v>
      </c>
      <c r="K2" s="6" t="n">
        <v>2</v>
      </c>
      <c r="L2" s="6" t="n">
        <v>18414.7192</v>
      </c>
      <c r="M2" s="11" t="n">
        <v>44172</v>
      </c>
      <c r="N2" s="6" t="n">
        <v>5</v>
      </c>
      <c r="O2" s="6" t="n">
        <v>18488.9721</v>
      </c>
      <c r="P2" s="11" t="n">
        <v>43738</v>
      </c>
      <c r="Q2" s="6" t="n">
        <v>17</v>
      </c>
      <c r="R2" s="6" t="n">
        <v>30880.83864</v>
      </c>
      <c r="S2" s="11" t="n">
        <v>43781</v>
      </c>
      <c r="T2" s="6" t="n">
        <v>30</v>
      </c>
      <c r="U2" s="6" t="n">
        <v>56657.8849137</v>
      </c>
      <c r="V2" s="11" t="n">
        <v>44194</v>
      </c>
      <c r="W2" s="6" t="n">
        <v>2</v>
      </c>
      <c r="X2" s="6" t="n">
        <v>34765.173</v>
      </c>
      <c r="Y2" s="11" t="n">
        <v>44665</v>
      </c>
      <c r="Z2" s="6" t="n">
        <v>17</v>
      </c>
      <c r="AA2" s="6" t="n">
        <v>35292.4182</v>
      </c>
      <c r="AB2" s="11" t="n">
        <v>43810</v>
      </c>
      <c r="AC2" s="6" t="n">
        <v>10</v>
      </c>
      <c r="AD2" s="6" t="n">
        <v>7642.17176</v>
      </c>
      <c r="AE2" s="11" t="n">
        <v>43675</v>
      </c>
      <c r="AF2" s="6" t="n">
        <v>10000</v>
      </c>
      <c r="AG2" s="6" t="n">
        <v>26650</v>
      </c>
      <c r="AH2" s="11" t="n">
        <v>44217</v>
      </c>
      <c r="AI2" s="6" t="n">
        <v>5</v>
      </c>
      <c r="AJ2" s="6" t="n">
        <v>1210.3575</v>
      </c>
      <c r="AK2" s="11" t="n">
        <v>44222</v>
      </c>
      <c r="AL2" s="6" t="n">
        <v>1</v>
      </c>
      <c r="AM2" s="6" t="n">
        <v>1268.824455</v>
      </c>
      <c r="AN2" s="11" t="n">
        <v>43556</v>
      </c>
      <c r="AO2" s="6" t="n">
        <v>10</v>
      </c>
      <c r="AP2" s="6" t="n">
        <v>48090</v>
      </c>
      <c r="AQ2" s="0"/>
      <c r="AR2" s="5" t="s">
        <f>=SUM(AS2:AS1)/SUM(AR2:AR1)</f>
      </c>
      <c r="AS2" s="0" t="s">
        <v>11</v>
      </c>
    </row>
    <row collapsed="false" customFormat="false" customHeight="false" hidden="false" ht="12.1" outlineLevel="0" r="3">
      <c r="A3" s="11" t="n">
        <v>43720</v>
      </c>
      <c r="B3" s="6" t="n">
        <v>10</v>
      </c>
      <c r="C3" s="6" t="n">
        <v>24667.9017</v>
      </c>
      <c r="D3" s="0"/>
      <c r="E3" s="5" t="s">
        <f>=SUM(F2:F2)/SUM(E2:E2)</f>
      </c>
      <c r="F3" s="0" t="s">
        <v>11</v>
      </c>
      <c r="G3" s="11" t="n">
        <v>44083</v>
      </c>
      <c r="H3" s="6" t="n">
        <v>50</v>
      </c>
      <c r="I3" s="6" t="n">
        <v>112351.4955</v>
      </c>
      <c r="J3" s="11" t="n">
        <v>44194</v>
      </c>
      <c r="K3" s="6" t="n">
        <v>2</v>
      </c>
      <c r="L3" s="6" t="n">
        <v>20051.16</v>
      </c>
      <c r="M3" s="11" t="n">
        <v>44194</v>
      </c>
      <c r="N3" s="6" t="n">
        <v>1</v>
      </c>
      <c r="O3" s="6" t="n">
        <v>3649.01625</v>
      </c>
      <c r="P3" s="11" t="n">
        <v>44195</v>
      </c>
      <c r="Q3" s="6" t="n">
        <v>5</v>
      </c>
      <c r="R3" s="6" t="n">
        <v>32740.40315</v>
      </c>
      <c r="S3" s="0"/>
      <c r="T3" s="5" t="s">
        <f>=SUM(U2:U2)/SUM(T2:T2)</f>
      </c>
      <c r="U3" s="0" t="s">
        <v>11</v>
      </c>
      <c r="V3" s="11" t="n">
        <v>44195</v>
      </c>
      <c r="W3" s="6" t="n">
        <v>2</v>
      </c>
      <c r="X3" s="6" t="n">
        <v>35060.5892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44223</v>
      </c>
      <c r="AL3" s="6" t="n">
        <v>1</v>
      </c>
      <c r="AM3" s="6" t="n">
        <v>1247.9841</v>
      </c>
      <c r="AN3" s="11" t="n">
        <v>43606</v>
      </c>
      <c r="AO3" s="6" t="n">
        <v>1</v>
      </c>
      <c r="AP3" s="6" t="n">
        <v>4727</v>
      </c>
      <c r="AQ3" s="0"/>
      <c r="AR3" s="6" t="n">
        <v>0</v>
      </c>
      <c r="AS3" s="0" t="s">
        <v>281</v>
      </c>
    </row>
    <row collapsed="false" customFormat="false" customHeight="false" hidden="false" ht="12.1" outlineLevel="0" r="4">
      <c r="A4" s="11" t="n">
        <v>43738</v>
      </c>
      <c r="B4" s="6" t="n">
        <v>13</v>
      </c>
      <c r="C4" s="6" t="n">
        <v>30866.667208</v>
      </c>
      <c r="D4" s="0"/>
      <c r="E4" s="6" t="n">
        <v>323.35</v>
      </c>
      <c r="F4" s="0" t="s">
        <v>281</v>
      </c>
      <c r="G4" s="11" t="n">
        <v>44147</v>
      </c>
      <c r="H4" s="6" t="n">
        <v>2</v>
      </c>
      <c r="I4" s="6" t="n">
        <v>4363.64145</v>
      </c>
      <c r="J4" s="11" t="n">
        <v>44215</v>
      </c>
      <c r="K4" s="6" t="n">
        <v>1</v>
      </c>
      <c r="L4" s="6" t="n">
        <v>9394.6345</v>
      </c>
      <c r="M4" s="11" t="n">
        <v>44194</v>
      </c>
      <c r="N4" s="6" t="n">
        <v>1</v>
      </c>
      <c r="O4" s="6" t="n">
        <v>3612.1575</v>
      </c>
      <c r="P4" s="11" t="n">
        <v>44195</v>
      </c>
      <c r="Q4" s="6" t="n">
        <v>5</v>
      </c>
      <c r="R4" s="6" t="n">
        <v>32758.817325</v>
      </c>
      <c r="S4" s="0"/>
      <c r="T4" s="6" t="n">
        <v>24.51</v>
      </c>
      <c r="U4" s="0" t="s">
        <v>281</v>
      </c>
      <c r="V4" s="0"/>
      <c r="W4" s="5" t="s">
        <f>=SUM(X2:X3)/SUM(W2:W3)</f>
      </c>
      <c r="X4" s="0" t="s">
        <v>11</v>
      </c>
      <c r="Y4" s="0"/>
      <c r="Z4" s="6" t="n">
        <v>27.14</v>
      </c>
      <c r="AA4" s="0" t="s">
        <v>281</v>
      </c>
      <c r="AB4" s="0"/>
      <c r="AC4" s="6" t="n">
        <v>19.33</v>
      </c>
      <c r="AD4" s="0" t="s">
        <v>281</v>
      </c>
      <c r="AE4" s="0"/>
      <c r="AF4" s="6" t="n">
        <v>1.3275</v>
      </c>
      <c r="AG4" s="0" t="s">
        <v>281</v>
      </c>
      <c r="AH4" s="0"/>
      <c r="AI4" s="6" t="n">
        <v>7.11</v>
      </c>
      <c r="AJ4" s="0" t="s">
        <v>281</v>
      </c>
      <c r="AK4" s="11" t="n">
        <v>44224</v>
      </c>
      <c r="AL4" s="6" t="n">
        <v>1</v>
      </c>
      <c r="AM4" s="6" t="n">
        <v>1200.64</v>
      </c>
      <c r="AN4" s="11" t="n">
        <v>43606</v>
      </c>
      <c r="AO4" s="6" t="n">
        <v>2</v>
      </c>
      <c r="AP4" s="6" t="n">
        <v>9462</v>
      </c>
      <c r="AQ4" s="0"/>
      <c r="AR4" s="6" t="n">
        <v>-103</v>
      </c>
      <c r="AS4" s="0" t="s">
        <v>282</v>
      </c>
    </row>
    <row collapsed="false" customFormat="false" customHeight="false" hidden="false" ht="12.1" outlineLevel="0" r="5">
      <c r="A5" s="11" t="n">
        <v>43756</v>
      </c>
      <c r="B5" s="6" t="n">
        <v>7</v>
      </c>
      <c r="C5" s="6" t="n">
        <v>15490.844656</v>
      </c>
      <c r="D5" s="0"/>
      <c r="E5" s="6" t="n">
        <v>400</v>
      </c>
      <c r="F5" s="0" t="s">
        <v>282</v>
      </c>
      <c r="G5" s="0"/>
      <c r="H5" s="5" t="s">
        <f>=SUM(I2:I4)/SUM(H2:H4)</f>
      </c>
      <c r="I5" s="0" t="s">
        <v>11</v>
      </c>
      <c r="J5" s="0"/>
      <c r="K5" s="5" t="s">
        <f>=SUM(L2:L4)/SUM(K2:K4)</f>
      </c>
      <c r="L5" s="0" t="s">
        <v>11</v>
      </c>
      <c r="M5" s="11" t="n">
        <v>44195</v>
      </c>
      <c r="N5" s="6" t="n">
        <v>3</v>
      </c>
      <c r="O5" s="6" t="n">
        <v>10750.195365</v>
      </c>
      <c r="P5" s="0"/>
      <c r="Q5" s="5" t="s">
        <f>=SUM(R2:R4)/SUM(Q2:Q4)</f>
      </c>
      <c r="R5" s="0" t="s">
        <v>11</v>
      </c>
      <c r="S5" s="0"/>
      <c r="T5" s="6" t="n">
        <v>30</v>
      </c>
      <c r="U5" s="0" t="s">
        <v>282</v>
      </c>
      <c r="V5" s="0"/>
      <c r="W5" s="6" t="n">
        <v>127.76</v>
      </c>
      <c r="X5" s="0" t="s">
        <v>281</v>
      </c>
      <c r="Y5" s="0"/>
      <c r="Z5" s="6" t="n">
        <v>17</v>
      </c>
      <c r="AA5" s="0" t="s">
        <v>282</v>
      </c>
      <c r="AB5" s="0"/>
      <c r="AC5" s="6" t="n">
        <v>10</v>
      </c>
      <c r="AD5" s="0" t="s">
        <v>282</v>
      </c>
      <c r="AE5" s="0"/>
      <c r="AF5" s="6" t="n">
        <v>10000</v>
      </c>
      <c r="AG5" s="0" t="s">
        <v>282</v>
      </c>
      <c r="AH5" s="0"/>
      <c r="AI5" s="6" t="n">
        <v>5</v>
      </c>
      <c r="AJ5" s="0" t="s">
        <v>282</v>
      </c>
      <c r="AK5" s="0"/>
      <c r="AL5" s="5" t="s">
        <f>=SUM(AM2:AM4)/SUM(AL2:AL4)</f>
      </c>
      <c r="AM5" s="0" t="s">
        <v>11</v>
      </c>
      <c r="AN5" s="11" t="n">
        <v>43606</v>
      </c>
      <c r="AO5" s="6" t="n">
        <v>1</v>
      </c>
      <c r="AP5" s="6" t="n">
        <v>4732</v>
      </c>
      <c r="AQ5" s="0"/>
      <c r="AR5" s="6" t="s">
        <f>=Портфель!G18*Портфель!$Q$13</f>
      </c>
      <c r="AS5" s="0" t="s">
        <v>6</v>
      </c>
    </row>
    <row collapsed="false" customFormat="false" customHeight="false" hidden="false" ht="12.1" outlineLevel="0" r="6">
      <c r="A6" s="11" t="n">
        <v>44083</v>
      </c>
      <c r="B6" s="6" t="n">
        <v>15</v>
      </c>
      <c r="C6" s="6" t="n">
        <v>39824.389125</v>
      </c>
      <c r="D6" s="0"/>
      <c r="E6" s="5" t="s">
        <f>=E5*(ABS(E4)-ABS(E3))</f>
      </c>
      <c r="F6" s="0" t="s">
        <v>283</v>
      </c>
      <c r="G6" s="0"/>
      <c r="H6" s="6" t="n">
        <v>24.89</v>
      </c>
      <c r="I6" s="0" t="s">
        <v>281</v>
      </c>
      <c r="J6" s="0"/>
      <c r="K6" s="6" t="n">
        <v>310.85</v>
      </c>
      <c r="L6" s="0" t="s">
        <v>281</v>
      </c>
      <c r="M6" s="0"/>
      <c r="N6" s="5" t="s">
        <f>=SUM(O2:O5)/SUM(N2:N5)</f>
      </c>
      <c r="O6" s="0" t="s">
        <v>11</v>
      </c>
      <c r="P6" s="0"/>
      <c r="Q6" s="6" t="n">
        <v>29.84</v>
      </c>
      <c r="R6" s="0" t="s">
        <v>281</v>
      </c>
      <c r="S6" s="0"/>
      <c r="T6" s="5" t="s">
        <f>=T5*(ABS(T4)-ABS(T3))</f>
      </c>
      <c r="U6" s="0" t="s">
        <v>283</v>
      </c>
      <c r="V6" s="0"/>
      <c r="W6" s="6" t="n">
        <v>4</v>
      </c>
      <c r="X6" s="0" t="s">
        <v>282</v>
      </c>
      <c r="Y6" s="0"/>
      <c r="Z6" s="5" t="s">
        <f>=Z5*(ABS(Z4)-ABS(Z3))</f>
      </c>
      <c r="AA6" s="0" t="s">
        <v>283</v>
      </c>
      <c r="AB6" s="0"/>
      <c r="AC6" s="5" t="s">
        <f>=AC5*(ABS(AC4)-ABS(AC3))</f>
      </c>
      <c r="AD6" s="0" t="s">
        <v>283</v>
      </c>
      <c r="AE6" s="0"/>
      <c r="AF6" s="5" t="s">
        <f>=AF5*(ABS(AF4)-ABS(AF3))</f>
      </c>
      <c r="AG6" s="0" t="s">
        <v>283</v>
      </c>
      <c r="AH6" s="0"/>
      <c r="AI6" s="5" t="s">
        <f>=AI5*(ABS(AI4)-ABS(AI3))</f>
      </c>
      <c r="AJ6" s="0" t="s">
        <v>283</v>
      </c>
      <c r="AK6" s="0"/>
      <c r="AL6" s="6" t="n">
        <v>6.04</v>
      </c>
      <c r="AM6" s="0" t="s">
        <v>281</v>
      </c>
      <c r="AN6" s="0"/>
      <c r="AO6" s="5" t="s">
        <f>=SUM(AP2:AP5)/SUM(AO2:AO5)</f>
      </c>
      <c r="AP6" s="0" t="s">
        <v>11</v>
      </c>
      <c r="AQ6" s="0"/>
      <c r="AR6" s="6" t="s">
        <f>=Портфель!H18*Портфель!$Q$13</f>
      </c>
      <c r="AS6" s="0" t="s">
        <v>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0"/>
      <c r="F7" s="0"/>
      <c r="G7" s="0"/>
      <c r="H7" s="6" t="n">
        <v>72</v>
      </c>
      <c r="I7" s="0" t="s">
        <v>282</v>
      </c>
      <c r="J7" s="0"/>
      <c r="K7" s="6" t="n">
        <v>5</v>
      </c>
      <c r="L7" s="0" t="s">
        <v>282</v>
      </c>
      <c r="M7" s="0"/>
      <c r="N7" s="6" t="n">
        <v>121.77</v>
      </c>
      <c r="O7" s="0" t="s">
        <v>281</v>
      </c>
      <c r="P7" s="0"/>
      <c r="Q7" s="6" t="n">
        <v>27</v>
      </c>
      <c r="R7" s="0" t="s">
        <v>282</v>
      </c>
      <c r="S7" s="0"/>
      <c r="T7" s="0"/>
      <c r="U7" s="0"/>
      <c r="V7" s="0"/>
      <c r="W7" s="5" t="s">
        <f>=W6*(ABS(W5)-ABS(W4))</f>
      </c>
      <c r="X7" s="0" t="s">
        <v>283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3</v>
      </c>
      <c r="AM7" s="0" t="s">
        <v>282</v>
      </c>
      <c r="AN7" s="0"/>
      <c r="AO7" s="6" t="n">
        <v>23770.4193988</v>
      </c>
      <c r="AP7" s="0" t="s">
        <v>281</v>
      </c>
      <c r="AQ7" s="0"/>
      <c r="AR7" s="5" t="s">
        <f>=AR4*(AR5*AR3/100-AR2+AR6)</f>
      </c>
      <c r="AS7" s="0" t="s">
        <v>283</v>
      </c>
    </row>
    <row collapsed="false" customFormat="false" customHeight="false" hidden="false" ht="12.1" outlineLevel="0" r="8">
      <c r="A8" s="0"/>
      <c r="B8" s="6" t="n">
        <v>64.04</v>
      </c>
      <c r="C8" s="0" t="s">
        <v>281</v>
      </c>
      <c r="D8" s="0"/>
      <c r="E8" s="0"/>
      <c r="F8" s="0"/>
      <c r="G8" s="0"/>
      <c r="H8" s="5" t="s">
        <f>=H7*(ABS(H6)-ABS(H5))</f>
      </c>
      <c r="I8" s="0" t="s">
        <v>283</v>
      </c>
      <c r="J8" s="0"/>
      <c r="K8" s="5" t="s">
        <f>=K7*(ABS(K6)-ABS(K5))</f>
      </c>
      <c r="L8" s="0" t="s">
        <v>283</v>
      </c>
      <c r="M8" s="0"/>
      <c r="N8" s="6" t="n">
        <v>10</v>
      </c>
      <c r="O8" s="0" t="s">
        <v>282</v>
      </c>
      <c r="P8" s="0"/>
      <c r="Q8" s="5" t="s">
        <f>=Q7*(ABS(Q6)-ABS(Q5))</f>
      </c>
      <c r="R8" s="0" t="s">
        <v>283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283</v>
      </c>
      <c r="AN8" s="0"/>
      <c r="AO8" s="6" t="n">
        <v>14</v>
      </c>
      <c r="AP8" s="0" t="s">
        <v>282</v>
      </c>
    </row>
    <row collapsed="false" customFormat="false" customHeight="false" hidden="false" ht="12.1" outlineLevel="0" r="9">
      <c r="A9" s="0"/>
      <c r="B9" s="6" t="n">
        <v>65</v>
      </c>
      <c r="C9" s="0" t="s">
        <v>282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283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=AO8*(ABS(AO7)-ABS(AO6))</f>
      </c>
      <c r="AP9" s="0" t="s">
        <v>283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284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285</v>
      </c>
      <c r="L1" s="18" t="s">
        <v>286</v>
      </c>
      <c r="M1" s="18" t="s">
        <v>19</v>
      </c>
      <c r="N1" s="18" t="s">
        <v>23</v>
      </c>
      <c r="O1" s="18" t="s">
        <v>287</v>
      </c>
    </row>
    <row collapsed="false" customFormat="false" customHeight="false" hidden="false" ht="12.1" outlineLevel="0" r="2">
      <c r="A2" s="21" t="n">
        <v>43549</v>
      </c>
      <c r="B2" s="22" t="s">
        <v>288</v>
      </c>
      <c r="C2" s="22" t="s">
        <v>80</v>
      </c>
      <c r="D2" s="22" t="s">
        <v>288</v>
      </c>
      <c r="E2" s="22" t="s">
        <v>288</v>
      </c>
      <c r="F2" s="22" t="s">
        <v>23</v>
      </c>
      <c r="G2" s="23" t="n">
        <v>1</v>
      </c>
      <c r="H2" s="24" t="n">
        <v>500000</v>
      </c>
      <c r="I2" s="24" t="n">
        <v>500000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43551.563888889</v>
      </c>
      <c r="B3" s="16" t="s">
        <v>64</v>
      </c>
      <c r="C3" s="16" t="s">
        <v>289</v>
      </c>
      <c r="D3" s="16" t="s">
        <v>246</v>
      </c>
      <c r="E3" s="16" t="s">
        <v>65</v>
      </c>
      <c r="F3" s="16" t="s">
        <v>23</v>
      </c>
      <c r="G3" s="7" t="n">
        <v>15</v>
      </c>
      <c r="H3" s="6" t="n">
        <v>99.997</v>
      </c>
      <c r="I3" s="6" t="n">
        <v>-14999.55</v>
      </c>
      <c r="J3" s="6" t="n">
        <v>-489.3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43551.563888889</v>
      </c>
      <c r="B4" s="16" t="s">
        <v>64</v>
      </c>
      <c r="C4" s="16" t="s">
        <v>289</v>
      </c>
      <c r="D4" s="16" t="s">
        <v>246</v>
      </c>
      <c r="E4" s="16" t="s">
        <v>65</v>
      </c>
      <c r="F4" s="16" t="s">
        <v>23</v>
      </c>
      <c r="G4" s="7" t="n">
        <v>81</v>
      </c>
      <c r="H4" s="6" t="n">
        <v>99.998</v>
      </c>
      <c r="I4" s="6" t="n">
        <v>-80998.38</v>
      </c>
      <c r="J4" s="6" t="n">
        <v>-2642.22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43551.563888889</v>
      </c>
      <c r="B5" s="16" t="s">
        <v>251</v>
      </c>
      <c r="C5" s="16" t="s">
        <v>290</v>
      </c>
      <c r="D5" s="16" t="s">
        <v>246</v>
      </c>
      <c r="E5" s="16" t="s">
        <v>65</v>
      </c>
      <c r="F5" s="16" t="s">
        <v>23</v>
      </c>
      <c r="G5" s="7" t="n">
        <v>96</v>
      </c>
      <c r="H5" s="6" t="n">
        <v>103.67</v>
      </c>
      <c r="I5" s="6" t="n">
        <v>-99523.2</v>
      </c>
      <c r="J5" s="6" t="n">
        <v>-584.64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43551.564583333</v>
      </c>
      <c r="B6" s="16" t="s">
        <v>252</v>
      </c>
      <c r="C6" s="16" t="s">
        <v>291</v>
      </c>
      <c r="D6" s="16" t="s">
        <v>246</v>
      </c>
      <c r="E6" s="16" t="s">
        <v>65</v>
      </c>
      <c r="F6" s="16" t="s">
        <v>23</v>
      </c>
      <c r="G6" s="7" t="n">
        <v>34</v>
      </c>
      <c r="H6" s="6" t="n">
        <v>100.14</v>
      </c>
      <c r="I6" s="6" t="n">
        <v>-34047.6</v>
      </c>
      <c r="J6" s="6" t="n">
        <v>-150.96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43551.565277778</v>
      </c>
      <c r="B7" s="16" t="s">
        <v>253</v>
      </c>
      <c r="C7" s="16" t="s">
        <v>292</v>
      </c>
      <c r="D7" s="16" t="s">
        <v>246</v>
      </c>
      <c r="E7" s="16" t="s">
        <v>65</v>
      </c>
      <c r="F7" s="16" t="s">
        <v>23</v>
      </c>
      <c r="G7" s="7" t="n">
        <v>12</v>
      </c>
      <c r="H7" s="6" t="n">
        <v>100.09</v>
      </c>
      <c r="I7" s="6" t="n">
        <v>-12010.8</v>
      </c>
      <c r="J7" s="6" t="n">
        <v>-68.4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43551.565972222</v>
      </c>
      <c r="B8" s="16" t="s">
        <v>254</v>
      </c>
      <c r="C8" s="16" t="s">
        <v>293</v>
      </c>
      <c r="D8" s="16" t="s">
        <v>246</v>
      </c>
      <c r="E8" s="16" t="s">
        <v>65</v>
      </c>
      <c r="F8" s="16" t="s">
        <v>23</v>
      </c>
      <c r="G8" s="7" t="n">
        <v>15</v>
      </c>
      <c r="H8" s="6" t="n">
        <v>100.42</v>
      </c>
      <c r="I8" s="6" t="n">
        <v>-15063</v>
      </c>
      <c r="J8" s="6" t="n">
        <v>-261.75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43551.565972222</v>
      </c>
      <c r="B9" s="16" t="s">
        <v>255</v>
      </c>
      <c r="C9" s="16" t="s">
        <v>294</v>
      </c>
      <c r="D9" s="16" t="s">
        <v>246</v>
      </c>
      <c r="E9" s="16" t="s">
        <v>17</v>
      </c>
      <c r="F9" s="16" t="s">
        <v>23</v>
      </c>
      <c r="G9" s="7" t="n">
        <v>260</v>
      </c>
      <c r="H9" s="6" t="n">
        <v>189.65</v>
      </c>
      <c r="I9" s="6" t="n">
        <v>-49309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43551.566666667</v>
      </c>
      <c r="B10" s="16" t="s">
        <v>257</v>
      </c>
      <c r="C10" s="16" t="s">
        <v>295</v>
      </c>
      <c r="D10" s="16" t="s">
        <v>246</v>
      </c>
      <c r="E10" s="16" t="s">
        <v>17</v>
      </c>
      <c r="F10" s="16" t="s">
        <v>23</v>
      </c>
      <c r="G10" s="7" t="n">
        <v>70</v>
      </c>
      <c r="H10" s="6" t="n">
        <v>668</v>
      </c>
      <c r="I10" s="6" t="n">
        <v>-46760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43551.566666667</v>
      </c>
      <c r="B11" s="16" t="s">
        <v>256</v>
      </c>
      <c r="C11" s="16" t="s">
        <v>296</v>
      </c>
      <c r="D11" s="16" t="s">
        <v>246</v>
      </c>
      <c r="E11" s="16" t="s">
        <v>17</v>
      </c>
      <c r="F11" s="16" t="s">
        <v>23</v>
      </c>
      <c r="G11" s="7" t="n">
        <v>270</v>
      </c>
      <c r="H11" s="6" t="n">
        <v>90.66</v>
      </c>
      <c r="I11" s="6" t="n">
        <v>-24478.2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43551.566666667</v>
      </c>
      <c r="B12" s="16" t="s">
        <v>256</v>
      </c>
      <c r="C12" s="16" t="s">
        <v>296</v>
      </c>
      <c r="D12" s="16" t="s">
        <v>246</v>
      </c>
      <c r="E12" s="16" t="s">
        <v>17</v>
      </c>
      <c r="F12" s="16" t="s">
        <v>23</v>
      </c>
      <c r="G12" s="7" t="n">
        <v>60</v>
      </c>
      <c r="H12" s="6" t="n">
        <v>90.67</v>
      </c>
      <c r="I12" s="6" t="n">
        <v>-5440.2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43551.567361111</v>
      </c>
      <c r="B13" s="16" t="s">
        <v>258</v>
      </c>
      <c r="C13" s="16" t="s">
        <v>297</v>
      </c>
      <c r="D13" s="16" t="s">
        <v>246</v>
      </c>
      <c r="E13" s="16" t="s">
        <v>17</v>
      </c>
      <c r="F13" s="16" t="s">
        <v>23</v>
      </c>
      <c r="G13" s="7" t="n">
        <v>90</v>
      </c>
      <c r="H13" s="6" t="n">
        <v>548.7</v>
      </c>
      <c r="I13" s="6" t="n">
        <v>-49383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43551.620138889</v>
      </c>
      <c r="B14" s="16" t="s">
        <v>254</v>
      </c>
      <c r="C14" s="16" t="s">
        <v>293</v>
      </c>
      <c r="D14" s="16" t="s">
        <v>246</v>
      </c>
      <c r="E14" s="16" t="s">
        <v>65</v>
      </c>
      <c r="F14" s="16" t="s">
        <v>23</v>
      </c>
      <c r="G14" s="7" t="n">
        <v>14</v>
      </c>
      <c r="H14" s="6" t="n">
        <v>100.42</v>
      </c>
      <c r="I14" s="6" t="n">
        <v>-14058.8</v>
      </c>
      <c r="J14" s="6" t="n">
        <v>-244.3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43551.646527778</v>
      </c>
      <c r="B15" s="16" t="s">
        <v>253</v>
      </c>
      <c r="C15" s="16" t="s">
        <v>292</v>
      </c>
      <c r="D15" s="16" t="s">
        <v>246</v>
      </c>
      <c r="E15" s="16" t="s">
        <v>65</v>
      </c>
      <c r="F15" s="16" t="s">
        <v>23</v>
      </c>
      <c r="G15" s="7" t="n">
        <v>22</v>
      </c>
      <c r="H15" s="6" t="n">
        <v>100.09</v>
      </c>
      <c r="I15" s="6" t="n">
        <v>-22019.8</v>
      </c>
      <c r="J15" s="6" t="n">
        <v>-125.4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43551.999305556</v>
      </c>
      <c r="B16" s="26" t="s">
        <v>298</v>
      </c>
      <c r="C16" s="26" t="s">
        <v>299</v>
      </c>
      <c r="D16" s="26" t="s">
        <v>298</v>
      </c>
      <c r="E16" s="26" t="s">
        <v>298</v>
      </c>
      <c r="F16" s="26" t="s">
        <v>23</v>
      </c>
      <c r="G16" s="27" t="n">
        <v>1</v>
      </c>
      <c r="H16" s="28" t="n">
        <v>-418.51</v>
      </c>
      <c r="I16" s="28" t="n">
        <v>-418.51</v>
      </c>
      <c r="J16" s="28" t="n">
        <v>0</v>
      </c>
      <c r="K16" s="28" t="n">
        <v>0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43553.999305556</v>
      </c>
      <c r="B17" s="26" t="s">
        <v>298</v>
      </c>
      <c r="C17" s="26" t="s">
        <v>300</v>
      </c>
      <c r="D17" s="26" t="s">
        <v>298</v>
      </c>
      <c r="E17" s="26" t="s">
        <v>298</v>
      </c>
      <c r="F17" s="26" t="s">
        <v>23</v>
      </c>
      <c r="G17" s="27" t="n">
        <v>1</v>
      </c>
      <c r="H17" s="28" t="n">
        <v>-177</v>
      </c>
      <c r="I17" s="28" t="n">
        <v>-177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43556</v>
      </c>
      <c r="B18" s="22" t="s">
        <v>288</v>
      </c>
      <c r="C18" s="22" t="s">
        <v>80</v>
      </c>
      <c r="D18" s="22" t="s">
        <v>288</v>
      </c>
      <c r="E18" s="22" t="s">
        <v>288</v>
      </c>
      <c r="F18" s="22" t="s">
        <v>23</v>
      </c>
      <c r="G18" s="23" t="n">
        <v>1</v>
      </c>
      <c r="H18" s="24" t="n">
        <v>45000</v>
      </c>
      <c r="I18" s="24" t="n">
        <v>45000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1" t="n">
        <v>43556</v>
      </c>
      <c r="B19" s="22" t="s">
        <v>301</v>
      </c>
      <c r="C19" s="22" t="s">
        <v>302</v>
      </c>
      <c r="D19" s="22" t="s">
        <v>301</v>
      </c>
      <c r="E19" s="22" t="s">
        <v>301</v>
      </c>
      <c r="F19" s="22" t="s">
        <v>23</v>
      </c>
      <c r="G19" s="23" t="n">
        <v>1</v>
      </c>
      <c r="H19" s="24" t="n">
        <v>0.27</v>
      </c>
      <c r="I19" s="24" t="n">
        <v>0.27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43556</v>
      </c>
      <c r="B20" s="16" t="s">
        <v>59</v>
      </c>
      <c r="C20" s="16" t="s">
        <v>303</v>
      </c>
      <c r="D20" s="16" t="s">
        <v>246</v>
      </c>
      <c r="E20" s="16" t="s">
        <v>60</v>
      </c>
      <c r="F20" s="16" t="s">
        <v>23</v>
      </c>
      <c r="G20" s="7" t="n">
        <v>10</v>
      </c>
      <c r="H20" s="6" t="n">
        <v>4809</v>
      </c>
      <c r="I20" s="6" t="n">
        <v>-48090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43556</v>
      </c>
      <c r="B21" s="16" t="s">
        <v>259</v>
      </c>
      <c r="C21" s="16" t="s">
        <v>304</v>
      </c>
      <c r="D21" s="16" t="s">
        <v>246</v>
      </c>
      <c r="E21" s="16" t="s">
        <v>17</v>
      </c>
      <c r="F21" s="16" t="s">
        <v>23</v>
      </c>
      <c r="G21" s="7" t="n">
        <v>500</v>
      </c>
      <c r="H21" s="6" t="n">
        <v>41.425</v>
      </c>
      <c r="I21" s="6" t="n">
        <v>-20712.5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43556</v>
      </c>
      <c r="B22" s="26" t="s">
        <v>298</v>
      </c>
      <c r="C22" s="26" t="s">
        <v>299</v>
      </c>
      <c r="D22" s="26" t="s">
        <v>298</v>
      </c>
      <c r="E22" s="26" t="s">
        <v>298</v>
      </c>
      <c r="F22" s="26" t="s">
        <v>23</v>
      </c>
      <c r="G22" s="27" t="n">
        <v>1</v>
      </c>
      <c r="H22" s="28" t="n">
        <v>-89.48</v>
      </c>
      <c r="I22" s="28" t="n">
        <v>-89.48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43556.999305556</v>
      </c>
      <c r="B23" s="26" t="s">
        <v>298</v>
      </c>
      <c r="C23" s="26" t="s">
        <v>305</v>
      </c>
      <c r="D23" s="26" t="s">
        <v>298</v>
      </c>
      <c r="E23" s="26" t="s">
        <v>298</v>
      </c>
      <c r="F23" s="26" t="s">
        <v>23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0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43560</v>
      </c>
      <c r="B24" s="26" t="s">
        <v>298</v>
      </c>
      <c r="C24" s="26" t="s">
        <v>300</v>
      </c>
      <c r="D24" s="26" t="s">
        <v>298</v>
      </c>
      <c r="E24" s="26" t="s">
        <v>298</v>
      </c>
      <c r="F24" s="26" t="s">
        <v>23</v>
      </c>
      <c r="G24" s="27" t="n">
        <v>1</v>
      </c>
      <c r="H24" s="28" t="n">
        <v>-177</v>
      </c>
      <c r="I24" s="28" t="n">
        <v>-177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43566</v>
      </c>
      <c r="B25" s="22" t="s">
        <v>288</v>
      </c>
      <c r="C25" s="22" t="s">
        <v>80</v>
      </c>
      <c r="D25" s="22" t="s">
        <v>288</v>
      </c>
      <c r="E25" s="22" t="s">
        <v>288</v>
      </c>
      <c r="F25" s="22" t="s">
        <v>23</v>
      </c>
      <c r="G25" s="23" t="n">
        <v>1</v>
      </c>
      <c r="H25" s="24" t="n">
        <v>95000</v>
      </c>
      <c r="I25" s="24" t="n">
        <v>95000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43566</v>
      </c>
      <c r="B26" s="16" t="s">
        <v>262</v>
      </c>
      <c r="C26" s="16" t="s">
        <v>306</v>
      </c>
      <c r="D26" s="16" t="s">
        <v>246</v>
      </c>
      <c r="E26" s="16" t="s">
        <v>17</v>
      </c>
      <c r="F26" s="16" t="s">
        <v>23</v>
      </c>
      <c r="G26" s="7" t="n">
        <v>2000</v>
      </c>
      <c r="H26" s="6" t="n">
        <v>9.11</v>
      </c>
      <c r="I26" s="6" t="n">
        <v>-18220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43566</v>
      </c>
      <c r="B27" s="16" t="s">
        <v>261</v>
      </c>
      <c r="C27" s="16" t="s">
        <v>307</v>
      </c>
      <c r="D27" s="16" t="s">
        <v>246</v>
      </c>
      <c r="E27" s="16" t="s">
        <v>17</v>
      </c>
      <c r="F27" s="16" t="s">
        <v>23</v>
      </c>
      <c r="G27" s="7" t="n">
        <v>19000</v>
      </c>
      <c r="H27" s="6" t="n">
        <v>1.0735</v>
      </c>
      <c r="I27" s="6" t="n">
        <v>-20396.5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43566</v>
      </c>
      <c r="B28" s="16" t="s">
        <v>260</v>
      </c>
      <c r="C28" s="16" t="s">
        <v>308</v>
      </c>
      <c r="D28" s="16" t="s">
        <v>246</v>
      </c>
      <c r="E28" s="16" t="s">
        <v>17</v>
      </c>
      <c r="F28" s="16" t="s">
        <v>23</v>
      </c>
      <c r="G28" s="7" t="n">
        <v>150</v>
      </c>
      <c r="H28" s="6" t="n">
        <v>170.16</v>
      </c>
      <c r="I28" s="6" t="n">
        <v>-25524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43566</v>
      </c>
      <c r="B29" s="16" t="s">
        <v>257</v>
      </c>
      <c r="C29" s="16" t="s">
        <v>295</v>
      </c>
      <c r="D29" s="16" t="s">
        <v>246</v>
      </c>
      <c r="E29" s="16" t="s">
        <v>17</v>
      </c>
      <c r="F29" s="16" t="s">
        <v>23</v>
      </c>
      <c r="G29" s="7" t="n">
        <v>55</v>
      </c>
      <c r="H29" s="6" t="n">
        <v>635.6</v>
      </c>
      <c r="I29" s="6" t="n">
        <v>-34958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43566</v>
      </c>
      <c r="B30" s="26" t="s">
        <v>298</v>
      </c>
      <c r="C30" s="26" t="s">
        <v>299</v>
      </c>
      <c r="D30" s="26" t="s">
        <v>298</v>
      </c>
      <c r="E30" s="26" t="s">
        <v>298</v>
      </c>
      <c r="F30" s="26" t="s">
        <v>23</v>
      </c>
      <c r="G30" s="27" t="n">
        <v>1</v>
      </c>
      <c r="H30" s="28" t="n">
        <v>-175.11</v>
      </c>
      <c r="I30" s="28" t="n">
        <v>-175.11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43567</v>
      </c>
      <c r="B31" s="22" t="s">
        <v>288</v>
      </c>
      <c r="C31" s="22" t="s">
        <v>80</v>
      </c>
      <c r="D31" s="22" t="s">
        <v>288</v>
      </c>
      <c r="E31" s="22" t="s">
        <v>288</v>
      </c>
      <c r="F31" s="22" t="s">
        <v>23</v>
      </c>
      <c r="G31" s="23" t="n">
        <v>1</v>
      </c>
      <c r="H31" s="24" t="n">
        <v>3000</v>
      </c>
      <c r="I31" s="24" t="n">
        <v>3000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1" t="n">
        <v>43571</v>
      </c>
      <c r="B32" s="22" t="s">
        <v>301</v>
      </c>
      <c r="C32" s="22" t="s">
        <v>309</v>
      </c>
      <c r="D32" s="22" t="s">
        <v>301</v>
      </c>
      <c r="E32" s="22" t="s">
        <v>301</v>
      </c>
      <c r="F32" s="22" t="s">
        <v>23</v>
      </c>
      <c r="G32" s="23" t="n">
        <v>1</v>
      </c>
      <c r="H32" s="24" t="n">
        <v>415.1</v>
      </c>
      <c r="I32" s="24" t="n">
        <v>415.1</v>
      </c>
      <c r="J32" s="24" t="n">
        <v>0</v>
      </c>
      <c r="K32" s="24" t="n">
        <v>-0.98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43571</v>
      </c>
      <c r="B33" s="22" t="s">
        <v>301</v>
      </c>
      <c r="C33" s="22" t="s">
        <v>310</v>
      </c>
      <c r="D33" s="22" t="s">
        <v>301</v>
      </c>
      <c r="E33" s="22" t="s">
        <v>301</v>
      </c>
      <c r="F33" s="22" t="s">
        <v>23</v>
      </c>
      <c r="G33" s="23" t="n">
        <v>1</v>
      </c>
      <c r="H33" s="24" t="n">
        <v>370.4</v>
      </c>
      <c r="I33" s="24" t="n">
        <v>370.4</v>
      </c>
      <c r="J33" s="24" t="n">
        <v>0</v>
      </c>
      <c r="K33" s="24" t="n">
        <v>-0.87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43573</v>
      </c>
      <c r="B34" s="22" t="s">
        <v>301</v>
      </c>
      <c r="C34" s="22" t="s">
        <v>311</v>
      </c>
      <c r="D34" s="22" t="s">
        <v>301</v>
      </c>
      <c r="E34" s="22" t="s">
        <v>301</v>
      </c>
      <c r="F34" s="22" t="s">
        <v>23</v>
      </c>
      <c r="G34" s="23" t="n">
        <v>1</v>
      </c>
      <c r="H34" s="24" t="n">
        <v>3518.4</v>
      </c>
      <c r="I34" s="24" t="n">
        <v>3518.4</v>
      </c>
      <c r="J34" s="24" t="n">
        <v>0</v>
      </c>
      <c r="K34" s="24" t="n">
        <v>-8.3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43579</v>
      </c>
      <c r="B35" s="22" t="s">
        <v>288</v>
      </c>
      <c r="C35" s="22" t="s">
        <v>80</v>
      </c>
      <c r="D35" s="22" t="s">
        <v>288</v>
      </c>
      <c r="E35" s="22" t="s">
        <v>288</v>
      </c>
      <c r="F35" s="22" t="s">
        <v>23</v>
      </c>
      <c r="G35" s="23" t="n">
        <v>1</v>
      </c>
      <c r="H35" s="24" t="n">
        <v>50000</v>
      </c>
      <c r="I35" s="24" t="n">
        <v>50000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43579</v>
      </c>
      <c r="B36" s="16" t="s">
        <v>261</v>
      </c>
      <c r="C36" s="16" t="s">
        <v>307</v>
      </c>
      <c r="D36" s="16" t="s">
        <v>246</v>
      </c>
      <c r="E36" s="16" t="s">
        <v>17</v>
      </c>
      <c r="F36" s="16" t="s">
        <v>23</v>
      </c>
      <c r="G36" s="7" t="n">
        <v>23000</v>
      </c>
      <c r="H36" s="6" t="n">
        <v>1.0964</v>
      </c>
      <c r="I36" s="6" t="n">
        <v>-25217.2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43579</v>
      </c>
      <c r="B37" s="16" t="s">
        <v>261</v>
      </c>
      <c r="C37" s="16" t="s">
        <v>307</v>
      </c>
      <c r="D37" s="16" t="s">
        <v>246</v>
      </c>
      <c r="E37" s="16" t="s">
        <v>17</v>
      </c>
      <c r="F37" s="16" t="s">
        <v>23</v>
      </c>
      <c r="G37" s="7" t="n">
        <v>1000</v>
      </c>
      <c r="H37" s="6" t="n">
        <v>1.0965</v>
      </c>
      <c r="I37" s="6" t="n">
        <v>-1096.5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43579</v>
      </c>
      <c r="B38" s="16" t="s">
        <v>261</v>
      </c>
      <c r="C38" s="16" t="s">
        <v>307</v>
      </c>
      <c r="D38" s="16" t="s">
        <v>246</v>
      </c>
      <c r="E38" s="16" t="s">
        <v>17</v>
      </c>
      <c r="F38" s="16" t="s">
        <v>23</v>
      </c>
      <c r="G38" s="7" t="n">
        <v>5000</v>
      </c>
      <c r="H38" s="6" t="n">
        <v>1.0966</v>
      </c>
      <c r="I38" s="6" t="n">
        <v>-5483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43579</v>
      </c>
      <c r="B39" s="16" t="s">
        <v>263</v>
      </c>
      <c r="C39" s="16" t="s">
        <v>312</v>
      </c>
      <c r="D39" s="16" t="s">
        <v>246</v>
      </c>
      <c r="E39" s="16" t="s">
        <v>17</v>
      </c>
      <c r="F39" s="16" t="s">
        <v>23</v>
      </c>
      <c r="G39" s="7" t="n">
        <v>20</v>
      </c>
      <c r="H39" s="6" t="n">
        <v>1144</v>
      </c>
      <c r="I39" s="6" t="n">
        <v>-22880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5" t="n">
        <v>43579</v>
      </c>
      <c r="B40" s="26" t="s">
        <v>298</v>
      </c>
      <c r="C40" s="26" t="s">
        <v>299</v>
      </c>
      <c r="D40" s="26" t="s">
        <v>298</v>
      </c>
      <c r="E40" s="26" t="s">
        <v>298</v>
      </c>
      <c r="F40" s="26" t="s">
        <v>23</v>
      </c>
      <c r="G40" s="27" t="n">
        <v>1</v>
      </c>
      <c r="H40" s="28" t="n">
        <v>-88.07</v>
      </c>
      <c r="I40" s="28" t="n">
        <v>-88.07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43598</v>
      </c>
      <c r="B41" s="22" t="s">
        <v>301</v>
      </c>
      <c r="C41" s="22" t="s">
        <v>313</v>
      </c>
      <c r="D41" s="22" t="s">
        <v>301</v>
      </c>
      <c r="E41" s="22" t="s">
        <v>301</v>
      </c>
      <c r="F41" s="22" t="s">
        <v>23</v>
      </c>
      <c r="G41" s="23" t="n">
        <v>1</v>
      </c>
      <c r="H41" s="24" t="n">
        <v>933.89</v>
      </c>
      <c r="I41" s="24" t="n">
        <v>933.89</v>
      </c>
      <c r="J41" s="24" t="n">
        <v>0</v>
      </c>
      <c r="K41" s="24" t="n">
        <v>-2.2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43599</v>
      </c>
      <c r="B42" s="16" t="s">
        <v>256</v>
      </c>
      <c r="C42" s="16" t="s">
        <v>296</v>
      </c>
      <c r="D42" s="16" t="s">
        <v>246</v>
      </c>
      <c r="E42" s="16" t="s">
        <v>17</v>
      </c>
      <c r="F42" s="16" t="s">
        <v>23</v>
      </c>
      <c r="G42" s="7" t="n">
        <v>20</v>
      </c>
      <c r="H42" s="6" t="n">
        <v>87.1</v>
      </c>
      <c r="I42" s="6" t="n">
        <v>-1742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43599</v>
      </c>
      <c r="B43" s="26" t="s">
        <v>298</v>
      </c>
      <c r="C43" s="26" t="s">
        <v>299</v>
      </c>
      <c r="D43" s="26" t="s">
        <v>298</v>
      </c>
      <c r="E43" s="26" t="s">
        <v>298</v>
      </c>
      <c r="F43" s="26" t="s">
        <v>23</v>
      </c>
      <c r="G43" s="27" t="n">
        <v>1</v>
      </c>
      <c r="H43" s="28" t="n">
        <v>-41.47</v>
      </c>
      <c r="I43" s="28" t="n">
        <v>-41.47</v>
      </c>
      <c r="J43" s="28" t="n">
        <v>0</v>
      </c>
      <c r="K43" s="28" t="n">
        <v>0</v>
      </c>
      <c r="L43" s="28" t="n">
        <v>0</v>
      </c>
      <c r="M43" s="28"/>
      <c r="N43" s="6" t="s">
        <f>=I43+J43+K43+L43</f>
      </c>
      <c r="O43" s="26"/>
    </row>
    <row collapsed="false" customFormat="false" customHeight="false" hidden="false" ht="12.1" outlineLevel="0" r="44">
      <c r="A44" s="21" t="n">
        <v>43600</v>
      </c>
      <c r="B44" s="22" t="s">
        <v>301</v>
      </c>
      <c r="C44" s="22" t="s">
        <v>309</v>
      </c>
      <c r="D44" s="22" t="s">
        <v>301</v>
      </c>
      <c r="E44" s="22" t="s">
        <v>301</v>
      </c>
      <c r="F44" s="22" t="s">
        <v>23</v>
      </c>
      <c r="G44" s="23" t="n">
        <v>1</v>
      </c>
      <c r="H44" s="24" t="n">
        <v>415.1</v>
      </c>
      <c r="I44" s="24" t="n">
        <v>415.1</v>
      </c>
      <c r="J44" s="24" t="n">
        <v>0</v>
      </c>
      <c r="K44" s="24" t="n">
        <v>-0.98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43601</v>
      </c>
      <c r="B45" s="22" t="s">
        <v>301</v>
      </c>
      <c r="C45" s="22" t="s">
        <v>310</v>
      </c>
      <c r="D45" s="22" t="s">
        <v>301</v>
      </c>
      <c r="E45" s="22" t="s">
        <v>301</v>
      </c>
      <c r="F45" s="22" t="s">
        <v>23</v>
      </c>
      <c r="G45" s="23" t="n">
        <v>1</v>
      </c>
      <c r="H45" s="24" t="n">
        <v>370.4</v>
      </c>
      <c r="I45" s="24" t="n">
        <v>370.4</v>
      </c>
      <c r="J45" s="24" t="n">
        <v>0</v>
      </c>
      <c r="K45" s="24" t="n">
        <v>-0.87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5" t="n">
        <v>43605</v>
      </c>
      <c r="B46" s="26" t="s">
        <v>298</v>
      </c>
      <c r="C46" s="26" t="s">
        <v>300</v>
      </c>
      <c r="D46" s="26" t="s">
        <v>298</v>
      </c>
      <c r="E46" s="26" t="s">
        <v>298</v>
      </c>
      <c r="F46" s="26" t="s">
        <v>23</v>
      </c>
      <c r="G46" s="27" t="n">
        <v>1</v>
      </c>
      <c r="H46" s="28" t="n">
        <v>-177</v>
      </c>
      <c r="I46" s="28" t="n">
        <v>-177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1" t="n">
        <v>43606</v>
      </c>
      <c r="B47" s="22" t="s">
        <v>288</v>
      </c>
      <c r="C47" s="22" t="s">
        <v>80</v>
      </c>
      <c r="D47" s="22" t="s">
        <v>288</v>
      </c>
      <c r="E47" s="22" t="s">
        <v>288</v>
      </c>
      <c r="F47" s="22" t="s">
        <v>23</v>
      </c>
      <c r="G47" s="23" t="n">
        <v>1</v>
      </c>
      <c r="H47" s="24" t="n">
        <v>70000</v>
      </c>
      <c r="I47" s="24" t="n">
        <v>70000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43606</v>
      </c>
      <c r="B48" s="16" t="s">
        <v>259</v>
      </c>
      <c r="C48" s="16" t="s">
        <v>304</v>
      </c>
      <c r="D48" s="16" t="s">
        <v>246</v>
      </c>
      <c r="E48" s="16" t="s">
        <v>17</v>
      </c>
      <c r="F48" s="16" t="s">
        <v>23</v>
      </c>
      <c r="G48" s="7" t="n">
        <v>500</v>
      </c>
      <c r="H48" s="6" t="n">
        <v>40.205</v>
      </c>
      <c r="I48" s="6" t="n">
        <v>-20102.5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43606</v>
      </c>
      <c r="B49" s="16" t="s">
        <v>260</v>
      </c>
      <c r="C49" s="16" t="s">
        <v>308</v>
      </c>
      <c r="D49" s="16" t="s">
        <v>246</v>
      </c>
      <c r="E49" s="16" t="s">
        <v>17</v>
      </c>
      <c r="F49" s="16" t="s">
        <v>23</v>
      </c>
      <c r="G49" s="7" t="n">
        <v>90</v>
      </c>
      <c r="H49" s="6" t="n">
        <v>159</v>
      </c>
      <c r="I49" s="6" t="n">
        <v>-14310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43606</v>
      </c>
      <c r="B50" s="16" t="s">
        <v>256</v>
      </c>
      <c r="C50" s="16" t="s">
        <v>296</v>
      </c>
      <c r="D50" s="16" t="s">
        <v>246</v>
      </c>
      <c r="E50" s="16" t="s">
        <v>17</v>
      </c>
      <c r="F50" s="16" t="s">
        <v>23</v>
      </c>
      <c r="G50" s="7" t="n">
        <v>180</v>
      </c>
      <c r="H50" s="6" t="n">
        <v>84.38</v>
      </c>
      <c r="I50" s="6" t="n">
        <v>-15188.4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43606</v>
      </c>
      <c r="B51" s="16" t="s">
        <v>59</v>
      </c>
      <c r="C51" s="16" t="s">
        <v>303</v>
      </c>
      <c r="D51" s="16" t="s">
        <v>246</v>
      </c>
      <c r="E51" s="16" t="s">
        <v>60</v>
      </c>
      <c r="F51" s="16" t="s">
        <v>23</v>
      </c>
      <c r="G51" s="7" t="n">
        <v>1</v>
      </c>
      <c r="H51" s="6" t="n">
        <v>4727</v>
      </c>
      <c r="I51" s="6" t="n">
        <v>-4727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43606</v>
      </c>
      <c r="B52" s="16" t="s">
        <v>59</v>
      </c>
      <c r="C52" s="16" t="s">
        <v>303</v>
      </c>
      <c r="D52" s="16" t="s">
        <v>246</v>
      </c>
      <c r="E52" s="16" t="s">
        <v>60</v>
      </c>
      <c r="F52" s="16" t="s">
        <v>23</v>
      </c>
      <c r="G52" s="7" t="n">
        <v>2</v>
      </c>
      <c r="H52" s="6" t="n">
        <v>4731</v>
      </c>
      <c r="I52" s="6" t="n">
        <v>-9462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43606</v>
      </c>
      <c r="B53" s="16" t="s">
        <v>59</v>
      </c>
      <c r="C53" s="16" t="s">
        <v>303</v>
      </c>
      <c r="D53" s="16" t="s">
        <v>246</v>
      </c>
      <c r="E53" s="16" t="s">
        <v>60</v>
      </c>
      <c r="F53" s="16" t="s">
        <v>23</v>
      </c>
      <c r="G53" s="7" t="n">
        <v>1</v>
      </c>
      <c r="H53" s="6" t="n">
        <v>4732</v>
      </c>
      <c r="I53" s="6" t="n">
        <v>-4732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5" t="n">
        <v>43606</v>
      </c>
      <c r="B54" s="26" t="s">
        <v>298</v>
      </c>
      <c r="C54" s="26" t="s">
        <v>299</v>
      </c>
      <c r="D54" s="26" t="s">
        <v>298</v>
      </c>
      <c r="E54" s="26" t="s">
        <v>298</v>
      </c>
      <c r="F54" s="26" t="s">
        <v>23</v>
      </c>
      <c r="G54" s="27" t="n">
        <v>1</v>
      </c>
      <c r="H54" s="28" t="n">
        <v>-172.05</v>
      </c>
      <c r="I54" s="28" t="n">
        <v>-172.05</v>
      </c>
      <c r="J54" s="28" t="n">
        <v>0</v>
      </c>
      <c r="K54" s="28" t="n">
        <v>0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43607</v>
      </c>
      <c r="B55" s="16" t="s">
        <v>260</v>
      </c>
      <c r="C55" s="16" t="s">
        <v>308</v>
      </c>
      <c r="D55" s="16" t="s">
        <v>246</v>
      </c>
      <c r="E55" s="16" t="s">
        <v>17</v>
      </c>
      <c r="F55" s="16" t="s">
        <v>23</v>
      </c>
      <c r="G55" s="7" t="n">
        <v>10</v>
      </c>
      <c r="H55" s="6" t="n">
        <v>163.54</v>
      </c>
      <c r="I55" s="6" t="n">
        <v>-1635.4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43607</v>
      </c>
      <c r="B56" s="26" t="s">
        <v>298</v>
      </c>
      <c r="C56" s="26" t="s">
        <v>299</v>
      </c>
      <c r="D56" s="26" t="s">
        <v>298</v>
      </c>
      <c r="E56" s="26" t="s">
        <v>298</v>
      </c>
      <c r="F56" s="26" t="s">
        <v>23</v>
      </c>
      <c r="G56" s="27" t="n">
        <v>1</v>
      </c>
      <c r="H56" s="28" t="n">
        <v>-41.46</v>
      </c>
      <c r="I56" s="28" t="n">
        <v>-41.46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43608</v>
      </c>
      <c r="B57" s="22" t="s">
        <v>301</v>
      </c>
      <c r="C57" s="22" t="s">
        <v>314</v>
      </c>
      <c r="D57" s="22" t="s">
        <v>301</v>
      </c>
      <c r="E57" s="22" t="s">
        <v>301</v>
      </c>
      <c r="F57" s="22" t="s">
        <v>23</v>
      </c>
      <c r="G57" s="23" t="n">
        <v>1</v>
      </c>
      <c r="H57" s="24" t="n">
        <v>757</v>
      </c>
      <c r="I57" s="24" t="n">
        <v>757</v>
      </c>
      <c r="J57" s="24" t="n">
        <v>0</v>
      </c>
      <c r="K57" s="24" t="n">
        <v>-8.93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1" t="n">
        <v>43609</v>
      </c>
      <c r="B58" s="22" t="s">
        <v>301</v>
      </c>
      <c r="C58" s="22" t="s">
        <v>315</v>
      </c>
      <c r="D58" s="22" t="s">
        <v>301</v>
      </c>
      <c r="E58" s="22" t="s">
        <v>301</v>
      </c>
      <c r="F58" s="22" t="s">
        <v>23</v>
      </c>
      <c r="G58" s="23" t="n">
        <v>1</v>
      </c>
      <c r="H58" s="24" t="n">
        <v>292.2</v>
      </c>
      <c r="I58" s="24" t="n">
        <v>292.2</v>
      </c>
      <c r="J58" s="24" t="n">
        <v>0</v>
      </c>
      <c r="K58" s="24" t="n">
        <v>-3.45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21" t="n">
        <v>43614</v>
      </c>
      <c r="B59" s="22" t="s">
        <v>301</v>
      </c>
      <c r="C59" s="22" t="s">
        <v>316</v>
      </c>
      <c r="D59" s="22" t="s">
        <v>301</v>
      </c>
      <c r="E59" s="22" t="s">
        <v>301</v>
      </c>
      <c r="F59" s="22" t="s">
        <v>23</v>
      </c>
      <c r="G59" s="23" t="n">
        <v>1</v>
      </c>
      <c r="H59" s="24" t="n">
        <v>2211</v>
      </c>
      <c r="I59" s="24" t="n">
        <v>2211</v>
      </c>
      <c r="J59" s="24" t="n">
        <v>0</v>
      </c>
      <c r="K59" s="24" t="n">
        <v>-26.09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0" t="n">
        <v>43614</v>
      </c>
      <c r="B60" s="16" t="s">
        <v>256</v>
      </c>
      <c r="C60" s="16" t="s">
        <v>296</v>
      </c>
      <c r="D60" s="16" t="s">
        <v>246</v>
      </c>
      <c r="E60" s="16" t="s">
        <v>17</v>
      </c>
      <c r="F60" s="16" t="s">
        <v>23</v>
      </c>
      <c r="G60" s="7" t="n">
        <v>10</v>
      </c>
      <c r="H60" s="6" t="n">
        <v>83.66</v>
      </c>
      <c r="I60" s="6" t="n">
        <v>-836.6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5" t="n">
        <v>43614</v>
      </c>
      <c r="B61" s="26" t="s">
        <v>298</v>
      </c>
      <c r="C61" s="26" t="s">
        <v>299</v>
      </c>
      <c r="D61" s="26" t="s">
        <v>298</v>
      </c>
      <c r="E61" s="26" t="s">
        <v>298</v>
      </c>
      <c r="F61" s="26" t="s">
        <v>23</v>
      </c>
      <c r="G61" s="27" t="n">
        <v>1</v>
      </c>
      <c r="H61" s="28" t="n">
        <v>-41.38</v>
      </c>
      <c r="I61" s="28" t="n">
        <v>-41.38</v>
      </c>
      <c r="J61" s="28" t="n">
        <v>0</v>
      </c>
      <c r="K61" s="28" t="n">
        <v>0</v>
      </c>
      <c r="L61" s="28" t="n">
        <v>0</v>
      </c>
      <c r="M61" s="28"/>
      <c r="N61" s="6" t="s">
        <f>=I61+J61+K61+L61</f>
      </c>
      <c r="O61" s="26"/>
    </row>
    <row collapsed="false" customFormat="false" customHeight="false" hidden="false" ht="12.1" outlineLevel="0" r="62">
      <c r="A62" s="20" t="n">
        <v>43619</v>
      </c>
      <c r="B62" s="16" t="s">
        <v>256</v>
      </c>
      <c r="C62" s="16" t="s">
        <v>296</v>
      </c>
      <c r="D62" s="16" t="s">
        <v>246</v>
      </c>
      <c r="E62" s="16" t="s">
        <v>17</v>
      </c>
      <c r="F62" s="16" t="s">
        <v>23</v>
      </c>
      <c r="G62" s="7" t="n">
        <v>30</v>
      </c>
      <c r="H62" s="6" t="n">
        <v>84.38</v>
      </c>
      <c r="I62" s="6" t="n">
        <v>-2531.4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5" t="n">
        <v>43619</v>
      </c>
      <c r="B63" s="26" t="s">
        <v>298</v>
      </c>
      <c r="C63" s="26" t="s">
        <v>299</v>
      </c>
      <c r="D63" s="26" t="s">
        <v>298</v>
      </c>
      <c r="E63" s="26" t="s">
        <v>298</v>
      </c>
      <c r="F63" s="26" t="s">
        <v>23</v>
      </c>
      <c r="G63" s="27" t="n">
        <v>1</v>
      </c>
      <c r="H63" s="28" t="n">
        <v>-41.55</v>
      </c>
      <c r="I63" s="28" t="n">
        <v>-41.55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43623</v>
      </c>
      <c r="B64" s="22" t="s">
        <v>288</v>
      </c>
      <c r="C64" s="22" t="s">
        <v>80</v>
      </c>
      <c r="D64" s="22" t="s">
        <v>288</v>
      </c>
      <c r="E64" s="22" t="s">
        <v>288</v>
      </c>
      <c r="F64" s="22" t="s">
        <v>23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5" t="n">
        <v>43623</v>
      </c>
      <c r="B65" s="26" t="s">
        <v>298</v>
      </c>
      <c r="C65" s="26" t="s">
        <v>300</v>
      </c>
      <c r="D65" s="26" t="s">
        <v>298</v>
      </c>
      <c r="E65" s="26" t="s">
        <v>298</v>
      </c>
      <c r="F65" s="26" t="s">
        <v>23</v>
      </c>
      <c r="G65" s="27" t="n">
        <v>1</v>
      </c>
      <c r="H65" s="28" t="n">
        <v>-177</v>
      </c>
      <c r="I65" s="28" t="n">
        <v>-177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1" t="n">
        <v>43626</v>
      </c>
      <c r="B66" s="22" t="s">
        <v>301</v>
      </c>
      <c r="C66" s="22" t="s">
        <v>317</v>
      </c>
      <c r="D66" s="22" t="s">
        <v>301</v>
      </c>
      <c r="E66" s="22" t="s">
        <v>301</v>
      </c>
      <c r="F66" s="22" t="s">
        <v>23</v>
      </c>
      <c r="G66" s="23" t="n">
        <v>1</v>
      </c>
      <c r="H66" s="24" t="n">
        <v>2800.32</v>
      </c>
      <c r="I66" s="24" t="n">
        <v>2800.32</v>
      </c>
      <c r="J66" s="24" t="n">
        <v>0</v>
      </c>
      <c r="K66" s="24" t="n">
        <v>-6.61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1" t="n">
        <v>43630</v>
      </c>
      <c r="B67" s="22" t="s">
        <v>301</v>
      </c>
      <c r="C67" s="22" t="s">
        <v>310</v>
      </c>
      <c r="D67" s="22" t="s">
        <v>301</v>
      </c>
      <c r="E67" s="22" t="s">
        <v>301</v>
      </c>
      <c r="F67" s="22" t="s">
        <v>23</v>
      </c>
      <c r="G67" s="23" t="n">
        <v>1</v>
      </c>
      <c r="H67" s="24" t="n">
        <v>370.4</v>
      </c>
      <c r="I67" s="24" t="n">
        <v>370.4</v>
      </c>
      <c r="J67" s="24" t="n">
        <v>0</v>
      </c>
      <c r="K67" s="24" t="n">
        <v>-0.87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43630</v>
      </c>
      <c r="B68" s="22" t="s">
        <v>301</v>
      </c>
      <c r="C68" s="22" t="s">
        <v>309</v>
      </c>
      <c r="D68" s="22" t="s">
        <v>301</v>
      </c>
      <c r="E68" s="22" t="s">
        <v>301</v>
      </c>
      <c r="F68" s="22" t="s">
        <v>23</v>
      </c>
      <c r="G68" s="23" t="n">
        <v>1</v>
      </c>
      <c r="H68" s="24" t="n">
        <v>415.1</v>
      </c>
      <c r="I68" s="24" t="n">
        <v>415.1</v>
      </c>
      <c r="J68" s="24" t="n">
        <v>0</v>
      </c>
      <c r="K68" s="24" t="n">
        <v>-0.98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43630</v>
      </c>
      <c r="B69" s="16" t="s">
        <v>261</v>
      </c>
      <c r="C69" s="16" t="s">
        <v>307</v>
      </c>
      <c r="D69" s="16" t="s">
        <v>246</v>
      </c>
      <c r="E69" s="16" t="s">
        <v>17</v>
      </c>
      <c r="F69" s="16" t="s">
        <v>23</v>
      </c>
      <c r="G69" s="7" t="n">
        <v>1000</v>
      </c>
      <c r="H69" s="6" t="n">
        <v>1.4294</v>
      </c>
      <c r="I69" s="6" t="n">
        <v>-1429.4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5" t="n">
        <v>43630</v>
      </c>
      <c r="B70" s="26" t="s">
        <v>298</v>
      </c>
      <c r="C70" s="26" t="s">
        <v>299</v>
      </c>
      <c r="D70" s="26" t="s">
        <v>298</v>
      </c>
      <c r="E70" s="26" t="s">
        <v>298</v>
      </c>
      <c r="F70" s="26" t="s">
        <v>23</v>
      </c>
      <c r="G70" s="27" t="n">
        <v>1</v>
      </c>
      <c r="H70" s="28" t="n">
        <v>-41.44</v>
      </c>
      <c r="I70" s="28" t="n">
        <v>-41.44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43635</v>
      </c>
      <c r="B71" s="16" t="s">
        <v>261</v>
      </c>
      <c r="C71" s="16" t="s">
        <v>307</v>
      </c>
      <c r="D71" s="16" t="s">
        <v>246</v>
      </c>
      <c r="E71" s="16" t="s">
        <v>17</v>
      </c>
      <c r="F71" s="16" t="s">
        <v>23</v>
      </c>
      <c r="G71" s="7" t="n">
        <v>12000</v>
      </c>
      <c r="H71" s="6" t="n">
        <v>1.4428</v>
      </c>
      <c r="I71" s="6" t="n">
        <v>-17313.6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43635</v>
      </c>
      <c r="B72" s="16" t="s">
        <v>260</v>
      </c>
      <c r="C72" s="16" t="s">
        <v>308</v>
      </c>
      <c r="D72" s="16" t="s">
        <v>246</v>
      </c>
      <c r="E72" s="16" t="s">
        <v>17</v>
      </c>
      <c r="F72" s="16" t="s">
        <v>23</v>
      </c>
      <c r="G72" s="7" t="n">
        <v>20</v>
      </c>
      <c r="H72" s="6" t="n">
        <v>176.28</v>
      </c>
      <c r="I72" s="6" t="n">
        <v>-3525.6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43635</v>
      </c>
      <c r="B73" s="16" t="s">
        <v>257</v>
      </c>
      <c r="C73" s="16" t="s">
        <v>295</v>
      </c>
      <c r="D73" s="16" t="s">
        <v>246</v>
      </c>
      <c r="E73" s="16" t="s">
        <v>17</v>
      </c>
      <c r="F73" s="16" t="s">
        <v>23</v>
      </c>
      <c r="G73" s="7" t="n">
        <v>16</v>
      </c>
      <c r="H73" s="6" t="n">
        <v>748.8</v>
      </c>
      <c r="I73" s="6" t="n">
        <v>-11980.8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9" t="n">
        <v>43635</v>
      </c>
      <c r="B74" s="30" t="s">
        <v>255</v>
      </c>
      <c r="C74" s="30" t="s">
        <v>294</v>
      </c>
      <c r="D74" s="30" t="s">
        <v>249</v>
      </c>
      <c r="E74" s="30" t="s">
        <v>17</v>
      </c>
      <c r="F74" s="30" t="s">
        <v>23</v>
      </c>
      <c r="G74" s="31" t="n">
        <v>-20</v>
      </c>
      <c r="H74" s="32" t="n">
        <v>208.1</v>
      </c>
      <c r="I74" s="32" t="n">
        <v>4162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</row>
    <row collapsed="false" customFormat="false" customHeight="false" hidden="false" ht="12.1" outlineLevel="0" r="75">
      <c r="A75" s="29" t="n">
        <v>43635</v>
      </c>
      <c r="B75" s="30" t="s">
        <v>258</v>
      </c>
      <c r="C75" s="30" t="s">
        <v>297</v>
      </c>
      <c r="D75" s="30" t="s">
        <v>249</v>
      </c>
      <c r="E75" s="30" t="s">
        <v>17</v>
      </c>
      <c r="F75" s="30" t="s">
        <v>23</v>
      </c>
      <c r="G75" s="31" t="n">
        <v>-10</v>
      </c>
      <c r="H75" s="32" t="n">
        <v>631</v>
      </c>
      <c r="I75" s="32" t="n">
        <v>6310</v>
      </c>
      <c r="J75" s="32" t="n">
        <v>0</v>
      </c>
      <c r="K75" s="32" t="n">
        <v>0</v>
      </c>
      <c r="L75" s="32" t="n">
        <v>0</v>
      </c>
      <c r="M75" s="32"/>
      <c r="N75" s="6" t="s">
        <f>=I75+J75+K75+L75</f>
      </c>
      <c r="O75" s="30"/>
    </row>
    <row collapsed="false" customFormat="false" customHeight="false" hidden="false" ht="12.1" outlineLevel="0" r="76">
      <c r="A76" s="29" t="n">
        <v>43635</v>
      </c>
      <c r="B76" s="30" t="s">
        <v>261</v>
      </c>
      <c r="C76" s="30" t="s">
        <v>307</v>
      </c>
      <c r="D76" s="30" t="s">
        <v>249</v>
      </c>
      <c r="E76" s="30" t="s">
        <v>17</v>
      </c>
      <c r="F76" s="30" t="s">
        <v>23</v>
      </c>
      <c r="G76" s="31" t="n">
        <v>-22000</v>
      </c>
      <c r="H76" s="32" t="n">
        <v>1.4616</v>
      </c>
      <c r="I76" s="32" t="n">
        <v>32155.2</v>
      </c>
      <c r="J76" s="32" t="n">
        <v>0</v>
      </c>
      <c r="K76" s="32" t="n">
        <v>0</v>
      </c>
      <c r="L76" s="32" t="n">
        <v>0</v>
      </c>
      <c r="M76" s="32"/>
      <c r="N76" s="6" t="s">
        <f>=I76+J76+K76+L76</f>
      </c>
      <c r="O76" s="30"/>
    </row>
    <row collapsed="false" customFormat="false" customHeight="false" hidden="false" ht="12.1" outlineLevel="0" r="77">
      <c r="A77" s="20" t="n">
        <v>43635</v>
      </c>
      <c r="B77" s="16" t="s">
        <v>257</v>
      </c>
      <c r="C77" s="16" t="s">
        <v>295</v>
      </c>
      <c r="D77" s="16" t="s">
        <v>246</v>
      </c>
      <c r="E77" s="16" t="s">
        <v>17</v>
      </c>
      <c r="F77" s="16" t="s">
        <v>23</v>
      </c>
      <c r="G77" s="7" t="n">
        <v>31</v>
      </c>
      <c r="H77" s="6" t="n">
        <v>749.8</v>
      </c>
      <c r="I77" s="6" t="n">
        <v>-23243.8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9" t="n">
        <v>43635</v>
      </c>
      <c r="B78" s="30" t="s">
        <v>256</v>
      </c>
      <c r="C78" s="30" t="s">
        <v>296</v>
      </c>
      <c r="D78" s="30" t="s">
        <v>249</v>
      </c>
      <c r="E78" s="30" t="s">
        <v>17</v>
      </c>
      <c r="F78" s="30" t="s">
        <v>23</v>
      </c>
      <c r="G78" s="31" t="n">
        <v>-10</v>
      </c>
      <c r="H78" s="32" t="n">
        <v>89.94</v>
      </c>
      <c r="I78" s="32" t="n">
        <v>899.4</v>
      </c>
      <c r="J78" s="32" t="n">
        <v>0</v>
      </c>
      <c r="K78" s="32" t="n">
        <v>0</v>
      </c>
      <c r="L78" s="32" t="n">
        <v>0</v>
      </c>
      <c r="M78" s="32"/>
      <c r="N78" s="6" t="s">
        <f>=I78+J78+K78+L78</f>
      </c>
      <c r="O78" s="30"/>
    </row>
    <row collapsed="false" customFormat="false" customHeight="false" hidden="false" ht="12.1" outlineLevel="0" r="79">
      <c r="A79" s="29" t="n">
        <v>43635</v>
      </c>
      <c r="B79" s="30" t="s">
        <v>260</v>
      </c>
      <c r="C79" s="30" t="s">
        <v>308</v>
      </c>
      <c r="D79" s="30" t="s">
        <v>249</v>
      </c>
      <c r="E79" s="30" t="s">
        <v>17</v>
      </c>
      <c r="F79" s="30" t="s">
        <v>23</v>
      </c>
      <c r="G79" s="31" t="n">
        <v>-40</v>
      </c>
      <c r="H79" s="32" t="n">
        <v>176.54</v>
      </c>
      <c r="I79" s="32" t="n">
        <v>7061.6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</row>
    <row collapsed="false" customFormat="false" customHeight="false" hidden="false" ht="12.1" outlineLevel="0" r="80">
      <c r="A80" s="25" t="n">
        <v>43635.999305556</v>
      </c>
      <c r="B80" s="26" t="s">
        <v>298</v>
      </c>
      <c r="C80" s="26" t="s">
        <v>299</v>
      </c>
      <c r="D80" s="26" t="s">
        <v>298</v>
      </c>
      <c r="E80" s="26" t="s">
        <v>298</v>
      </c>
      <c r="F80" s="26" t="s">
        <v>23</v>
      </c>
      <c r="G80" s="27" t="n">
        <v>1</v>
      </c>
      <c r="H80" s="28" t="n">
        <v>-382.05</v>
      </c>
      <c r="I80" s="28" t="n">
        <v>-382.05</v>
      </c>
      <c r="J80" s="28" t="n">
        <v>0</v>
      </c>
      <c r="K80" s="28" t="n">
        <v>0</v>
      </c>
      <c r="L80" s="28" t="n">
        <v>0</v>
      </c>
      <c r="M80" s="28"/>
      <c r="N80" s="6" t="s">
        <f>=I80+J80+K80+L80</f>
      </c>
      <c r="O80" s="26"/>
    </row>
    <row collapsed="false" customFormat="false" customHeight="false" hidden="false" ht="12.1" outlineLevel="0" r="81">
      <c r="A81" s="21" t="n">
        <v>43636</v>
      </c>
      <c r="B81" s="22" t="s">
        <v>288</v>
      </c>
      <c r="C81" s="22" t="s">
        <v>80</v>
      </c>
      <c r="D81" s="22" t="s">
        <v>288</v>
      </c>
      <c r="E81" s="22" t="s">
        <v>288</v>
      </c>
      <c r="F81" s="22" t="s">
        <v>23</v>
      </c>
      <c r="G81" s="23" t="n">
        <v>1</v>
      </c>
      <c r="H81" s="24" t="n">
        <v>4000</v>
      </c>
      <c r="I81" s="24" t="n">
        <v>4000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9" t="n">
        <v>43637</v>
      </c>
      <c r="B82" s="30" t="s">
        <v>257</v>
      </c>
      <c r="C82" s="30" t="s">
        <v>295</v>
      </c>
      <c r="D82" s="30" t="s">
        <v>249</v>
      </c>
      <c r="E82" s="30" t="s">
        <v>17</v>
      </c>
      <c r="F82" s="30" t="s">
        <v>23</v>
      </c>
      <c r="G82" s="31" t="n">
        <v>-20</v>
      </c>
      <c r="H82" s="32" t="n">
        <v>751</v>
      </c>
      <c r="I82" s="32" t="n">
        <v>15020</v>
      </c>
      <c r="J82" s="32" t="n">
        <v>0</v>
      </c>
      <c r="K82" s="32" t="n">
        <v>0</v>
      </c>
      <c r="L82" s="32" t="n">
        <v>0</v>
      </c>
      <c r="M82" s="32"/>
      <c r="N82" s="6" t="s">
        <f>=I82+J82+K82+L82</f>
      </c>
      <c r="O82" s="30"/>
    </row>
    <row collapsed="false" customFormat="false" customHeight="false" hidden="false" ht="12.1" outlineLevel="0" r="83">
      <c r="A83" s="29" t="n">
        <v>43637</v>
      </c>
      <c r="B83" s="30" t="s">
        <v>257</v>
      </c>
      <c r="C83" s="30" t="s">
        <v>295</v>
      </c>
      <c r="D83" s="30" t="s">
        <v>249</v>
      </c>
      <c r="E83" s="30" t="s">
        <v>17</v>
      </c>
      <c r="F83" s="30" t="s">
        <v>23</v>
      </c>
      <c r="G83" s="31" t="n">
        <v>-30</v>
      </c>
      <c r="H83" s="32" t="n">
        <v>753</v>
      </c>
      <c r="I83" s="32" t="n">
        <v>22590</v>
      </c>
      <c r="J83" s="32" t="n">
        <v>0</v>
      </c>
      <c r="K83" s="32" t="n">
        <v>0</v>
      </c>
      <c r="L83" s="32" t="n">
        <v>0</v>
      </c>
      <c r="M83" s="32"/>
      <c r="N83" s="6" t="s">
        <f>=I83+J83+K83+L83</f>
      </c>
      <c r="O83" s="30"/>
    </row>
    <row collapsed="false" customFormat="false" customHeight="false" hidden="false" ht="12.1" outlineLevel="0" r="84">
      <c r="A84" s="29" t="n">
        <v>43637</v>
      </c>
      <c r="B84" s="30" t="s">
        <v>257</v>
      </c>
      <c r="C84" s="30" t="s">
        <v>295</v>
      </c>
      <c r="D84" s="30" t="s">
        <v>249</v>
      </c>
      <c r="E84" s="30" t="s">
        <v>17</v>
      </c>
      <c r="F84" s="30" t="s">
        <v>23</v>
      </c>
      <c r="G84" s="31" t="n">
        <v>-22</v>
      </c>
      <c r="H84" s="32" t="n">
        <v>754</v>
      </c>
      <c r="I84" s="32" t="n">
        <v>16588</v>
      </c>
      <c r="J84" s="32" t="n">
        <v>0</v>
      </c>
      <c r="K84" s="32" t="n">
        <v>0</v>
      </c>
      <c r="L84" s="32" t="n">
        <v>0</v>
      </c>
      <c r="M84" s="32"/>
      <c r="N84" s="6" t="s">
        <f>=I84+J84+K84+L84</f>
      </c>
      <c r="O84" s="30"/>
    </row>
    <row collapsed="false" customFormat="false" customHeight="false" hidden="false" ht="12.1" outlineLevel="0" r="85">
      <c r="A85" s="20" t="n">
        <v>43637</v>
      </c>
      <c r="B85" s="16" t="s">
        <v>318</v>
      </c>
      <c r="C85" s="16" t="s">
        <v>319</v>
      </c>
      <c r="D85" s="16" t="s">
        <v>246</v>
      </c>
      <c r="E85" s="16" t="s">
        <v>320</v>
      </c>
      <c r="F85" s="16" t="s">
        <v>23</v>
      </c>
      <c r="G85" s="7" t="n">
        <v>1000</v>
      </c>
      <c r="H85" s="6" t="n">
        <v>63.2</v>
      </c>
      <c r="I85" s="6" t="n">
        <v>-63200</v>
      </c>
      <c r="J85" s="6" t="n">
        <v>0</v>
      </c>
      <c r="K85" s="6" t="n">
        <v>-66.3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5" t="n">
        <v>43637.999305556</v>
      </c>
      <c r="B86" s="26" t="s">
        <v>298</v>
      </c>
      <c r="C86" s="26" t="s">
        <v>299</v>
      </c>
      <c r="D86" s="26" t="s">
        <v>298</v>
      </c>
      <c r="E86" s="26" t="s">
        <v>298</v>
      </c>
      <c r="F86" s="26" t="s">
        <v>23</v>
      </c>
      <c r="G86" s="27" t="n">
        <v>1</v>
      </c>
      <c r="H86" s="28" t="n">
        <v>-129.32</v>
      </c>
      <c r="I86" s="28" t="n">
        <v>-129.32</v>
      </c>
      <c r="J86" s="28" t="n">
        <v>0</v>
      </c>
      <c r="K86" s="28" t="n">
        <v>0</v>
      </c>
      <c r="L86" s="28" t="n">
        <v>0</v>
      </c>
      <c r="M86" s="28"/>
      <c r="N86" s="6" t="s">
        <f>=I86+J86+K86+L86</f>
      </c>
      <c r="O86" s="26"/>
    </row>
    <row collapsed="false" customFormat="false" customHeight="false" hidden="false" ht="12.1" outlineLevel="0" r="87">
      <c r="A87" s="21" t="n">
        <v>43640</v>
      </c>
      <c r="B87" s="22" t="s">
        <v>288</v>
      </c>
      <c r="C87" s="22" t="s">
        <v>80</v>
      </c>
      <c r="D87" s="22" t="s">
        <v>288</v>
      </c>
      <c r="E87" s="22" t="s">
        <v>288</v>
      </c>
      <c r="F87" s="22" t="s">
        <v>23</v>
      </c>
      <c r="G87" s="23" t="n">
        <v>1</v>
      </c>
      <c r="H87" s="24" t="n">
        <v>10000</v>
      </c>
      <c r="I87" s="24" t="n">
        <v>10000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5" t="n">
        <v>43640</v>
      </c>
      <c r="B88" s="26" t="s">
        <v>298</v>
      </c>
      <c r="C88" s="26" t="s">
        <v>321</v>
      </c>
      <c r="D88" s="26" t="s">
        <v>298</v>
      </c>
      <c r="E88" s="26" t="s">
        <v>298</v>
      </c>
      <c r="F88" s="26" t="s">
        <v>23</v>
      </c>
      <c r="G88" s="27" t="n">
        <v>1</v>
      </c>
      <c r="H88" s="28" t="n">
        <v>-0.03</v>
      </c>
      <c r="I88" s="28" t="n">
        <v>-0.03</v>
      </c>
      <c r="J88" s="28" t="n">
        <v>0</v>
      </c>
      <c r="K88" s="28" t="n">
        <v>0</v>
      </c>
      <c r="L88" s="28" t="n">
        <v>0</v>
      </c>
      <c r="M88" s="28"/>
      <c r="N88" s="6" t="s">
        <f>=I88+J88+K88+L88</f>
      </c>
      <c r="O88" s="26"/>
    </row>
    <row collapsed="false" customFormat="false" customHeight="false" hidden="false" ht="12.1" outlineLevel="0" r="89">
      <c r="A89" s="21" t="n">
        <v>43644</v>
      </c>
      <c r="B89" s="22" t="s">
        <v>288</v>
      </c>
      <c r="C89" s="22" t="s">
        <v>80</v>
      </c>
      <c r="D89" s="22" t="s">
        <v>288</v>
      </c>
      <c r="E89" s="22" t="s">
        <v>288</v>
      </c>
      <c r="F89" s="22" t="s">
        <v>23</v>
      </c>
      <c r="G89" s="23" t="n">
        <v>1</v>
      </c>
      <c r="H89" s="24" t="n">
        <v>103000</v>
      </c>
      <c r="I89" s="24" t="n">
        <v>103000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43644</v>
      </c>
      <c r="B90" s="16" t="s">
        <v>252</v>
      </c>
      <c r="C90" s="16" t="s">
        <v>291</v>
      </c>
      <c r="D90" s="16" t="s">
        <v>246</v>
      </c>
      <c r="E90" s="16" t="s">
        <v>65</v>
      </c>
      <c r="F90" s="16" t="s">
        <v>23</v>
      </c>
      <c r="G90" s="7" t="n">
        <v>40</v>
      </c>
      <c r="H90" s="6" t="n">
        <v>100.07</v>
      </c>
      <c r="I90" s="6" t="n">
        <v>-40028</v>
      </c>
      <c r="J90" s="6" t="n">
        <v>-222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5" t="n">
        <v>43644</v>
      </c>
      <c r="B91" s="26" t="s">
        <v>298</v>
      </c>
      <c r="C91" s="26" t="s">
        <v>299</v>
      </c>
      <c r="D91" s="26" t="s">
        <v>298</v>
      </c>
      <c r="E91" s="26" t="s">
        <v>298</v>
      </c>
      <c r="F91" s="26" t="s">
        <v>23</v>
      </c>
      <c r="G91" s="27" t="n">
        <v>1</v>
      </c>
      <c r="H91" s="28" t="n">
        <v>-45.3</v>
      </c>
      <c r="I91" s="28" t="n">
        <v>-45.3</v>
      </c>
      <c r="J91" s="28" t="n">
        <v>0</v>
      </c>
      <c r="K91" s="28" t="n">
        <v>0</v>
      </c>
      <c r="L91" s="28" t="n">
        <v>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1" t="n">
        <v>43647</v>
      </c>
      <c r="B92" s="22" t="s">
        <v>301</v>
      </c>
      <c r="C92" s="22" t="s">
        <v>322</v>
      </c>
      <c r="D92" s="22" t="s">
        <v>301</v>
      </c>
      <c r="E92" s="22" t="s">
        <v>301</v>
      </c>
      <c r="F92" s="22" t="s">
        <v>23</v>
      </c>
      <c r="G92" s="23" t="n">
        <v>1</v>
      </c>
      <c r="H92" s="24" t="n">
        <v>43.93</v>
      </c>
      <c r="I92" s="24" t="n">
        <v>43.93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43647</v>
      </c>
      <c r="B93" s="22" t="s">
        <v>301</v>
      </c>
      <c r="C93" s="22" t="s">
        <v>323</v>
      </c>
      <c r="D93" s="22" t="s">
        <v>301</v>
      </c>
      <c r="E93" s="22" t="s">
        <v>301</v>
      </c>
      <c r="F93" s="22" t="s">
        <v>23</v>
      </c>
      <c r="G93" s="23" t="n">
        <v>1</v>
      </c>
      <c r="H93" s="24" t="n">
        <v>3624</v>
      </c>
      <c r="I93" s="24" t="n">
        <v>3624</v>
      </c>
      <c r="J93" s="24" t="n">
        <v>0</v>
      </c>
      <c r="K93" s="24" t="n">
        <v>-42.76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1" t="n">
        <v>43647</v>
      </c>
      <c r="B94" s="22" t="s">
        <v>301</v>
      </c>
      <c r="C94" s="22" t="s">
        <v>314</v>
      </c>
      <c r="D94" s="22" t="s">
        <v>301</v>
      </c>
      <c r="E94" s="22" t="s">
        <v>301</v>
      </c>
      <c r="F94" s="22" t="s">
        <v>23</v>
      </c>
      <c r="G94" s="23" t="n">
        <v>1</v>
      </c>
      <c r="H94" s="24" t="n">
        <v>1596</v>
      </c>
      <c r="I94" s="24" t="n">
        <v>1596</v>
      </c>
      <c r="J94" s="24" t="n">
        <v>0</v>
      </c>
      <c r="K94" s="24" t="n">
        <v>-18.83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43647</v>
      </c>
      <c r="B95" s="16" t="s">
        <v>318</v>
      </c>
      <c r="C95" s="16" t="s">
        <v>319</v>
      </c>
      <c r="D95" s="16" t="s">
        <v>246</v>
      </c>
      <c r="E95" s="16" t="s">
        <v>320</v>
      </c>
      <c r="F95" s="16" t="s">
        <v>23</v>
      </c>
      <c r="G95" s="7" t="n">
        <v>1000</v>
      </c>
      <c r="H95" s="6" t="n">
        <v>62.995</v>
      </c>
      <c r="I95" s="6" t="n">
        <v>-62995</v>
      </c>
      <c r="J95" s="6" t="n">
        <v>0</v>
      </c>
      <c r="K95" s="6" t="n">
        <v>-66.3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43647.999305556</v>
      </c>
      <c r="B96" s="26" t="s">
        <v>298</v>
      </c>
      <c r="C96" s="26" t="s">
        <v>305</v>
      </c>
      <c r="D96" s="26" t="s">
        <v>298</v>
      </c>
      <c r="E96" s="26" t="s">
        <v>298</v>
      </c>
      <c r="F96" s="26" t="s">
        <v>23</v>
      </c>
      <c r="G96" s="27" t="n">
        <v>1</v>
      </c>
      <c r="H96" s="28" t="n">
        <v>-12.55</v>
      </c>
      <c r="I96" s="28" t="n">
        <v>-12.55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43650</v>
      </c>
      <c r="B97" s="22" t="s">
        <v>288</v>
      </c>
      <c r="C97" s="22" t="s">
        <v>80</v>
      </c>
      <c r="D97" s="22" t="s">
        <v>288</v>
      </c>
      <c r="E97" s="22" t="s">
        <v>288</v>
      </c>
      <c r="F97" s="22" t="s">
        <v>23</v>
      </c>
      <c r="G97" s="23" t="n">
        <v>1</v>
      </c>
      <c r="H97" s="24" t="n">
        <v>900</v>
      </c>
      <c r="I97" s="24" t="n">
        <v>900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43650</v>
      </c>
      <c r="B98" s="16" t="s">
        <v>258</v>
      </c>
      <c r="C98" s="16" t="s">
        <v>297</v>
      </c>
      <c r="D98" s="16" t="s">
        <v>246</v>
      </c>
      <c r="E98" s="16" t="s">
        <v>17</v>
      </c>
      <c r="F98" s="16" t="s">
        <v>23</v>
      </c>
      <c r="G98" s="7" t="n">
        <v>10</v>
      </c>
      <c r="H98" s="6" t="n">
        <v>645.8</v>
      </c>
      <c r="I98" s="6" t="n">
        <v>-6458</v>
      </c>
      <c r="J98" s="6" t="n">
        <v>0</v>
      </c>
      <c r="K98" s="6" t="n">
        <v>0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5" t="n">
        <v>43650</v>
      </c>
      <c r="B99" s="26" t="s">
        <v>298</v>
      </c>
      <c r="C99" s="26" t="s">
        <v>299</v>
      </c>
      <c r="D99" s="26" t="s">
        <v>298</v>
      </c>
      <c r="E99" s="26" t="s">
        <v>298</v>
      </c>
      <c r="F99" s="26" t="s">
        <v>23</v>
      </c>
      <c r="G99" s="27" t="n">
        <v>1</v>
      </c>
      <c r="H99" s="28" t="n">
        <v>-41.95</v>
      </c>
      <c r="I99" s="28" t="n">
        <v>-41.95</v>
      </c>
      <c r="J99" s="28" t="n">
        <v>0</v>
      </c>
      <c r="K99" s="28" t="n">
        <v>0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43656</v>
      </c>
      <c r="B100" s="26" t="s">
        <v>298</v>
      </c>
      <c r="C100" s="26" t="s">
        <v>300</v>
      </c>
      <c r="D100" s="26" t="s">
        <v>298</v>
      </c>
      <c r="E100" s="26" t="s">
        <v>298</v>
      </c>
      <c r="F100" s="26" t="s">
        <v>23</v>
      </c>
      <c r="G100" s="27" t="n">
        <v>1</v>
      </c>
      <c r="H100" s="28" t="n">
        <v>-177</v>
      </c>
      <c r="I100" s="28" t="n">
        <v>-177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43661</v>
      </c>
      <c r="B101" s="22" t="s">
        <v>301</v>
      </c>
      <c r="C101" s="22" t="s">
        <v>324</v>
      </c>
      <c r="D101" s="22" t="s">
        <v>301</v>
      </c>
      <c r="E101" s="22" t="s">
        <v>301</v>
      </c>
      <c r="F101" s="22" t="s">
        <v>23</v>
      </c>
      <c r="G101" s="23" t="n">
        <v>1</v>
      </c>
      <c r="H101" s="24" t="n">
        <v>6786</v>
      </c>
      <c r="I101" s="24" t="n">
        <v>6786</v>
      </c>
      <c r="J101" s="24" t="n">
        <v>0</v>
      </c>
      <c r="K101" s="24" t="n">
        <v>-80.07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21" t="n">
        <v>43661</v>
      </c>
      <c r="B102" s="22" t="s">
        <v>301</v>
      </c>
      <c r="C102" s="22" t="s">
        <v>309</v>
      </c>
      <c r="D102" s="22" t="s">
        <v>301</v>
      </c>
      <c r="E102" s="22" t="s">
        <v>301</v>
      </c>
      <c r="F102" s="22" t="s">
        <v>23</v>
      </c>
      <c r="G102" s="23" t="n">
        <v>1</v>
      </c>
      <c r="H102" s="24" t="n">
        <v>413.1</v>
      </c>
      <c r="I102" s="24" t="n">
        <v>413.1</v>
      </c>
      <c r="J102" s="24" t="n">
        <v>0</v>
      </c>
      <c r="K102" s="24" t="n">
        <v>-0.97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0" t="n">
        <v>43662</v>
      </c>
      <c r="B103" s="16" t="s">
        <v>64</v>
      </c>
      <c r="C103" s="16" t="s">
        <v>289</v>
      </c>
      <c r="D103" s="16" t="s">
        <v>246</v>
      </c>
      <c r="E103" s="16" t="s">
        <v>65</v>
      </c>
      <c r="F103" s="16" t="s">
        <v>23</v>
      </c>
      <c r="G103" s="7" t="n">
        <v>7</v>
      </c>
      <c r="H103" s="6" t="n">
        <v>100.156</v>
      </c>
      <c r="I103" s="6" t="n">
        <v>-7010.92</v>
      </c>
      <c r="J103" s="6" t="n">
        <v>-135.24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5" t="n">
        <v>43662</v>
      </c>
      <c r="B104" s="26" t="s">
        <v>298</v>
      </c>
      <c r="C104" s="26" t="s">
        <v>299</v>
      </c>
      <c r="D104" s="26" t="s">
        <v>298</v>
      </c>
      <c r="E104" s="26" t="s">
        <v>298</v>
      </c>
      <c r="F104" s="26" t="s">
        <v>23</v>
      </c>
      <c r="G104" s="27" t="n">
        <v>1</v>
      </c>
      <c r="H104" s="28" t="n">
        <v>-42</v>
      </c>
      <c r="I104" s="28" t="n">
        <v>-42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43663</v>
      </c>
      <c r="B105" s="22" t="s">
        <v>301</v>
      </c>
      <c r="C105" s="22" t="s">
        <v>310</v>
      </c>
      <c r="D105" s="22" t="s">
        <v>301</v>
      </c>
      <c r="E105" s="22" t="s">
        <v>301</v>
      </c>
      <c r="F105" s="22" t="s">
        <v>23</v>
      </c>
      <c r="G105" s="23" t="n">
        <v>1</v>
      </c>
      <c r="H105" s="24" t="n">
        <v>800.4</v>
      </c>
      <c r="I105" s="24" t="n">
        <v>800.4</v>
      </c>
      <c r="J105" s="24" t="n">
        <v>0</v>
      </c>
      <c r="K105" s="24" t="n">
        <v>-1.89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9" t="n">
        <v>43665</v>
      </c>
      <c r="B106" s="30" t="s">
        <v>259</v>
      </c>
      <c r="C106" s="30" t="s">
        <v>304</v>
      </c>
      <c r="D106" s="30" t="s">
        <v>249</v>
      </c>
      <c r="E106" s="30" t="s">
        <v>17</v>
      </c>
      <c r="F106" s="30" t="s">
        <v>23</v>
      </c>
      <c r="G106" s="31" t="n">
        <v>-1000</v>
      </c>
      <c r="H106" s="32" t="n">
        <v>33.765</v>
      </c>
      <c r="I106" s="32" t="n">
        <v>33765</v>
      </c>
      <c r="J106" s="32" t="n">
        <v>0</v>
      </c>
      <c r="K106" s="32" t="n">
        <v>0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0" t="n">
        <v>43665</v>
      </c>
      <c r="B107" s="16" t="s">
        <v>258</v>
      </c>
      <c r="C107" s="16" t="s">
        <v>297</v>
      </c>
      <c r="D107" s="16" t="s">
        <v>246</v>
      </c>
      <c r="E107" s="16" t="s">
        <v>17</v>
      </c>
      <c r="F107" s="16" t="s">
        <v>23</v>
      </c>
      <c r="G107" s="7" t="n">
        <v>50</v>
      </c>
      <c r="H107" s="6" t="n">
        <v>636.2</v>
      </c>
      <c r="I107" s="6" t="n">
        <v>-31810</v>
      </c>
      <c r="J107" s="6" t="n">
        <v>0</v>
      </c>
      <c r="K107" s="6" t="n">
        <v>0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43665</v>
      </c>
      <c r="B108" s="16" t="s">
        <v>25</v>
      </c>
      <c r="C108" s="16" t="s">
        <v>26</v>
      </c>
      <c r="D108" s="16" t="s">
        <v>246</v>
      </c>
      <c r="E108" s="16" t="s">
        <v>17</v>
      </c>
      <c r="F108" s="16" t="s">
        <v>19</v>
      </c>
      <c r="G108" s="7" t="n">
        <v>20</v>
      </c>
      <c r="H108" s="6" t="n">
        <v>33.1</v>
      </c>
      <c r="I108" s="6" t="n">
        <v>-662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5" t="n">
        <v>43665</v>
      </c>
      <c r="B109" s="26" t="s">
        <v>298</v>
      </c>
      <c r="C109" s="26" t="s">
        <v>299</v>
      </c>
      <c r="D109" s="26" t="s">
        <v>298</v>
      </c>
      <c r="E109" s="26" t="s">
        <v>298</v>
      </c>
      <c r="F109" s="26" t="s">
        <v>23</v>
      </c>
      <c r="G109" s="27" t="n">
        <v>1</v>
      </c>
      <c r="H109" s="28" t="n">
        <v>-179.16</v>
      </c>
      <c r="I109" s="28" t="n">
        <v>-179.16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43665.999305556</v>
      </c>
      <c r="B110" s="26" t="s">
        <v>298</v>
      </c>
      <c r="C110" s="26" t="s">
        <v>325</v>
      </c>
      <c r="D110" s="26" t="s">
        <v>298</v>
      </c>
      <c r="E110" s="26" t="s">
        <v>298</v>
      </c>
      <c r="F110" s="26" t="s">
        <v>19</v>
      </c>
      <c r="G110" s="27" t="n">
        <v>1</v>
      </c>
      <c r="H110" s="28" t="n">
        <v>-0.01</v>
      </c>
      <c r="I110" s="28" t="n">
        <v>-0.01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1" t="n">
        <v>43668</v>
      </c>
      <c r="B111" s="22" t="s">
        <v>301</v>
      </c>
      <c r="C111" s="22" t="s">
        <v>326</v>
      </c>
      <c r="D111" s="22" t="s">
        <v>301</v>
      </c>
      <c r="E111" s="22" t="s">
        <v>301</v>
      </c>
      <c r="F111" s="22" t="s">
        <v>23</v>
      </c>
      <c r="G111" s="23" t="n">
        <v>1</v>
      </c>
      <c r="H111" s="24" t="n">
        <v>2253.4</v>
      </c>
      <c r="I111" s="24" t="n">
        <v>2253.4</v>
      </c>
      <c r="J111" s="24" t="n">
        <v>0</v>
      </c>
      <c r="K111" s="24" t="n">
        <v>-26.59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43669</v>
      </c>
      <c r="B112" s="22" t="s">
        <v>301</v>
      </c>
      <c r="C112" s="22" t="s">
        <v>327</v>
      </c>
      <c r="D112" s="22" t="s">
        <v>301</v>
      </c>
      <c r="E112" s="22" t="s">
        <v>301</v>
      </c>
      <c r="F112" s="22" t="s">
        <v>23</v>
      </c>
      <c r="G112" s="23" t="n">
        <v>1</v>
      </c>
      <c r="H112" s="24" t="n">
        <v>828.77</v>
      </c>
      <c r="I112" s="24" t="n">
        <v>828.77</v>
      </c>
      <c r="J112" s="24" t="n">
        <v>0</v>
      </c>
      <c r="K112" s="24" t="n">
        <v>-9.78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1" t="n">
        <v>43675</v>
      </c>
      <c r="B113" s="22" t="s">
        <v>288</v>
      </c>
      <c r="C113" s="22" t="s">
        <v>80</v>
      </c>
      <c r="D113" s="22" t="s">
        <v>288</v>
      </c>
      <c r="E113" s="22" t="s">
        <v>288</v>
      </c>
      <c r="F113" s="22" t="s">
        <v>23</v>
      </c>
      <c r="G113" s="23" t="n">
        <v>1</v>
      </c>
      <c r="H113" s="24" t="n">
        <v>22000</v>
      </c>
      <c r="I113" s="24" t="n">
        <v>22000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43675</v>
      </c>
      <c r="B114" s="16" t="s">
        <v>49</v>
      </c>
      <c r="C114" s="16" t="s">
        <v>328</v>
      </c>
      <c r="D114" s="16" t="s">
        <v>246</v>
      </c>
      <c r="E114" s="16" t="s">
        <v>17</v>
      </c>
      <c r="F114" s="16" t="s">
        <v>23</v>
      </c>
      <c r="G114" s="7" t="n">
        <v>10000</v>
      </c>
      <c r="H114" s="6" t="n">
        <v>2.665</v>
      </c>
      <c r="I114" s="6" t="n">
        <v>-26650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5" t="n">
        <v>43675</v>
      </c>
      <c r="B115" s="26" t="s">
        <v>298</v>
      </c>
      <c r="C115" s="26" t="s">
        <v>299</v>
      </c>
      <c r="D115" s="26" t="s">
        <v>298</v>
      </c>
      <c r="E115" s="26" t="s">
        <v>298</v>
      </c>
      <c r="F115" s="26" t="s">
        <v>23</v>
      </c>
      <c r="G115" s="27" t="n">
        <v>1</v>
      </c>
      <c r="H115" s="28" t="n">
        <v>-43.97</v>
      </c>
      <c r="I115" s="28" t="n">
        <v>-43.97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43679</v>
      </c>
      <c r="B116" s="22" t="s">
        <v>301</v>
      </c>
      <c r="C116" s="22" t="s">
        <v>329</v>
      </c>
      <c r="D116" s="22" t="s">
        <v>301</v>
      </c>
      <c r="E116" s="22" t="s">
        <v>301</v>
      </c>
      <c r="F116" s="22" t="s">
        <v>23</v>
      </c>
      <c r="G116" s="23" t="n">
        <v>1</v>
      </c>
      <c r="H116" s="24" t="n">
        <v>220</v>
      </c>
      <c r="I116" s="24" t="n">
        <v>220</v>
      </c>
      <c r="J116" s="24" t="n">
        <v>0</v>
      </c>
      <c r="K116" s="24" t="n">
        <v>-2.6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43682</v>
      </c>
      <c r="B117" s="22" t="s">
        <v>301</v>
      </c>
      <c r="C117" s="22" t="s">
        <v>330</v>
      </c>
      <c r="D117" s="22" t="s">
        <v>301</v>
      </c>
      <c r="E117" s="22" t="s">
        <v>301</v>
      </c>
      <c r="F117" s="22" t="s">
        <v>23</v>
      </c>
      <c r="G117" s="23" t="n">
        <v>1</v>
      </c>
      <c r="H117" s="24" t="n">
        <v>6630</v>
      </c>
      <c r="I117" s="24" t="n">
        <v>6630</v>
      </c>
      <c r="J117" s="24" t="n">
        <v>0</v>
      </c>
      <c r="K117" s="24" t="n">
        <v>-78.23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43683</v>
      </c>
      <c r="B118" s="16" t="s">
        <v>260</v>
      </c>
      <c r="C118" s="16" t="s">
        <v>308</v>
      </c>
      <c r="D118" s="16" t="s">
        <v>246</v>
      </c>
      <c r="E118" s="16" t="s">
        <v>17</v>
      </c>
      <c r="F118" s="16" t="s">
        <v>23</v>
      </c>
      <c r="G118" s="7" t="n">
        <v>50</v>
      </c>
      <c r="H118" s="6" t="n">
        <v>146.1</v>
      </c>
      <c r="I118" s="6" t="n">
        <v>-7305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43683</v>
      </c>
      <c r="B119" s="16" t="s">
        <v>252</v>
      </c>
      <c r="C119" s="16" t="s">
        <v>291</v>
      </c>
      <c r="D119" s="16" t="s">
        <v>246</v>
      </c>
      <c r="E119" s="16" t="s">
        <v>65</v>
      </c>
      <c r="F119" s="16" t="s">
        <v>23</v>
      </c>
      <c r="G119" s="7" t="n">
        <v>3</v>
      </c>
      <c r="H119" s="6" t="n">
        <v>100.23</v>
      </c>
      <c r="I119" s="6" t="n">
        <v>-3006.9</v>
      </c>
      <c r="J119" s="6" t="n">
        <v>-26.64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5" t="n">
        <v>43683</v>
      </c>
      <c r="B120" s="26" t="s">
        <v>298</v>
      </c>
      <c r="C120" s="26" t="s">
        <v>299</v>
      </c>
      <c r="D120" s="26" t="s">
        <v>298</v>
      </c>
      <c r="E120" s="26" t="s">
        <v>298</v>
      </c>
      <c r="F120" s="26" t="s">
        <v>23</v>
      </c>
      <c r="G120" s="27" t="n">
        <v>1</v>
      </c>
      <c r="H120" s="28" t="n">
        <v>-127.6</v>
      </c>
      <c r="I120" s="28" t="n">
        <v>-127.6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1" t="n">
        <v>43683</v>
      </c>
      <c r="B121" s="22" t="s">
        <v>288</v>
      </c>
      <c r="C121" s="22" t="s">
        <v>80</v>
      </c>
      <c r="D121" s="22" t="s">
        <v>288</v>
      </c>
      <c r="E121" s="22" t="s">
        <v>288</v>
      </c>
      <c r="F121" s="22" t="s">
        <v>23</v>
      </c>
      <c r="G121" s="23" t="n">
        <v>1</v>
      </c>
      <c r="H121" s="24" t="n">
        <v>30000</v>
      </c>
      <c r="I121" s="24" t="n">
        <v>30000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43683</v>
      </c>
      <c r="B122" s="16" t="s">
        <v>258</v>
      </c>
      <c r="C122" s="16" t="s">
        <v>297</v>
      </c>
      <c r="D122" s="16" t="s">
        <v>246</v>
      </c>
      <c r="E122" s="16" t="s">
        <v>17</v>
      </c>
      <c r="F122" s="16" t="s">
        <v>23</v>
      </c>
      <c r="G122" s="7" t="n">
        <v>40</v>
      </c>
      <c r="H122" s="6" t="n">
        <v>666.6</v>
      </c>
      <c r="I122" s="6" t="n">
        <v>-26664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43685</v>
      </c>
      <c r="B123" s="16" t="s">
        <v>16</v>
      </c>
      <c r="C123" s="16" t="s">
        <v>331</v>
      </c>
      <c r="D123" s="16" t="s">
        <v>246</v>
      </c>
      <c r="E123" s="16" t="s">
        <v>17</v>
      </c>
      <c r="F123" s="16" t="s">
        <v>19</v>
      </c>
      <c r="G123" s="7" t="n">
        <v>20</v>
      </c>
      <c r="H123" s="6" t="n">
        <v>37.3</v>
      </c>
      <c r="I123" s="6" t="n">
        <v>-746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43685</v>
      </c>
      <c r="B124" s="26" t="s">
        <v>298</v>
      </c>
      <c r="C124" s="26" t="s">
        <v>299</v>
      </c>
      <c r="D124" s="26" t="s">
        <v>298</v>
      </c>
      <c r="E124" s="26" t="s">
        <v>298</v>
      </c>
      <c r="F124" s="26" t="s">
        <v>23</v>
      </c>
      <c r="G124" s="27" t="n">
        <v>1</v>
      </c>
      <c r="H124" s="28" t="n">
        <v>-90</v>
      </c>
      <c r="I124" s="28" t="n">
        <v>-90</v>
      </c>
      <c r="J124" s="28" t="n">
        <v>8.88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43685</v>
      </c>
      <c r="B125" s="22" t="s">
        <v>301</v>
      </c>
      <c r="C125" s="22" t="s">
        <v>313</v>
      </c>
      <c r="D125" s="22" t="s">
        <v>301</v>
      </c>
      <c r="E125" s="22" t="s">
        <v>301</v>
      </c>
      <c r="F125" s="22" t="s">
        <v>23</v>
      </c>
      <c r="G125" s="23" t="n">
        <v>1</v>
      </c>
      <c r="H125" s="24" t="n">
        <v>929.89</v>
      </c>
      <c r="I125" s="24" t="n">
        <v>929.89</v>
      </c>
      <c r="J125" s="24" t="n">
        <v>0</v>
      </c>
      <c r="K125" s="24" t="n">
        <v>-2.19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43685</v>
      </c>
      <c r="B126" s="26" t="s">
        <v>298</v>
      </c>
      <c r="C126" s="26" t="s">
        <v>300</v>
      </c>
      <c r="D126" s="26" t="s">
        <v>298</v>
      </c>
      <c r="E126" s="26" t="s">
        <v>298</v>
      </c>
      <c r="F126" s="26" t="s">
        <v>23</v>
      </c>
      <c r="G126" s="27" t="n">
        <v>1</v>
      </c>
      <c r="H126" s="28" t="n">
        <v>-177</v>
      </c>
      <c r="I126" s="28" t="n">
        <v>-177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43685.999305556</v>
      </c>
      <c r="B127" s="26" t="s">
        <v>298</v>
      </c>
      <c r="C127" s="26" t="s">
        <v>325</v>
      </c>
      <c r="D127" s="26" t="s">
        <v>298</v>
      </c>
      <c r="E127" s="26" t="s">
        <v>298</v>
      </c>
      <c r="F127" s="26" t="s">
        <v>19</v>
      </c>
      <c r="G127" s="27" t="n">
        <v>1</v>
      </c>
      <c r="H127" s="28" t="n">
        <v>-0.01</v>
      </c>
      <c r="I127" s="28" t="n">
        <v>-0.01</v>
      </c>
      <c r="J127" s="28" t="n">
        <v>0</v>
      </c>
      <c r="K127" s="28" t="n">
        <v>0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1" t="n">
        <v>43690</v>
      </c>
      <c r="B128" s="22" t="s">
        <v>301</v>
      </c>
      <c r="C128" s="22" t="s">
        <v>309</v>
      </c>
      <c r="D128" s="22" t="s">
        <v>301</v>
      </c>
      <c r="E128" s="22" t="s">
        <v>301</v>
      </c>
      <c r="F128" s="22" t="s">
        <v>23</v>
      </c>
      <c r="G128" s="23" t="n">
        <v>1</v>
      </c>
      <c r="H128" s="24" t="n">
        <v>412.1</v>
      </c>
      <c r="I128" s="24" t="n">
        <v>412.1</v>
      </c>
      <c r="J128" s="24" t="n">
        <v>0</v>
      </c>
      <c r="K128" s="24" t="n">
        <v>-0.97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1" t="n">
        <v>43690</v>
      </c>
      <c r="B129" s="22" t="s">
        <v>301</v>
      </c>
      <c r="C129" s="22" t="s">
        <v>310</v>
      </c>
      <c r="D129" s="22" t="s">
        <v>301</v>
      </c>
      <c r="E129" s="22" t="s">
        <v>301</v>
      </c>
      <c r="F129" s="22" t="s">
        <v>23</v>
      </c>
      <c r="G129" s="23" t="n">
        <v>1</v>
      </c>
      <c r="H129" s="24" t="n">
        <v>829.7</v>
      </c>
      <c r="I129" s="24" t="n">
        <v>829.7</v>
      </c>
      <c r="J129" s="24" t="n">
        <v>0</v>
      </c>
      <c r="K129" s="24" t="n">
        <v>-1.96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43717</v>
      </c>
      <c r="B130" s="22" t="s">
        <v>332</v>
      </c>
      <c r="C130" s="22" t="s">
        <v>333</v>
      </c>
      <c r="D130" s="22" t="s">
        <v>332</v>
      </c>
      <c r="E130" s="22" t="s">
        <v>332</v>
      </c>
      <c r="F130" s="22" t="s">
        <v>23</v>
      </c>
      <c r="G130" s="23" t="n">
        <v>96</v>
      </c>
      <c r="H130" s="24" t="n">
        <v>300</v>
      </c>
      <c r="I130" s="24" t="n">
        <v>28800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43717</v>
      </c>
      <c r="B131" s="22" t="s">
        <v>301</v>
      </c>
      <c r="C131" s="22" t="s">
        <v>334</v>
      </c>
      <c r="D131" s="22" t="s">
        <v>301</v>
      </c>
      <c r="E131" s="22" t="s">
        <v>301</v>
      </c>
      <c r="F131" s="22" t="s">
        <v>23</v>
      </c>
      <c r="G131" s="23" t="n">
        <v>1</v>
      </c>
      <c r="H131" s="24" t="n">
        <v>2800.32</v>
      </c>
      <c r="I131" s="24" t="n">
        <v>2800.32</v>
      </c>
      <c r="J131" s="24" t="n">
        <v>0</v>
      </c>
      <c r="K131" s="24" t="n">
        <v>-6.61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43719</v>
      </c>
      <c r="B132" s="22" t="s">
        <v>288</v>
      </c>
      <c r="C132" s="22" t="s">
        <v>80</v>
      </c>
      <c r="D132" s="22" t="s">
        <v>288</v>
      </c>
      <c r="E132" s="22" t="s">
        <v>288</v>
      </c>
      <c r="F132" s="22" t="s">
        <v>23</v>
      </c>
      <c r="G132" s="23" t="n">
        <v>1</v>
      </c>
      <c r="H132" s="24" t="n">
        <v>68000</v>
      </c>
      <c r="I132" s="24" t="n">
        <v>68000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1" t="n">
        <v>43719</v>
      </c>
      <c r="B133" s="22" t="s">
        <v>301</v>
      </c>
      <c r="C133" s="22" t="s">
        <v>309</v>
      </c>
      <c r="D133" s="22" t="s">
        <v>301</v>
      </c>
      <c r="E133" s="22" t="s">
        <v>301</v>
      </c>
      <c r="F133" s="22" t="s">
        <v>23</v>
      </c>
      <c r="G133" s="23" t="n">
        <v>1</v>
      </c>
      <c r="H133" s="24" t="n">
        <v>410.1</v>
      </c>
      <c r="I133" s="24" t="n">
        <v>410.1</v>
      </c>
      <c r="J133" s="24" t="n">
        <v>0</v>
      </c>
      <c r="K133" s="24" t="n">
        <v>-0.97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20" t="n">
        <v>43719</v>
      </c>
      <c r="B134" s="16" t="s">
        <v>264</v>
      </c>
      <c r="C134" s="16" t="s">
        <v>335</v>
      </c>
      <c r="D134" s="16" t="s">
        <v>246</v>
      </c>
      <c r="E134" s="16" t="s">
        <v>17</v>
      </c>
      <c r="F134" s="16" t="s">
        <v>23</v>
      </c>
      <c r="G134" s="7" t="n">
        <v>180</v>
      </c>
      <c r="H134" s="6" t="n">
        <v>413.95</v>
      </c>
      <c r="I134" s="6" t="n">
        <v>-74511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5" t="n">
        <v>43719</v>
      </c>
      <c r="B135" s="26" t="s">
        <v>298</v>
      </c>
      <c r="C135" s="26" t="s">
        <v>299</v>
      </c>
      <c r="D135" s="26" t="s">
        <v>298</v>
      </c>
      <c r="E135" s="26" t="s">
        <v>298</v>
      </c>
      <c r="F135" s="26" t="s">
        <v>23</v>
      </c>
      <c r="G135" s="27" t="n">
        <v>1</v>
      </c>
      <c r="H135" s="28" t="n">
        <v>-48.75</v>
      </c>
      <c r="I135" s="28" t="n">
        <v>-48.75</v>
      </c>
      <c r="J135" s="28" t="n">
        <v>0</v>
      </c>
      <c r="K135" s="28" t="n">
        <v>0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1" t="n">
        <v>43720</v>
      </c>
      <c r="B136" s="22" t="s">
        <v>301</v>
      </c>
      <c r="C136" s="22" t="s">
        <v>310</v>
      </c>
      <c r="D136" s="22" t="s">
        <v>301</v>
      </c>
      <c r="E136" s="22" t="s">
        <v>301</v>
      </c>
      <c r="F136" s="22" t="s">
        <v>23</v>
      </c>
      <c r="G136" s="23" t="n">
        <v>1</v>
      </c>
      <c r="H136" s="24" t="n">
        <v>826.7</v>
      </c>
      <c r="I136" s="24" t="n">
        <v>826.7</v>
      </c>
      <c r="J136" s="24" t="n">
        <v>0</v>
      </c>
      <c r="K136" s="24" t="n">
        <v>-1.95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43720</v>
      </c>
      <c r="B137" s="16" t="s">
        <v>16</v>
      </c>
      <c r="C137" s="16" t="s">
        <v>331</v>
      </c>
      <c r="D137" s="16" t="s">
        <v>246</v>
      </c>
      <c r="E137" s="16" t="s">
        <v>17</v>
      </c>
      <c r="F137" s="16" t="s">
        <v>19</v>
      </c>
      <c r="G137" s="7" t="n">
        <v>10</v>
      </c>
      <c r="H137" s="6" t="n">
        <v>37.7</v>
      </c>
      <c r="I137" s="6" t="n">
        <v>-377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43720</v>
      </c>
      <c r="B138" s="16" t="s">
        <v>52</v>
      </c>
      <c r="C138" s="16" t="s">
        <v>53</v>
      </c>
      <c r="D138" s="16" t="s">
        <v>246</v>
      </c>
      <c r="E138" s="16" t="s">
        <v>17</v>
      </c>
      <c r="F138" s="16" t="s">
        <v>19</v>
      </c>
      <c r="G138" s="7" t="n">
        <v>99</v>
      </c>
      <c r="H138" s="6" t="n">
        <v>2.1498</v>
      </c>
      <c r="I138" s="6" t="n">
        <v>-212.83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5" t="n">
        <v>43720</v>
      </c>
      <c r="B139" s="26" t="s">
        <v>298</v>
      </c>
      <c r="C139" s="26" t="s">
        <v>299</v>
      </c>
      <c r="D139" s="26" t="s">
        <v>298</v>
      </c>
      <c r="E139" s="26" t="s">
        <v>298</v>
      </c>
      <c r="F139" s="26" t="s">
        <v>23</v>
      </c>
      <c r="G139" s="27" t="n">
        <v>1</v>
      </c>
      <c r="H139" s="28" t="n">
        <v>-180</v>
      </c>
      <c r="I139" s="28" t="n">
        <v>-180</v>
      </c>
      <c r="J139" s="28" t="n">
        <v>0</v>
      </c>
      <c r="K139" s="28" t="n">
        <v>0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5" t="n">
        <v>43720.999305556</v>
      </c>
      <c r="B140" s="26" t="s">
        <v>298</v>
      </c>
      <c r="C140" s="26" t="s">
        <v>325</v>
      </c>
      <c r="D140" s="26" t="s">
        <v>298</v>
      </c>
      <c r="E140" s="26" t="s">
        <v>298</v>
      </c>
      <c r="F140" s="26" t="s">
        <v>19</v>
      </c>
      <c r="G140" s="27" t="n">
        <v>1</v>
      </c>
      <c r="H140" s="28" t="n">
        <v>-0.34</v>
      </c>
      <c r="I140" s="28" t="n">
        <v>-0.34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1" t="n">
        <v>43724</v>
      </c>
      <c r="B141" s="22" t="s">
        <v>288</v>
      </c>
      <c r="C141" s="22" t="s">
        <v>80</v>
      </c>
      <c r="D141" s="22" t="s">
        <v>288</v>
      </c>
      <c r="E141" s="22" t="s">
        <v>288</v>
      </c>
      <c r="F141" s="22" t="s">
        <v>23</v>
      </c>
      <c r="G141" s="23" t="n">
        <v>1</v>
      </c>
      <c r="H141" s="24" t="n">
        <v>36000</v>
      </c>
      <c r="I141" s="24" t="n">
        <v>36000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0" t="n">
        <v>43724</v>
      </c>
      <c r="B142" s="16" t="s">
        <v>318</v>
      </c>
      <c r="C142" s="16" t="s">
        <v>319</v>
      </c>
      <c r="D142" s="16" t="s">
        <v>246</v>
      </c>
      <c r="E142" s="16" t="s">
        <v>320</v>
      </c>
      <c r="F142" s="16" t="s">
        <v>23</v>
      </c>
      <c r="G142" s="7" t="n">
        <v>1000</v>
      </c>
      <c r="H142" s="6" t="n">
        <v>64.0375</v>
      </c>
      <c r="I142" s="6" t="n">
        <v>-64037.5</v>
      </c>
      <c r="J142" s="6" t="n">
        <v>0</v>
      </c>
      <c r="K142" s="6" t="n">
        <v>-91.3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5" t="n">
        <v>43725</v>
      </c>
      <c r="B143" s="26" t="s">
        <v>298</v>
      </c>
      <c r="C143" s="26" t="s">
        <v>300</v>
      </c>
      <c r="D143" s="26" t="s">
        <v>298</v>
      </c>
      <c r="E143" s="26" t="s">
        <v>298</v>
      </c>
      <c r="F143" s="26" t="s">
        <v>23</v>
      </c>
      <c r="G143" s="27" t="n">
        <v>1</v>
      </c>
      <c r="H143" s="28" t="n">
        <v>-177</v>
      </c>
      <c r="I143" s="28" t="n">
        <v>-177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</row>
    <row collapsed="false" customFormat="false" customHeight="false" hidden="false" ht="12.1" outlineLevel="0" r="144">
      <c r="A144" s="20" t="n">
        <v>43738</v>
      </c>
      <c r="B144" s="16" t="s">
        <v>34</v>
      </c>
      <c r="C144" s="16" t="s">
        <v>336</v>
      </c>
      <c r="D144" s="16" t="s">
        <v>246</v>
      </c>
      <c r="E144" s="16" t="s">
        <v>17</v>
      </c>
      <c r="F144" s="16" t="s">
        <v>19</v>
      </c>
      <c r="G144" s="7" t="n">
        <v>17</v>
      </c>
      <c r="H144" s="6" t="n">
        <v>28.2</v>
      </c>
      <c r="I144" s="6" t="n">
        <v>-479.4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43738</v>
      </c>
      <c r="B145" s="16" t="s">
        <v>16</v>
      </c>
      <c r="C145" s="16" t="s">
        <v>331</v>
      </c>
      <c r="D145" s="16" t="s">
        <v>246</v>
      </c>
      <c r="E145" s="16" t="s">
        <v>17</v>
      </c>
      <c r="F145" s="16" t="s">
        <v>19</v>
      </c>
      <c r="G145" s="7" t="n">
        <v>13</v>
      </c>
      <c r="H145" s="6" t="n">
        <v>36.86</v>
      </c>
      <c r="I145" s="6" t="n">
        <v>-479.18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43738</v>
      </c>
      <c r="B146" s="26" t="s">
        <v>298</v>
      </c>
      <c r="C146" s="26" t="s">
        <v>325</v>
      </c>
      <c r="D146" s="26" t="s">
        <v>298</v>
      </c>
      <c r="E146" s="26" t="s">
        <v>298</v>
      </c>
      <c r="F146" s="26" t="s">
        <v>19</v>
      </c>
      <c r="G146" s="27" t="n">
        <v>1</v>
      </c>
      <c r="H146" s="28" t="n">
        <v>-0.02</v>
      </c>
      <c r="I146" s="28" t="n">
        <v>-0.02</v>
      </c>
      <c r="J146" s="28" t="n">
        <v>0</v>
      </c>
      <c r="K146" s="28" t="n">
        <v>0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43738</v>
      </c>
      <c r="B147" s="26" t="s">
        <v>298</v>
      </c>
      <c r="C147" s="26" t="s">
        <v>299</v>
      </c>
      <c r="D147" s="26" t="s">
        <v>298</v>
      </c>
      <c r="E147" s="26" t="s">
        <v>298</v>
      </c>
      <c r="F147" s="26" t="s">
        <v>23</v>
      </c>
      <c r="G147" s="27" t="n">
        <v>1</v>
      </c>
      <c r="H147" s="28" t="n">
        <v>-180</v>
      </c>
      <c r="I147" s="28" t="n">
        <v>-180</v>
      </c>
      <c r="J147" s="28" t="n">
        <v>0</v>
      </c>
      <c r="K147" s="28" t="n">
        <v>0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1" t="n">
        <v>43739</v>
      </c>
      <c r="B148" s="22" t="s">
        <v>301</v>
      </c>
      <c r="C148" s="22" t="s">
        <v>302</v>
      </c>
      <c r="D148" s="22" t="s">
        <v>301</v>
      </c>
      <c r="E148" s="22" t="s">
        <v>301</v>
      </c>
      <c r="F148" s="22" t="s">
        <v>23</v>
      </c>
      <c r="G148" s="23" t="n">
        <v>1</v>
      </c>
      <c r="H148" s="24" t="n">
        <v>39.68</v>
      </c>
      <c r="I148" s="24" t="n">
        <v>39.68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25" t="n">
        <v>43739</v>
      </c>
      <c r="B149" s="26" t="s">
        <v>298</v>
      </c>
      <c r="C149" s="26" t="s">
        <v>299</v>
      </c>
      <c r="D149" s="26" t="s">
        <v>298</v>
      </c>
      <c r="E149" s="26" t="s">
        <v>298</v>
      </c>
      <c r="F149" s="26" t="s">
        <v>23</v>
      </c>
      <c r="G149" s="27" t="n">
        <v>1</v>
      </c>
      <c r="H149" s="28" t="n">
        <v>-11.29</v>
      </c>
      <c r="I149" s="28" t="n">
        <v>-11.29</v>
      </c>
      <c r="J149" s="28" t="n">
        <v>0</v>
      </c>
      <c r="K149" s="28" t="n">
        <v>0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43742</v>
      </c>
      <c r="B150" s="22" t="s">
        <v>288</v>
      </c>
      <c r="C150" s="22" t="s">
        <v>80</v>
      </c>
      <c r="D150" s="22" t="s">
        <v>288</v>
      </c>
      <c r="E150" s="22" t="s">
        <v>288</v>
      </c>
      <c r="F150" s="22" t="s">
        <v>23</v>
      </c>
      <c r="G150" s="23" t="n">
        <v>1</v>
      </c>
      <c r="H150" s="24" t="n">
        <v>10000</v>
      </c>
      <c r="I150" s="24" t="n">
        <v>10000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43742</v>
      </c>
      <c r="B151" s="26" t="s">
        <v>298</v>
      </c>
      <c r="C151" s="26" t="s">
        <v>300</v>
      </c>
      <c r="D151" s="26" t="s">
        <v>298</v>
      </c>
      <c r="E151" s="26" t="s">
        <v>298</v>
      </c>
      <c r="F151" s="26" t="s">
        <v>23</v>
      </c>
      <c r="G151" s="27" t="n">
        <v>1</v>
      </c>
      <c r="H151" s="28" t="n">
        <v>-177</v>
      </c>
      <c r="I151" s="28" t="n">
        <v>-177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0" t="n">
        <v>43742</v>
      </c>
      <c r="B152" s="16" t="s">
        <v>260</v>
      </c>
      <c r="C152" s="16" t="s">
        <v>308</v>
      </c>
      <c r="D152" s="16" t="s">
        <v>246</v>
      </c>
      <c r="E152" s="16" t="s">
        <v>17</v>
      </c>
      <c r="F152" s="16" t="s">
        <v>23</v>
      </c>
      <c r="G152" s="7" t="n">
        <v>70</v>
      </c>
      <c r="H152" s="6" t="n">
        <v>133.6</v>
      </c>
      <c r="I152" s="6" t="n">
        <v>-9352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1" t="n">
        <v>43749</v>
      </c>
      <c r="B153" s="22" t="s">
        <v>301</v>
      </c>
      <c r="C153" s="22" t="s">
        <v>309</v>
      </c>
      <c r="D153" s="22" t="s">
        <v>301</v>
      </c>
      <c r="E153" s="22" t="s">
        <v>301</v>
      </c>
      <c r="F153" s="22" t="s">
        <v>23</v>
      </c>
      <c r="G153" s="23" t="n">
        <v>1</v>
      </c>
      <c r="H153" s="24" t="n">
        <v>408.1</v>
      </c>
      <c r="I153" s="24" t="n">
        <v>408.1</v>
      </c>
      <c r="J153" s="24" t="n">
        <v>0</v>
      </c>
      <c r="K153" s="24" t="n">
        <v>-0.96</v>
      </c>
      <c r="L153" s="24" t="n">
        <v>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43752</v>
      </c>
      <c r="B154" s="22" t="s">
        <v>301</v>
      </c>
      <c r="C154" s="22" t="s">
        <v>326</v>
      </c>
      <c r="D154" s="22" t="s">
        <v>301</v>
      </c>
      <c r="E154" s="22" t="s">
        <v>301</v>
      </c>
      <c r="F154" s="22" t="s">
        <v>23</v>
      </c>
      <c r="G154" s="23" t="n">
        <v>1</v>
      </c>
      <c r="H154" s="24" t="n">
        <v>6281.8</v>
      </c>
      <c r="I154" s="24" t="n">
        <v>6281.8</v>
      </c>
      <c r="J154" s="24" t="n">
        <v>0</v>
      </c>
      <c r="K154" s="24" t="n">
        <v>-74.13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43753</v>
      </c>
      <c r="B155" s="22" t="s">
        <v>301</v>
      </c>
      <c r="C155" s="22" t="s">
        <v>310</v>
      </c>
      <c r="D155" s="22" t="s">
        <v>301</v>
      </c>
      <c r="E155" s="22" t="s">
        <v>301</v>
      </c>
      <c r="F155" s="22" t="s">
        <v>23</v>
      </c>
      <c r="G155" s="23" t="n">
        <v>1</v>
      </c>
      <c r="H155" s="24" t="n">
        <v>821.7</v>
      </c>
      <c r="I155" s="24" t="n">
        <v>821.7</v>
      </c>
      <c r="J155" s="24" t="n">
        <v>0</v>
      </c>
      <c r="K155" s="24" t="n">
        <v>-1.94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9" t="n">
        <v>43754</v>
      </c>
      <c r="B156" s="30" t="s">
        <v>251</v>
      </c>
      <c r="C156" s="30" t="s">
        <v>290</v>
      </c>
      <c r="D156" s="30" t="s">
        <v>249</v>
      </c>
      <c r="E156" s="30" t="s">
        <v>65</v>
      </c>
      <c r="F156" s="30" t="s">
        <v>23</v>
      </c>
      <c r="G156" s="31" t="n">
        <v>-47</v>
      </c>
      <c r="H156" s="32" t="n">
        <v>105.28</v>
      </c>
      <c r="I156" s="32" t="n">
        <v>34637.12</v>
      </c>
      <c r="J156" s="32" t="n">
        <v>422.06</v>
      </c>
      <c r="K156" s="32" t="n">
        <v>0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43754</v>
      </c>
      <c r="B157" s="30" t="s">
        <v>251</v>
      </c>
      <c r="C157" s="30" t="s">
        <v>290</v>
      </c>
      <c r="D157" s="30" t="s">
        <v>249</v>
      </c>
      <c r="E157" s="30" t="s">
        <v>65</v>
      </c>
      <c r="F157" s="30" t="s">
        <v>23</v>
      </c>
      <c r="G157" s="31" t="n">
        <v>-49</v>
      </c>
      <c r="H157" s="32" t="n">
        <v>105.28</v>
      </c>
      <c r="I157" s="32" t="n">
        <v>36111.04</v>
      </c>
      <c r="J157" s="32" t="n">
        <v>440.02</v>
      </c>
      <c r="K157" s="32" t="n">
        <v>0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0" t="n">
        <v>43754</v>
      </c>
      <c r="B158" s="16" t="s">
        <v>52</v>
      </c>
      <c r="C158" s="16" t="s">
        <v>53</v>
      </c>
      <c r="D158" s="16" t="s">
        <v>246</v>
      </c>
      <c r="E158" s="16" t="s">
        <v>17</v>
      </c>
      <c r="F158" s="16" t="s">
        <v>19</v>
      </c>
      <c r="G158" s="7" t="n">
        <v>148</v>
      </c>
      <c r="H158" s="6" t="n">
        <v>2.06</v>
      </c>
      <c r="I158" s="6" t="n">
        <v>-304.88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43754</v>
      </c>
      <c r="B159" s="26" t="s">
        <v>298</v>
      </c>
      <c r="C159" s="26" t="s">
        <v>299</v>
      </c>
      <c r="D159" s="26" t="s">
        <v>298</v>
      </c>
      <c r="E159" s="26" t="s">
        <v>298</v>
      </c>
      <c r="F159" s="26" t="s">
        <v>23</v>
      </c>
      <c r="G159" s="27" t="n">
        <v>1</v>
      </c>
      <c r="H159" s="28" t="n">
        <v>-138.37</v>
      </c>
      <c r="I159" s="28" t="n">
        <v>-138.37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0" t="n">
        <v>43754.538888889</v>
      </c>
      <c r="B160" s="16" t="s">
        <v>318</v>
      </c>
      <c r="C160" s="16" t="s">
        <v>319</v>
      </c>
      <c r="D160" s="16" t="s">
        <v>246</v>
      </c>
      <c r="E160" s="16" t="s">
        <v>320</v>
      </c>
      <c r="F160" s="16" t="s">
        <v>23</v>
      </c>
      <c r="G160" s="7" t="n">
        <v>1000</v>
      </c>
      <c r="H160" s="6" t="n">
        <v>64.305</v>
      </c>
      <c r="I160" s="6" t="n">
        <v>-64305</v>
      </c>
      <c r="J160" s="6" t="n">
        <v>0</v>
      </c>
      <c r="K160" s="6" t="n">
        <v>-91.3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5" t="n">
        <v>43754.999305556</v>
      </c>
      <c r="B161" s="26" t="s">
        <v>298</v>
      </c>
      <c r="C161" s="26" t="s">
        <v>325</v>
      </c>
      <c r="D161" s="26" t="s">
        <v>298</v>
      </c>
      <c r="E161" s="26" t="s">
        <v>298</v>
      </c>
      <c r="F161" s="26" t="s">
        <v>19</v>
      </c>
      <c r="G161" s="27" t="n">
        <v>1</v>
      </c>
      <c r="H161" s="28" t="n">
        <v>-0.05</v>
      </c>
      <c r="I161" s="28" t="n">
        <v>-0.05</v>
      </c>
      <c r="J161" s="28" t="n">
        <v>0</v>
      </c>
      <c r="K161" s="28" t="n">
        <v>0</v>
      </c>
      <c r="L161" s="28" t="n">
        <v>0</v>
      </c>
      <c r="M161" s="6" t="s">
        <f>=I161+J161+K161+L161</f>
      </c>
      <c r="N161" s="28"/>
      <c r="O161" s="26"/>
    </row>
    <row collapsed="false" customFormat="false" customHeight="false" hidden="false" ht="12.1" outlineLevel="0" r="162">
      <c r="A162" s="21" t="n">
        <v>43755</v>
      </c>
      <c r="B162" s="22" t="s">
        <v>288</v>
      </c>
      <c r="C162" s="22" t="s">
        <v>80</v>
      </c>
      <c r="D162" s="22" t="s">
        <v>288</v>
      </c>
      <c r="E162" s="22" t="s">
        <v>288</v>
      </c>
      <c r="F162" s="22" t="s">
        <v>23</v>
      </c>
      <c r="G162" s="23" t="n">
        <v>1</v>
      </c>
      <c r="H162" s="24" t="n">
        <v>7000</v>
      </c>
      <c r="I162" s="24" t="n">
        <v>7000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1" t="n">
        <v>43755</v>
      </c>
      <c r="B163" s="22" t="s">
        <v>301</v>
      </c>
      <c r="C163" s="22" t="s">
        <v>311</v>
      </c>
      <c r="D163" s="22" t="s">
        <v>301</v>
      </c>
      <c r="E163" s="22" t="s">
        <v>301</v>
      </c>
      <c r="F163" s="22" t="s">
        <v>23</v>
      </c>
      <c r="G163" s="23" t="n">
        <v>1</v>
      </c>
      <c r="H163" s="24" t="n">
        <v>3979.92</v>
      </c>
      <c r="I163" s="24" t="n">
        <v>3979.92</v>
      </c>
      <c r="J163" s="24" t="n">
        <v>0</v>
      </c>
      <c r="K163" s="24" t="n">
        <v>-9.39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9" t="n">
        <v>43755</v>
      </c>
      <c r="B164" s="30" t="s">
        <v>64</v>
      </c>
      <c r="C164" s="30" t="s">
        <v>289</v>
      </c>
      <c r="D164" s="30" t="s">
        <v>249</v>
      </c>
      <c r="E164" s="30" t="s">
        <v>65</v>
      </c>
      <c r="F164" s="30" t="s">
        <v>23</v>
      </c>
      <c r="G164" s="31" t="n">
        <v>-103</v>
      </c>
      <c r="H164" s="32" t="n">
        <v>100</v>
      </c>
      <c r="I164" s="32" t="n">
        <v>103000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0" t="n">
        <v>43755</v>
      </c>
      <c r="B165" s="16" t="s">
        <v>318</v>
      </c>
      <c r="C165" s="16" t="s">
        <v>319</v>
      </c>
      <c r="D165" s="16" t="s">
        <v>246</v>
      </c>
      <c r="E165" s="16" t="s">
        <v>320</v>
      </c>
      <c r="F165" s="16" t="s">
        <v>23</v>
      </c>
      <c r="G165" s="7" t="n">
        <v>2000</v>
      </c>
      <c r="H165" s="6" t="n">
        <v>63.985</v>
      </c>
      <c r="I165" s="6" t="n">
        <v>-127970</v>
      </c>
      <c r="J165" s="6" t="n">
        <v>0</v>
      </c>
      <c r="K165" s="6" t="n">
        <v>-97.12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43756</v>
      </c>
      <c r="B166" s="16" t="s">
        <v>28</v>
      </c>
      <c r="C166" s="16" t="s">
        <v>29</v>
      </c>
      <c r="D166" s="16" t="s">
        <v>246</v>
      </c>
      <c r="E166" s="16" t="s">
        <v>17</v>
      </c>
      <c r="F166" s="16" t="s">
        <v>19</v>
      </c>
      <c r="G166" s="7" t="n">
        <v>10</v>
      </c>
      <c r="H166" s="6" t="n">
        <v>235.71</v>
      </c>
      <c r="I166" s="6" t="n">
        <v>-2357.1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0" t="n">
        <v>43756</v>
      </c>
      <c r="B167" s="16" t="s">
        <v>16</v>
      </c>
      <c r="C167" s="16" t="s">
        <v>331</v>
      </c>
      <c r="D167" s="16" t="s">
        <v>246</v>
      </c>
      <c r="E167" s="16" t="s">
        <v>17</v>
      </c>
      <c r="F167" s="16" t="s">
        <v>19</v>
      </c>
      <c r="G167" s="7" t="n">
        <v>7</v>
      </c>
      <c r="H167" s="6" t="n">
        <v>34.57</v>
      </c>
      <c r="I167" s="6" t="n">
        <v>-241.99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43756</v>
      </c>
      <c r="B168" s="16" t="s">
        <v>52</v>
      </c>
      <c r="C168" s="16" t="s">
        <v>53</v>
      </c>
      <c r="D168" s="16" t="s">
        <v>246</v>
      </c>
      <c r="E168" s="16" t="s">
        <v>17</v>
      </c>
      <c r="F168" s="16" t="s">
        <v>19</v>
      </c>
      <c r="G168" s="7" t="n">
        <v>53</v>
      </c>
      <c r="H168" s="6" t="n">
        <v>2.105</v>
      </c>
      <c r="I168" s="6" t="n">
        <v>-111.565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43756</v>
      </c>
      <c r="B169" s="26" t="s">
        <v>298</v>
      </c>
      <c r="C169" s="26" t="s">
        <v>299</v>
      </c>
      <c r="D169" s="26" t="s">
        <v>298</v>
      </c>
      <c r="E169" s="26" t="s">
        <v>298</v>
      </c>
      <c r="F169" s="26" t="s">
        <v>23</v>
      </c>
      <c r="G169" s="27" t="n">
        <v>1</v>
      </c>
      <c r="H169" s="28" t="n">
        <v>-270</v>
      </c>
      <c r="I169" s="28" t="n">
        <v>-270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5" t="n">
        <v>43756.999305556</v>
      </c>
      <c r="B170" s="26" t="s">
        <v>298</v>
      </c>
      <c r="C170" s="26" t="s">
        <v>325</v>
      </c>
      <c r="D170" s="26" t="s">
        <v>298</v>
      </c>
      <c r="E170" s="26" t="s">
        <v>298</v>
      </c>
      <c r="F170" s="26" t="s">
        <v>19</v>
      </c>
      <c r="G170" s="27" t="n">
        <v>1</v>
      </c>
      <c r="H170" s="28" t="n">
        <v>-0.25</v>
      </c>
      <c r="I170" s="28" t="n">
        <v>-0.25</v>
      </c>
      <c r="J170" s="28" t="n">
        <v>0</v>
      </c>
      <c r="K170" s="28" t="n">
        <v>0</v>
      </c>
      <c r="L170" s="28" t="n">
        <v>0</v>
      </c>
      <c r="M170" s="6" t="s">
        <f>=I170+J170+K170+L170</f>
      </c>
      <c r="N170" s="28"/>
      <c r="O170" s="26"/>
    </row>
    <row collapsed="false" customFormat="false" customHeight="false" hidden="false" ht="12.1" outlineLevel="0" r="171">
      <c r="A171" s="21" t="n">
        <v>43762</v>
      </c>
      <c r="B171" s="22" t="s">
        <v>301</v>
      </c>
      <c r="C171" s="22" t="s">
        <v>314</v>
      </c>
      <c r="D171" s="22" t="s">
        <v>301</v>
      </c>
      <c r="E171" s="22" t="s">
        <v>301</v>
      </c>
      <c r="F171" s="22" t="s">
        <v>23</v>
      </c>
      <c r="G171" s="23" t="n">
        <v>1</v>
      </c>
      <c r="H171" s="24" t="n">
        <v>1121</v>
      </c>
      <c r="I171" s="24" t="n">
        <v>1121</v>
      </c>
      <c r="J171" s="24" t="n">
        <v>0</v>
      </c>
      <c r="K171" s="24" t="n">
        <v>-13.23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43766</v>
      </c>
      <c r="B172" s="22" t="s">
        <v>301</v>
      </c>
      <c r="C172" s="22" t="s">
        <v>315</v>
      </c>
      <c r="D172" s="22" t="s">
        <v>301</v>
      </c>
      <c r="E172" s="22" t="s">
        <v>301</v>
      </c>
      <c r="F172" s="22" t="s">
        <v>23</v>
      </c>
      <c r="G172" s="23" t="n">
        <v>1</v>
      </c>
      <c r="H172" s="24" t="n">
        <v>247.6</v>
      </c>
      <c r="I172" s="24" t="n">
        <v>247.6</v>
      </c>
      <c r="J172" s="24" t="n">
        <v>0</v>
      </c>
      <c r="K172" s="24" t="n">
        <v>-2.92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43775</v>
      </c>
      <c r="B173" s="22" t="s">
        <v>301</v>
      </c>
      <c r="C173" s="22" t="s">
        <v>337</v>
      </c>
      <c r="D173" s="22" t="s">
        <v>301</v>
      </c>
      <c r="E173" s="22" t="s">
        <v>301</v>
      </c>
      <c r="F173" s="22" t="s">
        <v>23</v>
      </c>
      <c r="G173" s="23" t="n">
        <v>1</v>
      </c>
      <c r="H173" s="24" t="n">
        <v>2841.2</v>
      </c>
      <c r="I173" s="24" t="n">
        <v>2841.2</v>
      </c>
      <c r="J173" s="24" t="n">
        <v>0</v>
      </c>
      <c r="K173" s="24" t="n">
        <v>-33.53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43776</v>
      </c>
      <c r="B174" s="22" t="s">
        <v>301</v>
      </c>
      <c r="C174" s="22" t="s">
        <v>313</v>
      </c>
      <c r="D174" s="22" t="s">
        <v>301</v>
      </c>
      <c r="E174" s="22" t="s">
        <v>301</v>
      </c>
      <c r="F174" s="22" t="s">
        <v>23</v>
      </c>
      <c r="G174" s="23" t="n">
        <v>29</v>
      </c>
      <c r="H174" s="24" t="n">
        <v>31.582</v>
      </c>
      <c r="I174" s="24" t="n">
        <v>915.89</v>
      </c>
      <c r="J174" s="24" t="n">
        <v>0</v>
      </c>
      <c r="K174" s="24" t="n">
        <v>-2.16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43780</v>
      </c>
      <c r="B175" s="22" t="s">
        <v>288</v>
      </c>
      <c r="C175" s="22" t="s">
        <v>80</v>
      </c>
      <c r="D175" s="22" t="s">
        <v>288</v>
      </c>
      <c r="E175" s="22" t="s">
        <v>288</v>
      </c>
      <c r="F175" s="22" t="s">
        <v>23</v>
      </c>
      <c r="G175" s="23" t="n">
        <v>1</v>
      </c>
      <c r="H175" s="24" t="n">
        <v>60000</v>
      </c>
      <c r="I175" s="24" t="n">
        <v>60000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43781</v>
      </c>
      <c r="B176" s="22" t="s">
        <v>301</v>
      </c>
      <c r="C176" s="22" t="s">
        <v>309</v>
      </c>
      <c r="D176" s="22" t="s">
        <v>301</v>
      </c>
      <c r="E176" s="22" t="s">
        <v>301</v>
      </c>
      <c r="F176" s="22" t="s">
        <v>23</v>
      </c>
      <c r="G176" s="23" t="n">
        <v>34</v>
      </c>
      <c r="H176" s="24" t="n">
        <v>11.944</v>
      </c>
      <c r="I176" s="24" t="n">
        <v>406.1</v>
      </c>
      <c r="J176" s="24" t="n">
        <v>0</v>
      </c>
      <c r="K176" s="24" t="n">
        <v>-0.96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43781</v>
      </c>
      <c r="B177" s="22" t="s">
        <v>301</v>
      </c>
      <c r="C177" s="22" t="s">
        <v>310</v>
      </c>
      <c r="D177" s="22" t="s">
        <v>301</v>
      </c>
      <c r="E177" s="22" t="s">
        <v>301</v>
      </c>
      <c r="F177" s="22" t="s">
        <v>23</v>
      </c>
      <c r="G177" s="23" t="n">
        <v>77</v>
      </c>
      <c r="H177" s="24" t="n">
        <v>10.61</v>
      </c>
      <c r="I177" s="24" t="n">
        <v>816.7</v>
      </c>
      <c r="J177" s="24" t="n">
        <v>0</v>
      </c>
      <c r="K177" s="24" t="n">
        <v>-1.93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43781</v>
      </c>
      <c r="B178" s="16" t="s">
        <v>37</v>
      </c>
      <c r="C178" s="16" t="s">
        <v>38</v>
      </c>
      <c r="D178" s="16" t="s">
        <v>246</v>
      </c>
      <c r="E178" s="16" t="s">
        <v>17</v>
      </c>
      <c r="F178" s="16" t="s">
        <v>19</v>
      </c>
      <c r="G178" s="7" t="n">
        <v>30</v>
      </c>
      <c r="H178" s="6" t="n">
        <v>29.5499</v>
      </c>
      <c r="I178" s="6" t="n">
        <v>-886.497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43781</v>
      </c>
      <c r="B179" s="26" t="s">
        <v>298</v>
      </c>
      <c r="C179" s="26" t="s">
        <v>299</v>
      </c>
      <c r="D179" s="26" t="s">
        <v>298</v>
      </c>
      <c r="E179" s="26" t="s">
        <v>298</v>
      </c>
      <c r="F179" s="26" t="s">
        <v>23</v>
      </c>
      <c r="G179" s="27" t="n">
        <v>1</v>
      </c>
      <c r="H179" s="28" t="n">
        <v>-90</v>
      </c>
      <c r="I179" s="28" t="n">
        <v>-90</v>
      </c>
      <c r="J179" s="28" t="n">
        <v>0</v>
      </c>
      <c r="K179" s="28" t="n">
        <v>0</v>
      </c>
      <c r="L179" s="28" t="n">
        <v>0</v>
      </c>
      <c r="M179" s="28"/>
      <c r="N179" s="6" t="s">
        <f>=I179+J179+K179+L179</f>
      </c>
      <c r="O179" s="26"/>
    </row>
    <row collapsed="false" customFormat="false" customHeight="false" hidden="false" ht="12.1" outlineLevel="0" r="180">
      <c r="A180" s="25" t="n">
        <v>43781</v>
      </c>
      <c r="B180" s="26" t="s">
        <v>298</v>
      </c>
      <c r="C180" s="26" t="s">
        <v>325</v>
      </c>
      <c r="D180" s="26" t="s">
        <v>298</v>
      </c>
      <c r="E180" s="26" t="s">
        <v>298</v>
      </c>
      <c r="F180" s="26" t="s">
        <v>19</v>
      </c>
      <c r="G180" s="27" t="n">
        <v>1</v>
      </c>
      <c r="H180" s="28" t="n">
        <v>-0.1</v>
      </c>
      <c r="I180" s="28" t="n">
        <v>-0.1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</row>
    <row collapsed="false" customFormat="false" customHeight="false" hidden="false" ht="12.1" outlineLevel="0" r="181">
      <c r="A181" s="20" t="n">
        <v>43781</v>
      </c>
      <c r="B181" s="16" t="s">
        <v>318</v>
      </c>
      <c r="C181" s="16" t="s">
        <v>319</v>
      </c>
      <c r="D181" s="16" t="s">
        <v>246</v>
      </c>
      <c r="E181" s="16" t="s">
        <v>320</v>
      </c>
      <c r="F181" s="16" t="s">
        <v>23</v>
      </c>
      <c r="G181" s="7" t="n">
        <v>1000</v>
      </c>
      <c r="H181" s="6" t="n">
        <v>63.95</v>
      </c>
      <c r="I181" s="6" t="n">
        <v>-63950</v>
      </c>
      <c r="J181" s="6" t="n">
        <v>0</v>
      </c>
      <c r="K181" s="6" t="n">
        <v>-91.3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43783</v>
      </c>
      <c r="B182" s="22" t="s">
        <v>301</v>
      </c>
      <c r="C182" s="22" t="s">
        <v>338</v>
      </c>
      <c r="D182" s="22" t="s">
        <v>301</v>
      </c>
      <c r="E182" s="22" t="s">
        <v>301</v>
      </c>
      <c r="F182" s="22" t="s">
        <v>19</v>
      </c>
      <c r="G182" s="23" t="n">
        <v>1</v>
      </c>
      <c r="H182" s="24" t="n">
        <v>8.67</v>
      </c>
      <c r="I182" s="24" t="n">
        <v>8.67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5" t="n">
        <v>43787</v>
      </c>
      <c r="B183" s="26" t="s">
        <v>298</v>
      </c>
      <c r="C183" s="26" t="s">
        <v>300</v>
      </c>
      <c r="D183" s="26" t="s">
        <v>298</v>
      </c>
      <c r="E183" s="26" t="s">
        <v>298</v>
      </c>
      <c r="F183" s="26" t="s">
        <v>23</v>
      </c>
      <c r="G183" s="27" t="n">
        <v>1</v>
      </c>
      <c r="H183" s="28" t="n">
        <v>-177</v>
      </c>
      <c r="I183" s="28" t="n">
        <v>-177</v>
      </c>
      <c r="J183" s="28" t="n">
        <v>0</v>
      </c>
      <c r="K183" s="28" t="n">
        <v>0</v>
      </c>
      <c r="L183" s="28" t="n">
        <v>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0" t="n">
        <v>43788</v>
      </c>
      <c r="B184" s="16" t="s">
        <v>52</v>
      </c>
      <c r="C184" s="16" t="s">
        <v>53</v>
      </c>
      <c r="D184" s="16" t="s">
        <v>246</v>
      </c>
      <c r="E184" s="16" t="s">
        <v>17</v>
      </c>
      <c r="F184" s="16" t="s">
        <v>19</v>
      </c>
      <c r="G184" s="7" t="n">
        <v>77</v>
      </c>
      <c r="H184" s="6" t="n">
        <v>1.91</v>
      </c>
      <c r="I184" s="6" t="n">
        <v>-147.07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5" t="n">
        <v>43788</v>
      </c>
      <c r="B185" s="26" t="s">
        <v>298</v>
      </c>
      <c r="C185" s="26" t="s">
        <v>299</v>
      </c>
      <c r="D185" s="26" t="s">
        <v>298</v>
      </c>
      <c r="E185" s="26" t="s">
        <v>298</v>
      </c>
      <c r="F185" s="26" t="s">
        <v>23</v>
      </c>
      <c r="G185" s="27" t="n">
        <v>1</v>
      </c>
      <c r="H185" s="28" t="n">
        <v>-90</v>
      </c>
      <c r="I185" s="28" t="n">
        <v>-90</v>
      </c>
      <c r="J185" s="28" t="n">
        <v>0</v>
      </c>
      <c r="K185" s="28" t="n">
        <v>0</v>
      </c>
      <c r="L185" s="28" t="n">
        <v>0</v>
      </c>
      <c r="M185" s="28"/>
      <c r="N185" s="6" t="s">
        <f>=I185+J185+K185+L185</f>
      </c>
      <c r="O185" s="26"/>
    </row>
    <row collapsed="false" customFormat="false" customHeight="false" hidden="false" ht="12.1" outlineLevel="0" r="186">
      <c r="A186" s="25" t="n">
        <v>43788</v>
      </c>
      <c r="B186" s="26" t="s">
        <v>298</v>
      </c>
      <c r="C186" s="26" t="s">
        <v>325</v>
      </c>
      <c r="D186" s="26" t="s">
        <v>298</v>
      </c>
      <c r="E186" s="26" t="s">
        <v>298</v>
      </c>
      <c r="F186" s="26" t="s">
        <v>19</v>
      </c>
      <c r="G186" s="27" t="n">
        <v>1</v>
      </c>
      <c r="H186" s="28" t="n">
        <v>-0.03</v>
      </c>
      <c r="I186" s="28" t="n">
        <v>-0.03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6"/>
    </row>
    <row collapsed="false" customFormat="false" customHeight="false" hidden="false" ht="12.1" outlineLevel="0" r="187">
      <c r="A187" s="29" t="n">
        <v>43790</v>
      </c>
      <c r="B187" s="30" t="s">
        <v>28</v>
      </c>
      <c r="C187" s="30" t="s">
        <v>29</v>
      </c>
      <c r="D187" s="30" t="s">
        <v>249</v>
      </c>
      <c r="E187" s="30" t="s">
        <v>17</v>
      </c>
      <c r="F187" s="30" t="s">
        <v>19</v>
      </c>
      <c r="G187" s="31" t="n">
        <v>-10</v>
      </c>
      <c r="H187" s="32" t="n">
        <v>262</v>
      </c>
      <c r="I187" s="32" t="n">
        <v>2620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43790</v>
      </c>
      <c r="B188" s="16" t="s">
        <v>52</v>
      </c>
      <c r="C188" s="16" t="s">
        <v>53</v>
      </c>
      <c r="D188" s="16" t="s">
        <v>246</v>
      </c>
      <c r="E188" s="16" t="s">
        <v>17</v>
      </c>
      <c r="F188" s="16" t="s">
        <v>19</v>
      </c>
      <c r="G188" s="7" t="n">
        <v>400</v>
      </c>
      <c r="H188" s="6" t="n">
        <v>1.849</v>
      </c>
      <c r="I188" s="6" t="n">
        <v>-739.6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5" t="n">
        <v>43790</v>
      </c>
      <c r="B189" s="26" t="s">
        <v>298</v>
      </c>
      <c r="C189" s="26" t="s">
        <v>299</v>
      </c>
      <c r="D189" s="26" t="s">
        <v>298</v>
      </c>
      <c r="E189" s="26" t="s">
        <v>298</v>
      </c>
      <c r="F189" s="26" t="s">
        <v>23</v>
      </c>
      <c r="G189" s="27" t="n">
        <v>1</v>
      </c>
      <c r="H189" s="28" t="n">
        <v>-180</v>
      </c>
      <c r="I189" s="28" t="n">
        <v>-180</v>
      </c>
      <c r="J189" s="28" t="n">
        <v>0</v>
      </c>
      <c r="K189" s="28" t="n">
        <v>0</v>
      </c>
      <c r="L189" s="28" t="n">
        <v>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5" t="n">
        <v>43790</v>
      </c>
      <c r="B190" s="26" t="s">
        <v>298</v>
      </c>
      <c r="C190" s="26" t="s">
        <v>325</v>
      </c>
      <c r="D190" s="26" t="s">
        <v>298</v>
      </c>
      <c r="E190" s="26" t="s">
        <v>298</v>
      </c>
      <c r="F190" s="26" t="s">
        <v>19</v>
      </c>
      <c r="G190" s="27" t="n">
        <v>1</v>
      </c>
      <c r="H190" s="28" t="n">
        <v>-0.15</v>
      </c>
      <c r="I190" s="28" t="n">
        <v>-0.15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43794</v>
      </c>
      <c r="B191" s="16" t="s">
        <v>52</v>
      </c>
      <c r="C191" s="16" t="s">
        <v>53</v>
      </c>
      <c r="D191" s="16" t="s">
        <v>246</v>
      </c>
      <c r="E191" s="16" t="s">
        <v>17</v>
      </c>
      <c r="F191" s="16" t="s">
        <v>19</v>
      </c>
      <c r="G191" s="7" t="n">
        <v>223</v>
      </c>
      <c r="H191" s="6" t="n">
        <v>1.9</v>
      </c>
      <c r="I191" s="6" t="n">
        <v>-423.7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43794</v>
      </c>
      <c r="B192" s="26" t="s">
        <v>298</v>
      </c>
      <c r="C192" s="26" t="s">
        <v>299</v>
      </c>
      <c r="D192" s="26" t="s">
        <v>298</v>
      </c>
      <c r="E192" s="26" t="s">
        <v>298</v>
      </c>
      <c r="F192" s="26" t="s">
        <v>23</v>
      </c>
      <c r="G192" s="27" t="n">
        <v>1</v>
      </c>
      <c r="H192" s="28" t="n">
        <v>-90</v>
      </c>
      <c r="I192" s="28" t="n">
        <v>-90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5" t="n">
        <v>43794</v>
      </c>
      <c r="B193" s="26" t="s">
        <v>298</v>
      </c>
      <c r="C193" s="26" t="s">
        <v>325</v>
      </c>
      <c r="D193" s="26" t="s">
        <v>298</v>
      </c>
      <c r="E193" s="26" t="s">
        <v>298</v>
      </c>
      <c r="F193" s="26" t="s">
        <v>19</v>
      </c>
      <c r="G193" s="27" t="n">
        <v>1</v>
      </c>
      <c r="H193" s="28" t="n">
        <v>-0.18</v>
      </c>
      <c r="I193" s="28" t="n">
        <v>-0.18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8"/>
      <c r="O193" s="26"/>
    </row>
    <row collapsed="false" customFormat="false" customHeight="false" hidden="false" ht="12.1" outlineLevel="0" r="194">
      <c r="A194" s="21" t="n">
        <v>43795</v>
      </c>
      <c r="B194" s="22" t="s">
        <v>288</v>
      </c>
      <c r="C194" s="22" t="s">
        <v>80</v>
      </c>
      <c r="D194" s="22" t="s">
        <v>288</v>
      </c>
      <c r="E194" s="22" t="s">
        <v>288</v>
      </c>
      <c r="F194" s="22" t="s">
        <v>23</v>
      </c>
      <c r="G194" s="23" t="n">
        <v>1</v>
      </c>
      <c r="H194" s="24" t="n">
        <v>63000</v>
      </c>
      <c r="I194" s="24" t="n">
        <v>63000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43795</v>
      </c>
      <c r="B195" s="16" t="s">
        <v>52</v>
      </c>
      <c r="C195" s="16" t="s">
        <v>53</v>
      </c>
      <c r="D195" s="16" t="s">
        <v>246</v>
      </c>
      <c r="E195" s="16" t="s">
        <v>17</v>
      </c>
      <c r="F195" s="16" t="s">
        <v>19</v>
      </c>
      <c r="G195" s="7" t="n">
        <v>550</v>
      </c>
      <c r="H195" s="6" t="n">
        <v>1.86</v>
      </c>
      <c r="I195" s="6" t="n">
        <v>-1023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5" t="n">
        <v>43795</v>
      </c>
      <c r="B196" s="26" t="s">
        <v>298</v>
      </c>
      <c r="C196" s="26" t="s">
        <v>299</v>
      </c>
      <c r="D196" s="26" t="s">
        <v>298</v>
      </c>
      <c r="E196" s="26" t="s">
        <v>298</v>
      </c>
      <c r="F196" s="26" t="s">
        <v>23</v>
      </c>
      <c r="G196" s="27" t="n">
        <v>1</v>
      </c>
      <c r="H196" s="28" t="n">
        <v>-90</v>
      </c>
      <c r="I196" s="28" t="n">
        <v>-90</v>
      </c>
      <c r="J196" s="28" t="n">
        <v>0</v>
      </c>
      <c r="K196" s="28" t="n">
        <v>0</v>
      </c>
      <c r="L196" s="28" t="n">
        <v>0</v>
      </c>
      <c r="M196" s="28"/>
      <c r="N196" s="6" t="s">
        <f>=I196+J196+K196+L196</f>
      </c>
      <c r="O196" s="26"/>
    </row>
    <row collapsed="false" customFormat="false" customHeight="false" hidden="false" ht="12.1" outlineLevel="0" r="197">
      <c r="A197" s="25" t="n">
        <v>43795</v>
      </c>
      <c r="B197" s="26" t="s">
        <v>298</v>
      </c>
      <c r="C197" s="26" t="s">
        <v>325</v>
      </c>
      <c r="D197" s="26" t="s">
        <v>298</v>
      </c>
      <c r="E197" s="26" t="s">
        <v>298</v>
      </c>
      <c r="F197" s="26" t="s">
        <v>19</v>
      </c>
      <c r="G197" s="27" t="n">
        <v>1</v>
      </c>
      <c r="H197" s="28" t="n">
        <v>-0.38</v>
      </c>
      <c r="I197" s="28" t="n">
        <v>-0.38</v>
      </c>
      <c r="J197" s="28" t="n">
        <v>0</v>
      </c>
      <c r="K197" s="28" t="n">
        <v>0</v>
      </c>
      <c r="L197" s="28" t="n">
        <v>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0" t="n">
        <v>43796</v>
      </c>
      <c r="B198" s="16" t="s">
        <v>318</v>
      </c>
      <c r="C198" s="16" t="s">
        <v>319</v>
      </c>
      <c r="D198" s="16" t="s">
        <v>246</v>
      </c>
      <c r="E198" s="16" t="s">
        <v>320</v>
      </c>
      <c r="F198" s="16" t="s">
        <v>23</v>
      </c>
      <c r="G198" s="7" t="n">
        <v>1000</v>
      </c>
      <c r="H198" s="6" t="n">
        <v>63.98</v>
      </c>
      <c r="I198" s="6" t="n">
        <v>-63980</v>
      </c>
      <c r="J198" s="6" t="n">
        <v>0</v>
      </c>
      <c r="K198" s="6" t="n">
        <v>-91.3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43802</v>
      </c>
      <c r="B199" s="22" t="s">
        <v>301</v>
      </c>
      <c r="C199" s="22" t="s">
        <v>339</v>
      </c>
      <c r="D199" s="22" t="s">
        <v>301</v>
      </c>
      <c r="E199" s="22" t="s">
        <v>301</v>
      </c>
      <c r="F199" s="22" t="s">
        <v>19</v>
      </c>
      <c r="G199" s="23" t="n">
        <v>1</v>
      </c>
      <c r="H199" s="24" t="n">
        <v>27.83</v>
      </c>
      <c r="I199" s="24" t="n">
        <v>27.83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1" t="n">
        <v>43802</v>
      </c>
      <c r="B200" s="22" t="s">
        <v>301</v>
      </c>
      <c r="C200" s="22" t="s">
        <v>340</v>
      </c>
      <c r="D200" s="22" t="s">
        <v>301</v>
      </c>
      <c r="E200" s="22" t="s">
        <v>301</v>
      </c>
      <c r="F200" s="22" t="s">
        <v>19</v>
      </c>
      <c r="G200" s="23" t="n">
        <v>1</v>
      </c>
      <c r="H200" s="24" t="n">
        <v>6.54</v>
      </c>
      <c r="I200" s="24" t="n">
        <v>6.54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1" t="n">
        <v>43809</v>
      </c>
      <c r="B201" s="22" t="s">
        <v>301</v>
      </c>
      <c r="C201" s="22" t="s">
        <v>309</v>
      </c>
      <c r="D201" s="22" t="s">
        <v>301</v>
      </c>
      <c r="E201" s="22" t="s">
        <v>301</v>
      </c>
      <c r="F201" s="22" t="s">
        <v>23</v>
      </c>
      <c r="G201" s="23" t="n">
        <v>34</v>
      </c>
      <c r="H201" s="24" t="n">
        <v>11.856</v>
      </c>
      <c r="I201" s="24" t="n">
        <v>403.1</v>
      </c>
      <c r="J201" s="24" t="n">
        <v>0</v>
      </c>
      <c r="K201" s="24" t="n">
        <v>-0.95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43810</v>
      </c>
      <c r="B202" s="22" t="s">
        <v>301</v>
      </c>
      <c r="C202" s="22" t="s">
        <v>310</v>
      </c>
      <c r="D202" s="22" t="s">
        <v>301</v>
      </c>
      <c r="E202" s="22" t="s">
        <v>301</v>
      </c>
      <c r="F202" s="22" t="s">
        <v>23</v>
      </c>
      <c r="G202" s="23" t="n">
        <v>77</v>
      </c>
      <c r="H202" s="24" t="n">
        <v>10.529</v>
      </c>
      <c r="I202" s="24" t="n">
        <v>810.7</v>
      </c>
      <c r="J202" s="24" t="n">
        <v>0</v>
      </c>
      <c r="K202" s="24" t="n">
        <v>-1.91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43810</v>
      </c>
      <c r="B203" s="26" t="s">
        <v>298</v>
      </c>
      <c r="C203" s="26" t="s">
        <v>299</v>
      </c>
      <c r="D203" s="26" t="s">
        <v>298</v>
      </c>
      <c r="E203" s="26" t="s">
        <v>298</v>
      </c>
      <c r="F203" s="26" t="s">
        <v>23</v>
      </c>
      <c r="G203" s="27" t="n">
        <v>1</v>
      </c>
      <c r="H203" s="28" t="n">
        <v>-180</v>
      </c>
      <c r="I203" s="28" t="n">
        <v>-180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0" t="n">
        <v>43810</v>
      </c>
      <c r="B204" s="16" t="s">
        <v>46</v>
      </c>
      <c r="C204" s="16" t="s">
        <v>47</v>
      </c>
      <c r="D204" s="16" t="s">
        <v>246</v>
      </c>
      <c r="E204" s="16" t="s">
        <v>17</v>
      </c>
      <c r="F204" s="16" t="s">
        <v>19</v>
      </c>
      <c r="G204" s="7" t="n">
        <v>10</v>
      </c>
      <c r="H204" s="6" t="n">
        <v>12.02</v>
      </c>
      <c r="I204" s="6" t="n">
        <v>-120.2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43810</v>
      </c>
      <c r="B205" s="16" t="s">
        <v>265</v>
      </c>
      <c r="C205" s="16" t="s">
        <v>341</v>
      </c>
      <c r="D205" s="16" t="s">
        <v>246</v>
      </c>
      <c r="E205" s="16" t="s">
        <v>17</v>
      </c>
      <c r="F205" s="16" t="s">
        <v>19</v>
      </c>
      <c r="G205" s="7" t="n">
        <v>50</v>
      </c>
      <c r="H205" s="6" t="n">
        <v>26.8999</v>
      </c>
      <c r="I205" s="6" t="n">
        <v>-1344.995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43810.958333333</v>
      </c>
      <c r="B206" s="26" t="s">
        <v>298</v>
      </c>
      <c r="C206" s="26" t="s">
        <v>325</v>
      </c>
      <c r="D206" s="26" t="s">
        <v>298</v>
      </c>
      <c r="E206" s="26" t="s">
        <v>298</v>
      </c>
      <c r="F206" s="26" t="s">
        <v>19</v>
      </c>
      <c r="G206" s="27" t="n">
        <v>1</v>
      </c>
      <c r="H206" s="28" t="n">
        <v>-0.3</v>
      </c>
      <c r="I206" s="28" t="n">
        <v>-0.3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5" t="n">
        <v>43816</v>
      </c>
      <c r="B207" s="26" t="s">
        <v>298</v>
      </c>
      <c r="C207" s="26" t="s">
        <v>300</v>
      </c>
      <c r="D207" s="26" t="s">
        <v>298</v>
      </c>
      <c r="E207" s="26" t="s">
        <v>298</v>
      </c>
      <c r="F207" s="26" t="s">
        <v>23</v>
      </c>
      <c r="G207" s="27" t="n">
        <v>1</v>
      </c>
      <c r="H207" s="28" t="n">
        <v>-177</v>
      </c>
      <c r="I207" s="28" t="n">
        <v>-177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9" t="n">
        <v>43823</v>
      </c>
      <c r="B208" s="30" t="s">
        <v>260</v>
      </c>
      <c r="C208" s="30" t="s">
        <v>308</v>
      </c>
      <c r="D208" s="30" t="s">
        <v>249</v>
      </c>
      <c r="E208" s="30" t="s">
        <v>17</v>
      </c>
      <c r="F208" s="30" t="s">
        <v>23</v>
      </c>
      <c r="G208" s="31" t="n">
        <v>-310</v>
      </c>
      <c r="H208" s="32" t="n">
        <v>142.42</v>
      </c>
      <c r="I208" s="32" t="n">
        <v>44150.2</v>
      </c>
      <c r="J208" s="32" t="n">
        <v>0</v>
      </c>
      <c r="K208" s="32" t="n">
        <v>0</v>
      </c>
      <c r="L208" s="32" t="n">
        <v>0</v>
      </c>
      <c r="M208" s="32"/>
      <c r="N208" s="6" t="s">
        <f>=I208+J208+K208+L208</f>
      </c>
      <c r="O208" s="30"/>
    </row>
    <row collapsed="false" customFormat="false" customHeight="false" hidden="false" ht="12.1" outlineLevel="0" r="209">
      <c r="A209" s="29" t="n">
        <v>43823</v>
      </c>
      <c r="B209" s="30" t="s">
        <v>260</v>
      </c>
      <c r="C209" s="30" t="s">
        <v>308</v>
      </c>
      <c r="D209" s="30" t="s">
        <v>249</v>
      </c>
      <c r="E209" s="30" t="s">
        <v>17</v>
      </c>
      <c r="F209" s="30" t="s">
        <v>23</v>
      </c>
      <c r="G209" s="31" t="n">
        <v>-40</v>
      </c>
      <c r="H209" s="32" t="n">
        <v>142.4</v>
      </c>
      <c r="I209" s="32" t="n">
        <v>5696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5" t="n">
        <v>43823</v>
      </c>
      <c r="B210" s="26" t="s">
        <v>298</v>
      </c>
      <c r="C210" s="26" t="s">
        <v>299</v>
      </c>
      <c r="D210" s="26" t="s">
        <v>298</v>
      </c>
      <c r="E210" s="26" t="s">
        <v>298</v>
      </c>
      <c r="F210" s="26" t="s">
        <v>23</v>
      </c>
      <c r="G210" s="27" t="n">
        <v>1</v>
      </c>
      <c r="H210" s="28" t="n">
        <v>-46.28</v>
      </c>
      <c r="I210" s="28" t="n">
        <v>-46.28</v>
      </c>
      <c r="J210" s="28" t="n">
        <v>0</v>
      </c>
      <c r="K210" s="28" t="n">
        <v>0</v>
      </c>
      <c r="L210" s="28" t="n">
        <v>0</v>
      </c>
      <c r="M210" s="28"/>
      <c r="N210" s="6" t="s">
        <f>=I210+J210+K210+L210</f>
      </c>
      <c r="O210" s="26"/>
    </row>
    <row collapsed="false" customFormat="false" customHeight="false" hidden="false" ht="12.1" outlineLevel="0" r="211">
      <c r="A211" s="25" t="n">
        <v>43826</v>
      </c>
      <c r="B211" s="26" t="s">
        <v>298</v>
      </c>
      <c r="C211" s="26" t="s">
        <v>342</v>
      </c>
      <c r="D211" s="26" t="s">
        <v>298</v>
      </c>
      <c r="E211" s="26" t="s">
        <v>298</v>
      </c>
      <c r="F211" s="26" t="s">
        <v>23</v>
      </c>
      <c r="G211" s="27" t="n">
        <v>1</v>
      </c>
      <c r="H211" s="28" t="n">
        <v>-1875</v>
      </c>
      <c r="I211" s="28" t="n">
        <v>-1875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33" t="n">
        <v>43826</v>
      </c>
      <c r="B212" s="34" t="s">
        <v>343</v>
      </c>
      <c r="C212" s="34" t="s">
        <v>145</v>
      </c>
      <c r="D212" s="34" t="s">
        <v>343</v>
      </c>
      <c r="E212" s="34" t="s">
        <v>343</v>
      </c>
      <c r="F212" s="34" t="s">
        <v>23</v>
      </c>
      <c r="G212" s="35" t="n">
        <v>1</v>
      </c>
      <c r="H212" s="36" t="n">
        <v>-49932.64</v>
      </c>
      <c r="I212" s="36" t="n">
        <v>-49932.64</v>
      </c>
      <c r="J212" s="36" t="n">
        <v>0</v>
      </c>
      <c r="K212" s="36" t="n">
        <v>0</v>
      </c>
      <c r="L212" s="36" t="n">
        <v>0</v>
      </c>
      <c r="M212" s="36"/>
      <c r="N212" s="6" t="s">
        <f>=I212+J212+K212+L212</f>
      </c>
      <c r="O212" s="34"/>
    </row>
    <row collapsed="false" customFormat="false" customHeight="false" hidden="false" ht="12.1" outlineLevel="0" r="213">
      <c r="A213" s="21" t="n">
        <v>43829</v>
      </c>
      <c r="B213" s="22" t="s">
        <v>301</v>
      </c>
      <c r="C213" s="22" t="s">
        <v>344</v>
      </c>
      <c r="D213" s="22" t="s">
        <v>301</v>
      </c>
      <c r="E213" s="22" t="s">
        <v>301</v>
      </c>
      <c r="F213" s="22" t="s">
        <v>19</v>
      </c>
      <c r="G213" s="23" t="n">
        <v>1</v>
      </c>
      <c r="H213" s="24" t="n">
        <v>8.67</v>
      </c>
      <c r="I213" s="24" t="n">
        <v>8.67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1" t="n">
        <v>43829</v>
      </c>
      <c r="B214" s="22" t="s">
        <v>301</v>
      </c>
      <c r="C214" s="22" t="s">
        <v>345</v>
      </c>
      <c r="D214" s="22" t="s">
        <v>301</v>
      </c>
      <c r="E214" s="22" t="s">
        <v>301</v>
      </c>
      <c r="F214" s="22" t="s">
        <v>23</v>
      </c>
      <c r="G214" s="23" t="n">
        <v>1</v>
      </c>
      <c r="H214" s="24" t="n">
        <v>966.25</v>
      </c>
      <c r="I214" s="24" t="n">
        <v>966.25</v>
      </c>
      <c r="J214" s="24" t="n">
        <v>0</v>
      </c>
      <c r="K214" s="24" t="n">
        <v>-11.4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43830</v>
      </c>
      <c r="B215" s="22" t="s">
        <v>301</v>
      </c>
      <c r="C215" s="22" t="s">
        <v>302</v>
      </c>
      <c r="D215" s="22" t="s">
        <v>301</v>
      </c>
      <c r="E215" s="22" t="s">
        <v>301</v>
      </c>
      <c r="F215" s="22" t="s">
        <v>23</v>
      </c>
      <c r="G215" s="23" t="n">
        <v>1</v>
      </c>
      <c r="H215" s="24" t="n">
        <v>30.69</v>
      </c>
      <c r="I215" s="24" t="n">
        <v>30.69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43830</v>
      </c>
      <c r="B216" s="26" t="s">
        <v>298</v>
      </c>
      <c r="C216" s="26" t="s">
        <v>299</v>
      </c>
      <c r="D216" s="26" t="s">
        <v>298</v>
      </c>
      <c r="E216" s="26" t="s">
        <v>298</v>
      </c>
      <c r="F216" s="26" t="s">
        <v>23</v>
      </c>
      <c r="G216" s="27" t="n">
        <v>1</v>
      </c>
      <c r="H216" s="28" t="n">
        <v>-8.75</v>
      </c>
      <c r="I216" s="28" t="n">
        <v>-8.75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5" t="n">
        <v>43832</v>
      </c>
      <c r="B217" s="26" t="s">
        <v>298</v>
      </c>
      <c r="C217" s="26" t="s">
        <v>346</v>
      </c>
      <c r="D217" s="26" t="s">
        <v>298</v>
      </c>
      <c r="E217" s="26" t="s">
        <v>298</v>
      </c>
      <c r="F217" s="26" t="s">
        <v>23</v>
      </c>
      <c r="G217" s="27" t="n">
        <v>1</v>
      </c>
      <c r="H217" s="28" t="n">
        <v>-9</v>
      </c>
      <c r="I217" s="28" t="n">
        <v>-9</v>
      </c>
      <c r="J217" s="28" t="n">
        <v>0</v>
      </c>
      <c r="K217" s="28" t="n">
        <v>0</v>
      </c>
      <c r="L217" s="28" t="n">
        <v>0</v>
      </c>
      <c r="M217" s="28"/>
      <c r="N217" s="6" t="s">
        <f>=I217+J217+K217+L217</f>
      </c>
      <c r="O217" s="26"/>
    </row>
    <row collapsed="false" customFormat="false" customHeight="false" hidden="false" ht="12.1" outlineLevel="0" r="218">
      <c r="A218" s="21" t="n">
        <v>43844</v>
      </c>
      <c r="B218" s="22" t="s">
        <v>301</v>
      </c>
      <c r="C218" s="22" t="s">
        <v>310</v>
      </c>
      <c r="D218" s="22" t="s">
        <v>301</v>
      </c>
      <c r="E218" s="22" t="s">
        <v>301</v>
      </c>
      <c r="F218" s="22" t="s">
        <v>23</v>
      </c>
      <c r="G218" s="23" t="n">
        <v>77</v>
      </c>
      <c r="H218" s="24" t="n">
        <v>10.464</v>
      </c>
      <c r="I218" s="24" t="n">
        <v>805.7</v>
      </c>
      <c r="J218" s="24" t="n">
        <v>0</v>
      </c>
      <c r="K218" s="24" t="n">
        <v>-1.9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43844</v>
      </c>
      <c r="B219" s="22" t="s">
        <v>301</v>
      </c>
      <c r="C219" s="22" t="s">
        <v>309</v>
      </c>
      <c r="D219" s="22" t="s">
        <v>301</v>
      </c>
      <c r="E219" s="22" t="s">
        <v>301</v>
      </c>
      <c r="F219" s="22" t="s">
        <v>23</v>
      </c>
      <c r="G219" s="23" t="n">
        <v>34</v>
      </c>
      <c r="H219" s="24" t="n">
        <v>11.797</v>
      </c>
      <c r="I219" s="24" t="n">
        <v>401.1</v>
      </c>
      <c r="J219" s="24" t="n">
        <v>0</v>
      </c>
      <c r="K219" s="24" t="n">
        <v>-0.95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43852</v>
      </c>
      <c r="B220" s="22" t="s">
        <v>301</v>
      </c>
      <c r="C220" s="22" t="s">
        <v>326</v>
      </c>
      <c r="D220" s="22" t="s">
        <v>301</v>
      </c>
      <c r="E220" s="22" t="s">
        <v>301</v>
      </c>
      <c r="F220" s="22" t="s">
        <v>23</v>
      </c>
      <c r="G220" s="23" t="n">
        <v>1</v>
      </c>
      <c r="H220" s="24" t="n">
        <v>3814.8</v>
      </c>
      <c r="I220" s="24" t="n">
        <v>3814.8</v>
      </c>
      <c r="J220" s="24" t="n">
        <v>0</v>
      </c>
      <c r="K220" s="24" t="n">
        <v>-45.01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5" t="n">
        <v>43861</v>
      </c>
      <c r="B221" s="26" t="s">
        <v>298</v>
      </c>
      <c r="C221" s="26" t="s">
        <v>299</v>
      </c>
      <c r="D221" s="26" t="s">
        <v>298</v>
      </c>
      <c r="E221" s="26" t="s">
        <v>298</v>
      </c>
      <c r="F221" s="26" t="s">
        <v>23</v>
      </c>
      <c r="G221" s="27" t="n">
        <v>1</v>
      </c>
      <c r="H221" s="28" t="n">
        <v>-177</v>
      </c>
      <c r="I221" s="28" t="n">
        <v>-177</v>
      </c>
      <c r="J221" s="28" t="n">
        <v>0</v>
      </c>
      <c r="K221" s="28" t="n">
        <v>0</v>
      </c>
      <c r="L221" s="28" t="n">
        <v>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1" t="n">
        <v>43867</v>
      </c>
      <c r="B222" s="22" t="s">
        <v>301</v>
      </c>
      <c r="C222" s="22" t="s">
        <v>313</v>
      </c>
      <c r="D222" s="22" t="s">
        <v>301</v>
      </c>
      <c r="E222" s="22" t="s">
        <v>301</v>
      </c>
      <c r="F222" s="22" t="s">
        <v>23</v>
      </c>
      <c r="G222" s="23" t="n">
        <v>29</v>
      </c>
      <c r="H222" s="24" t="n">
        <v>30.996</v>
      </c>
      <c r="I222" s="24" t="n">
        <v>898.89</v>
      </c>
      <c r="J222" s="24" t="n">
        <v>0</v>
      </c>
      <c r="K222" s="24" t="n">
        <v>-2.12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1" t="n">
        <v>43871</v>
      </c>
      <c r="B223" s="22" t="s">
        <v>301</v>
      </c>
      <c r="C223" s="22" t="s">
        <v>309</v>
      </c>
      <c r="D223" s="22" t="s">
        <v>301</v>
      </c>
      <c r="E223" s="22" t="s">
        <v>301</v>
      </c>
      <c r="F223" s="22" t="s">
        <v>23</v>
      </c>
      <c r="G223" s="23" t="n">
        <v>34</v>
      </c>
      <c r="H223" s="24" t="n">
        <v>11.797</v>
      </c>
      <c r="I223" s="24" t="n">
        <v>401.1</v>
      </c>
      <c r="J223" s="24" t="n">
        <v>0</v>
      </c>
      <c r="K223" s="24" t="n">
        <v>-0.95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43872</v>
      </c>
      <c r="B224" s="22" t="s">
        <v>301</v>
      </c>
      <c r="C224" s="22" t="s">
        <v>310</v>
      </c>
      <c r="D224" s="22" t="s">
        <v>301</v>
      </c>
      <c r="E224" s="22" t="s">
        <v>301</v>
      </c>
      <c r="F224" s="22" t="s">
        <v>23</v>
      </c>
      <c r="G224" s="23" t="n">
        <v>77</v>
      </c>
      <c r="H224" s="24" t="n">
        <v>10.45</v>
      </c>
      <c r="I224" s="24" t="n">
        <v>804.7</v>
      </c>
      <c r="J224" s="24" t="n">
        <v>0</v>
      </c>
      <c r="K224" s="24" t="n">
        <v>-1.9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33" t="n">
        <v>43873</v>
      </c>
      <c r="B225" s="34" t="s">
        <v>343</v>
      </c>
      <c r="C225" s="34" t="s">
        <v>145</v>
      </c>
      <c r="D225" s="34" t="s">
        <v>343</v>
      </c>
      <c r="E225" s="34" t="s">
        <v>343</v>
      </c>
      <c r="F225" s="34" t="s">
        <v>23</v>
      </c>
      <c r="G225" s="35" t="n">
        <v>1</v>
      </c>
      <c r="H225" s="36" t="n">
        <v>-7061.45</v>
      </c>
      <c r="I225" s="36" t="n">
        <v>-7061.45</v>
      </c>
      <c r="J225" s="36" t="n">
        <v>0</v>
      </c>
      <c r="K225" s="36" t="n">
        <v>0</v>
      </c>
      <c r="L225" s="36" t="n">
        <v>0</v>
      </c>
      <c r="M225" s="36"/>
      <c r="N225" s="6" t="s">
        <f>=I225+J225+K225+L225</f>
      </c>
      <c r="O225" s="34"/>
    </row>
    <row collapsed="false" customFormat="false" customHeight="false" hidden="false" ht="12.1" outlineLevel="0" r="226">
      <c r="A226" s="21" t="n">
        <v>43874</v>
      </c>
      <c r="B226" s="22" t="s">
        <v>301</v>
      </c>
      <c r="C226" s="22" t="s">
        <v>338</v>
      </c>
      <c r="D226" s="22" t="s">
        <v>301</v>
      </c>
      <c r="E226" s="22" t="s">
        <v>301</v>
      </c>
      <c r="F226" s="22" t="s">
        <v>19</v>
      </c>
      <c r="G226" s="23" t="n">
        <v>1</v>
      </c>
      <c r="H226" s="24" t="n">
        <v>8.84</v>
      </c>
      <c r="I226" s="24" t="n">
        <v>8.84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1" t="n">
        <v>43881</v>
      </c>
      <c r="B227" s="22" t="s">
        <v>301</v>
      </c>
      <c r="C227" s="22" t="s">
        <v>339</v>
      </c>
      <c r="D227" s="22" t="s">
        <v>301</v>
      </c>
      <c r="E227" s="22" t="s">
        <v>301</v>
      </c>
      <c r="F227" s="22" t="s">
        <v>19</v>
      </c>
      <c r="G227" s="23" t="n">
        <v>1</v>
      </c>
      <c r="H227" s="24" t="n">
        <v>32.86</v>
      </c>
      <c r="I227" s="24" t="n">
        <v>32.86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0" t="n">
        <v>43888</v>
      </c>
      <c r="B228" s="16" t="s">
        <v>52</v>
      </c>
      <c r="C228" s="16" t="s">
        <v>53</v>
      </c>
      <c r="D228" s="16" t="s">
        <v>246</v>
      </c>
      <c r="E228" s="16" t="s">
        <v>17</v>
      </c>
      <c r="F228" s="16" t="s">
        <v>19</v>
      </c>
      <c r="G228" s="7" t="n">
        <v>1</v>
      </c>
      <c r="H228" s="6" t="n">
        <v>1.41</v>
      </c>
      <c r="I228" s="6" t="n">
        <v>-1.41</v>
      </c>
      <c r="J228" s="6" t="n">
        <v>0</v>
      </c>
      <c r="K228" s="6" t="n">
        <v>0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5" t="n">
        <v>43888</v>
      </c>
      <c r="B229" s="26" t="s">
        <v>298</v>
      </c>
      <c r="C229" s="26" t="s">
        <v>299</v>
      </c>
      <c r="D229" s="26" t="s">
        <v>298</v>
      </c>
      <c r="E229" s="26" t="s">
        <v>298</v>
      </c>
      <c r="F229" s="26" t="s">
        <v>23</v>
      </c>
      <c r="G229" s="27" t="n">
        <v>1</v>
      </c>
      <c r="H229" s="28" t="n">
        <v>-90</v>
      </c>
      <c r="I229" s="28" t="n">
        <v>-90</v>
      </c>
      <c r="J229" s="28" t="n">
        <v>0</v>
      </c>
      <c r="K229" s="28" t="n">
        <v>0</v>
      </c>
      <c r="L229" s="28" t="n">
        <v>0</v>
      </c>
      <c r="M229" s="28"/>
      <c r="N229" s="6" t="s">
        <f>=I229+J229+K229+L229</f>
      </c>
      <c r="O229" s="26"/>
    </row>
    <row collapsed="false" customFormat="false" customHeight="false" hidden="false" ht="12.1" outlineLevel="0" r="230">
      <c r="A230" s="33" t="n">
        <v>43888</v>
      </c>
      <c r="B230" s="34" t="s">
        <v>343</v>
      </c>
      <c r="C230" s="34" t="s">
        <v>145</v>
      </c>
      <c r="D230" s="34" t="s">
        <v>343</v>
      </c>
      <c r="E230" s="34" t="s">
        <v>343</v>
      </c>
      <c r="F230" s="34" t="s">
        <v>23</v>
      </c>
      <c r="G230" s="35" t="n">
        <v>1</v>
      </c>
      <c r="H230" s="36" t="n">
        <v>-802.8</v>
      </c>
      <c r="I230" s="36" t="n">
        <v>-802.8</v>
      </c>
      <c r="J230" s="36" t="n">
        <v>0</v>
      </c>
      <c r="K230" s="36" t="n">
        <v>0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25" t="n">
        <v>43888</v>
      </c>
      <c r="B231" s="26" t="s">
        <v>298</v>
      </c>
      <c r="C231" s="26" t="s">
        <v>321</v>
      </c>
      <c r="D231" s="26" t="s">
        <v>298</v>
      </c>
      <c r="E231" s="26" t="s">
        <v>298</v>
      </c>
      <c r="F231" s="26" t="s">
        <v>23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0</v>
      </c>
      <c r="L231" s="28" t="n">
        <v>0</v>
      </c>
      <c r="M231" s="28"/>
      <c r="N231" s="6" t="s">
        <f>=I231+J231+K231+L231</f>
      </c>
      <c r="O231" s="26"/>
    </row>
    <row collapsed="false" customFormat="false" customHeight="false" hidden="false" ht="12.1" outlineLevel="0" r="232">
      <c r="A232" s="25" t="n">
        <v>43888.999305556</v>
      </c>
      <c r="B232" s="26" t="s">
        <v>298</v>
      </c>
      <c r="C232" s="26" t="s">
        <v>325</v>
      </c>
      <c r="D232" s="26" t="s">
        <v>298</v>
      </c>
      <c r="E232" s="26" t="s">
        <v>298</v>
      </c>
      <c r="F232" s="26" t="s">
        <v>19</v>
      </c>
      <c r="G232" s="27" t="n">
        <v>1</v>
      </c>
      <c r="H232" s="28" t="n">
        <v>-0.15</v>
      </c>
      <c r="I232" s="28" t="n">
        <v>-0.15</v>
      </c>
      <c r="J232" s="28" t="n">
        <v>0</v>
      </c>
      <c r="K232" s="28" t="n">
        <v>0</v>
      </c>
      <c r="L232" s="28" t="n">
        <v>0</v>
      </c>
      <c r="M232" s="6" t="s">
        <f>=I232+J232+K232+L232</f>
      </c>
      <c r="N232" s="28"/>
      <c r="O232" s="26"/>
    </row>
    <row collapsed="false" customFormat="false" customHeight="false" hidden="false" ht="12.1" outlineLevel="0" r="233">
      <c r="A233" s="25" t="n">
        <v>43889</v>
      </c>
      <c r="B233" s="26" t="s">
        <v>298</v>
      </c>
      <c r="C233" s="26" t="s">
        <v>299</v>
      </c>
      <c r="D233" s="26" t="s">
        <v>298</v>
      </c>
      <c r="E233" s="26" t="s">
        <v>298</v>
      </c>
      <c r="F233" s="26" t="s">
        <v>23</v>
      </c>
      <c r="G233" s="27" t="n">
        <v>1</v>
      </c>
      <c r="H233" s="28" t="n">
        <v>-86.96</v>
      </c>
      <c r="I233" s="28" t="n">
        <v>-86.96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6"/>
    </row>
    <row collapsed="false" customFormat="false" customHeight="false" hidden="false" ht="12.1" outlineLevel="0" r="234">
      <c r="A234" s="21" t="n">
        <v>43889</v>
      </c>
      <c r="B234" s="22" t="s">
        <v>288</v>
      </c>
      <c r="C234" s="22" t="s">
        <v>80</v>
      </c>
      <c r="D234" s="22" t="s">
        <v>288</v>
      </c>
      <c r="E234" s="22" t="s">
        <v>288</v>
      </c>
      <c r="F234" s="22" t="s">
        <v>23</v>
      </c>
      <c r="G234" s="23" t="n">
        <v>1</v>
      </c>
      <c r="H234" s="24" t="n">
        <v>91</v>
      </c>
      <c r="I234" s="24" t="n">
        <v>91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43892</v>
      </c>
      <c r="B235" s="26" t="s">
        <v>298</v>
      </c>
      <c r="C235" s="26" t="s">
        <v>321</v>
      </c>
      <c r="D235" s="26" t="s">
        <v>298</v>
      </c>
      <c r="E235" s="26" t="s">
        <v>298</v>
      </c>
      <c r="F235" s="26" t="s">
        <v>23</v>
      </c>
      <c r="G235" s="27" t="n">
        <v>1</v>
      </c>
      <c r="H235" s="28" t="n">
        <v>-0.01</v>
      </c>
      <c r="I235" s="28" t="n">
        <v>-0.01</v>
      </c>
      <c r="J235" s="28" t="n">
        <v>0</v>
      </c>
      <c r="K235" s="28" t="n">
        <v>0</v>
      </c>
      <c r="L235" s="28" t="n">
        <v>0</v>
      </c>
      <c r="M235" s="28"/>
      <c r="N235" s="6" t="s">
        <f>=I235+J235+K235+L235</f>
      </c>
      <c r="O235" s="26"/>
    </row>
    <row collapsed="false" customFormat="false" customHeight="false" hidden="false" ht="12.1" outlineLevel="0" r="236">
      <c r="A236" s="25" t="n">
        <v>43893</v>
      </c>
      <c r="B236" s="26" t="s">
        <v>298</v>
      </c>
      <c r="C236" s="26" t="s">
        <v>321</v>
      </c>
      <c r="D236" s="26" t="s">
        <v>298</v>
      </c>
      <c r="E236" s="26" t="s">
        <v>298</v>
      </c>
      <c r="F236" s="26" t="s">
        <v>23</v>
      </c>
      <c r="G236" s="27" t="n">
        <v>1</v>
      </c>
      <c r="H236" s="28" t="n">
        <v>-0.01</v>
      </c>
      <c r="I236" s="28" t="n">
        <v>-0.01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43893</v>
      </c>
      <c r="B237" s="22" t="s">
        <v>301</v>
      </c>
      <c r="C237" s="22" t="s">
        <v>347</v>
      </c>
      <c r="D237" s="22" t="s">
        <v>301</v>
      </c>
      <c r="E237" s="22" t="s">
        <v>301</v>
      </c>
      <c r="F237" s="22" t="s">
        <v>19</v>
      </c>
      <c r="G237" s="23" t="n">
        <v>1</v>
      </c>
      <c r="H237" s="24" t="n">
        <v>2.59</v>
      </c>
      <c r="I237" s="24" t="n">
        <v>2.59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5" t="n">
        <v>43894</v>
      </c>
      <c r="B238" s="26" t="s">
        <v>298</v>
      </c>
      <c r="C238" s="26" t="s">
        <v>300</v>
      </c>
      <c r="D238" s="26" t="s">
        <v>298</v>
      </c>
      <c r="E238" s="26" t="s">
        <v>298</v>
      </c>
      <c r="F238" s="26" t="s">
        <v>23</v>
      </c>
      <c r="G238" s="27" t="n">
        <v>1</v>
      </c>
      <c r="H238" s="28" t="n">
        <v>-177</v>
      </c>
      <c r="I238" s="28" t="n">
        <v>-177</v>
      </c>
      <c r="J238" s="28" t="n">
        <v>0</v>
      </c>
      <c r="K238" s="28" t="n">
        <v>0</v>
      </c>
      <c r="L238" s="28" t="n">
        <v>0</v>
      </c>
      <c r="M238" s="28"/>
      <c r="N238" s="6" t="s">
        <f>=I238+J238+K238+L238</f>
      </c>
      <c r="O238" s="26"/>
    </row>
    <row collapsed="false" customFormat="false" customHeight="false" hidden="false" ht="12.1" outlineLevel="0" r="239">
      <c r="A239" s="25" t="n">
        <v>43894</v>
      </c>
      <c r="B239" s="26" t="s">
        <v>298</v>
      </c>
      <c r="C239" s="26" t="s">
        <v>321</v>
      </c>
      <c r="D239" s="26" t="s">
        <v>298</v>
      </c>
      <c r="E239" s="26" t="s">
        <v>298</v>
      </c>
      <c r="F239" s="26" t="s">
        <v>23</v>
      </c>
      <c r="G239" s="27" t="n">
        <v>1</v>
      </c>
      <c r="H239" s="28" t="n">
        <v>-0.01</v>
      </c>
      <c r="I239" s="28" t="n">
        <v>-0.01</v>
      </c>
      <c r="J239" s="28" t="n">
        <v>0</v>
      </c>
      <c r="K239" s="28" t="n">
        <v>0</v>
      </c>
      <c r="L239" s="28" t="n">
        <v>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5" t="n">
        <v>43895</v>
      </c>
      <c r="B240" s="26" t="s">
        <v>298</v>
      </c>
      <c r="C240" s="26" t="s">
        <v>321</v>
      </c>
      <c r="D240" s="26" t="s">
        <v>298</v>
      </c>
      <c r="E240" s="26" t="s">
        <v>298</v>
      </c>
      <c r="F240" s="26" t="s">
        <v>23</v>
      </c>
      <c r="G240" s="27" t="n">
        <v>1</v>
      </c>
      <c r="H240" s="28" t="n">
        <v>-0.01</v>
      </c>
      <c r="I240" s="28" t="n">
        <v>-0.01</v>
      </c>
      <c r="J240" s="28" t="n">
        <v>0</v>
      </c>
      <c r="K240" s="28" t="n">
        <v>0</v>
      </c>
      <c r="L240" s="28" t="n">
        <v>0</v>
      </c>
      <c r="M240" s="28"/>
      <c r="N240" s="6" t="s">
        <f>=I240+J240+K240+L240</f>
      </c>
      <c r="O240" s="26"/>
    </row>
    <row collapsed="false" customFormat="false" customHeight="false" hidden="false" ht="12.1" outlineLevel="0" r="241">
      <c r="A241" s="25" t="n">
        <v>43896</v>
      </c>
      <c r="B241" s="26" t="s">
        <v>298</v>
      </c>
      <c r="C241" s="26" t="s">
        <v>321</v>
      </c>
      <c r="D241" s="26" t="s">
        <v>298</v>
      </c>
      <c r="E241" s="26" t="s">
        <v>298</v>
      </c>
      <c r="F241" s="26" t="s">
        <v>23</v>
      </c>
      <c r="G241" s="27" t="n">
        <v>1</v>
      </c>
      <c r="H241" s="28" t="n">
        <v>-0.09</v>
      </c>
      <c r="I241" s="28" t="n">
        <v>-0.09</v>
      </c>
      <c r="J241" s="28" t="n">
        <v>0</v>
      </c>
      <c r="K241" s="28" t="n">
        <v>0</v>
      </c>
      <c r="L241" s="28" t="n">
        <v>0</v>
      </c>
      <c r="M241" s="28"/>
      <c r="N241" s="6" t="s">
        <f>=I241+J241+K241+L241</f>
      </c>
      <c r="O241" s="26"/>
    </row>
    <row collapsed="false" customFormat="false" customHeight="false" hidden="false" ht="12.1" outlineLevel="0" r="242">
      <c r="A242" s="25" t="n">
        <v>43899</v>
      </c>
      <c r="B242" s="26" t="s">
        <v>298</v>
      </c>
      <c r="C242" s="26" t="s">
        <v>321</v>
      </c>
      <c r="D242" s="26" t="s">
        <v>298</v>
      </c>
      <c r="E242" s="26" t="s">
        <v>298</v>
      </c>
      <c r="F242" s="26" t="s">
        <v>23</v>
      </c>
      <c r="G242" s="27" t="n">
        <v>1</v>
      </c>
      <c r="H242" s="28" t="n">
        <v>-0.03</v>
      </c>
      <c r="I242" s="28" t="n">
        <v>-0.03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43900</v>
      </c>
      <c r="B243" s="26" t="s">
        <v>298</v>
      </c>
      <c r="C243" s="26" t="s">
        <v>321</v>
      </c>
      <c r="D243" s="26" t="s">
        <v>298</v>
      </c>
      <c r="E243" s="26" t="s">
        <v>298</v>
      </c>
      <c r="F243" s="26" t="s">
        <v>23</v>
      </c>
      <c r="G243" s="27" t="n">
        <v>1</v>
      </c>
      <c r="H243" s="28" t="n">
        <v>-0.03</v>
      </c>
      <c r="I243" s="28" t="n">
        <v>-0.03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43901</v>
      </c>
      <c r="B244" s="22" t="s">
        <v>301</v>
      </c>
      <c r="C244" s="22" t="s">
        <v>310</v>
      </c>
      <c r="D244" s="22" t="s">
        <v>301</v>
      </c>
      <c r="E244" s="22" t="s">
        <v>301</v>
      </c>
      <c r="F244" s="22" t="s">
        <v>23</v>
      </c>
      <c r="G244" s="23" t="n">
        <v>77</v>
      </c>
      <c r="H244" s="24" t="n">
        <v>10.39</v>
      </c>
      <c r="I244" s="24" t="n">
        <v>799.7</v>
      </c>
      <c r="J244" s="24" t="n">
        <v>0</v>
      </c>
      <c r="K244" s="24" t="n">
        <v>-1.89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1" t="n">
        <v>43901</v>
      </c>
      <c r="B245" s="22" t="s">
        <v>301</v>
      </c>
      <c r="C245" s="22" t="s">
        <v>348</v>
      </c>
      <c r="D245" s="22" t="s">
        <v>301</v>
      </c>
      <c r="E245" s="22" t="s">
        <v>301</v>
      </c>
      <c r="F245" s="22" t="s">
        <v>23</v>
      </c>
      <c r="G245" s="23" t="n">
        <v>34</v>
      </c>
      <c r="H245" s="24" t="n">
        <v>11.71</v>
      </c>
      <c r="I245" s="24" t="n">
        <v>398.1</v>
      </c>
      <c r="J245" s="24" t="n">
        <v>0</v>
      </c>
      <c r="K245" s="24" t="n">
        <v>-0.94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43909</v>
      </c>
      <c r="B246" s="22" t="s">
        <v>301</v>
      </c>
      <c r="C246" s="22" t="s">
        <v>349</v>
      </c>
      <c r="D246" s="22" t="s">
        <v>301</v>
      </c>
      <c r="E246" s="22" t="s">
        <v>301</v>
      </c>
      <c r="F246" s="22" t="s">
        <v>19</v>
      </c>
      <c r="G246" s="23" t="n">
        <v>1</v>
      </c>
      <c r="H246" s="24" t="n">
        <v>31.88</v>
      </c>
      <c r="I246" s="24" t="n">
        <v>31.88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4"/>
      <c r="O246" s="22"/>
    </row>
    <row collapsed="false" customFormat="false" customHeight="false" hidden="false" ht="12.1" outlineLevel="0" r="247">
      <c r="A247" s="21" t="n">
        <v>43917</v>
      </c>
      <c r="B247" s="22" t="s">
        <v>301</v>
      </c>
      <c r="C247" s="22" t="s">
        <v>344</v>
      </c>
      <c r="D247" s="22" t="s">
        <v>301</v>
      </c>
      <c r="E247" s="22" t="s">
        <v>301</v>
      </c>
      <c r="F247" s="22" t="s">
        <v>19</v>
      </c>
      <c r="G247" s="23" t="n">
        <v>1</v>
      </c>
      <c r="H247" s="24" t="n">
        <v>8.67</v>
      </c>
      <c r="I247" s="24" t="n">
        <v>8.67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5" t="n">
        <v>43921</v>
      </c>
      <c r="B248" s="26" t="s">
        <v>298</v>
      </c>
      <c r="C248" s="26" t="s">
        <v>299</v>
      </c>
      <c r="D248" s="26" t="s">
        <v>298</v>
      </c>
      <c r="E248" s="26" t="s">
        <v>298</v>
      </c>
      <c r="F248" s="26" t="s">
        <v>23</v>
      </c>
      <c r="G248" s="27" t="n">
        <v>1</v>
      </c>
      <c r="H248" s="28" t="n">
        <v>-176.81</v>
      </c>
      <c r="I248" s="28" t="n">
        <v>-176.81</v>
      </c>
      <c r="J248" s="28" t="n">
        <v>0</v>
      </c>
      <c r="K248" s="28" t="n">
        <v>0</v>
      </c>
      <c r="L248" s="28" t="n">
        <v>0</v>
      </c>
      <c r="M248" s="28"/>
      <c r="N248" s="6" t="s">
        <f>=I248+J248+K248+L248</f>
      </c>
      <c r="O248" s="26"/>
    </row>
    <row collapsed="false" customFormat="false" customHeight="false" hidden="false" ht="12.1" outlineLevel="0" r="249">
      <c r="A249" s="21" t="n">
        <v>43922</v>
      </c>
      <c r="B249" s="22" t="s">
        <v>301</v>
      </c>
      <c r="C249" s="22" t="s">
        <v>302</v>
      </c>
      <c r="D249" s="22" t="s">
        <v>301</v>
      </c>
      <c r="E249" s="22" t="s">
        <v>301</v>
      </c>
      <c r="F249" s="22" t="s">
        <v>23</v>
      </c>
      <c r="G249" s="23" t="n">
        <v>1</v>
      </c>
      <c r="H249" s="24" t="n">
        <v>21.41</v>
      </c>
      <c r="I249" s="24" t="n">
        <v>21.41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5" t="n">
        <v>43922</v>
      </c>
      <c r="B250" s="26" t="s">
        <v>298</v>
      </c>
      <c r="C250" s="26" t="s">
        <v>299</v>
      </c>
      <c r="D250" s="26" t="s">
        <v>298</v>
      </c>
      <c r="E250" s="26" t="s">
        <v>298</v>
      </c>
      <c r="F250" s="26" t="s">
        <v>23</v>
      </c>
      <c r="G250" s="27" t="n">
        <v>1</v>
      </c>
      <c r="H250" s="28" t="n">
        <v>-6.16</v>
      </c>
      <c r="I250" s="28" t="n">
        <v>-6.16</v>
      </c>
      <c r="J250" s="28" t="n">
        <v>0</v>
      </c>
      <c r="K250" s="28" t="n">
        <v>0</v>
      </c>
      <c r="L250" s="28" t="n">
        <v>0</v>
      </c>
      <c r="M250" s="28"/>
      <c r="N250" s="6" t="s">
        <f>=I250+J250+K250+L250</f>
      </c>
      <c r="O250" s="26"/>
    </row>
    <row collapsed="false" customFormat="false" customHeight="false" hidden="false" ht="12.1" outlineLevel="0" r="251">
      <c r="A251" s="21" t="n">
        <v>43929</v>
      </c>
      <c r="B251" s="22" t="s">
        <v>301</v>
      </c>
      <c r="C251" s="22" t="s">
        <v>309</v>
      </c>
      <c r="D251" s="22" t="s">
        <v>301</v>
      </c>
      <c r="E251" s="22" t="s">
        <v>301</v>
      </c>
      <c r="F251" s="22" t="s">
        <v>23</v>
      </c>
      <c r="G251" s="23" t="n">
        <v>34</v>
      </c>
      <c r="H251" s="24" t="n">
        <v>11.71</v>
      </c>
      <c r="I251" s="24" t="n">
        <v>398.1</v>
      </c>
      <c r="J251" s="24" t="n">
        <v>0</v>
      </c>
      <c r="K251" s="24" t="n">
        <v>-0.94</v>
      </c>
      <c r="L251" s="24" t="n">
        <v>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29" t="n">
        <v>43930</v>
      </c>
      <c r="B252" s="30" t="s">
        <v>52</v>
      </c>
      <c r="C252" s="30" t="s">
        <v>53</v>
      </c>
      <c r="D252" s="30" t="s">
        <v>249</v>
      </c>
      <c r="E252" s="30" t="s">
        <v>17</v>
      </c>
      <c r="F252" s="30" t="s">
        <v>19</v>
      </c>
      <c r="G252" s="31" t="n">
        <v>-551</v>
      </c>
      <c r="H252" s="32" t="n">
        <v>2.4</v>
      </c>
      <c r="I252" s="32" t="n">
        <v>1322.4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2"/>
      <c r="O252" s="30"/>
    </row>
    <row collapsed="false" customFormat="false" customHeight="false" hidden="false" ht="12.1" outlineLevel="0" r="253">
      <c r="A253" s="25" t="n">
        <v>43930</v>
      </c>
      <c r="B253" s="26" t="s">
        <v>298</v>
      </c>
      <c r="C253" s="26" t="s">
        <v>299</v>
      </c>
      <c r="D253" s="26" t="s">
        <v>298</v>
      </c>
      <c r="E253" s="26" t="s">
        <v>298</v>
      </c>
      <c r="F253" s="26" t="s">
        <v>23</v>
      </c>
      <c r="G253" s="27" t="n">
        <v>1</v>
      </c>
      <c r="H253" s="28" t="n">
        <v>-270</v>
      </c>
      <c r="I253" s="28" t="n">
        <v>-270</v>
      </c>
      <c r="J253" s="28" t="n">
        <v>0</v>
      </c>
      <c r="K253" s="28" t="n">
        <v>0</v>
      </c>
      <c r="L253" s="28" t="n">
        <v>0</v>
      </c>
      <c r="M253" s="28"/>
      <c r="N253" s="6" t="s">
        <f>=I253+J253+K253+L253</f>
      </c>
      <c r="O253" s="26"/>
    </row>
    <row collapsed="false" customFormat="false" customHeight="false" hidden="false" ht="12.1" outlineLevel="0" r="254">
      <c r="A254" s="20" t="n">
        <v>43930</v>
      </c>
      <c r="B254" s="16" t="s">
        <v>265</v>
      </c>
      <c r="C254" s="16" t="s">
        <v>341</v>
      </c>
      <c r="D254" s="16" t="s">
        <v>246</v>
      </c>
      <c r="E254" s="16" t="s">
        <v>17</v>
      </c>
      <c r="F254" s="16" t="s">
        <v>19</v>
      </c>
      <c r="G254" s="7" t="n">
        <v>50</v>
      </c>
      <c r="H254" s="6" t="n">
        <v>10.21</v>
      </c>
      <c r="I254" s="6" t="n">
        <v>-510.5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9" t="n">
        <v>43930</v>
      </c>
      <c r="B255" s="30" t="s">
        <v>52</v>
      </c>
      <c r="C255" s="30" t="s">
        <v>53</v>
      </c>
      <c r="D255" s="30" t="s">
        <v>249</v>
      </c>
      <c r="E255" s="30" t="s">
        <v>17</v>
      </c>
      <c r="F255" s="30" t="s">
        <v>19</v>
      </c>
      <c r="G255" s="31" t="n">
        <v>-250</v>
      </c>
      <c r="H255" s="32" t="n">
        <v>2.7</v>
      </c>
      <c r="I255" s="32" t="n">
        <v>675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2"/>
      <c r="O255" s="30"/>
    </row>
    <row collapsed="false" customFormat="false" customHeight="false" hidden="false" ht="12.1" outlineLevel="0" r="256">
      <c r="A256" s="21" t="n">
        <v>43930</v>
      </c>
      <c r="B256" s="22" t="s">
        <v>301</v>
      </c>
      <c r="C256" s="22" t="s">
        <v>348</v>
      </c>
      <c r="D256" s="22" t="s">
        <v>301</v>
      </c>
      <c r="E256" s="22" t="s">
        <v>301</v>
      </c>
      <c r="F256" s="22" t="s">
        <v>23</v>
      </c>
      <c r="G256" s="23" t="n">
        <v>77</v>
      </c>
      <c r="H256" s="24" t="n">
        <v>10.39</v>
      </c>
      <c r="I256" s="24" t="n">
        <v>799.7</v>
      </c>
      <c r="J256" s="24" t="n">
        <v>0</v>
      </c>
      <c r="K256" s="24" t="n">
        <v>-1.89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5" t="n">
        <v>43930.999305556</v>
      </c>
      <c r="B257" s="26" t="s">
        <v>298</v>
      </c>
      <c r="C257" s="26" t="s">
        <v>325</v>
      </c>
      <c r="D257" s="26" t="s">
        <v>298</v>
      </c>
      <c r="E257" s="26" t="s">
        <v>298</v>
      </c>
      <c r="F257" s="26" t="s">
        <v>19</v>
      </c>
      <c r="G257" s="27" t="n">
        <v>1</v>
      </c>
      <c r="H257" s="28" t="n">
        <v>-0.77</v>
      </c>
      <c r="I257" s="28" t="n">
        <v>-0.77</v>
      </c>
      <c r="J257" s="28" t="n">
        <v>0</v>
      </c>
      <c r="K257" s="28" t="n">
        <v>0</v>
      </c>
      <c r="L257" s="28" t="n">
        <v>0</v>
      </c>
      <c r="M257" s="6" t="s">
        <f>=I257+J257+K257+L257</f>
      </c>
      <c r="N257" s="28"/>
      <c r="O257" s="26"/>
    </row>
    <row collapsed="false" customFormat="false" customHeight="false" hidden="false" ht="12.1" outlineLevel="0" r="258">
      <c r="A258" s="25" t="n">
        <v>43937</v>
      </c>
      <c r="B258" s="26" t="s">
        <v>298</v>
      </c>
      <c r="C258" s="26" t="s">
        <v>300</v>
      </c>
      <c r="D258" s="26" t="s">
        <v>298</v>
      </c>
      <c r="E258" s="26" t="s">
        <v>298</v>
      </c>
      <c r="F258" s="26" t="s">
        <v>23</v>
      </c>
      <c r="G258" s="27" t="n">
        <v>1</v>
      </c>
      <c r="H258" s="28" t="n">
        <v>-177</v>
      </c>
      <c r="I258" s="28" t="n">
        <v>-177</v>
      </c>
      <c r="J258" s="28" t="n">
        <v>0</v>
      </c>
      <c r="K258" s="28" t="n">
        <v>0</v>
      </c>
      <c r="L258" s="28" t="n">
        <v>0</v>
      </c>
      <c r="M258" s="28"/>
      <c r="N258" s="6" t="s">
        <f>=I258+J258+K258+L258</f>
      </c>
      <c r="O258" s="26"/>
    </row>
    <row collapsed="false" customFormat="false" customHeight="false" hidden="false" ht="12.1" outlineLevel="0" r="259">
      <c r="A259" s="21" t="n">
        <v>43958</v>
      </c>
      <c r="B259" s="22" t="s">
        <v>301</v>
      </c>
      <c r="C259" s="22" t="s">
        <v>313</v>
      </c>
      <c r="D259" s="22" t="s">
        <v>301</v>
      </c>
      <c r="E259" s="22" t="s">
        <v>301</v>
      </c>
      <c r="F259" s="22" t="s">
        <v>23</v>
      </c>
      <c r="G259" s="23" t="n">
        <v>29</v>
      </c>
      <c r="H259" s="24" t="n">
        <v>28.19</v>
      </c>
      <c r="I259" s="24" t="n">
        <v>817.43</v>
      </c>
      <c r="J259" s="24" t="n">
        <v>0</v>
      </c>
      <c r="K259" s="24" t="n">
        <v>-1.93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43959</v>
      </c>
      <c r="B260" s="22" t="s">
        <v>301</v>
      </c>
      <c r="C260" s="22" t="s">
        <v>309</v>
      </c>
      <c r="D260" s="22" t="s">
        <v>301</v>
      </c>
      <c r="E260" s="22" t="s">
        <v>301</v>
      </c>
      <c r="F260" s="22" t="s">
        <v>23</v>
      </c>
      <c r="G260" s="23" t="n">
        <v>34</v>
      </c>
      <c r="H260" s="24" t="n">
        <v>11.65</v>
      </c>
      <c r="I260" s="24" t="n">
        <v>396.1</v>
      </c>
      <c r="J260" s="24" t="n">
        <v>0</v>
      </c>
      <c r="K260" s="24" t="n">
        <v>-0.93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1" t="n">
        <v>43959</v>
      </c>
      <c r="B261" s="22" t="s">
        <v>301</v>
      </c>
      <c r="C261" s="22" t="s">
        <v>338</v>
      </c>
      <c r="D261" s="22" t="s">
        <v>301</v>
      </c>
      <c r="E261" s="22" t="s">
        <v>301</v>
      </c>
      <c r="F261" s="22" t="s">
        <v>19</v>
      </c>
      <c r="G261" s="23" t="n">
        <v>1</v>
      </c>
      <c r="H261" s="24" t="n">
        <v>8.84</v>
      </c>
      <c r="I261" s="24" t="n">
        <v>8.84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2"/>
    </row>
    <row collapsed="false" customFormat="false" customHeight="false" hidden="false" ht="12.1" outlineLevel="0" r="262">
      <c r="A262" s="21" t="n">
        <v>43963</v>
      </c>
      <c r="B262" s="22" t="s">
        <v>301</v>
      </c>
      <c r="C262" s="22" t="s">
        <v>310</v>
      </c>
      <c r="D262" s="22" t="s">
        <v>301</v>
      </c>
      <c r="E262" s="22" t="s">
        <v>301</v>
      </c>
      <c r="F262" s="22" t="s">
        <v>23</v>
      </c>
      <c r="G262" s="23" t="n">
        <v>77</v>
      </c>
      <c r="H262" s="24" t="n">
        <v>10.39</v>
      </c>
      <c r="I262" s="24" t="n">
        <v>799.7</v>
      </c>
      <c r="J262" s="24" t="n">
        <v>0</v>
      </c>
      <c r="K262" s="24" t="n">
        <v>-1.89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5" t="n">
        <v>43964</v>
      </c>
      <c r="B263" s="26" t="s">
        <v>298</v>
      </c>
      <c r="C263" s="26" t="s">
        <v>350</v>
      </c>
      <c r="D263" s="26" t="s">
        <v>298</v>
      </c>
      <c r="E263" s="26" t="s">
        <v>298</v>
      </c>
      <c r="F263" s="26" t="s">
        <v>23</v>
      </c>
      <c r="G263" s="27" t="n">
        <v>1</v>
      </c>
      <c r="H263" s="28" t="n">
        <v>-354</v>
      </c>
      <c r="I263" s="28" t="n">
        <v>-354</v>
      </c>
      <c r="J263" s="28" t="n">
        <v>0</v>
      </c>
      <c r="K263" s="28" t="n">
        <v>0</v>
      </c>
      <c r="L263" s="28" t="n">
        <v>0</v>
      </c>
      <c r="M263" s="28"/>
      <c r="N263" s="6" t="s">
        <f>=I263+J263+K263+L263</f>
      </c>
      <c r="O263" s="26"/>
    </row>
    <row collapsed="false" customFormat="false" customHeight="false" hidden="false" ht="12.1" outlineLevel="0" r="264">
      <c r="A264" s="33" t="n">
        <v>43964</v>
      </c>
      <c r="B264" s="34" t="s">
        <v>343</v>
      </c>
      <c r="C264" s="34" t="s">
        <v>145</v>
      </c>
      <c r="D264" s="34" t="s">
        <v>343</v>
      </c>
      <c r="E264" s="34" t="s">
        <v>343</v>
      </c>
      <c r="F264" s="34" t="s">
        <v>23</v>
      </c>
      <c r="G264" s="35" t="n">
        <v>1</v>
      </c>
      <c r="H264" s="36" t="n">
        <v>-2721.13</v>
      </c>
      <c r="I264" s="36" t="n">
        <v>-2721.13</v>
      </c>
      <c r="J264" s="36" t="n">
        <v>0</v>
      </c>
      <c r="K264" s="36" t="n">
        <v>0</v>
      </c>
      <c r="L264" s="36" t="n">
        <v>0</v>
      </c>
      <c r="M264" s="36"/>
      <c r="N264" s="6" t="s">
        <f>=I264+J264+K264+L264</f>
      </c>
      <c r="O264" s="34"/>
    </row>
    <row collapsed="false" customFormat="false" customHeight="false" hidden="false" ht="12.1" outlineLevel="0" r="265">
      <c r="A265" s="21" t="n">
        <v>43966</v>
      </c>
      <c r="B265" s="22" t="s">
        <v>301</v>
      </c>
      <c r="C265" s="22" t="s">
        <v>324</v>
      </c>
      <c r="D265" s="22" t="s">
        <v>301</v>
      </c>
      <c r="E265" s="22" t="s">
        <v>301</v>
      </c>
      <c r="F265" s="22" t="s">
        <v>23</v>
      </c>
      <c r="G265" s="23" t="n">
        <v>1</v>
      </c>
      <c r="H265" s="24" t="n">
        <v>2610</v>
      </c>
      <c r="I265" s="24" t="n">
        <v>2610</v>
      </c>
      <c r="J265" s="24" t="n">
        <v>0</v>
      </c>
      <c r="K265" s="24" t="n">
        <v>-30.8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1" t="n">
        <v>43978</v>
      </c>
      <c r="B266" s="22" t="s">
        <v>301</v>
      </c>
      <c r="C266" s="22" t="s">
        <v>315</v>
      </c>
      <c r="D266" s="22" t="s">
        <v>301</v>
      </c>
      <c r="E266" s="22" t="s">
        <v>301</v>
      </c>
      <c r="F266" s="22" t="s">
        <v>23</v>
      </c>
      <c r="G266" s="23" t="n">
        <v>1</v>
      </c>
      <c r="H266" s="24" t="n">
        <v>315</v>
      </c>
      <c r="I266" s="24" t="n">
        <v>315</v>
      </c>
      <c r="J266" s="24" t="n">
        <v>0</v>
      </c>
      <c r="K266" s="24" t="n">
        <v>-3.72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43979</v>
      </c>
      <c r="B267" s="22" t="s">
        <v>301</v>
      </c>
      <c r="C267" s="22" t="s">
        <v>347</v>
      </c>
      <c r="D267" s="22" t="s">
        <v>301</v>
      </c>
      <c r="E267" s="22" t="s">
        <v>301</v>
      </c>
      <c r="F267" s="22" t="s">
        <v>19</v>
      </c>
      <c r="G267" s="23" t="n">
        <v>1</v>
      </c>
      <c r="H267" s="24" t="n">
        <v>2.59</v>
      </c>
      <c r="I267" s="24" t="n">
        <v>2.59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43979</v>
      </c>
      <c r="B268" s="22" t="s">
        <v>301</v>
      </c>
      <c r="C268" s="22" t="s">
        <v>339</v>
      </c>
      <c r="D268" s="22" t="s">
        <v>301</v>
      </c>
      <c r="E268" s="22" t="s">
        <v>301</v>
      </c>
      <c r="F268" s="22" t="s">
        <v>19</v>
      </c>
      <c r="G268" s="23" t="n">
        <v>1</v>
      </c>
      <c r="H268" s="24" t="n">
        <v>31.87</v>
      </c>
      <c r="I268" s="24" t="n">
        <v>31.87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4"/>
      <c r="O268" s="22"/>
    </row>
    <row collapsed="false" customFormat="false" customHeight="false" hidden="false" ht="12.1" outlineLevel="0" r="269">
      <c r="A269" s="25" t="n">
        <v>43980</v>
      </c>
      <c r="B269" s="26" t="s">
        <v>298</v>
      </c>
      <c r="C269" s="26" t="s">
        <v>299</v>
      </c>
      <c r="D269" s="26" t="s">
        <v>298</v>
      </c>
      <c r="E269" s="26" t="s">
        <v>298</v>
      </c>
      <c r="F269" s="26" t="s">
        <v>23</v>
      </c>
      <c r="G269" s="27" t="n">
        <v>1</v>
      </c>
      <c r="H269" s="28" t="n">
        <v>-177</v>
      </c>
      <c r="I269" s="28" t="n">
        <v>-177</v>
      </c>
      <c r="J269" s="28" t="n">
        <v>0</v>
      </c>
      <c r="K269" s="28" t="n">
        <v>0</v>
      </c>
      <c r="L269" s="28" t="n">
        <v>0</v>
      </c>
      <c r="M269" s="28"/>
      <c r="N269" s="6" t="s">
        <f>=I269+J269+K269+L269</f>
      </c>
      <c r="O269" s="26"/>
    </row>
    <row collapsed="false" customFormat="false" customHeight="false" hidden="false" ht="12.1" outlineLevel="0" r="270">
      <c r="A270" s="33" t="n">
        <v>43983</v>
      </c>
      <c r="B270" s="34" t="s">
        <v>343</v>
      </c>
      <c r="C270" s="34" t="s">
        <v>145</v>
      </c>
      <c r="D270" s="34" t="s">
        <v>343</v>
      </c>
      <c r="E270" s="34" t="s">
        <v>343</v>
      </c>
      <c r="F270" s="34" t="s">
        <v>23</v>
      </c>
      <c r="G270" s="35" t="n">
        <v>1</v>
      </c>
      <c r="H270" s="36" t="n">
        <v>-2742.3</v>
      </c>
      <c r="I270" s="36" t="n">
        <v>-2742.3</v>
      </c>
      <c r="J270" s="36" t="n">
        <v>0</v>
      </c>
      <c r="K270" s="36" t="n">
        <v>0</v>
      </c>
      <c r="L270" s="36" t="n">
        <v>0</v>
      </c>
      <c r="M270" s="36"/>
      <c r="N270" s="6" t="s">
        <f>=I270+J270+K270+L270</f>
      </c>
      <c r="O270" s="34"/>
    </row>
    <row collapsed="false" customFormat="false" customHeight="false" hidden="false" ht="12.1" outlineLevel="0" r="271">
      <c r="A271" s="25" t="n">
        <v>43983</v>
      </c>
      <c r="B271" s="26" t="s">
        <v>298</v>
      </c>
      <c r="C271" s="26" t="s">
        <v>350</v>
      </c>
      <c r="D271" s="26" t="s">
        <v>298</v>
      </c>
      <c r="E271" s="26" t="s">
        <v>298</v>
      </c>
      <c r="F271" s="26" t="s">
        <v>23</v>
      </c>
      <c r="G271" s="27" t="n">
        <v>1</v>
      </c>
      <c r="H271" s="28" t="n">
        <v>-410</v>
      </c>
      <c r="I271" s="28" t="n">
        <v>-410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</row>
    <row collapsed="false" customFormat="false" customHeight="false" hidden="false" ht="12.1" outlineLevel="0" r="272">
      <c r="A272" s="21" t="n">
        <v>43984</v>
      </c>
      <c r="B272" s="22" t="s">
        <v>301</v>
      </c>
      <c r="C272" s="22" t="s">
        <v>316</v>
      </c>
      <c r="D272" s="22" t="s">
        <v>301</v>
      </c>
      <c r="E272" s="22" t="s">
        <v>301</v>
      </c>
      <c r="F272" s="22" t="s">
        <v>23</v>
      </c>
      <c r="G272" s="23" t="n">
        <v>1</v>
      </c>
      <c r="H272" s="24" t="n">
        <v>3863.8</v>
      </c>
      <c r="I272" s="24" t="n">
        <v>3863.8</v>
      </c>
      <c r="J272" s="24" t="n">
        <v>0</v>
      </c>
      <c r="K272" s="24" t="n">
        <v>-45.59</v>
      </c>
      <c r="L272" s="24" t="n">
        <v>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25" t="n">
        <v>43986</v>
      </c>
      <c r="B273" s="26" t="s">
        <v>298</v>
      </c>
      <c r="C273" s="26" t="s">
        <v>350</v>
      </c>
      <c r="D273" s="26" t="s">
        <v>298</v>
      </c>
      <c r="E273" s="26" t="s">
        <v>298</v>
      </c>
      <c r="F273" s="26" t="s">
        <v>23</v>
      </c>
      <c r="G273" s="27" t="n">
        <v>1</v>
      </c>
      <c r="H273" s="28" t="n">
        <v>-496</v>
      </c>
      <c r="I273" s="28" t="n">
        <v>-496</v>
      </c>
      <c r="J273" s="28" t="n">
        <v>0</v>
      </c>
      <c r="K273" s="28" t="n">
        <v>0</v>
      </c>
      <c r="L273" s="28" t="n">
        <v>0</v>
      </c>
      <c r="M273" s="28"/>
      <c r="N273" s="6" t="s">
        <f>=I273+J273+K273+L273</f>
      </c>
      <c r="O273" s="26"/>
    </row>
    <row collapsed="false" customFormat="false" customHeight="false" hidden="false" ht="12.1" outlineLevel="0" r="274">
      <c r="A274" s="33" t="n">
        <v>43986</v>
      </c>
      <c r="B274" s="34" t="s">
        <v>343</v>
      </c>
      <c r="C274" s="34" t="s">
        <v>145</v>
      </c>
      <c r="D274" s="34" t="s">
        <v>343</v>
      </c>
      <c r="E274" s="34" t="s">
        <v>343</v>
      </c>
      <c r="F274" s="34" t="s">
        <v>23</v>
      </c>
      <c r="G274" s="35" t="n">
        <v>1</v>
      </c>
      <c r="H274" s="36" t="n">
        <v>-3322.21</v>
      </c>
      <c r="I274" s="36" t="n">
        <v>-3322.21</v>
      </c>
      <c r="J274" s="36" t="n">
        <v>0</v>
      </c>
      <c r="K274" s="36" t="n">
        <v>0</v>
      </c>
      <c r="L274" s="36" t="n">
        <v>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1" t="n">
        <v>43991</v>
      </c>
      <c r="B275" s="22" t="s">
        <v>301</v>
      </c>
      <c r="C275" s="22" t="s">
        <v>310</v>
      </c>
      <c r="D275" s="22" t="s">
        <v>301</v>
      </c>
      <c r="E275" s="22" t="s">
        <v>301</v>
      </c>
      <c r="F275" s="22" t="s">
        <v>23</v>
      </c>
      <c r="G275" s="23" t="n">
        <v>77</v>
      </c>
      <c r="H275" s="24" t="n">
        <v>10.23</v>
      </c>
      <c r="I275" s="24" t="n">
        <v>787.7</v>
      </c>
      <c r="J275" s="24" t="n">
        <v>0</v>
      </c>
      <c r="K275" s="24" t="n">
        <v>-1.86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1" t="n">
        <v>43991</v>
      </c>
      <c r="B276" s="22" t="s">
        <v>301</v>
      </c>
      <c r="C276" s="22" t="s">
        <v>309</v>
      </c>
      <c r="D276" s="22" t="s">
        <v>301</v>
      </c>
      <c r="E276" s="22" t="s">
        <v>301</v>
      </c>
      <c r="F276" s="22" t="s">
        <v>23</v>
      </c>
      <c r="G276" s="23" t="n">
        <v>34</v>
      </c>
      <c r="H276" s="24" t="n">
        <v>11.56</v>
      </c>
      <c r="I276" s="24" t="n">
        <v>393.1</v>
      </c>
      <c r="J276" s="24" t="n">
        <v>0</v>
      </c>
      <c r="K276" s="24" t="n">
        <v>-0.93</v>
      </c>
      <c r="L276" s="24" t="n">
        <v>0</v>
      </c>
      <c r="M276" s="24"/>
      <c r="N276" s="6" t="s">
        <f>=I276+J276+K276+L276</f>
      </c>
      <c r="O276" s="22"/>
    </row>
    <row collapsed="false" customFormat="false" customHeight="false" hidden="false" ht="12.1" outlineLevel="0" r="277">
      <c r="A277" s="21" t="n">
        <v>44001</v>
      </c>
      <c r="B277" s="22" t="s">
        <v>301</v>
      </c>
      <c r="C277" s="22" t="s">
        <v>349</v>
      </c>
      <c r="D277" s="22" t="s">
        <v>301</v>
      </c>
      <c r="E277" s="22" t="s">
        <v>301</v>
      </c>
      <c r="F277" s="22" t="s">
        <v>19</v>
      </c>
      <c r="G277" s="23" t="n">
        <v>1</v>
      </c>
      <c r="H277" s="24" t="n">
        <v>8.5</v>
      </c>
      <c r="I277" s="24" t="n">
        <v>8.5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4"/>
      <c r="O277" s="22"/>
    </row>
    <row collapsed="false" customFormat="false" customHeight="false" hidden="false" ht="12.1" outlineLevel="0" r="278">
      <c r="A278" s="20" t="n">
        <v>44008</v>
      </c>
      <c r="B278" s="16" t="s">
        <v>265</v>
      </c>
      <c r="C278" s="16" t="s">
        <v>341</v>
      </c>
      <c r="D278" s="16" t="s">
        <v>246</v>
      </c>
      <c r="E278" s="16" t="s">
        <v>17</v>
      </c>
      <c r="F278" s="16" t="s">
        <v>19</v>
      </c>
      <c r="G278" s="7" t="n">
        <v>5</v>
      </c>
      <c r="H278" s="6" t="n">
        <v>1</v>
      </c>
      <c r="I278" s="6" t="n">
        <v>0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6"/>
      <c r="O278" s="16" t="s">
        <v>351</v>
      </c>
    </row>
    <row collapsed="false" customFormat="false" customHeight="false" hidden="false" ht="12.1" outlineLevel="0" r="279">
      <c r="A279" s="25" t="n">
        <v>44012</v>
      </c>
      <c r="B279" s="26" t="s">
        <v>298</v>
      </c>
      <c r="C279" s="26" t="s">
        <v>299</v>
      </c>
      <c r="D279" s="26" t="s">
        <v>298</v>
      </c>
      <c r="E279" s="26" t="s">
        <v>298</v>
      </c>
      <c r="F279" s="26" t="s">
        <v>23</v>
      </c>
      <c r="G279" s="27" t="n">
        <v>1</v>
      </c>
      <c r="H279" s="28" t="n">
        <v>-177</v>
      </c>
      <c r="I279" s="28" t="n">
        <v>-177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</row>
    <row collapsed="false" customFormat="false" customHeight="false" hidden="false" ht="12.1" outlineLevel="0" r="280">
      <c r="A280" s="21" t="n">
        <v>44014</v>
      </c>
      <c r="B280" s="22" t="s">
        <v>301</v>
      </c>
      <c r="C280" s="22" t="s">
        <v>302</v>
      </c>
      <c r="D280" s="22" t="s">
        <v>301</v>
      </c>
      <c r="E280" s="22" t="s">
        <v>301</v>
      </c>
      <c r="F280" s="22" t="s">
        <v>23</v>
      </c>
      <c r="G280" s="23" t="n">
        <v>1</v>
      </c>
      <c r="H280" s="24" t="n">
        <v>10.32</v>
      </c>
      <c r="I280" s="24" t="n">
        <v>10.32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5" t="n">
        <v>44014</v>
      </c>
      <c r="B281" s="26" t="s">
        <v>298</v>
      </c>
      <c r="C281" s="26" t="s">
        <v>299</v>
      </c>
      <c r="D281" s="26" t="s">
        <v>298</v>
      </c>
      <c r="E281" s="26" t="s">
        <v>298</v>
      </c>
      <c r="F281" s="26" t="s">
        <v>23</v>
      </c>
      <c r="G281" s="27" t="n">
        <v>1</v>
      </c>
      <c r="H281" s="28" t="n">
        <v>-2.96</v>
      </c>
      <c r="I281" s="28" t="n">
        <v>-2.96</v>
      </c>
      <c r="J281" s="28" t="n">
        <v>0</v>
      </c>
      <c r="K281" s="28" t="n">
        <v>0</v>
      </c>
      <c r="L281" s="28" t="n">
        <v>0</v>
      </c>
      <c r="M281" s="28"/>
      <c r="N281" s="6" t="s">
        <f>=I281+J281+K281+L281</f>
      </c>
      <c r="O281" s="26"/>
    </row>
    <row collapsed="false" customFormat="false" customHeight="false" hidden="false" ht="12.1" outlineLevel="0" r="282">
      <c r="A282" s="21" t="n">
        <v>44015</v>
      </c>
      <c r="B282" s="22" t="s">
        <v>301</v>
      </c>
      <c r="C282" s="22" t="s">
        <v>327</v>
      </c>
      <c r="D282" s="22" t="s">
        <v>301</v>
      </c>
      <c r="E282" s="22" t="s">
        <v>301</v>
      </c>
      <c r="F282" s="22" t="s">
        <v>23</v>
      </c>
      <c r="G282" s="23" t="n">
        <v>1</v>
      </c>
      <c r="H282" s="24" t="n">
        <v>3003.11</v>
      </c>
      <c r="I282" s="24" t="n">
        <v>3003.11</v>
      </c>
      <c r="J282" s="24" t="n">
        <v>0</v>
      </c>
      <c r="K282" s="24" t="n">
        <v>-35.44</v>
      </c>
      <c r="L282" s="24" t="n">
        <v>0</v>
      </c>
      <c r="M282" s="24"/>
      <c r="N282" s="6" t="s">
        <f>=I282+J282+K282+L282</f>
      </c>
      <c r="O282" s="22"/>
    </row>
    <row collapsed="false" customFormat="false" customHeight="false" hidden="false" ht="12.1" outlineLevel="0" r="283">
      <c r="A283" s="21" t="n">
        <v>44018</v>
      </c>
      <c r="B283" s="22" t="s">
        <v>301</v>
      </c>
      <c r="C283" s="22" t="s">
        <v>345</v>
      </c>
      <c r="D283" s="22" t="s">
        <v>301</v>
      </c>
      <c r="E283" s="22" t="s">
        <v>301</v>
      </c>
      <c r="F283" s="22" t="s">
        <v>23</v>
      </c>
      <c r="G283" s="23" t="n">
        <v>1</v>
      </c>
      <c r="H283" s="24" t="n">
        <v>966.25</v>
      </c>
      <c r="I283" s="24" t="n">
        <v>966.25</v>
      </c>
      <c r="J283" s="24" t="n">
        <v>0</v>
      </c>
      <c r="K283" s="24" t="n">
        <v>-11.4</v>
      </c>
      <c r="L283" s="24" t="n">
        <v>0</v>
      </c>
      <c r="M283" s="24"/>
      <c r="N283" s="6" t="s">
        <f>=I283+J283+K283+L283</f>
      </c>
      <c r="O283" s="22"/>
    </row>
    <row collapsed="false" customFormat="false" customHeight="false" hidden="false" ht="12.1" outlineLevel="0" r="284">
      <c r="A284" s="33" t="n">
        <v>44019</v>
      </c>
      <c r="B284" s="34" t="s">
        <v>343</v>
      </c>
      <c r="C284" s="34" t="s">
        <v>145</v>
      </c>
      <c r="D284" s="34" t="s">
        <v>343</v>
      </c>
      <c r="E284" s="34" t="s">
        <v>343</v>
      </c>
      <c r="F284" s="34" t="s">
        <v>23</v>
      </c>
      <c r="G284" s="35" t="n">
        <v>1</v>
      </c>
      <c r="H284" s="36" t="n">
        <v>-3976.04</v>
      </c>
      <c r="I284" s="36" t="n">
        <v>-3976.04</v>
      </c>
      <c r="J284" s="36" t="n">
        <v>0</v>
      </c>
      <c r="K284" s="36" t="n">
        <v>0</v>
      </c>
      <c r="L284" s="36" t="n">
        <v>0</v>
      </c>
      <c r="M284" s="36"/>
      <c r="N284" s="6" t="s">
        <f>=I284+J284+K284+L284</f>
      </c>
      <c r="O284" s="34"/>
    </row>
    <row collapsed="false" customFormat="false" customHeight="false" hidden="false" ht="12.1" outlineLevel="0" r="285">
      <c r="A285" s="21" t="n">
        <v>44019</v>
      </c>
      <c r="B285" s="22" t="s">
        <v>301</v>
      </c>
      <c r="C285" s="22" t="s">
        <v>309</v>
      </c>
      <c r="D285" s="22" t="s">
        <v>301</v>
      </c>
      <c r="E285" s="22" t="s">
        <v>301</v>
      </c>
      <c r="F285" s="22" t="s">
        <v>23</v>
      </c>
      <c r="G285" s="23" t="n">
        <v>34</v>
      </c>
      <c r="H285" s="24" t="n">
        <v>11.44</v>
      </c>
      <c r="I285" s="24" t="n">
        <v>389.1</v>
      </c>
      <c r="J285" s="24" t="n">
        <v>0</v>
      </c>
      <c r="K285" s="24" t="n">
        <v>-0.92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5" t="n">
        <v>44019</v>
      </c>
      <c r="B286" s="26" t="s">
        <v>298</v>
      </c>
      <c r="C286" s="26" t="s">
        <v>350</v>
      </c>
      <c r="D286" s="26" t="s">
        <v>298</v>
      </c>
      <c r="E286" s="26" t="s">
        <v>298</v>
      </c>
      <c r="F286" s="26" t="s">
        <v>23</v>
      </c>
      <c r="G286" s="27" t="n">
        <v>1</v>
      </c>
      <c r="H286" s="28" t="n">
        <v>-517</v>
      </c>
      <c r="I286" s="28" t="n">
        <v>-517</v>
      </c>
      <c r="J286" s="28" t="n">
        <v>0</v>
      </c>
      <c r="K286" s="28" t="n">
        <v>0</v>
      </c>
      <c r="L286" s="28" t="n">
        <v>0</v>
      </c>
      <c r="M286" s="28"/>
      <c r="N286" s="6" t="s">
        <f>=I286+J286+K286+L286</f>
      </c>
      <c r="O286" s="26"/>
    </row>
    <row collapsed="false" customFormat="false" customHeight="false" hidden="false" ht="12.1" outlineLevel="0" r="287">
      <c r="A287" s="21" t="n">
        <v>44019</v>
      </c>
      <c r="B287" s="22" t="s">
        <v>301</v>
      </c>
      <c r="C287" s="22" t="s">
        <v>352</v>
      </c>
      <c r="D287" s="22" t="s">
        <v>301</v>
      </c>
      <c r="E287" s="22" t="s">
        <v>301</v>
      </c>
      <c r="F287" s="22" t="s">
        <v>19</v>
      </c>
      <c r="G287" s="23" t="n">
        <v>1</v>
      </c>
      <c r="H287" s="24" t="n">
        <v>0.31</v>
      </c>
      <c r="I287" s="24" t="n">
        <v>0.31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5" t="n">
        <v>44020</v>
      </c>
      <c r="B288" s="26" t="s">
        <v>298</v>
      </c>
      <c r="C288" s="26" t="s">
        <v>350</v>
      </c>
      <c r="D288" s="26" t="s">
        <v>298</v>
      </c>
      <c r="E288" s="26" t="s">
        <v>298</v>
      </c>
      <c r="F288" s="26" t="s">
        <v>23</v>
      </c>
      <c r="G288" s="27" t="n">
        <v>1</v>
      </c>
      <c r="H288" s="28" t="n">
        <v>-107</v>
      </c>
      <c r="I288" s="28" t="n">
        <v>-107</v>
      </c>
      <c r="J288" s="28" t="n">
        <v>0</v>
      </c>
      <c r="K288" s="28" t="n">
        <v>0</v>
      </c>
      <c r="L288" s="28" t="n">
        <v>0</v>
      </c>
      <c r="M288" s="28"/>
      <c r="N288" s="6" t="s">
        <f>=I288+J288+K288+L288</f>
      </c>
      <c r="O288" s="26"/>
    </row>
    <row collapsed="false" customFormat="false" customHeight="false" hidden="false" ht="12.1" outlineLevel="0" r="289">
      <c r="A289" s="33" t="n">
        <v>44020</v>
      </c>
      <c r="B289" s="34" t="s">
        <v>343</v>
      </c>
      <c r="C289" s="34" t="s">
        <v>145</v>
      </c>
      <c r="D289" s="34" t="s">
        <v>343</v>
      </c>
      <c r="E289" s="34" t="s">
        <v>343</v>
      </c>
      <c r="F289" s="34" t="s">
        <v>23</v>
      </c>
      <c r="G289" s="35" t="n">
        <v>1</v>
      </c>
      <c r="H289" s="36" t="n">
        <v>-719.03</v>
      </c>
      <c r="I289" s="36" t="n">
        <v>-719.03</v>
      </c>
      <c r="J289" s="36" t="n">
        <v>0</v>
      </c>
      <c r="K289" s="36" t="n">
        <v>0</v>
      </c>
      <c r="L289" s="36" t="n">
        <v>0</v>
      </c>
      <c r="M289" s="36"/>
      <c r="N289" s="6" t="s">
        <f>=I289+J289+K289+L289</f>
      </c>
      <c r="O289" s="34"/>
    </row>
    <row collapsed="false" customFormat="false" customHeight="false" hidden="false" ht="12.1" outlineLevel="0" r="290">
      <c r="A290" s="21" t="n">
        <v>44020</v>
      </c>
      <c r="B290" s="22" t="s">
        <v>301</v>
      </c>
      <c r="C290" s="22" t="s">
        <v>310</v>
      </c>
      <c r="D290" s="22" t="s">
        <v>301</v>
      </c>
      <c r="E290" s="22" t="s">
        <v>301</v>
      </c>
      <c r="F290" s="22" t="s">
        <v>23</v>
      </c>
      <c r="G290" s="23" t="n">
        <v>77</v>
      </c>
      <c r="H290" s="24" t="n">
        <v>10.087</v>
      </c>
      <c r="I290" s="24" t="n">
        <v>776.699</v>
      </c>
      <c r="J290" s="24" t="n">
        <v>0</v>
      </c>
      <c r="K290" s="24" t="n">
        <v>-1.83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44026</v>
      </c>
      <c r="B291" s="22" t="s">
        <v>301</v>
      </c>
      <c r="C291" s="22" t="s">
        <v>337</v>
      </c>
      <c r="D291" s="22" t="s">
        <v>301</v>
      </c>
      <c r="E291" s="22" t="s">
        <v>301</v>
      </c>
      <c r="F291" s="22" t="s">
        <v>23</v>
      </c>
      <c r="G291" s="23" t="n">
        <v>1</v>
      </c>
      <c r="H291" s="24" t="n">
        <v>3103.6</v>
      </c>
      <c r="I291" s="24" t="n">
        <v>3103.6</v>
      </c>
      <c r="J291" s="24" t="n">
        <v>0</v>
      </c>
      <c r="K291" s="24" t="n">
        <v>-36.62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1" t="n">
        <v>44027</v>
      </c>
      <c r="B292" s="22" t="s">
        <v>301</v>
      </c>
      <c r="C292" s="22" t="s">
        <v>326</v>
      </c>
      <c r="D292" s="22" t="s">
        <v>301</v>
      </c>
      <c r="E292" s="22" t="s">
        <v>301</v>
      </c>
      <c r="F292" s="22" t="s">
        <v>23</v>
      </c>
      <c r="G292" s="23" t="n">
        <v>1</v>
      </c>
      <c r="H292" s="24" t="n">
        <v>162</v>
      </c>
      <c r="I292" s="24" t="n">
        <v>162</v>
      </c>
      <c r="J292" s="24" t="n">
        <v>0</v>
      </c>
      <c r="K292" s="24" t="n">
        <v>-1.91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33" t="n">
        <v>44034</v>
      </c>
      <c r="B293" s="34" t="s">
        <v>343</v>
      </c>
      <c r="C293" s="34" t="s">
        <v>145</v>
      </c>
      <c r="D293" s="34" t="s">
        <v>343</v>
      </c>
      <c r="E293" s="34" t="s">
        <v>343</v>
      </c>
      <c r="F293" s="34" t="s">
        <v>23</v>
      </c>
      <c r="G293" s="35" t="n">
        <v>1</v>
      </c>
      <c r="H293" s="36" t="n">
        <v>-5.94</v>
      </c>
      <c r="I293" s="36" t="n">
        <v>-5.94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44034</v>
      </c>
      <c r="B294" s="26" t="s">
        <v>298</v>
      </c>
      <c r="C294" s="26" t="s">
        <v>350</v>
      </c>
      <c r="D294" s="26" t="s">
        <v>298</v>
      </c>
      <c r="E294" s="26" t="s">
        <v>298</v>
      </c>
      <c r="F294" s="26" t="s">
        <v>23</v>
      </c>
      <c r="G294" s="27" t="n">
        <v>1</v>
      </c>
      <c r="H294" s="28" t="n">
        <v>-3996</v>
      </c>
      <c r="I294" s="28" t="n">
        <v>-3996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5" t="n">
        <v>44043</v>
      </c>
      <c r="B295" s="26" t="s">
        <v>298</v>
      </c>
      <c r="C295" s="26" t="s">
        <v>299</v>
      </c>
      <c r="D295" s="26" t="s">
        <v>298</v>
      </c>
      <c r="E295" s="26" t="s">
        <v>298</v>
      </c>
      <c r="F295" s="26" t="s">
        <v>23</v>
      </c>
      <c r="G295" s="27" t="n">
        <v>1</v>
      </c>
      <c r="H295" s="28" t="n">
        <v>-174.04</v>
      </c>
      <c r="I295" s="28" t="n">
        <v>-174.04</v>
      </c>
      <c r="J295" s="28" t="n">
        <v>0</v>
      </c>
      <c r="K295" s="28" t="n">
        <v>0</v>
      </c>
      <c r="L295" s="28" t="n">
        <v>0</v>
      </c>
      <c r="M295" s="28"/>
      <c r="N295" s="6" t="s">
        <f>=I295+J295+K295+L295</f>
      </c>
      <c r="O295" s="26"/>
    </row>
    <row collapsed="false" customFormat="false" customHeight="false" hidden="false" ht="12.1" outlineLevel="0" r="296">
      <c r="A296" s="21" t="n">
        <v>44043</v>
      </c>
      <c r="B296" s="22" t="s">
        <v>301</v>
      </c>
      <c r="C296" s="22" t="s">
        <v>329</v>
      </c>
      <c r="D296" s="22" t="s">
        <v>301</v>
      </c>
      <c r="E296" s="22" t="s">
        <v>301</v>
      </c>
      <c r="F296" s="22" t="s">
        <v>23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-3.07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44049</v>
      </c>
      <c r="B297" s="22" t="s">
        <v>301</v>
      </c>
      <c r="C297" s="22" t="s">
        <v>313</v>
      </c>
      <c r="D297" s="22" t="s">
        <v>301</v>
      </c>
      <c r="E297" s="22" t="s">
        <v>301</v>
      </c>
      <c r="F297" s="22" t="s">
        <v>23</v>
      </c>
      <c r="G297" s="23" t="n">
        <v>29</v>
      </c>
      <c r="H297" s="24" t="n">
        <v>27.36</v>
      </c>
      <c r="I297" s="24" t="n">
        <v>793.43</v>
      </c>
      <c r="J297" s="24" t="n">
        <v>0</v>
      </c>
      <c r="K297" s="24" t="n">
        <v>-1.87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1" t="n">
        <v>44049</v>
      </c>
      <c r="B298" s="22" t="s">
        <v>301</v>
      </c>
      <c r="C298" s="22" t="s">
        <v>309</v>
      </c>
      <c r="D298" s="22" t="s">
        <v>301</v>
      </c>
      <c r="E298" s="22" t="s">
        <v>301</v>
      </c>
      <c r="F298" s="22" t="s">
        <v>23</v>
      </c>
      <c r="G298" s="23" t="n">
        <v>34</v>
      </c>
      <c r="H298" s="24" t="n">
        <v>11.27</v>
      </c>
      <c r="I298" s="24" t="n">
        <v>383.1</v>
      </c>
      <c r="J298" s="24" t="n">
        <v>0</v>
      </c>
      <c r="K298" s="24" t="n">
        <v>-0.9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1" t="n">
        <v>44050</v>
      </c>
      <c r="B299" s="22" t="s">
        <v>301</v>
      </c>
      <c r="C299" s="22" t="s">
        <v>310</v>
      </c>
      <c r="D299" s="22" t="s">
        <v>301</v>
      </c>
      <c r="E299" s="22" t="s">
        <v>301</v>
      </c>
      <c r="F299" s="22" t="s">
        <v>23</v>
      </c>
      <c r="G299" s="23" t="n">
        <v>77</v>
      </c>
      <c r="H299" s="24" t="n">
        <v>9.92</v>
      </c>
      <c r="I299" s="24" t="n">
        <v>763.7</v>
      </c>
      <c r="J299" s="24" t="n">
        <v>0</v>
      </c>
      <c r="K299" s="24" t="n">
        <v>-1.8</v>
      </c>
      <c r="L299" s="24" t="n">
        <v>0</v>
      </c>
      <c r="M299" s="24"/>
      <c r="N299" s="6" t="s">
        <f>=I299+J299+K299+L299</f>
      </c>
      <c r="O299" s="22"/>
    </row>
    <row collapsed="false" customFormat="false" customHeight="false" hidden="false" ht="12.1" outlineLevel="0" r="300">
      <c r="A300" s="21" t="n">
        <v>44056</v>
      </c>
      <c r="B300" s="22" t="s">
        <v>301</v>
      </c>
      <c r="C300" s="22" t="s">
        <v>338</v>
      </c>
      <c r="D300" s="22" t="s">
        <v>301</v>
      </c>
      <c r="E300" s="22" t="s">
        <v>301</v>
      </c>
      <c r="F300" s="22" t="s">
        <v>19</v>
      </c>
      <c r="G300" s="23" t="n">
        <v>1</v>
      </c>
      <c r="H300" s="24" t="n">
        <v>8.84</v>
      </c>
      <c r="I300" s="24" t="n">
        <v>8.84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1" t="n">
        <v>44071</v>
      </c>
      <c r="B301" s="22" t="s">
        <v>301</v>
      </c>
      <c r="C301" s="22" t="s">
        <v>347</v>
      </c>
      <c r="D301" s="22" t="s">
        <v>301</v>
      </c>
      <c r="E301" s="22" t="s">
        <v>301</v>
      </c>
      <c r="F301" s="22" t="s">
        <v>19</v>
      </c>
      <c r="G301" s="23" t="n">
        <v>1</v>
      </c>
      <c r="H301" s="24" t="n">
        <v>2.59</v>
      </c>
      <c r="I301" s="24" t="n">
        <v>2.59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4"/>
      <c r="O301" s="22"/>
    </row>
    <row collapsed="false" customFormat="false" customHeight="false" hidden="false" ht="12.1" outlineLevel="0" r="302">
      <c r="A302" s="25" t="n">
        <v>44074</v>
      </c>
      <c r="B302" s="26" t="s">
        <v>298</v>
      </c>
      <c r="C302" s="26" t="s">
        <v>299</v>
      </c>
      <c r="D302" s="26" t="s">
        <v>298</v>
      </c>
      <c r="E302" s="26" t="s">
        <v>298</v>
      </c>
      <c r="F302" s="26" t="s">
        <v>23</v>
      </c>
      <c r="G302" s="27" t="n">
        <v>1</v>
      </c>
      <c r="H302" s="28" t="n">
        <v>-177</v>
      </c>
      <c r="I302" s="28" t="n">
        <v>-177</v>
      </c>
      <c r="J302" s="28" t="n">
        <v>0</v>
      </c>
      <c r="K302" s="28" t="n">
        <v>0</v>
      </c>
      <c r="L302" s="28" t="n">
        <v>0</v>
      </c>
      <c r="M302" s="28"/>
      <c r="N302" s="6" t="s">
        <f>=I302+J302+K302+L302</f>
      </c>
      <c r="O302" s="26"/>
    </row>
    <row collapsed="false" customFormat="false" customHeight="false" hidden="false" ht="12.1" outlineLevel="0" r="303">
      <c r="A303" s="21" t="n">
        <v>44077</v>
      </c>
      <c r="B303" s="22" t="s">
        <v>301</v>
      </c>
      <c r="C303" s="22" t="s">
        <v>339</v>
      </c>
      <c r="D303" s="22" t="s">
        <v>301</v>
      </c>
      <c r="E303" s="22" t="s">
        <v>301</v>
      </c>
      <c r="F303" s="22" t="s">
        <v>19</v>
      </c>
      <c r="G303" s="23" t="n">
        <v>1</v>
      </c>
      <c r="H303" s="24" t="n">
        <v>34.19</v>
      </c>
      <c r="I303" s="24" t="n">
        <v>34.19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2"/>
    </row>
    <row collapsed="false" customFormat="false" customHeight="false" hidden="false" ht="12.1" outlineLevel="0" r="304">
      <c r="A304" s="21" t="n">
        <v>44081</v>
      </c>
      <c r="B304" s="22" t="s">
        <v>301</v>
      </c>
      <c r="C304" s="22" t="s">
        <v>309</v>
      </c>
      <c r="D304" s="22" t="s">
        <v>301</v>
      </c>
      <c r="E304" s="22" t="s">
        <v>301</v>
      </c>
      <c r="F304" s="22" t="s">
        <v>23</v>
      </c>
      <c r="G304" s="23" t="n">
        <v>34</v>
      </c>
      <c r="H304" s="24" t="n">
        <v>11.21</v>
      </c>
      <c r="I304" s="24" t="n">
        <v>381.1</v>
      </c>
      <c r="J304" s="24" t="n">
        <v>0</v>
      </c>
      <c r="K304" s="24" t="n">
        <v>-0.9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44082</v>
      </c>
      <c r="B305" s="22" t="s">
        <v>301</v>
      </c>
      <c r="C305" s="22" t="s">
        <v>310</v>
      </c>
      <c r="D305" s="22" t="s">
        <v>301</v>
      </c>
      <c r="E305" s="22" t="s">
        <v>301</v>
      </c>
      <c r="F305" s="22" t="s">
        <v>23</v>
      </c>
      <c r="G305" s="23" t="n">
        <v>77</v>
      </c>
      <c r="H305" s="24" t="n">
        <v>9.88</v>
      </c>
      <c r="I305" s="24" t="n">
        <v>760.7</v>
      </c>
      <c r="J305" s="24" t="n">
        <v>0</v>
      </c>
      <c r="K305" s="24" t="n">
        <v>-1.8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5" t="n">
        <v>44082</v>
      </c>
      <c r="B306" s="26" t="s">
        <v>298</v>
      </c>
      <c r="C306" s="26" t="s">
        <v>353</v>
      </c>
      <c r="D306" s="26" t="s">
        <v>298</v>
      </c>
      <c r="E306" s="26" t="s">
        <v>298</v>
      </c>
      <c r="F306" s="26" t="s">
        <v>23</v>
      </c>
      <c r="G306" s="27" t="n">
        <v>1</v>
      </c>
      <c r="H306" s="28" t="n">
        <v>-4</v>
      </c>
      <c r="I306" s="28" t="n">
        <v>-4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33" t="n">
        <v>44082</v>
      </c>
      <c r="B307" s="34" t="s">
        <v>343</v>
      </c>
      <c r="C307" s="34" t="s">
        <v>145</v>
      </c>
      <c r="D307" s="34" t="s">
        <v>343</v>
      </c>
      <c r="E307" s="34" t="s">
        <v>343</v>
      </c>
      <c r="F307" s="34" t="s">
        <v>23</v>
      </c>
      <c r="G307" s="35" t="n">
        <v>1</v>
      </c>
      <c r="H307" s="36" t="n">
        <v>-1841.55</v>
      </c>
      <c r="I307" s="36" t="n">
        <v>-1841.55</v>
      </c>
      <c r="J307" s="36" t="n">
        <v>0</v>
      </c>
      <c r="K307" s="36" t="n">
        <v>0</v>
      </c>
      <c r="L307" s="36" t="n">
        <v>0</v>
      </c>
      <c r="M307" s="36"/>
      <c r="N307" s="6" t="s">
        <f>=I307+J307+K307+L307</f>
      </c>
      <c r="O307" s="34"/>
    </row>
    <row collapsed="false" customFormat="false" customHeight="false" hidden="false" ht="12.1" outlineLevel="0" r="308">
      <c r="A308" s="25" t="n">
        <v>44083</v>
      </c>
      <c r="B308" s="26" t="s">
        <v>298</v>
      </c>
      <c r="C308" s="26" t="s">
        <v>299</v>
      </c>
      <c r="D308" s="26" t="s">
        <v>298</v>
      </c>
      <c r="E308" s="26" t="s">
        <v>298</v>
      </c>
      <c r="F308" s="26" t="s">
        <v>23</v>
      </c>
      <c r="G308" s="27" t="n">
        <v>1</v>
      </c>
      <c r="H308" s="28" t="n">
        <v>-1</v>
      </c>
      <c r="I308" s="28" t="n">
        <v>0</v>
      </c>
      <c r="J308" s="28" t="n">
        <v>0</v>
      </c>
      <c r="K308" s="28" t="n">
        <v>-360</v>
      </c>
      <c r="L308" s="28" t="n">
        <v>0</v>
      </c>
      <c r="M308" s="28"/>
      <c r="N308" s="6" t="s">
        <f>=I308+J308+K308+L308</f>
      </c>
      <c r="O308" s="26"/>
    </row>
    <row collapsed="false" customFormat="false" customHeight="false" hidden="false" ht="12.1" outlineLevel="0" r="309">
      <c r="A309" s="20" t="n">
        <v>44083</v>
      </c>
      <c r="B309" s="16" t="s">
        <v>25</v>
      </c>
      <c r="C309" s="16" t="s">
        <v>26</v>
      </c>
      <c r="D309" s="16" t="s">
        <v>246</v>
      </c>
      <c r="E309" s="16" t="s">
        <v>17</v>
      </c>
      <c r="F309" s="16" t="s">
        <v>19</v>
      </c>
      <c r="G309" s="7" t="n">
        <v>50</v>
      </c>
      <c r="H309" s="6" t="n">
        <v>29.58</v>
      </c>
      <c r="I309" s="6" t="n">
        <v>-1479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44083</v>
      </c>
      <c r="B310" s="16" t="s">
        <v>52</v>
      </c>
      <c r="C310" s="16" t="s">
        <v>53</v>
      </c>
      <c r="D310" s="16" t="s">
        <v>246</v>
      </c>
      <c r="E310" s="16" t="s">
        <v>17</v>
      </c>
      <c r="F310" s="16" t="s">
        <v>19</v>
      </c>
      <c r="G310" s="7" t="n">
        <v>190</v>
      </c>
      <c r="H310" s="6" t="n">
        <v>2.54</v>
      </c>
      <c r="I310" s="6" t="n">
        <v>-482.6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44083</v>
      </c>
      <c r="B311" s="16" t="s">
        <v>16</v>
      </c>
      <c r="C311" s="16" t="s">
        <v>331</v>
      </c>
      <c r="D311" s="16" t="s">
        <v>246</v>
      </c>
      <c r="E311" s="16" t="s">
        <v>17</v>
      </c>
      <c r="F311" s="16" t="s">
        <v>19</v>
      </c>
      <c r="G311" s="7" t="n">
        <v>15</v>
      </c>
      <c r="H311" s="6" t="n">
        <v>34.95</v>
      </c>
      <c r="I311" s="6" t="n">
        <v>-524.25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9" t="n">
        <v>44083</v>
      </c>
      <c r="B312" s="30" t="s">
        <v>265</v>
      </c>
      <c r="C312" s="30" t="s">
        <v>341</v>
      </c>
      <c r="D312" s="30" t="s">
        <v>249</v>
      </c>
      <c r="E312" s="30" t="s">
        <v>17</v>
      </c>
      <c r="F312" s="30" t="s">
        <v>19</v>
      </c>
      <c r="G312" s="31" t="n">
        <v>-105</v>
      </c>
      <c r="H312" s="32" t="n">
        <v>7.87</v>
      </c>
      <c r="I312" s="32" t="n">
        <v>826.35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2"/>
      <c r="O312" s="30"/>
    </row>
    <row collapsed="false" customFormat="false" customHeight="false" hidden="false" ht="12.1" outlineLevel="0" r="313">
      <c r="A313" s="25" t="n">
        <v>44083</v>
      </c>
      <c r="B313" s="26" t="s">
        <v>298</v>
      </c>
      <c r="C313" s="26" t="s">
        <v>325</v>
      </c>
      <c r="D313" s="26" t="s">
        <v>298</v>
      </c>
      <c r="E313" s="26" t="s">
        <v>298</v>
      </c>
      <c r="F313" s="26" t="s">
        <v>19</v>
      </c>
      <c r="G313" s="27" t="n">
        <v>1</v>
      </c>
      <c r="H313" s="28" t="n">
        <v>-0.65</v>
      </c>
      <c r="I313" s="28" t="n">
        <v>-0.65</v>
      </c>
      <c r="J313" s="28" t="n">
        <v>0</v>
      </c>
      <c r="K313" s="28" t="n">
        <v>0</v>
      </c>
      <c r="L313" s="28" t="n">
        <v>0</v>
      </c>
      <c r="M313" s="6" t="s">
        <f>=I313+J313+K313+L313</f>
      </c>
      <c r="N313" s="28"/>
      <c r="O313" s="26"/>
    </row>
    <row collapsed="false" customFormat="false" customHeight="false" hidden="false" ht="12.1" outlineLevel="0" r="314">
      <c r="A314" s="25" t="n">
        <v>44089</v>
      </c>
      <c r="B314" s="26" t="s">
        <v>298</v>
      </c>
      <c r="C314" s="26" t="s">
        <v>300</v>
      </c>
      <c r="D314" s="26" t="s">
        <v>298</v>
      </c>
      <c r="E314" s="26" t="s">
        <v>298</v>
      </c>
      <c r="F314" s="26" t="s">
        <v>23</v>
      </c>
      <c r="G314" s="27" t="n">
        <v>1</v>
      </c>
      <c r="H314" s="28" t="n">
        <v>-177</v>
      </c>
      <c r="I314" s="28" t="n">
        <v>-177</v>
      </c>
      <c r="J314" s="28" t="n">
        <v>0</v>
      </c>
      <c r="K314" s="28" t="n">
        <v>0</v>
      </c>
      <c r="L314" s="28" t="n">
        <v>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1" t="n">
        <v>44092</v>
      </c>
      <c r="B315" s="22" t="s">
        <v>301</v>
      </c>
      <c r="C315" s="22" t="s">
        <v>349</v>
      </c>
      <c r="D315" s="22" t="s">
        <v>301</v>
      </c>
      <c r="E315" s="22" t="s">
        <v>301</v>
      </c>
      <c r="F315" s="22" t="s">
        <v>19</v>
      </c>
      <c r="G315" s="23" t="n">
        <v>1</v>
      </c>
      <c r="H315" s="24" t="n">
        <v>13.39</v>
      </c>
      <c r="I315" s="24" t="n">
        <v>13.39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2"/>
    </row>
    <row collapsed="false" customFormat="false" customHeight="false" hidden="false" ht="12.1" outlineLevel="0" r="316">
      <c r="A316" s="20" t="n">
        <v>44103</v>
      </c>
      <c r="B316" s="16" t="s">
        <v>255</v>
      </c>
      <c r="C316" s="16" t="s">
        <v>294</v>
      </c>
      <c r="D316" s="16" t="s">
        <v>246</v>
      </c>
      <c r="E316" s="16" t="s">
        <v>17</v>
      </c>
      <c r="F316" s="16" t="s">
        <v>23</v>
      </c>
      <c r="G316" s="7" t="n">
        <v>60</v>
      </c>
      <c r="H316" s="6" t="n">
        <v>220.4</v>
      </c>
      <c r="I316" s="6" t="n">
        <v>-13224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9" t="n">
        <v>44103</v>
      </c>
      <c r="B317" s="30" t="s">
        <v>258</v>
      </c>
      <c r="C317" s="30" t="s">
        <v>297</v>
      </c>
      <c r="D317" s="30" t="s">
        <v>249</v>
      </c>
      <c r="E317" s="30" t="s">
        <v>17</v>
      </c>
      <c r="F317" s="30" t="s">
        <v>23</v>
      </c>
      <c r="G317" s="31" t="n">
        <v>-132</v>
      </c>
      <c r="H317" s="32" t="n">
        <v>449.9</v>
      </c>
      <c r="I317" s="32" t="n">
        <v>59386.8</v>
      </c>
      <c r="J317" s="32" t="n">
        <v>0</v>
      </c>
      <c r="K317" s="32" t="n">
        <v>0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5" t="n">
        <v>44103</v>
      </c>
      <c r="B318" s="26" t="s">
        <v>298</v>
      </c>
      <c r="C318" s="26" t="s">
        <v>354</v>
      </c>
      <c r="D318" s="26" t="s">
        <v>298</v>
      </c>
      <c r="E318" s="26" t="s">
        <v>298</v>
      </c>
      <c r="F318" s="26" t="s">
        <v>23</v>
      </c>
      <c r="G318" s="27" t="n">
        <v>1</v>
      </c>
      <c r="H318" s="28" t="n">
        <v>-22.81</v>
      </c>
      <c r="I318" s="28" t="n">
        <v>-22.81</v>
      </c>
      <c r="J318" s="28" t="n">
        <v>0</v>
      </c>
      <c r="K318" s="28" t="n">
        <v>0</v>
      </c>
      <c r="L318" s="28" t="n">
        <v>0</v>
      </c>
      <c r="M318" s="28"/>
      <c r="N318" s="6" t="s">
        <f>=I318+J318+K318+L318</f>
      </c>
      <c r="O318" s="26"/>
    </row>
    <row collapsed="false" customFormat="false" customHeight="false" hidden="false" ht="12.1" outlineLevel="0" r="319">
      <c r="A319" s="29" t="n">
        <v>44103</v>
      </c>
      <c r="B319" s="30" t="s">
        <v>258</v>
      </c>
      <c r="C319" s="30" t="s">
        <v>297</v>
      </c>
      <c r="D319" s="30" t="s">
        <v>249</v>
      </c>
      <c r="E319" s="30" t="s">
        <v>17</v>
      </c>
      <c r="F319" s="30" t="s">
        <v>23</v>
      </c>
      <c r="G319" s="31" t="n">
        <v>-48</v>
      </c>
      <c r="H319" s="32" t="n">
        <v>450</v>
      </c>
      <c r="I319" s="32" t="n">
        <v>21600</v>
      </c>
      <c r="J319" s="32" t="n">
        <v>0</v>
      </c>
      <c r="K319" s="32" t="n">
        <v>0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44103</v>
      </c>
      <c r="B320" s="30" t="s">
        <v>263</v>
      </c>
      <c r="C320" s="30" t="s">
        <v>312</v>
      </c>
      <c r="D320" s="30" t="s">
        <v>249</v>
      </c>
      <c r="E320" s="30" t="s">
        <v>17</v>
      </c>
      <c r="F320" s="30" t="s">
        <v>23</v>
      </c>
      <c r="G320" s="31" t="n">
        <v>-20</v>
      </c>
      <c r="H320" s="32" t="n">
        <v>1075</v>
      </c>
      <c r="I320" s="32" t="n">
        <v>21500</v>
      </c>
      <c r="J320" s="32" t="n">
        <v>0</v>
      </c>
      <c r="K320" s="32" t="n">
        <v>0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44103</v>
      </c>
      <c r="B321" s="16" t="s">
        <v>21</v>
      </c>
      <c r="C321" s="16" t="s">
        <v>355</v>
      </c>
      <c r="D321" s="16" t="s">
        <v>246</v>
      </c>
      <c r="E321" s="16" t="s">
        <v>17</v>
      </c>
      <c r="F321" s="16" t="s">
        <v>23</v>
      </c>
      <c r="G321" s="7" t="n">
        <v>400</v>
      </c>
      <c r="H321" s="6" t="n">
        <v>227.24</v>
      </c>
      <c r="I321" s="6" t="n">
        <v>-90896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9" t="n">
        <v>44103</v>
      </c>
      <c r="B322" s="30" t="s">
        <v>264</v>
      </c>
      <c r="C322" s="30" t="s">
        <v>335</v>
      </c>
      <c r="D322" s="30" t="s">
        <v>249</v>
      </c>
      <c r="E322" s="30" t="s">
        <v>17</v>
      </c>
      <c r="F322" s="30" t="s">
        <v>23</v>
      </c>
      <c r="G322" s="31" t="n">
        <v>-180</v>
      </c>
      <c r="H322" s="32" t="n">
        <v>299.3</v>
      </c>
      <c r="I322" s="32" t="n">
        <v>53874</v>
      </c>
      <c r="J322" s="32" t="n">
        <v>0</v>
      </c>
      <c r="K322" s="32" t="n">
        <v>0</v>
      </c>
      <c r="L322" s="32" t="n">
        <v>0</v>
      </c>
      <c r="M322" s="32"/>
      <c r="N322" s="6" t="s">
        <f>=I322+J322+K322+L322</f>
      </c>
      <c r="O322" s="30"/>
    </row>
    <row collapsed="false" customFormat="false" customHeight="false" hidden="false" ht="12.1" outlineLevel="0" r="323">
      <c r="A323" s="29" t="n">
        <v>44103</v>
      </c>
      <c r="B323" s="30" t="s">
        <v>261</v>
      </c>
      <c r="C323" s="30" t="s">
        <v>307</v>
      </c>
      <c r="D323" s="30" t="s">
        <v>249</v>
      </c>
      <c r="E323" s="30" t="s">
        <v>17</v>
      </c>
      <c r="F323" s="30" t="s">
        <v>23</v>
      </c>
      <c r="G323" s="31" t="n">
        <v>-39000</v>
      </c>
      <c r="H323" s="32" t="n">
        <v>1.4612</v>
      </c>
      <c r="I323" s="32" t="n">
        <v>56986.8</v>
      </c>
      <c r="J323" s="32" t="n">
        <v>0</v>
      </c>
      <c r="K323" s="32" t="n">
        <v>0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44103.463194444</v>
      </c>
      <c r="B324" s="16" t="s">
        <v>262</v>
      </c>
      <c r="C324" s="16" t="s">
        <v>306</v>
      </c>
      <c r="D324" s="16" t="s">
        <v>246</v>
      </c>
      <c r="E324" s="16" t="s">
        <v>17</v>
      </c>
      <c r="F324" s="16" t="s">
        <v>23</v>
      </c>
      <c r="G324" s="7" t="n">
        <v>2000</v>
      </c>
      <c r="H324" s="6" t="n">
        <v>21.099</v>
      </c>
      <c r="I324" s="6" t="n">
        <v>-42198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5" t="n">
        <v>44103.999305556</v>
      </c>
      <c r="B325" s="26" t="s">
        <v>298</v>
      </c>
      <c r="C325" s="26" t="s">
        <v>299</v>
      </c>
      <c r="D325" s="26" t="s">
        <v>298</v>
      </c>
      <c r="E325" s="26" t="s">
        <v>298</v>
      </c>
      <c r="F325" s="26" t="s">
        <v>23</v>
      </c>
      <c r="G325" s="27" t="n">
        <v>1</v>
      </c>
      <c r="H325" s="28" t="n">
        <v>-1</v>
      </c>
      <c r="I325" s="28" t="n">
        <v>0</v>
      </c>
      <c r="J325" s="28" t="n">
        <v>0</v>
      </c>
      <c r="K325" s="28" t="n">
        <v>-289.1</v>
      </c>
      <c r="L325" s="28" t="n">
        <v>-35.97</v>
      </c>
      <c r="M325" s="28"/>
      <c r="N325" s="6" t="s">
        <f>=I325+J325+K325+L325</f>
      </c>
      <c r="O325" s="26"/>
    </row>
    <row collapsed="false" customFormat="false" customHeight="false" hidden="false" ht="12.1" outlineLevel="0" r="326">
      <c r="A326" s="25" t="n">
        <v>44104</v>
      </c>
      <c r="B326" s="26" t="s">
        <v>298</v>
      </c>
      <c r="C326" s="26" t="s">
        <v>354</v>
      </c>
      <c r="D326" s="26" t="s">
        <v>298</v>
      </c>
      <c r="E326" s="26" t="s">
        <v>298</v>
      </c>
      <c r="F326" s="26" t="s">
        <v>23</v>
      </c>
      <c r="G326" s="27" t="n">
        <v>1</v>
      </c>
      <c r="H326" s="28" t="n">
        <v>-23.04</v>
      </c>
      <c r="I326" s="28" t="n">
        <v>-23.04</v>
      </c>
      <c r="J326" s="28" t="n">
        <v>0</v>
      </c>
      <c r="K326" s="28" t="n">
        <v>0</v>
      </c>
      <c r="L326" s="28" t="n">
        <v>0</v>
      </c>
      <c r="M326" s="28"/>
      <c r="N326" s="6" t="s">
        <f>=I326+J326+K326+L326</f>
      </c>
      <c r="O326" s="26"/>
    </row>
    <row collapsed="false" customFormat="false" customHeight="false" hidden="false" ht="12.1" outlineLevel="0" r="327">
      <c r="A327" s="25" t="n">
        <v>44104</v>
      </c>
      <c r="B327" s="26" t="s">
        <v>298</v>
      </c>
      <c r="C327" s="26" t="s">
        <v>321</v>
      </c>
      <c r="D327" s="26" t="s">
        <v>298</v>
      </c>
      <c r="E327" s="26" t="s">
        <v>298</v>
      </c>
      <c r="F327" s="26" t="s">
        <v>23</v>
      </c>
      <c r="G327" s="27" t="n">
        <v>1</v>
      </c>
      <c r="H327" s="28" t="n">
        <v>-0.76</v>
      </c>
      <c r="I327" s="28" t="n">
        <v>-0.76</v>
      </c>
      <c r="J327" s="28" t="n">
        <v>0</v>
      </c>
      <c r="K327" s="28" t="n">
        <v>0</v>
      </c>
      <c r="L327" s="28" t="n">
        <v>0</v>
      </c>
      <c r="M327" s="28"/>
      <c r="N327" s="6" t="s">
        <f>=I327+J327+K327+L327</f>
      </c>
      <c r="O327" s="26"/>
    </row>
    <row collapsed="false" customFormat="false" customHeight="false" hidden="false" ht="12.1" outlineLevel="0" r="328">
      <c r="A328" s="21" t="n">
        <v>44105</v>
      </c>
      <c r="B328" s="22" t="s">
        <v>301</v>
      </c>
      <c r="C328" s="22" t="s">
        <v>302</v>
      </c>
      <c r="D328" s="22" t="s">
        <v>301</v>
      </c>
      <c r="E328" s="22" t="s">
        <v>301</v>
      </c>
      <c r="F328" s="22" t="s">
        <v>23</v>
      </c>
      <c r="G328" s="23" t="n">
        <v>1</v>
      </c>
      <c r="H328" s="24" t="n">
        <v>11.89</v>
      </c>
      <c r="I328" s="24" t="n">
        <v>11.89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5" t="n">
        <v>44109</v>
      </c>
      <c r="B329" s="26" t="s">
        <v>298</v>
      </c>
      <c r="C329" s="26" t="s">
        <v>300</v>
      </c>
      <c r="D329" s="26" t="s">
        <v>298</v>
      </c>
      <c r="E329" s="26" t="s">
        <v>298</v>
      </c>
      <c r="F329" s="26" t="s">
        <v>23</v>
      </c>
      <c r="G329" s="27" t="n">
        <v>1</v>
      </c>
      <c r="H329" s="28" t="n">
        <v>-177</v>
      </c>
      <c r="I329" s="28" t="n">
        <v>-177</v>
      </c>
      <c r="J329" s="28" t="n">
        <v>0</v>
      </c>
      <c r="K329" s="28" t="n">
        <v>0</v>
      </c>
      <c r="L329" s="28" t="n">
        <v>0</v>
      </c>
      <c r="M329" s="28"/>
      <c r="N329" s="6" t="s">
        <f>=I329+J329+K329+L329</f>
      </c>
      <c r="O329" s="26"/>
    </row>
    <row collapsed="false" customFormat="false" customHeight="false" hidden="false" ht="12.1" outlineLevel="0" r="330">
      <c r="A330" s="21" t="n">
        <v>44110</v>
      </c>
      <c r="B330" s="22" t="s">
        <v>301</v>
      </c>
      <c r="C330" s="22" t="s">
        <v>309</v>
      </c>
      <c r="D330" s="22" t="s">
        <v>301</v>
      </c>
      <c r="E330" s="22" t="s">
        <v>301</v>
      </c>
      <c r="F330" s="22" t="s">
        <v>23</v>
      </c>
      <c r="G330" s="23" t="n">
        <v>1</v>
      </c>
      <c r="H330" s="24" t="n">
        <v>381.1</v>
      </c>
      <c r="I330" s="24" t="n">
        <v>381.1</v>
      </c>
      <c r="J330" s="24" t="n">
        <v>0</v>
      </c>
      <c r="K330" s="24" t="n">
        <v>-0.9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44110</v>
      </c>
      <c r="B331" s="22" t="s">
        <v>301</v>
      </c>
      <c r="C331" s="22" t="s">
        <v>310</v>
      </c>
      <c r="D331" s="22" t="s">
        <v>301</v>
      </c>
      <c r="E331" s="22" t="s">
        <v>301</v>
      </c>
      <c r="F331" s="22" t="s">
        <v>23</v>
      </c>
      <c r="G331" s="23" t="n">
        <v>1</v>
      </c>
      <c r="H331" s="24" t="n">
        <v>760.7</v>
      </c>
      <c r="I331" s="24" t="n">
        <v>760.7</v>
      </c>
      <c r="J331" s="24" t="n">
        <v>0</v>
      </c>
      <c r="K331" s="24" t="n">
        <v>-1.8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44119</v>
      </c>
      <c r="B332" s="22" t="s">
        <v>301</v>
      </c>
      <c r="C332" s="22" t="s">
        <v>324</v>
      </c>
      <c r="D332" s="22" t="s">
        <v>301</v>
      </c>
      <c r="E332" s="22" t="s">
        <v>301</v>
      </c>
      <c r="F332" s="22" t="s">
        <v>23</v>
      </c>
      <c r="G332" s="23" t="n">
        <v>1</v>
      </c>
      <c r="H332" s="24" t="n">
        <v>1740</v>
      </c>
      <c r="I332" s="24" t="n">
        <v>1740</v>
      </c>
      <c r="J332" s="24" t="n">
        <v>0</v>
      </c>
      <c r="K332" s="24" t="n">
        <v>-20.53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44124</v>
      </c>
      <c r="B333" s="22" t="s">
        <v>301</v>
      </c>
      <c r="C333" s="22" t="s">
        <v>356</v>
      </c>
      <c r="D333" s="22" t="s">
        <v>301</v>
      </c>
      <c r="E333" s="22" t="s">
        <v>301</v>
      </c>
      <c r="F333" s="22" t="s">
        <v>23</v>
      </c>
      <c r="G333" s="23" t="n">
        <v>1</v>
      </c>
      <c r="H333" s="24" t="n">
        <v>6515</v>
      </c>
      <c r="I333" s="24" t="n">
        <v>6515</v>
      </c>
      <c r="J333" s="24" t="n">
        <v>0</v>
      </c>
      <c r="K333" s="24" t="n">
        <v>-76.88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44124</v>
      </c>
      <c r="B334" s="22" t="s">
        <v>301</v>
      </c>
      <c r="C334" s="22" t="s">
        <v>357</v>
      </c>
      <c r="D334" s="22" t="s">
        <v>301</v>
      </c>
      <c r="E334" s="22" t="s">
        <v>301</v>
      </c>
      <c r="F334" s="22" t="s">
        <v>23</v>
      </c>
      <c r="G334" s="23" t="n">
        <v>1</v>
      </c>
      <c r="H334" s="24" t="n">
        <v>4886</v>
      </c>
      <c r="I334" s="24" t="n">
        <v>4886</v>
      </c>
      <c r="J334" s="24" t="n">
        <v>0</v>
      </c>
      <c r="K334" s="24" t="n">
        <v>-57.65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9" t="n">
        <v>44134</v>
      </c>
      <c r="B335" s="30" t="s">
        <v>252</v>
      </c>
      <c r="C335" s="30" t="s">
        <v>291</v>
      </c>
      <c r="D335" s="30" t="s">
        <v>249</v>
      </c>
      <c r="E335" s="30" t="s">
        <v>65</v>
      </c>
      <c r="F335" s="30" t="s">
        <v>23</v>
      </c>
      <c r="G335" s="31" t="n">
        <v>-77</v>
      </c>
      <c r="H335" s="32" t="n">
        <v>104.1</v>
      </c>
      <c r="I335" s="32" t="n">
        <v>80157</v>
      </c>
      <c r="J335" s="32" t="n">
        <v>797.72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44134</v>
      </c>
      <c r="B336" s="30" t="s">
        <v>253</v>
      </c>
      <c r="C336" s="30" t="s">
        <v>292</v>
      </c>
      <c r="D336" s="30" t="s">
        <v>249</v>
      </c>
      <c r="E336" s="30" t="s">
        <v>65</v>
      </c>
      <c r="F336" s="30" t="s">
        <v>23</v>
      </c>
      <c r="G336" s="31" t="n">
        <v>-4</v>
      </c>
      <c r="H336" s="32" t="n">
        <v>103</v>
      </c>
      <c r="I336" s="32" t="n">
        <v>4120</v>
      </c>
      <c r="J336" s="32" t="n">
        <v>50.84</v>
      </c>
      <c r="K336" s="32" t="n">
        <v>0</v>
      </c>
      <c r="L336" s="32" t="n">
        <v>0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9" t="n">
        <v>44134.640277778</v>
      </c>
      <c r="B337" s="30" t="s">
        <v>254</v>
      </c>
      <c r="C337" s="30" t="s">
        <v>293</v>
      </c>
      <c r="D337" s="30" t="s">
        <v>249</v>
      </c>
      <c r="E337" s="30" t="s">
        <v>65</v>
      </c>
      <c r="F337" s="30" t="s">
        <v>23</v>
      </c>
      <c r="G337" s="31" t="n">
        <v>-2</v>
      </c>
      <c r="H337" s="32" t="n">
        <v>100.84</v>
      </c>
      <c r="I337" s="32" t="n">
        <v>2016.8</v>
      </c>
      <c r="J337" s="32" t="n">
        <v>56.08</v>
      </c>
      <c r="K337" s="32" t="n">
        <v>0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9" t="n">
        <v>44134.640277778</v>
      </c>
      <c r="B338" s="30" t="s">
        <v>254</v>
      </c>
      <c r="C338" s="30" t="s">
        <v>293</v>
      </c>
      <c r="D338" s="30" t="s">
        <v>249</v>
      </c>
      <c r="E338" s="30" t="s">
        <v>65</v>
      </c>
      <c r="F338" s="30" t="s">
        <v>23</v>
      </c>
      <c r="G338" s="31" t="n">
        <v>-27</v>
      </c>
      <c r="H338" s="32" t="n">
        <v>100.83</v>
      </c>
      <c r="I338" s="32" t="n">
        <v>27224.1</v>
      </c>
      <c r="J338" s="32" t="n">
        <v>757.08</v>
      </c>
      <c r="K338" s="32" t="n">
        <v>0</v>
      </c>
      <c r="L338" s="32" t="n">
        <v>0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9" t="n">
        <v>44134.640972222</v>
      </c>
      <c r="B339" s="30" t="s">
        <v>253</v>
      </c>
      <c r="C339" s="30" t="s">
        <v>292</v>
      </c>
      <c r="D339" s="30" t="s">
        <v>249</v>
      </c>
      <c r="E339" s="30" t="s">
        <v>65</v>
      </c>
      <c r="F339" s="30" t="s">
        <v>23</v>
      </c>
      <c r="G339" s="31" t="n">
        <v>-13</v>
      </c>
      <c r="H339" s="32" t="n">
        <v>103.01</v>
      </c>
      <c r="I339" s="32" t="n">
        <v>13391.3</v>
      </c>
      <c r="J339" s="32" t="n">
        <v>165.23</v>
      </c>
      <c r="K339" s="32" t="n">
        <v>0</v>
      </c>
      <c r="L339" s="32" t="n">
        <v>0</v>
      </c>
      <c r="M339" s="32"/>
      <c r="N339" s="6" t="s">
        <f>=I339+J339+K339+L339</f>
      </c>
      <c r="O339" s="30"/>
    </row>
    <row collapsed="false" customFormat="false" customHeight="false" hidden="false" ht="12.1" outlineLevel="0" r="340">
      <c r="A340" s="29" t="n">
        <v>44134.640972222</v>
      </c>
      <c r="B340" s="30" t="s">
        <v>253</v>
      </c>
      <c r="C340" s="30" t="s">
        <v>292</v>
      </c>
      <c r="D340" s="30" t="s">
        <v>249</v>
      </c>
      <c r="E340" s="30" t="s">
        <v>65</v>
      </c>
      <c r="F340" s="30" t="s">
        <v>23</v>
      </c>
      <c r="G340" s="31" t="n">
        <v>-1</v>
      </c>
      <c r="H340" s="32" t="n">
        <v>103.05</v>
      </c>
      <c r="I340" s="32" t="n">
        <v>1030.5</v>
      </c>
      <c r="J340" s="32" t="n">
        <v>12.71</v>
      </c>
      <c r="K340" s="32" t="n">
        <v>0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9" t="n">
        <v>44134.640972222</v>
      </c>
      <c r="B341" s="30" t="s">
        <v>253</v>
      </c>
      <c r="C341" s="30" t="s">
        <v>292</v>
      </c>
      <c r="D341" s="30" t="s">
        <v>249</v>
      </c>
      <c r="E341" s="30" t="s">
        <v>65</v>
      </c>
      <c r="F341" s="30" t="s">
        <v>23</v>
      </c>
      <c r="G341" s="31" t="n">
        <v>-1</v>
      </c>
      <c r="H341" s="32" t="n">
        <v>103.04</v>
      </c>
      <c r="I341" s="32" t="n">
        <v>1030.4</v>
      </c>
      <c r="J341" s="32" t="n">
        <v>12.71</v>
      </c>
      <c r="K341" s="32" t="n">
        <v>0</v>
      </c>
      <c r="L341" s="32" t="n">
        <v>0</v>
      </c>
      <c r="M341" s="32"/>
      <c r="N341" s="6" t="s">
        <f>=I341+J341+K341+L341</f>
      </c>
      <c r="O341" s="30"/>
    </row>
    <row collapsed="false" customFormat="false" customHeight="false" hidden="false" ht="12.1" outlineLevel="0" r="342">
      <c r="A342" s="29" t="n">
        <v>44134.640972222</v>
      </c>
      <c r="B342" s="30" t="s">
        <v>253</v>
      </c>
      <c r="C342" s="30" t="s">
        <v>292</v>
      </c>
      <c r="D342" s="30" t="s">
        <v>249</v>
      </c>
      <c r="E342" s="30" t="s">
        <v>65</v>
      </c>
      <c r="F342" s="30" t="s">
        <v>23</v>
      </c>
      <c r="G342" s="31" t="n">
        <v>-1</v>
      </c>
      <c r="H342" s="32" t="n">
        <v>103.03</v>
      </c>
      <c r="I342" s="32" t="n">
        <v>1030.3</v>
      </c>
      <c r="J342" s="32" t="n">
        <v>12.71</v>
      </c>
      <c r="K342" s="32" t="n">
        <v>0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44134.640972222</v>
      </c>
      <c r="B343" s="30" t="s">
        <v>253</v>
      </c>
      <c r="C343" s="30" t="s">
        <v>292</v>
      </c>
      <c r="D343" s="30" t="s">
        <v>249</v>
      </c>
      <c r="E343" s="30" t="s">
        <v>65</v>
      </c>
      <c r="F343" s="30" t="s">
        <v>23</v>
      </c>
      <c r="G343" s="31" t="n">
        <v>-3</v>
      </c>
      <c r="H343" s="32" t="n">
        <v>103.02</v>
      </c>
      <c r="I343" s="32" t="n">
        <v>3090.6</v>
      </c>
      <c r="J343" s="32" t="n">
        <v>38.13</v>
      </c>
      <c r="K343" s="32" t="n">
        <v>0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9" t="n">
        <v>44134.641539352</v>
      </c>
      <c r="B344" s="30" t="s">
        <v>253</v>
      </c>
      <c r="C344" s="30" t="s">
        <v>292</v>
      </c>
      <c r="D344" s="30" t="s">
        <v>249</v>
      </c>
      <c r="E344" s="30" t="s">
        <v>65</v>
      </c>
      <c r="F344" s="30" t="s">
        <v>23</v>
      </c>
      <c r="G344" s="31" t="n">
        <v>-11</v>
      </c>
      <c r="H344" s="32" t="n">
        <v>103.06</v>
      </c>
      <c r="I344" s="32" t="n">
        <v>11336.6</v>
      </c>
      <c r="J344" s="32" t="n">
        <v>139.81</v>
      </c>
      <c r="K344" s="32" t="n">
        <v>0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5" t="n">
        <v>44134.999305556</v>
      </c>
      <c r="B345" s="26" t="s">
        <v>298</v>
      </c>
      <c r="C345" s="26" t="s">
        <v>299</v>
      </c>
      <c r="D345" s="26" t="s">
        <v>298</v>
      </c>
      <c r="E345" s="26" t="s">
        <v>298</v>
      </c>
      <c r="F345" s="26" t="s">
        <v>23</v>
      </c>
      <c r="G345" s="27" t="n">
        <v>1</v>
      </c>
      <c r="H345" s="28" t="n">
        <v>-138.34</v>
      </c>
      <c r="I345" s="28" t="n">
        <v>-138.34</v>
      </c>
      <c r="J345" s="28" t="n">
        <v>0</v>
      </c>
      <c r="K345" s="28" t="n">
        <v>0</v>
      </c>
      <c r="L345" s="28" t="n">
        <v>0</v>
      </c>
      <c r="M345" s="28"/>
      <c r="N345" s="6" t="s">
        <f>=I345+J345+K345+L345</f>
      </c>
      <c r="O345" s="26"/>
    </row>
    <row collapsed="false" customFormat="false" customHeight="false" hidden="false" ht="12.1" outlineLevel="0" r="346">
      <c r="A346" s="25" t="n">
        <v>44134.999305556</v>
      </c>
      <c r="B346" s="26" t="s">
        <v>298</v>
      </c>
      <c r="C346" s="26" t="s">
        <v>354</v>
      </c>
      <c r="D346" s="26" t="s">
        <v>298</v>
      </c>
      <c r="E346" s="26" t="s">
        <v>298</v>
      </c>
      <c r="F346" s="26" t="s">
        <v>23</v>
      </c>
      <c r="G346" s="27" t="n">
        <v>1</v>
      </c>
      <c r="H346" s="28" t="n">
        <v>-219.3</v>
      </c>
      <c r="I346" s="28" t="n">
        <v>-219.3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5" t="n">
        <v>44140</v>
      </c>
      <c r="B347" s="26" t="s">
        <v>298</v>
      </c>
      <c r="C347" s="26" t="s">
        <v>300</v>
      </c>
      <c r="D347" s="26" t="s">
        <v>298</v>
      </c>
      <c r="E347" s="26" t="s">
        <v>298</v>
      </c>
      <c r="F347" s="26" t="s">
        <v>23</v>
      </c>
      <c r="G347" s="27" t="n">
        <v>1</v>
      </c>
      <c r="H347" s="28" t="n">
        <v>-177</v>
      </c>
      <c r="I347" s="28" t="n">
        <v>-177</v>
      </c>
      <c r="J347" s="28" t="n">
        <v>0</v>
      </c>
      <c r="K347" s="28" t="n">
        <v>0</v>
      </c>
      <c r="L347" s="28" t="n">
        <v>0</v>
      </c>
      <c r="M347" s="28"/>
      <c r="N347" s="6" t="s">
        <f>=I347+J347+K347+L347</f>
      </c>
      <c r="O347" s="26"/>
    </row>
    <row collapsed="false" customFormat="false" customHeight="false" hidden="false" ht="12.1" outlineLevel="0" r="348">
      <c r="A348" s="21" t="n">
        <v>44147</v>
      </c>
      <c r="B348" s="22" t="s">
        <v>301</v>
      </c>
      <c r="C348" s="22" t="s">
        <v>338</v>
      </c>
      <c r="D348" s="22" t="s">
        <v>301</v>
      </c>
      <c r="E348" s="22" t="s">
        <v>301</v>
      </c>
      <c r="F348" s="22" t="s">
        <v>19</v>
      </c>
      <c r="G348" s="23" t="n">
        <v>1</v>
      </c>
      <c r="H348" s="24" t="n">
        <v>30.94</v>
      </c>
      <c r="I348" s="24" t="n">
        <v>30.94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0" t="n">
        <v>44147.561111111</v>
      </c>
      <c r="B349" s="16" t="s">
        <v>25</v>
      </c>
      <c r="C349" s="16" t="s">
        <v>26</v>
      </c>
      <c r="D349" s="16" t="s">
        <v>246</v>
      </c>
      <c r="E349" s="16" t="s">
        <v>17</v>
      </c>
      <c r="F349" s="16" t="s">
        <v>19</v>
      </c>
      <c r="G349" s="7" t="n">
        <v>2</v>
      </c>
      <c r="H349" s="6" t="n">
        <v>28.63</v>
      </c>
      <c r="I349" s="6" t="n">
        <v>-57.26</v>
      </c>
      <c r="J349" s="6" t="n">
        <v>0</v>
      </c>
      <c r="K349" s="6" t="n">
        <v>0</v>
      </c>
      <c r="L349" s="6" t="n">
        <v>0</v>
      </c>
      <c r="M349" s="6" t="s">
        <f>=I349+J349+K349+L349</f>
      </c>
      <c r="N349" s="6"/>
      <c r="O349" s="16"/>
    </row>
    <row collapsed="false" customFormat="false" customHeight="false" hidden="false" ht="12.1" outlineLevel="0" r="350">
      <c r="A350" s="25" t="n">
        <v>44147.993055556</v>
      </c>
      <c r="B350" s="26" t="s">
        <v>298</v>
      </c>
      <c r="C350" s="26" t="s">
        <v>325</v>
      </c>
      <c r="D350" s="26" t="s">
        <v>298</v>
      </c>
      <c r="E350" s="26" t="s">
        <v>298</v>
      </c>
      <c r="F350" s="26" t="s">
        <v>19</v>
      </c>
      <c r="G350" s="27" t="n">
        <v>1</v>
      </c>
      <c r="H350" s="28" t="n">
        <v>-0.16</v>
      </c>
      <c r="I350" s="28" t="n">
        <v>-0.16</v>
      </c>
      <c r="J350" s="28" t="n">
        <v>0</v>
      </c>
      <c r="K350" s="28" t="n">
        <v>0</v>
      </c>
      <c r="L350" s="28" t="n">
        <v>0</v>
      </c>
      <c r="M350" s="6" t="s">
        <f>=I350+J350+K350+L350</f>
      </c>
      <c r="N350" s="28"/>
      <c r="O350" s="26"/>
    </row>
    <row collapsed="false" customFormat="false" customHeight="false" hidden="false" ht="12.1" outlineLevel="0" r="351">
      <c r="A351" s="25" t="n">
        <v>44147.999305556</v>
      </c>
      <c r="B351" s="26" t="s">
        <v>298</v>
      </c>
      <c r="C351" s="26" t="s">
        <v>299</v>
      </c>
      <c r="D351" s="26" t="s">
        <v>298</v>
      </c>
      <c r="E351" s="26" t="s">
        <v>298</v>
      </c>
      <c r="F351" s="26" t="s">
        <v>23</v>
      </c>
      <c r="G351" s="27" t="n">
        <v>1</v>
      </c>
      <c r="H351" s="28" t="n">
        <v>-90</v>
      </c>
      <c r="I351" s="28" t="n">
        <v>-90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9" t="n">
        <v>44153.915277778</v>
      </c>
      <c r="B352" s="30" t="s">
        <v>52</v>
      </c>
      <c r="C352" s="30" t="s">
        <v>53</v>
      </c>
      <c r="D352" s="30" t="s">
        <v>249</v>
      </c>
      <c r="E352" s="30" t="s">
        <v>17</v>
      </c>
      <c r="F352" s="30" t="s">
        <v>19</v>
      </c>
      <c r="G352" s="31" t="n">
        <v>-940</v>
      </c>
      <c r="H352" s="32" t="n">
        <v>3.18</v>
      </c>
      <c r="I352" s="32" t="n">
        <v>2989.2</v>
      </c>
      <c r="J352" s="32" t="n">
        <v>0</v>
      </c>
      <c r="K352" s="32" t="n">
        <v>0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5" t="n">
        <v>44153.993055556</v>
      </c>
      <c r="B353" s="26" t="s">
        <v>298</v>
      </c>
      <c r="C353" s="26" t="s">
        <v>325</v>
      </c>
      <c r="D353" s="26" t="s">
        <v>298</v>
      </c>
      <c r="E353" s="26" t="s">
        <v>298</v>
      </c>
      <c r="F353" s="26" t="s">
        <v>19</v>
      </c>
      <c r="G353" s="27" t="n">
        <v>1</v>
      </c>
      <c r="H353" s="28" t="n">
        <v>-0.7</v>
      </c>
      <c r="I353" s="28" t="n">
        <v>-0.7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8"/>
      <c r="O353" s="26"/>
    </row>
    <row collapsed="false" customFormat="false" customHeight="false" hidden="false" ht="12.1" outlineLevel="0" r="354">
      <c r="A354" s="25" t="n">
        <v>44153.999305556</v>
      </c>
      <c r="B354" s="26" t="s">
        <v>298</v>
      </c>
      <c r="C354" s="26" t="s">
        <v>299</v>
      </c>
      <c r="D354" s="26" t="s">
        <v>298</v>
      </c>
      <c r="E354" s="26" t="s">
        <v>298</v>
      </c>
      <c r="F354" s="26" t="s">
        <v>23</v>
      </c>
      <c r="G354" s="27" t="n">
        <v>1</v>
      </c>
      <c r="H354" s="28" t="n">
        <v>-90</v>
      </c>
      <c r="I354" s="28" t="n">
        <v>-90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44161</v>
      </c>
      <c r="B355" s="22" t="s">
        <v>301</v>
      </c>
      <c r="C355" s="22" t="s">
        <v>339</v>
      </c>
      <c r="D355" s="22" t="s">
        <v>301</v>
      </c>
      <c r="E355" s="22" t="s">
        <v>301</v>
      </c>
      <c r="F355" s="22" t="s">
        <v>19</v>
      </c>
      <c r="G355" s="23" t="n">
        <v>1</v>
      </c>
      <c r="H355" s="24" t="n">
        <v>44.49</v>
      </c>
      <c r="I355" s="24" t="n">
        <v>44.49</v>
      </c>
      <c r="J355" s="24" t="n">
        <v>0</v>
      </c>
      <c r="K355" s="24" t="n">
        <v>0</v>
      </c>
      <c r="L355" s="24" t="n">
        <v>0</v>
      </c>
      <c r="M355" s="6" t="s">
        <f>=I355+J355+K355+L355</f>
      </c>
      <c r="N355" s="24"/>
      <c r="O355" s="22"/>
    </row>
    <row collapsed="false" customFormat="false" customHeight="false" hidden="false" ht="12.1" outlineLevel="0" r="356">
      <c r="A356" s="21" t="n">
        <v>44162</v>
      </c>
      <c r="B356" s="22" t="s">
        <v>301</v>
      </c>
      <c r="C356" s="22" t="s">
        <v>347</v>
      </c>
      <c r="D356" s="22" t="s">
        <v>301</v>
      </c>
      <c r="E356" s="22" t="s">
        <v>301</v>
      </c>
      <c r="F356" s="22" t="s">
        <v>19</v>
      </c>
      <c r="G356" s="23" t="n">
        <v>1</v>
      </c>
      <c r="H356" s="24" t="n">
        <v>1.3</v>
      </c>
      <c r="I356" s="24" t="n">
        <v>1.3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4"/>
      <c r="O356" s="22"/>
    </row>
    <row collapsed="false" customFormat="false" customHeight="false" hidden="false" ht="12.1" outlineLevel="0" r="357">
      <c r="A357" s="25" t="n">
        <v>44165</v>
      </c>
      <c r="B357" s="26" t="s">
        <v>298</v>
      </c>
      <c r="C357" s="26" t="s">
        <v>354</v>
      </c>
      <c r="D357" s="26" t="s">
        <v>298</v>
      </c>
      <c r="E357" s="26" t="s">
        <v>298</v>
      </c>
      <c r="F357" s="26" t="s">
        <v>23</v>
      </c>
      <c r="G357" s="27" t="n">
        <v>1</v>
      </c>
      <c r="H357" s="28" t="n">
        <v>-621</v>
      </c>
      <c r="I357" s="28" t="n">
        <v>-621</v>
      </c>
      <c r="J357" s="28" t="n">
        <v>0</v>
      </c>
      <c r="K357" s="28" t="n">
        <v>0</v>
      </c>
      <c r="L357" s="28" t="n">
        <v>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1" t="n">
        <v>44168</v>
      </c>
      <c r="B358" s="22" t="s">
        <v>301</v>
      </c>
      <c r="C358" s="22" t="s">
        <v>358</v>
      </c>
      <c r="D358" s="22" t="s">
        <v>301</v>
      </c>
      <c r="E358" s="22" t="s">
        <v>301</v>
      </c>
      <c r="F358" s="22" t="s">
        <v>19</v>
      </c>
      <c r="G358" s="23" t="n">
        <v>30</v>
      </c>
      <c r="H358" s="24" t="n">
        <v>0.17</v>
      </c>
      <c r="I358" s="24" t="n">
        <v>5.1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2"/>
    </row>
    <row collapsed="false" customFormat="false" customHeight="false" hidden="false" ht="12.1" outlineLevel="0" r="359">
      <c r="A359" s="21" t="n">
        <v>44168</v>
      </c>
      <c r="B359" s="22" t="s">
        <v>301</v>
      </c>
      <c r="C359" s="22" t="s">
        <v>358</v>
      </c>
      <c r="D359" s="22" t="s">
        <v>301</v>
      </c>
      <c r="E359" s="22" t="s">
        <v>301</v>
      </c>
      <c r="F359" s="22" t="s">
        <v>19</v>
      </c>
      <c r="G359" s="23" t="n">
        <v>30</v>
      </c>
      <c r="H359" s="24" t="n">
        <v>0.17</v>
      </c>
      <c r="I359" s="24" t="n">
        <v>5.1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4"/>
      <c r="O359" s="22"/>
    </row>
    <row collapsed="false" customFormat="false" customHeight="false" hidden="false" ht="12.1" outlineLevel="0" r="360">
      <c r="A360" s="20" t="n">
        <v>44172.829861111</v>
      </c>
      <c r="B360" s="16" t="s">
        <v>28</v>
      </c>
      <c r="C360" s="16" t="s">
        <v>29</v>
      </c>
      <c r="D360" s="16" t="s">
        <v>246</v>
      </c>
      <c r="E360" s="16" t="s">
        <v>17</v>
      </c>
      <c r="F360" s="16" t="s">
        <v>19</v>
      </c>
      <c r="G360" s="7" t="n">
        <v>2</v>
      </c>
      <c r="H360" s="6" t="n">
        <v>124</v>
      </c>
      <c r="I360" s="6" t="n">
        <v>-248</v>
      </c>
      <c r="J360" s="6" t="n">
        <v>0</v>
      </c>
      <c r="K360" s="6" t="n">
        <v>0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44172.832638889</v>
      </c>
      <c r="B361" s="16" t="s">
        <v>31</v>
      </c>
      <c r="C361" s="16" t="s">
        <v>32</v>
      </c>
      <c r="D361" s="16" t="s">
        <v>246</v>
      </c>
      <c r="E361" s="16" t="s">
        <v>17</v>
      </c>
      <c r="F361" s="16" t="s">
        <v>19</v>
      </c>
      <c r="G361" s="7" t="n">
        <v>5</v>
      </c>
      <c r="H361" s="6" t="n">
        <v>49.8</v>
      </c>
      <c r="I361" s="6" t="n">
        <v>-249</v>
      </c>
      <c r="J361" s="6" t="n">
        <v>0</v>
      </c>
      <c r="K361" s="6" t="n">
        <v>0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5" t="n">
        <v>44172.999305556</v>
      </c>
      <c r="B362" s="26" t="s">
        <v>298</v>
      </c>
      <c r="C362" s="26" t="s">
        <v>299</v>
      </c>
      <c r="D362" s="26" t="s">
        <v>298</v>
      </c>
      <c r="E362" s="26" t="s">
        <v>298</v>
      </c>
      <c r="F362" s="26" t="s">
        <v>23</v>
      </c>
      <c r="G362" s="27" t="n">
        <v>1</v>
      </c>
      <c r="H362" s="28" t="n">
        <v>-180</v>
      </c>
      <c r="I362" s="28" t="n">
        <v>-180</v>
      </c>
      <c r="J362" s="28" t="n">
        <v>0</v>
      </c>
      <c r="K362" s="28" t="n">
        <v>0</v>
      </c>
      <c r="L362" s="28" t="n">
        <v>0</v>
      </c>
      <c r="M362" s="28"/>
      <c r="N362" s="6" t="s">
        <f>=I362+J362+K362+L362</f>
      </c>
      <c r="O362" s="26"/>
    </row>
    <row collapsed="false" customFormat="false" customHeight="false" hidden="false" ht="12.1" outlineLevel="0" r="363">
      <c r="A363" s="29" t="n">
        <v>44173.625694444</v>
      </c>
      <c r="B363" s="30" t="s">
        <v>262</v>
      </c>
      <c r="C363" s="30" t="s">
        <v>306</v>
      </c>
      <c r="D363" s="30" t="s">
        <v>249</v>
      </c>
      <c r="E363" s="30" t="s">
        <v>17</v>
      </c>
      <c r="F363" s="30" t="s">
        <v>23</v>
      </c>
      <c r="G363" s="31" t="n">
        <v>-4000</v>
      </c>
      <c r="H363" s="32" t="n">
        <v>29.16</v>
      </c>
      <c r="I363" s="32" t="n">
        <v>116640</v>
      </c>
      <c r="J363" s="32" t="n">
        <v>0</v>
      </c>
      <c r="K363" s="32" t="n">
        <v>0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5" t="n">
        <v>44173.999305556</v>
      </c>
      <c r="B364" s="26" t="s">
        <v>298</v>
      </c>
      <c r="C364" s="26" t="s">
        <v>299</v>
      </c>
      <c r="D364" s="26" t="s">
        <v>298</v>
      </c>
      <c r="E364" s="26" t="s">
        <v>298</v>
      </c>
      <c r="F364" s="26" t="s">
        <v>23</v>
      </c>
      <c r="G364" s="27" t="n">
        <v>1</v>
      </c>
      <c r="H364" s="28" t="n">
        <v>-41.3</v>
      </c>
      <c r="I364" s="28" t="n">
        <v>-41.3</v>
      </c>
      <c r="J364" s="28" t="n">
        <v>0</v>
      </c>
      <c r="K364" s="28" t="n">
        <v>0</v>
      </c>
      <c r="L364" s="28" t="n">
        <v>0</v>
      </c>
      <c r="M364" s="28"/>
      <c r="N364" s="6" t="s">
        <f>=I364+J364+K364+L364</f>
      </c>
      <c r="O364" s="26"/>
    </row>
    <row collapsed="false" customFormat="false" customHeight="false" hidden="false" ht="12.1" outlineLevel="0" r="365">
      <c r="A365" s="25" t="n">
        <v>44173.999305556</v>
      </c>
      <c r="B365" s="26" t="s">
        <v>298</v>
      </c>
      <c r="C365" s="26" t="s">
        <v>299</v>
      </c>
      <c r="D365" s="26" t="s">
        <v>298</v>
      </c>
      <c r="E365" s="26" t="s">
        <v>298</v>
      </c>
      <c r="F365" s="26" t="s">
        <v>23</v>
      </c>
      <c r="G365" s="27" t="n">
        <v>1</v>
      </c>
      <c r="H365" s="28" t="n">
        <v>-11.66</v>
      </c>
      <c r="I365" s="28" t="n">
        <v>-11.66</v>
      </c>
      <c r="J365" s="28" t="n">
        <v>0</v>
      </c>
      <c r="K365" s="28" t="n">
        <v>0</v>
      </c>
      <c r="L365" s="28" t="n">
        <v>0</v>
      </c>
      <c r="M365" s="28"/>
      <c r="N365" s="6" t="s">
        <f>=I365+J365+K365+L365</f>
      </c>
      <c r="O365" s="26"/>
    </row>
    <row collapsed="false" customFormat="false" customHeight="false" hidden="false" ht="12.1" outlineLevel="0" r="366">
      <c r="A366" s="29" t="n">
        <v>44179.779861111</v>
      </c>
      <c r="B366" s="30" t="s">
        <v>255</v>
      </c>
      <c r="C366" s="30" t="s">
        <v>294</v>
      </c>
      <c r="D366" s="30" t="s">
        <v>249</v>
      </c>
      <c r="E366" s="30" t="s">
        <v>17</v>
      </c>
      <c r="F366" s="30" t="s">
        <v>23</v>
      </c>
      <c r="G366" s="31" t="n">
        <v>-300</v>
      </c>
      <c r="H366" s="32" t="n">
        <v>246</v>
      </c>
      <c r="I366" s="32" t="n">
        <v>73800</v>
      </c>
      <c r="J366" s="32" t="n">
        <v>0</v>
      </c>
      <c r="K366" s="32" t="n">
        <v>0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5" t="n">
        <v>44179.999305556</v>
      </c>
      <c r="B367" s="26" t="s">
        <v>298</v>
      </c>
      <c r="C367" s="26" t="s">
        <v>299</v>
      </c>
      <c r="D367" s="26" t="s">
        <v>298</v>
      </c>
      <c r="E367" s="26" t="s">
        <v>298</v>
      </c>
      <c r="F367" s="26" t="s">
        <v>23</v>
      </c>
      <c r="G367" s="27" t="n">
        <v>1</v>
      </c>
      <c r="H367" s="28" t="n">
        <v>-41.3</v>
      </c>
      <c r="I367" s="28" t="n">
        <v>-41.3</v>
      </c>
      <c r="J367" s="28" t="n">
        <v>0</v>
      </c>
      <c r="K367" s="28" t="n">
        <v>0</v>
      </c>
      <c r="L367" s="28" t="n">
        <v>0</v>
      </c>
      <c r="M367" s="28"/>
      <c r="N367" s="6" t="s">
        <f>=I367+J367+K367+L367</f>
      </c>
      <c r="O367" s="26"/>
    </row>
    <row collapsed="false" customFormat="false" customHeight="false" hidden="false" ht="12.1" outlineLevel="0" r="368">
      <c r="A368" s="25" t="n">
        <v>44179.999305556</v>
      </c>
      <c r="B368" s="26" t="s">
        <v>298</v>
      </c>
      <c r="C368" s="26" t="s">
        <v>299</v>
      </c>
      <c r="D368" s="26" t="s">
        <v>298</v>
      </c>
      <c r="E368" s="26" t="s">
        <v>298</v>
      </c>
      <c r="F368" s="26" t="s">
        <v>23</v>
      </c>
      <c r="G368" s="27" t="n">
        <v>1</v>
      </c>
      <c r="H368" s="28" t="n">
        <v>-7.4</v>
      </c>
      <c r="I368" s="28" t="n">
        <v>-7.4</v>
      </c>
      <c r="J368" s="28" t="n">
        <v>0</v>
      </c>
      <c r="K368" s="28" t="n">
        <v>0</v>
      </c>
      <c r="L368" s="28" t="n">
        <v>0</v>
      </c>
      <c r="M368" s="28"/>
      <c r="N368" s="6" t="s">
        <f>=I368+J368+K368+L368</f>
      </c>
      <c r="O368" s="26"/>
    </row>
    <row collapsed="false" customFormat="false" customHeight="false" hidden="false" ht="12.1" outlineLevel="0" r="369">
      <c r="A369" s="29" t="n">
        <v>44182.522916667</v>
      </c>
      <c r="B369" s="30" t="s">
        <v>257</v>
      </c>
      <c r="C369" s="30" t="s">
        <v>295</v>
      </c>
      <c r="D369" s="30" t="s">
        <v>249</v>
      </c>
      <c r="E369" s="30" t="s">
        <v>17</v>
      </c>
      <c r="F369" s="30" t="s">
        <v>23</v>
      </c>
      <c r="G369" s="31" t="n">
        <v>-100</v>
      </c>
      <c r="H369" s="32" t="n">
        <v>867</v>
      </c>
      <c r="I369" s="32" t="n">
        <v>86700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9" t="n">
        <v>44182.558333333</v>
      </c>
      <c r="B370" s="30" t="s">
        <v>256</v>
      </c>
      <c r="C370" s="30" t="s">
        <v>296</v>
      </c>
      <c r="D370" s="30" t="s">
        <v>249</v>
      </c>
      <c r="E370" s="30" t="s">
        <v>17</v>
      </c>
      <c r="F370" s="30" t="s">
        <v>23</v>
      </c>
      <c r="G370" s="31" t="n">
        <v>-560</v>
      </c>
      <c r="H370" s="32" t="n">
        <v>164.34</v>
      </c>
      <c r="I370" s="32" t="n">
        <v>92030.4</v>
      </c>
      <c r="J370" s="32" t="n">
        <v>0</v>
      </c>
      <c r="K370" s="32" t="n">
        <v>0</v>
      </c>
      <c r="L370" s="32" t="n">
        <v>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5" t="n">
        <v>44182.999305556</v>
      </c>
      <c r="B371" s="26" t="s">
        <v>298</v>
      </c>
      <c r="C371" s="26" t="s">
        <v>299</v>
      </c>
      <c r="D371" s="26" t="s">
        <v>298</v>
      </c>
      <c r="E371" s="26" t="s">
        <v>298</v>
      </c>
      <c r="F371" s="26" t="s">
        <v>23</v>
      </c>
      <c r="G371" s="27" t="n">
        <v>1</v>
      </c>
      <c r="H371" s="28" t="n">
        <v>-82.6</v>
      </c>
      <c r="I371" s="28" t="n">
        <v>-82.6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5" t="n">
        <v>44182.999305556</v>
      </c>
      <c r="B372" s="26" t="s">
        <v>298</v>
      </c>
      <c r="C372" s="26" t="s">
        <v>299</v>
      </c>
      <c r="D372" s="26" t="s">
        <v>298</v>
      </c>
      <c r="E372" s="26" t="s">
        <v>298</v>
      </c>
      <c r="F372" s="26" t="s">
        <v>23</v>
      </c>
      <c r="G372" s="27" t="n">
        <v>1</v>
      </c>
      <c r="H372" s="28" t="n">
        <v>-17.87</v>
      </c>
      <c r="I372" s="28" t="n">
        <v>-17.87</v>
      </c>
      <c r="J372" s="28" t="n">
        <v>0</v>
      </c>
      <c r="K372" s="28" t="n">
        <v>0</v>
      </c>
      <c r="L372" s="28" t="n">
        <v>0</v>
      </c>
      <c r="M372" s="28"/>
      <c r="N372" s="6" t="s">
        <f>=I372+J372+K372+L372</f>
      </c>
      <c r="O372" s="26"/>
    </row>
    <row collapsed="false" customFormat="false" customHeight="false" hidden="false" ht="12.1" outlineLevel="0" r="373">
      <c r="A373" s="33" t="n">
        <v>44190.460416667</v>
      </c>
      <c r="B373" s="34" t="s">
        <v>343</v>
      </c>
      <c r="C373" s="34" t="s">
        <v>145</v>
      </c>
      <c r="D373" s="34" t="s">
        <v>343</v>
      </c>
      <c r="E373" s="34" t="s">
        <v>343</v>
      </c>
      <c r="F373" s="34" t="s">
        <v>23</v>
      </c>
      <c r="G373" s="35" t="n">
        <v>1</v>
      </c>
      <c r="H373" s="36" t="n">
        <v>-320000</v>
      </c>
      <c r="I373" s="36" t="n">
        <v>-320000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5" t="n">
        <v>44193.627777778</v>
      </c>
      <c r="B374" s="26" t="s">
        <v>359</v>
      </c>
      <c r="C374" s="26" t="s">
        <v>360</v>
      </c>
      <c r="D374" s="26" t="s">
        <v>359</v>
      </c>
      <c r="E374" s="26" t="s">
        <v>359</v>
      </c>
      <c r="F374" s="26" t="s">
        <v>23</v>
      </c>
      <c r="G374" s="27" t="n">
        <v>1</v>
      </c>
      <c r="H374" s="28" t="n">
        <v>-17678</v>
      </c>
      <c r="I374" s="28" t="n">
        <v>-17678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</row>
    <row collapsed="false" customFormat="false" customHeight="false" hidden="false" ht="12.1" outlineLevel="0" r="375">
      <c r="A375" s="20" t="n">
        <v>44194.864583333</v>
      </c>
      <c r="B375" s="16" t="s">
        <v>28</v>
      </c>
      <c r="C375" s="16" t="s">
        <v>29</v>
      </c>
      <c r="D375" s="16" t="s">
        <v>246</v>
      </c>
      <c r="E375" s="16" t="s">
        <v>17</v>
      </c>
      <c r="F375" s="16" t="s">
        <v>19</v>
      </c>
      <c r="G375" s="7" t="n">
        <v>2</v>
      </c>
      <c r="H375" s="6" t="n">
        <v>136</v>
      </c>
      <c r="I375" s="6" t="n">
        <v>-272</v>
      </c>
      <c r="J375" s="6" t="n">
        <v>0</v>
      </c>
      <c r="K375" s="6" t="n">
        <v>0</v>
      </c>
      <c r="L375" s="6" t="n">
        <v>0</v>
      </c>
      <c r="M375" s="6" t="s">
        <f>=I375+J375+K375+L375</f>
      </c>
      <c r="N375" s="6"/>
      <c r="O375" s="16"/>
    </row>
    <row collapsed="false" customFormat="false" customHeight="false" hidden="false" ht="12.1" outlineLevel="0" r="376">
      <c r="A376" s="20" t="n">
        <v>44194.877083333</v>
      </c>
      <c r="B376" s="16" t="s">
        <v>40</v>
      </c>
      <c r="C376" s="16" t="s">
        <v>361</v>
      </c>
      <c r="D376" s="16" t="s">
        <v>246</v>
      </c>
      <c r="E376" s="16" t="s">
        <v>17</v>
      </c>
      <c r="F376" s="16" t="s">
        <v>19</v>
      </c>
      <c r="G376" s="7" t="n">
        <v>2</v>
      </c>
      <c r="H376" s="6" t="n">
        <v>235.8</v>
      </c>
      <c r="I376" s="6" t="n">
        <v>-471.6</v>
      </c>
      <c r="J376" s="6" t="n">
        <v>0</v>
      </c>
      <c r="K376" s="6" t="n">
        <v>0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44194.877083333</v>
      </c>
      <c r="B377" s="16" t="s">
        <v>31</v>
      </c>
      <c r="C377" s="16" t="s">
        <v>32</v>
      </c>
      <c r="D377" s="16" t="s">
        <v>246</v>
      </c>
      <c r="E377" s="16" t="s">
        <v>17</v>
      </c>
      <c r="F377" s="16" t="s">
        <v>19</v>
      </c>
      <c r="G377" s="7" t="n">
        <v>1</v>
      </c>
      <c r="H377" s="6" t="n">
        <v>49.5</v>
      </c>
      <c r="I377" s="6" t="n">
        <v>-49.5</v>
      </c>
      <c r="J377" s="6" t="n">
        <v>0</v>
      </c>
      <c r="K377" s="6" t="n">
        <v>0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0" t="n">
        <v>44194.877777778</v>
      </c>
      <c r="B378" s="16" t="s">
        <v>31</v>
      </c>
      <c r="C378" s="16" t="s">
        <v>32</v>
      </c>
      <c r="D378" s="16" t="s">
        <v>246</v>
      </c>
      <c r="E378" s="16" t="s">
        <v>17</v>
      </c>
      <c r="F378" s="16" t="s">
        <v>19</v>
      </c>
      <c r="G378" s="7" t="n">
        <v>1</v>
      </c>
      <c r="H378" s="6" t="n">
        <v>49</v>
      </c>
      <c r="I378" s="6" t="n">
        <v>-49</v>
      </c>
      <c r="J378" s="6" t="n">
        <v>0</v>
      </c>
      <c r="K378" s="6" t="n">
        <v>0</v>
      </c>
      <c r="L378" s="6" t="n">
        <v>0</v>
      </c>
      <c r="M378" s="6" t="s">
        <f>=I378+J378+K378+L378</f>
      </c>
      <c r="N378" s="6"/>
      <c r="O378" s="16"/>
    </row>
    <row collapsed="false" customFormat="false" customHeight="false" hidden="false" ht="12.1" outlineLevel="0" r="379">
      <c r="A379" s="25" t="n">
        <v>44194.999305556</v>
      </c>
      <c r="B379" s="26" t="s">
        <v>298</v>
      </c>
      <c r="C379" s="26" t="s">
        <v>299</v>
      </c>
      <c r="D379" s="26" t="s">
        <v>298</v>
      </c>
      <c r="E379" s="26" t="s">
        <v>298</v>
      </c>
      <c r="F379" s="26" t="s">
        <v>23</v>
      </c>
      <c r="G379" s="27" t="n">
        <v>1</v>
      </c>
      <c r="H379" s="28" t="n">
        <v>-360</v>
      </c>
      <c r="I379" s="28" t="n">
        <v>-360</v>
      </c>
      <c r="J379" s="28" t="n">
        <v>0</v>
      </c>
      <c r="K379" s="28" t="n">
        <v>0</v>
      </c>
      <c r="L379" s="28" t="n">
        <v>0</v>
      </c>
      <c r="M379" s="28"/>
      <c r="N379" s="6" t="s">
        <f>=I379+J379+K379+L379</f>
      </c>
      <c r="O379" s="26"/>
    </row>
    <row collapsed="false" customFormat="false" customHeight="false" hidden="false" ht="12.1" outlineLevel="0" r="380">
      <c r="A380" s="20" t="n">
        <v>44195.960416667</v>
      </c>
      <c r="B380" s="16" t="s">
        <v>34</v>
      </c>
      <c r="C380" s="16" t="s">
        <v>35</v>
      </c>
      <c r="D380" s="16" t="s">
        <v>246</v>
      </c>
      <c r="E380" s="16" t="s">
        <v>17</v>
      </c>
      <c r="F380" s="16" t="s">
        <v>19</v>
      </c>
      <c r="G380" s="7" t="n">
        <v>5</v>
      </c>
      <c r="H380" s="6" t="n">
        <v>88.9</v>
      </c>
      <c r="I380" s="6" t="n">
        <v>-444.5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44195.961111111</v>
      </c>
      <c r="B381" s="16" t="s">
        <v>34</v>
      </c>
      <c r="C381" s="16" t="s">
        <v>35</v>
      </c>
      <c r="D381" s="16" t="s">
        <v>246</v>
      </c>
      <c r="E381" s="16" t="s">
        <v>17</v>
      </c>
      <c r="F381" s="16" t="s">
        <v>19</v>
      </c>
      <c r="G381" s="7" t="n">
        <v>5</v>
      </c>
      <c r="H381" s="6" t="n">
        <v>88.95</v>
      </c>
      <c r="I381" s="6" t="n">
        <v>-444.75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0" t="n">
        <v>44195.974305556</v>
      </c>
      <c r="B382" s="16" t="s">
        <v>31</v>
      </c>
      <c r="C382" s="16" t="s">
        <v>32</v>
      </c>
      <c r="D382" s="16" t="s">
        <v>246</v>
      </c>
      <c r="E382" s="16" t="s">
        <v>17</v>
      </c>
      <c r="F382" s="16" t="s">
        <v>19</v>
      </c>
      <c r="G382" s="7" t="n">
        <v>3</v>
      </c>
      <c r="H382" s="6" t="n">
        <v>48.65</v>
      </c>
      <c r="I382" s="6" t="n">
        <v>-145.95</v>
      </c>
      <c r="J382" s="6" t="n">
        <v>0</v>
      </c>
      <c r="K382" s="6" t="n">
        <v>0</v>
      </c>
      <c r="L382" s="6" t="n">
        <v>0</v>
      </c>
      <c r="M382" s="6" t="s">
        <f>=I382+J382+K382+L382</f>
      </c>
      <c r="N382" s="6"/>
      <c r="O382" s="16"/>
    </row>
    <row collapsed="false" customFormat="false" customHeight="false" hidden="false" ht="12.1" outlineLevel="0" r="383">
      <c r="A383" s="20" t="n">
        <v>44195.986111111</v>
      </c>
      <c r="B383" s="16" t="s">
        <v>40</v>
      </c>
      <c r="C383" s="16" t="s">
        <v>361</v>
      </c>
      <c r="D383" s="16" t="s">
        <v>246</v>
      </c>
      <c r="E383" s="16" t="s">
        <v>17</v>
      </c>
      <c r="F383" s="16" t="s">
        <v>19</v>
      </c>
      <c r="G383" s="7" t="n">
        <v>2</v>
      </c>
      <c r="H383" s="6" t="n">
        <v>238</v>
      </c>
      <c r="I383" s="6" t="n">
        <v>-476</v>
      </c>
      <c r="J383" s="6" t="n">
        <v>0</v>
      </c>
      <c r="K383" s="6" t="n">
        <v>0</v>
      </c>
      <c r="L383" s="6" t="n">
        <v>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44195.999305556</v>
      </c>
      <c r="B384" s="26" t="s">
        <v>298</v>
      </c>
      <c r="C384" s="26" t="s">
        <v>299</v>
      </c>
      <c r="D384" s="26" t="s">
        <v>298</v>
      </c>
      <c r="E384" s="26" t="s">
        <v>298</v>
      </c>
      <c r="F384" s="26" t="s">
        <v>23</v>
      </c>
      <c r="G384" s="27" t="n">
        <v>1</v>
      </c>
      <c r="H384" s="28" t="n">
        <v>-360</v>
      </c>
      <c r="I384" s="28" t="n">
        <v>-360</v>
      </c>
      <c r="J384" s="28" t="n">
        <v>0</v>
      </c>
      <c r="K384" s="28" t="n">
        <v>0</v>
      </c>
      <c r="L384" s="28" t="n">
        <v>0</v>
      </c>
      <c r="M384" s="28"/>
      <c r="N384" s="6" t="s">
        <f>=I384+J384+K384+L384</f>
      </c>
      <c r="O384" s="26"/>
    </row>
    <row collapsed="false" customFormat="false" customHeight="false" hidden="false" ht="12.1" outlineLevel="0" r="385">
      <c r="A385" s="25" t="n">
        <v>44202.999305556</v>
      </c>
      <c r="B385" s="26" t="s">
        <v>298</v>
      </c>
      <c r="C385" s="26" t="s">
        <v>300</v>
      </c>
      <c r="D385" s="26" t="s">
        <v>298</v>
      </c>
      <c r="E385" s="26" t="s">
        <v>298</v>
      </c>
      <c r="F385" s="26" t="s">
        <v>23</v>
      </c>
      <c r="G385" s="27" t="n">
        <v>1</v>
      </c>
      <c r="H385" s="28" t="n">
        <v>-177</v>
      </c>
      <c r="I385" s="28" t="n">
        <v>-177</v>
      </c>
      <c r="J385" s="28" t="n">
        <v>0</v>
      </c>
      <c r="K385" s="28" t="n">
        <v>0</v>
      </c>
      <c r="L385" s="28" t="n">
        <v>0</v>
      </c>
      <c r="M385" s="28"/>
      <c r="N385" s="6" t="s">
        <f>=I385+J385+K385+L385</f>
      </c>
      <c r="O385" s="26"/>
    </row>
    <row collapsed="false" customFormat="false" customHeight="false" hidden="false" ht="12.1" outlineLevel="0" r="386">
      <c r="A386" s="21" t="n">
        <v>44207</v>
      </c>
      <c r="B386" s="22" t="s">
        <v>301</v>
      </c>
      <c r="C386" s="22" t="s">
        <v>358</v>
      </c>
      <c r="D386" s="22" t="s">
        <v>301</v>
      </c>
      <c r="E386" s="22" t="s">
        <v>301</v>
      </c>
      <c r="F386" s="22" t="s">
        <v>19</v>
      </c>
      <c r="G386" s="23" t="n">
        <v>30</v>
      </c>
      <c r="H386" s="24" t="n">
        <v>0.17</v>
      </c>
      <c r="I386" s="24" t="n">
        <v>5.1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4"/>
      <c r="O386" s="22"/>
    </row>
    <row collapsed="false" customFormat="false" customHeight="false" hidden="false" ht="12.1" outlineLevel="0" r="387">
      <c r="A387" s="20" t="n">
        <v>44215.751388889</v>
      </c>
      <c r="B387" s="16" t="s">
        <v>28</v>
      </c>
      <c r="C387" s="16" t="s">
        <v>29</v>
      </c>
      <c r="D387" s="16" t="s">
        <v>246</v>
      </c>
      <c r="E387" s="16" t="s">
        <v>17</v>
      </c>
      <c r="F387" s="16" t="s">
        <v>19</v>
      </c>
      <c r="G387" s="7" t="n">
        <v>1</v>
      </c>
      <c r="H387" s="6" t="n">
        <v>127</v>
      </c>
      <c r="I387" s="6" t="n">
        <v>-127</v>
      </c>
      <c r="J387" s="6" t="n">
        <v>0</v>
      </c>
      <c r="K387" s="6" t="n">
        <v>0</v>
      </c>
      <c r="L387" s="6" t="n">
        <v>0</v>
      </c>
      <c r="M387" s="6" t="s">
        <f>=I387+J387+K387+L387</f>
      </c>
      <c r="N387" s="6"/>
      <c r="O387" s="16"/>
    </row>
    <row collapsed="false" customFormat="false" customHeight="false" hidden="false" ht="12.1" outlineLevel="0" r="388">
      <c r="A388" s="25" t="n">
        <v>44215.999305556</v>
      </c>
      <c r="B388" s="26" t="s">
        <v>298</v>
      </c>
      <c r="C388" s="26" t="s">
        <v>299</v>
      </c>
      <c r="D388" s="26" t="s">
        <v>298</v>
      </c>
      <c r="E388" s="26" t="s">
        <v>298</v>
      </c>
      <c r="F388" s="26" t="s">
        <v>23</v>
      </c>
      <c r="G388" s="27" t="n">
        <v>1</v>
      </c>
      <c r="H388" s="28" t="n">
        <v>-90</v>
      </c>
      <c r="I388" s="28" t="n">
        <v>-90</v>
      </c>
      <c r="J388" s="28" t="n">
        <v>0</v>
      </c>
      <c r="K388" s="28" t="n">
        <v>0</v>
      </c>
      <c r="L388" s="28" t="n">
        <v>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44216.999305556</v>
      </c>
      <c r="B389" s="26" t="s">
        <v>298</v>
      </c>
      <c r="C389" s="26" t="s">
        <v>354</v>
      </c>
      <c r="D389" s="26" t="s">
        <v>298</v>
      </c>
      <c r="E389" s="26" t="s">
        <v>298</v>
      </c>
      <c r="F389" s="26" t="s">
        <v>23</v>
      </c>
      <c r="G389" s="27" t="n">
        <v>1</v>
      </c>
      <c r="H389" s="28" t="n">
        <v>-311.12</v>
      </c>
      <c r="I389" s="28" t="n">
        <v>-311.12</v>
      </c>
      <c r="J389" s="28" t="n">
        <v>0</v>
      </c>
      <c r="K389" s="28" t="n">
        <v>0</v>
      </c>
      <c r="L389" s="28" t="n">
        <v>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0" t="n">
        <v>44217.902083333</v>
      </c>
      <c r="B390" s="16" t="s">
        <v>52</v>
      </c>
      <c r="C390" s="16" t="s">
        <v>53</v>
      </c>
      <c r="D390" s="16" t="s">
        <v>246</v>
      </c>
      <c r="E390" s="16" t="s">
        <v>17</v>
      </c>
      <c r="F390" s="16" t="s">
        <v>19</v>
      </c>
      <c r="G390" s="7" t="n">
        <v>5</v>
      </c>
      <c r="H390" s="6" t="n">
        <v>3.3</v>
      </c>
      <c r="I390" s="6" t="n">
        <v>-16.5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5" t="n">
        <v>44217.999305556</v>
      </c>
      <c r="B391" s="26" t="s">
        <v>298</v>
      </c>
      <c r="C391" s="26" t="s">
        <v>299</v>
      </c>
      <c r="D391" s="26" t="s">
        <v>298</v>
      </c>
      <c r="E391" s="26" t="s">
        <v>298</v>
      </c>
      <c r="F391" s="26" t="s">
        <v>23</v>
      </c>
      <c r="G391" s="27" t="n">
        <v>1</v>
      </c>
      <c r="H391" s="28" t="n">
        <v>-90</v>
      </c>
      <c r="I391" s="28" t="n">
        <v>-90</v>
      </c>
      <c r="J391" s="28" t="n">
        <v>0</v>
      </c>
      <c r="K391" s="28" t="n">
        <v>0</v>
      </c>
      <c r="L391" s="28" t="n">
        <v>0</v>
      </c>
      <c r="M391" s="28"/>
      <c r="N391" s="6" t="s">
        <f>=I391+J391+K391+L391</f>
      </c>
      <c r="O391" s="26"/>
    </row>
    <row collapsed="false" customFormat="false" customHeight="false" hidden="false" ht="12.1" outlineLevel="0" r="392">
      <c r="A392" s="20" t="n">
        <v>44222.986111111</v>
      </c>
      <c r="B392" s="16" t="s">
        <v>54</v>
      </c>
      <c r="C392" s="16" t="s">
        <v>55</v>
      </c>
      <c r="D392" s="16" t="s">
        <v>246</v>
      </c>
      <c r="E392" s="16" t="s">
        <v>17</v>
      </c>
      <c r="F392" s="16" t="s">
        <v>19</v>
      </c>
      <c r="G392" s="7" t="n">
        <v>1</v>
      </c>
      <c r="H392" s="6" t="n">
        <v>16.95</v>
      </c>
      <c r="I392" s="6" t="n">
        <v>-16.95</v>
      </c>
      <c r="J392" s="6" t="n">
        <v>0</v>
      </c>
      <c r="K392" s="6" t="n">
        <v>0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5" t="n">
        <v>44222.999305556</v>
      </c>
      <c r="B393" s="26" t="s">
        <v>298</v>
      </c>
      <c r="C393" s="26" t="s">
        <v>299</v>
      </c>
      <c r="D393" s="26" t="s">
        <v>298</v>
      </c>
      <c r="E393" s="26" t="s">
        <v>298</v>
      </c>
      <c r="F393" s="26" t="s">
        <v>23</v>
      </c>
      <c r="G393" s="27" t="n">
        <v>1</v>
      </c>
      <c r="H393" s="28" t="n">
        <v>-90</v>
      </c>
      <c r="I393" s="28" t="n">
        <v>-90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0" t="n">
        <v>44223.950694444</v>
      </c>
      <c r="B394" s="16" t="s">
        <v>54</v>
      </c>
      <c r="C394" s="16" t="s">
        <v>55</v>
      </c>
      <c r="D394" s="16" t="s">
        <v>246</v>
      </c>
      <c r="E394" s="16" t="s">
        <v>17</v>
      </c>
      <c r="F394" s="16" t="s">
        <v>19</v>
      </c>
      <c r="G394" s="7" t="n">
        <v>1</v>
      </c>
      <c r="H394" s="6" t="n">
        <v>16.5</v>
      </c>
      <c r="I394" s="6" t="n">
        <v>-16.5</v>
      </c>
      <c r="J394" s="6" t="n">
        <v>0</v>
      </c>
      <c r="K394" s="6" t="n">
        <v>0</v>
      </c>
      <c r="L394" s="6" t="n">
        <v>0</v>
      </c>
      <c r="M394" s="6" t="s">
        <f>=I394+J394+K394+L394</f>
      </c>
      <c r="N394" s="6"/>
      <c r="O394" s="16"/>
    </row>
    <row collapsed="false" customFormat="false" customHeight="false" hidden="false" ht="12.1" outlineLevel="0" r="395">
      <c r="A395" s="25" t="n">
        <v>44223.999305556</v>
      </c>
      <c r="B395" s="26" t="s">
        <v>298</v>
      </c>
      <c r="C395" s="26" t="s">
        <v>299</v>
      </c>
      <c r="D395" s="26" t="s">
        <v>298</v>
      </c>
      <c r="E395" s="26" t="s">
        <v>298</v>
      </c>
      <c r="F395" s="26" t="s">
        <v>23</v>
      </c>
      <c r="G395" s="27" t="n">
        <v>1</v>
      </c>
      <c r="H395" s="28" t="n">
        <v>-90</v>
      </c>
      <c r="I395" s="28" t="n">
        <v>-90</v>
      </c>
      <c r="J395" s="28" t="n">
        <v>0</v>
      </c>
      <c r="K395" s="28" t="n">
        <v>0</v>
      </c>
      <c r="L395" s="28" t="n">
        <v>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44224.747916667</v>
      </c>
      <c r="B396" s="16" t="s">
        <v>54</v>
      </c>
      <c r="C396" s="16" t="s">
        <v>55</v>
      </c>
      <c r="D396" s="16" t="s">
        <v>246</v>
      </c>
      <c r="E396" s="16" t="s">
        <v>17</v>
      </c>
      <c r="F396" s="16" t="s">
        <v>19</v>
      </c>
      <c r="G396" s="7" t="n">
        <v>1</v>
      </c>
      <c r="H396" s="6" t="n">
        <v>16</v>
      </c>
      <c r="I396" s="6" t="n">
        <v>-16</v>
      </c>
      <c r="J396" s="6" t="n">
        <v>0</v>
      </c>
      <c r="K396" s="6" t="n">
        <v>0</v>
      </c>
      <c r="L396" s="6" t="n">
        <v>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5" t="n">
        <v>44224.999305556</v>
      </c>
      <c r="B397" s="26" t="s">
        <v>298</v>
      </c>
      <c r="C397" s="26" t="s">
        <v>299</v>
      </c>
      <c r="D397" s="26" t="s">
        <v>298</v>
      </c>
      <c r="E397" s="26" t="s">
        <v>298</v>
      </c>
      <c r="F397" s="26" t="s">
        <v>23</v>
      </c>
      <c r="G397" s="27" t="n">
        <v>1</v>
      </c>
      <c r="H397" s="28" t="n">
        <v>-90</v>
      </c>
      <c r="I397" s="28" t="n">
        <v>-90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5" t="n">
        <v>44224.999305556</v>
      </c>
      <c r="B398" s="26" t="s">
        <v>298</v>
      </c>
      <c r="C398" s="26" t="s">
        <v>362</v>
      </c>
      <c r="D398" s="26" t="s">
        <v>298</v>
      </c>
      <c r="E398" s="26" t="s">
        <v>298</v>
      </c>
      <c r="F398" s="26" t="s">
        <v>23</v>
      </c>
      <c r="G398" s="27" t="n">
        <v>1</v>
      </c>
      <c r="H398" s="28" t="n">
        <v>-56.9</v>
      </c>
      <c r="I398" s="28" t="n">
        <v>-56.9</v>
      </c>
      <c r="J398" s="28" t="n">
        <v>0</v>
      </c>
      <c r="K398" s="28" t="n">
        <v>0</v>
      </c>
      <c r="L398" s="28" t="n">
        <v>0</v>
      </c>
      <c r="M398" s="28"/>
      <c r="N398" s="6" t="s">
        <f>=I398+J398+K398+L398</f>
      </c>
      <c r="O398" s="26"/>
    </row>
    <row collapsed="false" customFormat="false" customHeight="false" hidden="false" ht="12.1" outlineLevel="0" r="399">
      <c r="A399" s="21" t="n">
        <v>44288</v>
      </c>
      <c r="B399" s="22" t="s">
        <v>301</v>
      </c>
      <c r="C399" s="22" t="s">
        <v>358</v>
      </c>
      <c r="D399" s="22" t="s">
        <v>301</v>
      </c>
      <c r="E399" s="22" t="s">
        <v>301</v>
      </c>
      <c r="F399" s="22" t="s">
        <v>19</v>
      </c>
      <c r="G399" s="23" t="n">
        <v>30</v>
      </c>
      <c r="H399" s="24" t="n">
        <v>0.17</v>
      </c>
      <c r="I399" s="24" t="n">
        <v>5.1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9" t="n">
        <v>46170.616458333</v>
      </c>
      <c r="B400" s="30" t="s">
        <v>318</v>
      </c>
      <c r="C400" s="30" t="s">
        <v>363</v>
      </c>
      <c r="D400" s="30" t="s">
        <v>282</v>
      </c>
      <c r="E400" s="30" t="s">
        <v>320</v>
      </c>
      <c r="F400" s="30" t="s">
        <v>19</v>
      </c>
      <c r="G400" s="31" t="n">
        <v>8000</v>
      </c>
      <c r="H400" s="32" t="n">
        <v>1</v>
      </c>
      <c r="I400" s="2"/>
      <c r="J400" s="2"/>
      <c r="K400" s="2"/>
      <c r="L400" s="2"/>
      <c r="M400" s="6" t="n">
        <v>8000</v>
      </c>
      <c r="N400" s="2"/>
      <c r="O400" s="2"/>
    </row>
    <row collapsed="false" customFormat="false" customHeight="false" hidden="false" ht="12.1" outlineLevel="0"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 t="s">
        <v>364</v>
      </c>
      <c r="M401" s="5" t="s">
        <f>=SUM(M2:M400)</f>
      </c>
      <c r="N401" s="5" t="s">
        <f>=SUM(N2:N400)</f>
      </c>
      <c r="O401" s="4"/>
    </row>
  </sheetData>
  <autoFilter ref="A1:O4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366</v>
      </c>
      <c r="F1" s="38" t="s">
        <v>3</v>
      </c>
      <c r="G1" s="38" t="s">
        <v>367</v>
      </c>
      <c r="H1" s="38" t="s">
        <v>368</v>
      </c>
      <c r="I1" s="38" t="s">
        <v>369</v>
      </c>
      <c r="J1" s="38" t="s">
        <v>370</v>
      </c>
      <c r="K1" s="38" t="s">
        <v>371</v>
      </c>
      <c r="L1" s="38" t="s">
        <v>372</v>
      </c>
      <c r="M1" s="38" t="s">
        <v>373</v>
      </c>
      <c r="N1" s="38" t="s">
        <v>374</v>
      </c>
    </row>
    <row collapsed="false" customFormat="false" customHeight="false" hidden="false" ht="12.1" outlineLevel="0" r="2">
      <c r="A2" s="37" t="n">
        <v>43591</v>
      </c>
      <c r="B2" s="16" t="s">
        <v>375</v>
      </c>
      <c r="C2" s="16" t="s">
        <v>260</v>
      </c>
      <c r="D2" s="16" t="s">
        <v>376</v>
      </c>
      <c r="E2" s="7" t="n">
        <v>150</v>
      </c>
      <c r="F2" s="16" t="s">
        <v>23</v>
      </c>
      <c r="G2" s="6" t="n">
        <v>5.8</v>
      </c>
      <c r="H2" s="6" t="n">
        <v>170.36</v>
      </c>
      <c r="I2" s="6" t="n">
        <v>170.16</v>
      </c>
      <c r="J2" s="6" t="n">
        <v>113</v>
      </c>
      <c r="K2" s="6" t="n">
        <v>870</v>
      </c>
      <c r="L2" s="6" t="n">
        <v>757</v>
      </c>
      <c r="M2" s="6" t="n">
        <v>2.97</v>
      </c>
      <c r="N2" s="6" t="n">
        <v>2.96</v>
      </c>
    </row>
    <row collapsed="false" customFormat="false" customHeight="false" hidden="false" ht="12.1" outlineLevel="0" r="3">
      <c r="A3" s="37" t="n">
        <v>43591</v>
      </c>
      <c r="B3" s="16" t="s">
        <v>375</v>
      </c>
      <c r="C3" s="16" t="s">
        <v>263</v>
      </c>
      <c r="D3" s="16" t="s">
        <v>377</v>
      </c>
      <c r="E3" s="7" t="n">
        <v>20</v>
      </c>
      <c r="F3" s="16" t="s">
        <v>23</v>
      </c>
      <c r="G3" s="6" t="n">
        <v>16.81</v>
      </c>
      <c r="H3" s="6" t="n">
        <v>1199.8</v>
      </c>
      <c r="I3" s="6" t="n">
        <v>1144</v>
      </c>
      <c r="J3" s="6" t="n">
        <v>44</v>
      </c>
      <c r="K3" s="6" t="n">
        <v>336.2</v>
      </c>
      <c r="L3" s="6" t="n">
        <v>292.2</v>
      </c>
      <c r="M3" s="6" t="n">
        <v>1.28</v>
      </c>
      <c r="N3" s="6" t="n">
        <v>1.22</v>
      </c>
    </row>
    <row collapsed="false" customFormat="false" customHeight="false" hidden="false" ht="12.1" outlineLevel="0" r="4">
      <c r="A4" s="37" t="n">
        <v>43599</v>
      </c>
      <c r="B4" s="16" t="s">
        <v>375</v>
      </c>
      <c r="C4" s="16" t="s">
        <v>256</v>
      </c>
      <c r="D4" s="16" t="s">
        <v>378</v>
      </c>
      <c r="E4" s="7" t="n">
        <v>330</v>
      </c>
      <c r="F4" s="16" t="s">
        <v>23</v>
      </c>
      <c r="G4" s="6" t="n">
        <v>7.7</v>
      </c>
      <c r="H4" s="6" t="n">
        <v>85.51</v>
      </c>
      <c r="I4" s="6" t="n">
        <v>90.66</v>
      </c>
      <c r="J4" s="6" t="n">
        <v>330</v>
      </c>
      <c r="K4" s="6" t="n">
        <v>2541</v>
      </c>
      <c r="L4" s="6" t="n">
        <v>2211</v>
      </c>
      <c r="M4" s="6" t="n">
        <v>7.39</v>
      </c>
      <c r="N4" s="6" t="n">
        <v>7.84</v>
      </c>
    </row>
    <row collapsed="false" customFormat="false" customHeight="false" hidden="false" ht="12.1" outlineLevel="0" r="5">
      <c r="A5" s="37" t="n">
        <v>43629</v>
      </c>
      <c r="B5" s="16" t="s">
        <v>375</v>
      </c>
      <c r="C5" s="16" t="s">
        <v>255</v>
      </c>
      <c r="D5" s="16" t="s">
        <v>379</v>
      </c>
      <c r="E5" s="7" t="n">
        <v>260</v>
      </c>
      <c r="F5" s="16" t="s">
        <v>23</v>
      </c>
      <c r="G5" s="6" t="n">
        <v>16</v>
      </c>
      <c r="H5" s="6" t="n">
        <v>208.45</v>
      </c>
      <c r="I5" s="6" t="n">
        <v>189.65</v>
      </c>
      <c r="J5" s="6" t="n">
        <v>541</v>
      </c>
      <c r="K5" s="6" t="n">
        <v>4160</v>
      </c>
      <c r="L5" s="6" t="n">
        <v>3619</v>
      </c>
      <c r="M5" s="6" t="n">
        <v>7.34</v>
      </c>
      <c r="N5" s="6" t="n">
        <v>6.68</v>
      </c>
    </row>
    <row collapsed="false" customFormat="false" customHeight="false" hidden="false" ht="12.1" outlineLevel="0" r="6">
      <c r="A6" s="37" t="n">
        <v>43635</v>
      </c>
      <c r="B6" s="16" t="s">
        <v>375</v>
      </c>
      <c r="C6" s="16" t="s">
        <v>260</v>
      </c>
      <c r="D6" s="16" t="s">
        <v>376</v>
      </c>
      <c r="E6" s="7" t="n">
        <v>250</v>
      </c>
      <c r="F6" s="16" t="s">
        <v>23</v>
      </c>
      <c r="G6" s="6" t="n">
        <v>7.34</v>
      </c>
      <c r="H6" s="6" t="n">
        <v>173.16</v>
      </c>
      <c r="I6" s="6" t="n">
        <v>165.88</v>
      </c>
      <c r="J6" s="6" t="n">
        <v>239</v>
      </c>
      <c r="K6" s="6" t="n">
        <v>1835</v>
      </c>
      <c r="L6" s="6" t="n">
        <v>1596</v>
      </c>
      <c r="M6" s="6" t="n">
        <v>3.85</v>
      </c>
      <c r="N6" s="6" t="n">
        <v>3.69</v>
      </c>
    </row>
    <row collapsed="false" customFormat="false" customHeight="false" hidden="false" ht="12.1" outlineLevel="0" r="7">
      <c r="A7" s="37" t="n">
        <v>43651</v>
      </c>
      <c r="B7" s="16" t="s">
        <v>375</v>
      </c>
      <c r="C7" s="16" t="s">
        <v>258</v>
      </c>
      <c r="D7" s="16" t="s">
        <v>380</v>
      </c>
      <c r="E7" s="7" t="n">
        <v>80</v>
      </c>
      <c r="F7" s="16" t="s">
        <v>23</v>
      </c>
      <c r="G7" s="6" t="n">
        <v>32.38</v>
      </c>
      <c r="H7" s="6" t="n">
        <v>651.4</v>
      </c>
      <c r="I7" s="6" t="n">
        <v>548.7</v>
      </c>
      <c r="J7" s="6" t="n">
        <v>337</v>
      </c>
      <c r="K7" s="6" t="n">
        <v>2590.4</v>
      </c>
      <c r="L7" s="6" t="n">
        <v>2253.4</v>
      </c>
      <c r="M7" s="6" t="n">
        <v>5.13</v>
      </c>
      <c r="N7" s="6" t="n">
        <v>4.32</v>
      </c>
    </row>
    <row collapsed="false" customFormat="false" customHeight="false" hidden="false" ht="12.1" outlineLevel="0" r="8">
      <c r="A8" s="37" t="n">
        <v>43654</v>
      </c>
      <c r="B8" s="16" t="s">
        <v>375</v>
      </c>
      <c r="C8" s="16" t="s">
        <v>261</v>
      </c>
      <c r="D8" s="16" t="s">
        <v>381</v>
      </c>
      <c r="E8" s="7" t="n">
        <v>39000</v>
      </c>
      <c r="F8" s="16" t="s">
        <v>23</v>
      </c>
      <c r="G8" s="6" t="n">
        <v>0.0244</v>
      </c>
      <c r="H8" s="6" t="n">
        <v>1.2933</v>
      </c>
      <c r="I8" s="6" t="n">
        <v>1.21</v>
      </c>
      <c r="J8" s="6" t="n">
        <v>124</v>
      </c>
      <c r="K8" s="6" t="n">
        <v>952.77</v>
      </c>
      <c r="L8" s="6" t="n">
        <v>828.77</v>
      </c>
      <c r="M8" s="6" t="n">
        <v>1.75</v>
      </c>
      <c r="N8" s="6" t="n">
        <v>1.64</v>
      </c>
    </row>
    <row collapsed="false" customFormat="false" customHeight="false" hidden="false" ht="12.1" outlineLevel="0" r="9">
      <c r="A9" s="37" t="n">
        <v>43656</v>
      </c>
      <c r="B9" s="16" t="s">
        <v>375</v>
      </c>
      <c r="C9" s="16" t="s">
        <v>257</v>
      </c>
      <c r="D9" s="16" t="s">
        <v>382</v>
      </c>
      <c r="E9" s="7" t="n">
        <v>100</v>
      </c>
      <c r="F9" s="16" t="s">
        <v>23</v>
      </c>
      <c r="G9" s="6" t="n">
        <v>78</v>
      </c>
      <c r="H9" s="6" t="n">
        <v>759.2</v>
      </c>
      <c r="I9" s="6" t="n">
        <v>689.11</v>
      </c>
      <c r="J9" s="6" t="n">
        <v>1014</v>
      </c>
      <c r="K9" s="6" t="n">
        <v>7800</v>
      </c>
      <c r="L9" s="6" t="n">
        <v>6786</v>
      </c>
      <c r="M9" s="6" t="n">
        <v>9.85</v>
      </c>
      <c r="N9" s="6" t="n">
        <v>8.94</v>
      </c>
    </row>
    <row collapsed="false" customFormat="false" customHeight="false" hidden="false" ht="12.1" outlineLevel="0" r="10">
      <c r="A10" s="37" t="n">
        <v>43664</v>
      </c>
      <c r="B10" s="16" t="s">
        <v>375</v>
      </c>
      <c r="C10" s="16" t="s">
        <v>262</v>
      </c>
      <c r="D10" s="16" t="s">
        <v>383</v>
      </c>
      <c r="E10" s="7" t="n">
        <v>2000</v>
      </c>
      <c r="F10" s="16" t="s">
        <v>23</v>
      </c>
      <c r="G10" s="6" t="n">
        <v>0.11</v>
      </c>
      <c r="H10" s="6" t="n">
        <v>11.66</v>
      </c>
      <c r="I10" s="6" t="n">
        <v>9.11</v>
      </c>
      <c r="J10" s="6" t="n">
        <v>29</v>
      </c>
      <c r="K10" s="6" t="n">
        <v>220</v>
      </c>
      <c r="L10" s="6" t="n">
        <v>191</v>
      </c>
      <c r="M10" s="6" t="n">
        <v>1.05</v>
      </c>
      <c r="N10" s="6" t="n">
        <v>0.82</v>
      </c>
    </row>
    <row collapsed="false" customFormat="false" customHeight="false" hidden="false" ht="12.1" outlineLevel="0" r="11">
      <c r="A11" s="37" t="n">
        <v>43664</v>
      </c>
      <c r="B11" s="16" t="s">
        <v>375</v>
      </c>
      <c r="C11" s="16" t="s">
        <v>259</v>
      </c>
      <c r="D11" s="16" t="s">
        <v>384</v>
      </c>
      <c r="E11" s="7" t="n">
        <v>1000</v>
      </c>
      <c r="F11" s="16" t="s">
        <v>23</v>
      </c>
      <c r="G11" s="6" t="n">
        <v>7.62</v>
      </c>
      <c r="H11" s="6" t="n">
        <v>33.575</v>
      </c>
      <c r="I11" s="6" t="n">
        <v>40.82</v>
      </c>
      <c r="J11" s="6" t="n">
        <v>991</v>
      </c>
      <c r="K11" s="6" t="n">
        <v>7620</v>
      </c>
      <c r="L11" s="6" t="n">
        <v>6629</v>
      </c>
      <c r="M11" s="6" t="n">
        <v>16.24</v>
      </c>
      <c r="N11" s="6" t="n">
        <v>19.74</v>
      </c>
    </row>
    <row collapsed="false" customFormat="false" customHeight="false" hidden="false" ht="12.1" outlineLevel="0" r="12">
      <c r="A12" s="37" t="n">
        <v>43735</v>
      </c>
      <c r="B12" s="16" t="s">
        <v>375</v>
      </c>
      <c r="C12" s="16" t="s">
        <v>258</v>
      </c>
      <c r="D12" s="16" t="s">
        <v>380</v>
      </c>
      <c r="E12" s="7" t="n">
        <v>180</v>
      </c>
      <c r="F12" s="16" t="s">
        <v>23</v>
      </c>
      <c r="G12" s="6" t="n">
        <v>40.11</v>
      </c>
      <c r="H12" s="6" t="n">
        <v>638.8</v>
      </c>
      <c r="I12" s="6" t="n">
        <v>604.6</v>
      </c>
      <c r="J12" s="6" t="n">
        <v>939</v>
      </c>
      <c r="K12" s="6" t="n">
        <v>7219.8</v>
      </c>
      <c r="L12" s="6" t="n">
        <v>6280.8</v>
      </c>
      <c r="M12" s="6" t="n">
        <v>5.77</v>
      </c>
      <c r="N12" s="6" t="n">
        <v>5.46</v>
      </c>
    </row>
    <row collapsed="false" customFormat="false" customHeight="false" hidden="false" ht="12.1" outlineLevel="0" r="13">
      <c r="A13" s="37" t="n">
        <v>43741</v>
      </c>
      <c r="B13" s="16" t="s">
        <v>375</v>
      </c>
      <c r="C13" s="16" t="s">
        <v>16</v>
      </c>
      <c r="D13" s="16" t="s">
        <v>18</v>
      </c>
      <c r="E13" s="7" t="n">
        <v>43</v>
      </c>
      <c r="F13" s="16" t="s">
        <v>19</v>
      </c>
      <c r="G13" s="6" t="n">
        <v>44.1065</v>
      </c>
      <c r="H13" s="6" t="n">
        <v>33.7184</v>
      </c>
      <c r="I13" s="6" t="n">
        <v>2420.79</v>
      </c>
      <c r="J13" s="6" t="n">
        <v>8.69</v>
      </c>
      <c r="K13" s="6" t="n">
        <v>1896.5792</v>
      </c>
      <c r="L13" s="6" t="n">
        <v>1327.91</v>
      </c>
      <c r="M13" s="6" t="n">
        <v>1.28</v>
      </c>
      <c r="N13" s="6" t="n">
        <v>1.4</v>
      </c>
    </row>
    <row collapsed="false" customFormat="false" customHeight="false" hidden="false" ht="12.1" outlineLevel="0" r="14">
      <c r="A14" s="37" t="n">
        <v>43748</v>
      </c>
      <c r="B14" s="16" t="s">
        <v>375</v>
      </c>
      <c r="C14" s="16" t="s">
        <v>260</v>
      </c>
      <c r="D14" s="16" t="s">
        <v>376</v>
      </c>
      <c r="E14" s="7" t="n">
        <v>350</v>
      </c>
      <c r="F14" s="16" t="s">
        <v>23</v>
      </c>
      <c r="G14" s="6" t="n">
        <v>3.68</v>
      </c>
      <c r="H14" s="6" t="n">
        <v>130.94</v>
      </c>
      <c r="I14" s="6" t="n">
        <v>156.7</v>
      </c>
      <c r="J14" s="6" t="n">
        <v>167</v>
      </c>
      <c r="K14" s="6" t="n">
        <v>1288</v>
      </c>
      <c r="L14" s="6" t="n">
        <v>1121</v>
      </c>
      <c r="M14" s="6" t="n">
        <v>2.04</v>
      </c>
      <c r="N14" s="6" t="n">
        <v>2.45</v>
      </c>
    </row>
    <row collapsed="false" customFormat="false" customHeight="false" hidden="false" ht="12.1" outlineLevel="0" r="15">
      <c r="A15" s="37" t="n">
        <v>43748</v>
      </c>
      <c r="B15" s="16" t="s">
        <v>375</v>
      </c>
      <c r="C15" s="16" t="s">
        <v>263</v>
      </c>
      <c r="D15" s="16" t="s">
        <v>377</v>
      </c>
      <c r="E15" s="7" t="n">
        <v>20</v>
      </c>
      <c r="F15" s="16" t="s">
        <v>23</v>
      </c>
      <c r="G15" s="6" t="n">
        <v>14.23</v>
      </c>
      <c r="H15" s="6" t="n">
        <v>1324</v>
      </c>
      <c r="I15" s="6" t="n">
        <v>1144</v>
      </c>
      <c r="J15" s="6" t="n">
        <v>37</v>
      </c>
      <c r="K15" s="6" t="n">
        <v>284.6</v>
      </c>
      <c r="L15" s="6" t="n">
        <v>247.6</v>
      </c>
      <c r="M15" s="6" t="n">
        <v>1.08</v>
      </c>
      <c r="N15" s="6" t="n">
        <v>0.94</v>
      </c>
    </row>
    <row collapsed="false" customFormat="false" customHeight="false" hidden="false" ht="12.1" outlineLevel="0" r="16">
      <c r="A16" s="37" t="n">
        <v>43747</v>
      </c>
      <c r="B16" s="16" t="s">
        <v>375</v>
      </c>
      <c r="C16" s="16" t="s">
        <v>25</v>
      </c>
      <c r="D16" s="16" t="s">
        <v>26</v>
      </c>
      <c r="E16" s="7" t="n">
        <v>20</v>
      </c>
      <c r="F16" s="16" t="s">
        <v>19</v>
      </c>
      <c r="G16" s="6" t="n">
        <v>33.0823</v>
      </c>
      <c r="H16" s="6" t="n">
        <v>36.4817</v>
      </c>
      <c r="I16" s="6" t="n">
        <v>2079.63</v>
      </c>
      <c r="J16" s="6" t="n">
        <v>1.02</v>
      </c>
      <c r="K16" s="6" t="n">
        <v>661.6454</v>
      </c>
      <c r="L16" s="6" t="n">
        <v>595.48</v>
      </c>
      <c r="M16" s="6" t="n">
        <v>1.43</v>
      </c>
      <c r="N16" s="6" t="n">
        <v>1.26</v>
      </c>
    </row>
    <row collapsed="false" customFormat="false" customHeight="false" hidden="false" ht="12.1" outlineLevel="0" r="17">
      <c r="A17" s="37" t="n">
        <v>43756</v>
      </c>
      <c r="B17" s="16" t="s">
        <v>375</v>
      </c>
      <c r="C17" s="16" t="s">
        <v>264</v>
      </c>
      <c r="D17" s="16" t="s">
        <v>385</v>
      </c>
      <c r="E17" s="7" t="n">
        <v>180</v>
      </c>
      <c r="F17" s="16" t="s">
        <v>23</v>
      </c>
      <c r="G17" s="6" t="n">
        <v>18.14</v>
      </c>
      <c r="H17" s="6" t="n">
        <v>415</v>
      </c>
      <c r="I17" s="6" t="n">
        <v>413.95</v>
      </c>
      <c r="J17" s="6" t="n">
        <v>424</v>
      </c>
      <c r="K17" s="6" t="n">
        <v>3265.2</v>
      </c>
      <c r="L17" s="6" t="n">
        <v>2841.2</v>
      </c>
      <c r="M17" s="6" t="n">
        <v>3.81</v>
      </c>
      <c r="N17" s="6" t="n">
        <v>3.8</v>
      </c>
    </row>
    <row collapsed="false" customFormat="false" customHeight="false" hidden="false" ht="12.1" outlineLevel="0" r="18">
      <c r="A18" s="37" t="n">
        <v>43776</v>
      </c>
      <c r="B18" s="16" t="s">
        <v>375</v>
      </c>
      <c r="C18" s="16" t="s">
        <v>28</v>
      </c>
      <c r="D18" s="16" t="s">
        <v>29</v>
      </c>
      <c r="E18" s="7" t="n">
        <v>10</v>
      </c>
      <c r="F18" s="16" t="s">
        <v>19</v>
      </c>
      <c r="G18" s="6" t="n">
        <v>48.9628</v>
      </c>
      <c r="H18" s="6" t="n">
        <v>255.8628</v>
      </c>
      <c r="I18" s="6" t="n">
        <v>15088.83</v>
      </c>
      <c r="J18" s="6" t="n">
        <v>0.77</v>
      </c>
      <c r="K18" s="6" t="n">
        <v>489.6276</v>
      </c>
      <c r="L18" s="6" t="n">
        <v>440.66</v>
      </c>
      <c r="M18" s="6" t="n">
        <v>0.29</v>
      </c>
      <c r="N18" s="6" t="n">
        <v>0.27</v>
      </c>
    </row>
    <row collapsed="false" customFormat="false" customHeight="false" hidden="false" ht="12.1" outlineLevel="0" r="19">
      <c r="A19" s="37" t="n">
        <v>43804</v>
      </c>
      <c r="B19" s="16" t="s">
        <v>375</v>
      </c>
      <c r="C19" s="16" t="s">
        <v>37</v>
      </c>
      <c r="D19" s="16" t="s">
        <v>38</v>
      </c>
      <c r="E19" s="7" t="n">
        <v>30</v>
      </c>
      <c r="F19" s="16" t="s">
        <v>19</v>
      </c>
      <c r="G19" s="6" t="n">
        <v>21.8262</v>
      </c>
      <c r="H19" s="6" t="n">
        <v>28.9091</v>
      </c>
      <c r="I19" s="6" t="n">
        <v>1888.6</v>
      </c>
      <c r="J19" s="6" t="n">
        <v>3.06</v>
      </c>
      <c r="K19" s="6" t="n">
        <v>654.787</v>
      </c>
      <c r="L19" s="6" t="n">
        <v>458.35</v>
      </c>
      <c r="M19" s="6" t="n">
        <v>0.81</v>
      </c>
      <c r="N19" s="6" t="n">
        <v>0.82</v>
      </c>
    </row>
    <row collapsed="false" customFormat="false" customHeight="false" hidden="false" ht="12.1" outlineLevel="0" r="20">
      <c r="A20" s="37" t="n">
        <v>43814</v>
      </c>
      <c r="B20" s="16" t="s">
        <v>375</v>
      </c>
      <c r="C20" s="16" t="s">
        <v>49</v>
      </c>
      <c r="D20" s="16" t="s">
        <v>50</v>
      </c>
      <c r="E20" s="7" t="n">
        <v>10000</v>
      </c>
      <c r="F20" s="16" t="s">
        <v>23</v>
      </c>
      <c r="G20" s="6" t="n">
        <v>0.111</v>
      </c>
      <c r="H20" s="6" t="n">
        <v>2.7</v>
      </c>
      <c r="I20" s="6" t="n">
        <v>2.67</v>
      </c>
      <c r="J20" s="6" t="n">
        <v>144</v>
      </c>
      <c r="K20" s="6" t="n">
        <v>1110</v>
      </c>
      <c r="L20" s="6" t="n">
        <v>966</v>
      </c>
      <c r="M20" s="6" t="n">
        <v>3.62</v>
      </c>
      <c r="N20" s="6" t="n">
        <v>3.58</v>
      </c>
    </row>
    <row collapsed="false" customFormat="false" customHeight="false" hidden="false" ht="12.1" outlineLevel="0" r="21">
      <c r="A21" s="37" t="n">
        <v>43825</v>
      </c>
      <c r="B21" s="16" t="s">
        <v>375</v>
      </c>
      <c r="C21" s="16" t="s">
        <v>16</v>
      </c>
      <c r="D21" s="16" t="s">
        <v>18</v>
      </c>
      <c r="E21" s="7" t="n">
        <v>50</v>
      </c>
      <c r="F21" s="16" t="s">
        <v>19</v>
      </c>
      <c r="G21" s="6" t="n">
        <v>40.5576</v>
      </c>
      <c r="H21" s="6" t="n">
        <v>41.2257</v>
      </c>
      <c r="I21" s="6" t="n">
        <v>2391.7</v>
      </c>
      <c r="J21" s="6" t="n">
        <v>9.86</v>
      </c>
      <c r="K21" s="6" t="n">
        <v>2027.8806</v>
      </c>
      <c r="L21" s="6" t="n">
        <v>1419.36</v>
      </c>
      <c r="M21" s="6" t="n">
        <v>1.19</v>
      </c>
      <c r="N21" s="6" t="n">
        <v>1.12</v>
      </c>
    </row>
    <row collapsed="false" customFormat="false" customHeight="false" hidden="false" ht="12.1" outlineLevel="0" r="22">
      <c r="A22" s="37" t="n">
        <v>43829</v>
      </c>
      <c r="B22" s="16" t="s">
        <v>375</v>
      </c>
      <c r="C22" s="16" t="s">
        <v>258</v>
      </c>
      <c r="D22" s="16" t="s">
        <v>380</v>
      </c>
      <c r="E22" s="7" t="n">
        <v>180</v>
      </c>
      <c r="F22" s="16" t="s">
        <v>23</v>
      </c>
      <c r="G22" s="6" t="n">
        <v>24.36</v>
      </c>
      <c r="H22" s="6" t="n">
        <v>734</v>
      </c>
      <c r="I22" s="6" t="n">
        <v>604.6</v>
      </c>
      <c r="J22" s="6" t="n">
        <v>570</v>
      </c>
      <c r="K22" s="6" t="n">
        <v>4384.8</v>
      </c>
      <c r="L22" s="6" t="n">
        <v>3814.8</v>
      </c>
      <c r="M22" s="6" t="n">
        <v>3.51</v>
      </c>
      <c r="N22" s="6" t="n">
        <v>2.89</v>
      </c>
    </row>
    <row collapsed="false" customFormat="false" customHeight="false" hidden="false" ht="12.1" outlineLevel="0" r="23">
      <c r="A23" s="37" t="n">
        <v>43839</v>
      </c>
      <c r="B23" s="16" t="s">
        <v>375</v>
      </c>
      <c r="C23" s="16" t="s">
        <v>25</v>
      </c>
      <c r="D23" s="16" t="s">
        <v>26</v>
      </c>
      <c r="E23" s="7" t="n">
        <v>20</v>
      </c>
      <c r="F23" s="16" t="s">
        <v>19</v>
      </c>
      <c r="G23" s="6" t="n">
        <v>32.191</v>
      </c>
      <c r="H23" s="6" t="n">
        <v>38.85</v>
      </c>
      <c r="I23" s="6" t="n">
        <v>2079.63</v>
      </c>
      <c r="J23" s="6" t="n">
        <v>1.04</v>
      </c>
      <c r="K23" s="6" t="n">
        <v>643.8193</v>
      </c>
      <c r="L23" s="6" t="n">
        <v>579.44</v>
      </c>
      <c r="M23" s="6" t="n">
        <v>1.39</v>
      </c>
      <c r="N23" s="6" t="n">
        <v>1.2</v>
      </c>
    </row>
    <row collapsed="false" customFormat="false" customHeight="false" hidden="false" ht="12.1" outlineLevel="0" r="24">
      <c r="A24" s="37" t="n">
        <v>43867</v>
      </c>
      <c r="B24" s="16" t="s">
        <v>375</v>
      </c>
      <c r="C24" s="16" t="s">
        <v>46</v>
      </c>
      <c r="D24" s="16" t="s">
        <v>47</v>
      </c>
      <c r="E24" s="7" t="n">
        <v>10</v>
      </c>
      <c r="F24" s="16" t="s">
        <v>19</v>
      </c>
      <c r="G24" s="6" t="n">
        <v>19.2681</v>
      </c>
      <c r="H24" s="6" t="n">
        <v>12.695</v>
      </c>
      <c r="I24" s="6" t="n">
        <v>764.22</v>
      </c>
      <c r="J24" s="6" t="n">
        <v>1.13</v>
      </c>
      <c r="K24" s="6" t="n">
        <v>192.6813</v>
      </c>
      <c r="L24" s="6" t="n">
        <v>121.29</v>
      </c>
      <c r="M24" s="6" t="n">
        <v>1.59</v>
      </c>
      <c r="N24" s="6" t="n">
        <v>1.51</v>
      </c>
    </row>
    <row collapsed="false" customFormat="false" customHeight="false" hidden="false" ht="12.1" outlineLevel="0" r="25">
      <c r="A25" s="37" t="n">
        <v>43881</v>
      </c>
      <c r="B25" s="16" t="s">
        <v>375</v>
      </c>
      <c r="C25" s="16" t="s">
        <v>265</v>
      </c>
      <c r="D25" s="16" t="s">
        <v>341</v>
      </c>
      <c r="E25" s="7" t="n">
        <v>50</v>
      </c>
      <c r="F25" s="16" t="s">
        <v>19</v>
      </c>
      <c r="G25" s="6" t="n">
        <v>47.7655</v>
      </c>
      <c r="H25" s="6" t="n">
        <v>22.72</v>
      </c>
      <c r="I25" s="6" t="n">
        <v>1710.26</v>
      </c>
      <c r="J25" s="6" t="n">
        <v>11.25</v>
      </c>
      <c r="K25" s="6" t="n">
        <v>2388.2738</v>
      </c>
      <c r="L25" s="6" t="n">
        <v>1671.79</v>
      </c>
      <c r="M25" s="6" t="n">
        <v>1.96</v>
      </c>
      <c r="N25" s="6" t="n">
        <v>2.31</v>
      </c>
    </row>
    <row collapsed="false" customFormat="false" customHeight="false" hidden="false" ht="12.1" outlineLevel="0" r="26">
      <c r="A26" s="37" t="n">
        <v>43895</v>
      </c>
      <c r="B26" s="16" t="s">
        <v>375</v>
      </c>
      <c r="C26" s="16" t="s">
        <v>37</v>
      </c>
      <c r="D26" s="16" t="s">
        <v>38</v>
      </c>
      <c r="E26" s="7" t="n">
        <v>30</v>
      </c>
      <c r="F26" s="16" t="s">
        <v>19</v>
      </c>
      <c r="G26" s="6" t="n">
        <v>22.4667</v>
      </c>
      <c r="H26" s="6" t="n">
        <v>28.01</v>
      </c>
      <c r="I26" s="6" t="n">
        <v>1888.6</v>
      </c>
      <c r="J26" s="6" t="n">
        <v>3.06</v>
      </c>
      <c r="K26" s="6" t="n">
        <v>673.9997</v>
      </c>
      <c r="L26" s="6" t="n">
        <v>471.8</v>
      </c>
      <c r="M26" s="6" t="n">
        <v>0.83</v>
      </c>
      <c r="N26" s="6" t="n">
        <v>0.85</v>
      </c>
    </row>
    <row collapsed="false" customFormat="false" customHeight="false" hidden="false" ht="12.1" outlineLevel="0" r="27">
      <c r="A27" s="37" t="n">
        <v>43916</v>
      </c>
      <c r="B27" s="16" t="s">
        <v>375</v>
      </c>
      <c r="C27" s="16" t="s">
        <v>16</v>
      </c>
      <c r="D27" s="16" t="s">
        <v>18</v>
      </c>
      <c r="E27" s="7" t="n">
        <v>50</v>
      </c>
      <c r="F27" s="16" t="s">
        <v>19</v>
      </c>
      <c r="G27" s="6" t="n">
        <v>52.6657</v>
      </c>
      <c r="H27" s="6" t="n">
        <v>30.433</v>
      </c>
      <c r="I27" s="6" t="n">
        <v>2391.7</v>
      </c>
      <c r="J27" s="6" t="n">
        <v>10.16</v>
      </c>
      <c r="K27" s="6" t="n">
        <v>2633.2863</v>
      </c>
      <c r="L27" s="6" t="n">
        <v>1842.91</v>
      </c>
      <c r="M27" s="6" t="n">
        <v>1.54</v>
      </c>
      <c r="N27" s="6" t="n">
        <v>1.56</v>
      </c>
    </row>
    <row collapsed="false" customFormat="false" customHeight="false" hidden="false" ht="12.1" outlineLevel="0" r="28">
      <c r="A28" s="37" t="n">
        <v>43929</v>
      </c>
      <c r="B28" s="16" t="s">
        <v>375</v>
      </c>
      <c r="C28" s="16" t="s">
        <v>25</v>
      </c>
      <c r="D28" s="16" t="s">
        <v>26</v>
      </c>
      <c r="E28" s="7" t="n">
        <v>20</v>
      </c>
      <c r="F28" s="16" t="s">
        <v>19</v>
      </c>
      <c r="G28" s="6" t="n">
        <v>39.2366</v>
      </c>
      <c r="H28" s="6" t="n">
        <v>29.56</v>
      </c>
      <c r="I28" s="6" t="n">
        <v>2079.63</v>
      </c>
      <c r="J28" s="6" t="n">
        <v>1.04</v>
      </c>
      <c r="K28" s="6" t="n">
        <v>784.732</v>
      </c>
      <c r="L28" s="6" t="n">
        <v>706.26</v>
      </c>
      <c r="M28" s="6" t="n">
        <v>1.7</v>
      </c>
      <c r="N28" s="6" t="n">
        <v>1.58</v>
      </c>
    </row>
    <row collapsed="false" customFormat="false" customHeight="false" hidden="false" ht="12.1" outlineLevel="0" r="29">
      <c r="A29" s="37" t="n">
        <v>43942</v>
      </c>
      <c r="B29" s="16" t="s">
        <v>375</v>
      </c>
      <c r="C29" s="16" t="s">
        <v>265</v>
      </c>
      <c r="D29" s="16" t="s">
        <v>341</v>
      </c>
      <c r="E29" s="7" t="n">
        <v>100</v>
      </c>
      <c r="F29" s="16" t="s">
        <v>19</v>
      </c>
      <c r="G29" s="6" t="n">
        <v>7.4666</v>
      </c>
      <c r="H29" s="6" t="n">
        <v>6.26</v>
      </c>
      <c r="I29" s="6" t="n">
        <v>1241.83</v>
      </c>
      <c r="J29" s="6" t="n">
        <v>3</v>
      </c>
      <c r="K29" s="6" t="n">
        <v>746.657</v>
      </c>
      <c r="L29" s="6" t="n">
        <v>522.66</v>
      </c>
      <c r="M29" s="6" t="n">
        <v>0.42</v>
      </c>
      <c r="N29" s="6" t="n">
        <v>1.12</v>
      </c>
    </row>
    <row collapsed="false" customFormat="false" customHeight="false" hidden="false" ht="12.1" outlineLevel="0" r="30">
      <c r="A30" s="37" t="n">
        <v>43959</v>
      </c>
      <c r="B30" s="16" t="s">
        <v>375</v>
      </c>
      <c r="C30" s="16" t="s">
        <v>263</v>
      </c>
      <c r="D30" s="16" t="s">
        <v>377</v>
      </c>
      <c r="E30" s="7" t="n">
        <v>20</v>
      </c>
      <c r="F30" s="16" t="s">
        <v>23</v>
      </c>
      <c r="G30" s="6" t="n">
        <v>18.1</v>
      </c>
      <c r="H30" s="6" t="n">
        <v>1032</v>
      </c>
      <c r="I30" s="6" t="n">
        <v>1144</v>
      </c>
      <c r="J30" s="6" t="n">
        <v>47</v>
      </c>
      <c r="K30" s="6" t="n">
        <v>362</v>
      </c>
      <c r="L30" s="6" t="n">
        <v>315</v>
      </c>
      <c r="M30" s="6" t="n">
        <v>1.38</v>
      </c>
      <c r="N30" s="6" t="n">
        <v>1.53</v>
      </c>
    </row>
    <row collapsed="false" customFormat="false" customHeight="false" hidden="false" ht="12.1" outlineLevel="0" r="31">
      <c r="A31" s="37" t="n">
        <v>43957</v>
      </c>
      <c r="B31" s="16" t="s">
        <v>375</v>
      </c>
      <c r="C31" s="16" t="s">
        <v>46</v>
      </c>
      <c r="D31" s="16" t="s">
        <v>47</v>
      </c>
      <c r="E31" s="7" t="n">
        <v>10</v>
      </c>
      <c r="F31" s="16" t="s">
        <v>19</v>
      </c>
      <c r="G31" s="6" t="n">
        <v>22.1815</v>
      </c>
      <c r="H31" s="6" t="n">
        <v>8.22</v>
      </c>
      <c r="I31" s="6" t="n">
        <v>764.22</v>
      </c>
      <c r="J31" s="6" t="n">
        <v>1.13</v>
      </c>
      <c r="K31" s="6" t="n">
        <v>221.8152</v>
      </c>
      <c r="L31" s="6" t="n">
        <v>139.63</v>
      </c>
      <c r="M31" s="6" t="n">
        <v>1.83</v>
      </c>
      <c r="N31" s="6" t="n">
        <v>2.34</v>
      </c>
    </row>
    <row collapsed="false" customFormat="false" customHeight="false" hidden="false" ht="12.1" outlineLevel="0" r="32">
      <c r="A32" s="37" t="n">
        <v>43963</v>
      </c>
      <c r="B32" s="16" t="s">
        <v>375</v>
      </c>
      <c r="C32" s="16" t="s">
        <v>257</v>
      </c>
      <c r="D32" s="16" t="s">
        <v>382</v>
      </c>
      <c r="E32" s="7" t="n">
        <v>100</v>
      </c>
      <c r="F32" s="16" t="s">
        <v>23</v>
      </c>
      <c r="G32" s="6" t="n">
        <v>30</v>
      </c>
      <c r="H32" s="6" t="n">
        <v>580</v>
      </c>
      <c r="I32" s="6" t="n">
        <v>689.11</v>
      </c>
      <c r="J32" s="6" t="n">
        <v>390</v>
      </c>
      <c r="K32" s="6" t="n">
        <v>3000</v>
      </c>
      <c r="L32" s="6" t="n">
        <v>2610</v>
      </c>
      <c r="M32" s="6" t="n">
        <v>3.79</v>
      </c>
      <c r="N32" s="6" t="n">
        <v>4.5</v>
      </c>
    </row>
    <row collapsed="false" customFormat="false" customHeight="false" hidden="false" ht="12.1" outlineLevel="0" r="33">
      <c r="A33" s="37" t="n">
        <v>43966</v>
      </c>
      <c r="B33" s="16" t="s">
        <v>375</v>
      </c>
      <c r="C33" s="16" t="s">
        <v>256</v>
      </c>
      <c r="D33" s="16" t="s">
        <v>378</v>
      </c>
      <c r="E33" s="7" t="n">
        <v>560</v>
      </c>
      <c r="F33" s="16" t="s">
        <v>23</v>
      </c>
      <c r="G33" s="6" t="n">
        <v>7.93</v>
      </c>
      <c r="H33" s="6" t="n">
        <v>113.57</v>
      </c>
      <c r="I33" s="6" t="n">
        <v>88.05</v>
      </c>
      <c r="J33" s="6" t="n">
        <v>577</v>
      </c>
      <c r="K33" s="6" t="n">
        <v>4440.8</v>
      </c>
      <c r="L33" s="6" t="n">
        <v>3863.8</v>
      </c>
      <c r="M33" s="6" t="n">
        <v>7.84</v>
      </c>
      <c r="N33" s="6" t="n">
        <v>6.08</v>
      </c>
    </row>
    <row collapsed="false" customFormat="false" customHeight="false" hidden="false" ht="12.1" outlineLevel="0" r="34">
      <c r="A34" s="37" t="n">
        <v>43997</v>
      </c>
      <c r="B34" s="16" t="s">
        <v>375</v>
      </c>
      <c r="C34" s="16" t="s">
        <v>261</v>
      </c>
      <c r="D34" s="16" t="s">
        <v>381</v>
      </c>
      <c r="E34" s="7" t="n">
        <v>39000</v>
      </c>
      <c r="F34" s="16" t="s">
        <v>23</v>
      </c>
      <c r="G34" s="6" t="n">
        <v>0.0885</v>
      </c>
      <c r="H34" s="6" t="n">
        <v>1.5571</v>
      </c>
      <c r="I34" s="6" t="n">
        <v>1.21</v>
      </c>
      <c r="J34" s="6" t="n">
        <v>449</v>
      </c>
      <c r="K34" s="6" t="n">
        <v>3452.1069</v>
      </c>
      <c r="L34" s="6" t="n">
        <v>3003.11</v>
      </c>
      <c r="M34" s="6" t="n">
        <v>6.36</v>
      </c>
      <c r="N34" s="6" t="n">
        <v>4.95</v>
      </c>
    </row>
    <row collapsed="false" customFormat="false" customHeight="false" hidden="false" ht="12.1" outlineLevel="0" r="35">
      <c r="A35" s="37" t="n">
        <v>44004</v>
      </c>
      <c r="B35" s="16" t="s">
        <v>375</v>
      </c>
      <c r="C35" s="16" t="s">
        <v>49</v>
      </c>
      <c r="D35" s="16" t="s">
        <v>50</v>
      </c>
      <c r="E35" s="7" t="n">
        <v>10000</v>
      </c>
      <c r="F35" s="16" t="s">
        <v>23</v>
      </c>
      <c r="G35" s="6" t="n">
        <v>0.111</v>
      </c>
      <c r="H35" s="6" t="n">
        <v>2.74</v>
      </c>
      <c r="I35" s="6" t="n">
        <v>2.67</v>
      </c>
      <c r="J35" s="6" t="n">
        <v>144</v>
      </c>
      <c r="K35" s="6" t="n">
        <v>1110.2528</v>
      </c>
      <c r="L35" s="6" t="n">
        <v>966.25</v>
      </c>
      <c r="M35" s="6" t="n">
        <v>3.63</v>
      </c>
      <c r="N35" s="6" t="n">
        <v>3.53</v>
      </c>
    </row>
    <row collapsed="false" customFormat="false" customHeight="false" hidden="false" ht="12.1" outlineLevel="0" r="36">
      <c r="A36" s="37" t="n">
        <v>44008</v>
      </c>
      <c r="B36" s="16" t="s">
        <v>375</v>
      </c>
      <c r="C36" s="16" t="s">
        <v>264</v>
      </c>
      <c r="D36" s="16" t="s">
        <v>385</v>
      </c>
      <c r="E36" s="7" t="n">
        <v>180</v>
      </c>
      <c r="F36" s="16" t="s">
        <v>23</v>
      </c>
      <c r="G36" s="6" t="n">
        <v>19.82</v>
      </c>
      <c r="H36" s="6" t="n">
        <v>337</v>
      </c>
      <c r="I36" s="6" t="n">
        <v>413.95</v>
      </c>
      <c r="J36" s="6" t="n">
        <v>464</v>
      </c>
      <c r="K36" s="6" t="n">
        <v>3567.6</v>
      </c>
      <c r="L36" s="6" t="n">
        <v>3103.6</v>
      </c>
      <c r="M36" s="6" t="n">
        <v>4.17</v>
      </c>
      <c r="N36" s="6" t="n">
        <v>5.12</v>
      </c>
    </row>
    <row collapsed="false" customFormat="false" customHeight="false" hidden="false" ht="12.1" outlineLevel="0" r="37">
      <c r="A37" s="37" t="n">
        <v>44012</v>
      </c>
      <c r="B37" s="16" t="s">
        <v>375</v>
      </c>
      <c r="C37" s="16" t="s">
        <v>258</v>
      </c>
      <c r="D37" s="16" t="s">
        <v>380</v>
      </c>
      <c r="E37" s="7" t="n">
        <v>180</v>
      </c>
      <c r="F37" s="16" t="s">
        <v>23</v>
      </c>
      <c r="G37" s="6" t="n">
        <v>1</v>
      </c>
      <c r="H37" s="6" t="n">
        <v>539.9</v>
      </c>
      <c r="I37" s="6" t="n">
        <v>604.6</v>
      </c>
      <c r="J37" s="6" t="n">
        <v>23</v>
      </c>
      <c r="K37" s="6" t="n">
        <v>180</v>
      </c>
      <c r="L37" s="6" t="n">
        <v>157</v>
      </c>
      <c r="M37" s="6" t="n">
        <v>0.14</v>
      </c>
      <c r="N37" s="6" t="n">
        <v>0.16</v>
      </c>
    </row>
    <row collapsed="false" customFormat="false" customHeight="false" hidden="false" ht="12.1" outlineLevel="0" r="38">
      <c r="A38" s="37" t="n">
        <v>44021</v>
      </c>
      <c r="B38" s="16" t="s">
        <v>375</v>
      </c>
      <c r="C38" s="16" t="s">
        <v>16</v>
      </c>
      <c r="D38" s="16" t="s">
        <v>18</v>
      </c>
      <c r="E38" s="7" t="n">
        <v>50</v>
      </c>
      <c r="F38" s="16" t="s">
        <v>19</v>
      </c>
      <c r="G38" s="6" t="n">
        <v>48.2281</v>
      </c>
      <c r="H38" s="6" t="n">
        <v>38.81</v>
      </c>
      <c r="I38" s="6" t="n">
        <v>2391.7</v>
      </c>
      <c r="J38" s="6" t="n">
        <v>10.16</v>
      </c>
      <c r="K38" s="6" t="n">
        <v>2411.4029</v>
      </c>
      <c r="L38" s="6" t="n">
        <v>1687.63</v>
      </c>
      <c r="M38" s="6" t="n">
        <v>1.41</v>
      </c>
      <c r="N38" s="6" t="n">
        <v>1.22</v>
      </c>
    </row>
    <row collapsed="false" customFormat="false" customHeight="false" hidden="false" ht="12.1" outlineLevel="0" r="39">
      <c r="A39" s="37" t="n">
        <v>44021</v>
      </c>
      <c r="B39" s="16" t="s">
        <v>375</v>
      </c>
      <c r="C39" s="16" t="s">
        <v>25</v>
      </c>
      <c r="D39" s="16" t="s">
        <v>26</v>
      </c>
      <c r="E39" s="7" t="n">
        <v>20</v>
      </c>
      <c r="F39" s="16" t="s">
        <v>19</v>
      </c>
      <c r="G39" s="6" t="n">
        <v>37.0437</v>
      </c>
      <c r="H39" s="6" t="n">
        <v>30.46</v>
      </c>
      <c r="I39" s="6" t="n">
        <v>2079.63</v>
      </c>
      <c r="J39" s="6" t="n">
        <v>1.04</v>
      </c>
      <c r="K39" s="6" t="n">
        <v>740.8742</v>
      </c>
      <c r="L39" s="6" t="n">
        <v>666.79</v>
      </c>
      <c r="M39" s="6" t="n">
        <v>1.6</v>
      </c>
      <c r="N39" s="6" t="n">
        <v>1.54</v>
      </c>
    </row>
    <row collapsed="false" customFormat="false" customHeight="false" hidden="false" ht="12.1" outlineLevel="0" r="40">
      <c r="A40" s="37" t="n">
        <v>44028</v>
      </c>
      <c r="B40" s="16" t="s">
        <v>375</v>
      </c>
      <c r="C40" s="16" t="s">
        <v>262</v>
      </c>
      <c r="D40" s="16" t="s">
        <v>383</v>
      </c>
      <c r="E40" s="7" t="n">
        <v>2000</v>
      </c>
      <c r="F40" s="16" t="s">
        <v>23</v>
      </c>
      <c r="G40" s="6" t="n">
        <v>0.13</v>
      </c>
      <c r="H40" s="6" t="n">
        <v>18.087</v>
      </c>
      <c r="I40" s="6" t="n">
        <v>9.11</v>
      </c>
      <c r="J40" s="6" t="n">
        <v>34</v>
      </c>
      <c r="K40" s="6" t="n">
        <v>260</v>
      </c>
      <c r="L40" s="6" t="n">
        <v>226</v>
      </c>
      <c r="M40" s="6" t="n">
        <v>1.24</v>
      </c>
      <c r="N40" s="6" t="n">
        <v>0.62</v>
      </c>
    </row>
    <row collapsed="false" customFormat="false" customHeight="false" hidden="false" ht="12.1" outlineLevel="0" r="41">
      <c r="A41" s="37" t="n">
        <v>44049</v>
      </c>
      <c r="B41" s="16" t="s">
        <v>375</v>
      </c>
      <c r="C41" s="16" t="s">
        <v>46</v>
      </c>
      <c r="D41" s="16" t="s">
        <v>47</v>
      </c>
      <c r="E41" s="7" t="n">
        <v>10</v>
      </c>
      <c r="F41" s="16" t="s">
        <v>19</v>
      </c>
      <c r="G41" s="6" t="n">
        <v>22.3506</v>
      </c>
      <c r="H41" s="6" t="n">
        <v>7.15</v>
      </c>
      <c r="I41" s="6" t="n">
        <v>764.22</v>
      </c>
      <c r="J41" s="6" t="n">
        <v>1.13</v>
      </c>
      <c r="K41" s="6" t="n">
        <v>223.5058</v>
      </c>
      <c r="L41" s="6" t="n">
        <v>140.7</v>
      </c>
      <c r="M41" s="6" t="n">
        <v>1.84</v>
      </c>
      <c r="N41" s="6" t="n">
        <v>2.69</v>
      </c>
    </row>
    <row collapsed="false" customFormat="false" customHeight="false" hidden="false" ht="12.1" outlineLevel="0" r="42">
      <c r="A42" s="37" t="n">
        <v>44060</v>
      </c>
      <c r="B42" s="16" t="s">
        <v>375</v>
      </c>
      <c r="C42" s="16" t="s">
        <v>265</v>
      </c>
      <c r="D42" s="16" t="s">
        <v>341</v>
      </c>
      <c r="E42" s="7" t="n">
        <v>105</v>
      </c>
      <c r="F42" s="16" t="s">
        <v>19</v>
      </c>
      <c r="G42" s="6" t="n">
        <v>10.9824</v>
      </c>
      <c r="H42" s="6" t="n">
        <v>8</v>
      </c>
      <c r="I42" s="6" t="n">
        <v>1182.7</v>
      </c>
      <c r="J42" s="6" t="n">
        <v>4.73</v>
      </c>
      <c r="K42" s="6" t="n">
        <v>1153.1473</v>
      </c>
      <c r="L42" s="6" t="n">
        <v>806.84</v>
      </c>
      <c r="M42" s="6" t="n">
        <v>0.65</v>
      </c>
      <c r="N42" s="6" t="n">
        <v>1.31</v>
      </c>
    </row>
    <row collapsed="false" customFormat="false" customHeight="false" hidden="false" ht="12.1" outlineLevel="0" r="43">
      <c r="A43" s="37" t="n">
        <v>44061</v>
      </c>
      <c r="B43" s="16" t="s">
        <v>375</v>
      </c>
      <c r="C43" s="16" t="s">
        <v>265</v>
      </c>
      <c r="D43" s="16" t="s">
        <v>341</v>
      </c>
      <c r="E43" s="7" t="n">
        <v>105</v>
      </c>
      <c r="F43" s="16" t="s">
        <v>19</v>
      </c>
      <c r="G43" s="6" t="n">
        <v>10.9451</v>
      </c>
      <c r="H43" s="6" t="n">
        <v>8.12</v>
      </c>
      <c r="I43" s="6" t="n">
        <v>1182.7</v>
      </c>
      <c r="J43" s="6" t="n">
        <v>4.73</v>
      </c>
      <c r="K43" s="6" t="n">
        <v>1149.2397</v>
      </c>
      <c r="L43" s="6" t="n">
        <v>804.1</v>
      </c>
      <c r="M43" s="6" t="n">
        <v>0.65</v>
      </c>
      <c r="N43" s="6" t="n">
        <v>1.29</v>
      </c>
    </row>
    <row collapsed="false" customFormat="false" customHeight="false" hidden="false" ht="12.1" outlineLevel="0" r="44">
      <c r="A44" s="37" t="n">
        <v>44105</v>
      </c>
      <c r="B44" s="16" t="s">
        <v>375</v>
      </c>
      <c r="C44" s="16" t="s">
        <v>16</v>
      </c>
      <c r="D44" s="16" t="s">
        <v>18</v>
      </c>
      <c r="E44" s="7" t="n">
        <v>65</v>
      </c>
      <c r="F44" s="16" t="s">
        <v>19</v>
      </c>
      <c r="G44" s="6" t="n">
        <v>53.3425</v>
      </c>
      <c r="H44" s="6" t="n">
        <v>36.15</v>
      </c>
      <c r="I44" s="6" t="n">
        <v>2452.45</v>
      </c>
      <c r="J44" s="6" t="n">
        <v>13.2</v>
      </c>
      <c r="K44" s="6" t="n">
        <v>3467.2638</v>
      </c>
      <c r="L44" s="6" t="n">
        <v>2427.31</v>
      </c>
      <c r="M44" s="6" t="n">
        <v>1.52</v>
      </c>
      <c r="N44" s="6" t="n">
        <v>1.31</v>
      </c>
    </row>
    <row collapsed="false" customFormat="false" customHeight="false" hidden="false" ht="12.1" outlineLevel="0" r="45">
      <c r="A45" s="37" t="n">
        <v>44109</v>
      </c>
      <c r="B45" s="16" t="s">
        <v>375</v>
      </c>
      <c r="C45" s="16" t="s">
        <v>21</v>
      </c>
      <c r="D45" s="16" t="s">
        <v>22</v>
      </c>
      <c r="E45" s="7" t="n">
        <v>400</v>
      </c>
      <c r="F45" s="16" t="s">
        <v>23</v>
      </c>
      <c r="G45" s="6" t="n">
        <v>18.7</v>
      </c>
      <c r="H45" s="6" t="n">
        <v>208.89</v>
      </c>
      <c r="I45" s="6" t="n">
        <v>227.24</v>
      </c>
      <c r="J45" s="6" t="n">
        <v>972</v>
      </c>
      <c r="K45" s="6" t="n">
        <v>7480</v>
      </c>
      <c r="L45" s="6" t="n">
        <v>6508</v>
      </c>
      <c r="M45" s="6" t="n">
        <v>7.16</v>
      </c>
      <c r="N45" s="6" t="n">
        <v>7.79</v>
      </c>
    </row>
    <row collapsed="false" customFormat="false" customHeight="false" hidden="false" ht="12.1" outlineLevel="0" r="46">
      <c r="A46" s="37" t="n">
        <v>44109</v>
      </c>
      <c r="B46" s="16" t="s">
        <v>375</v>
      </c>
      <c r="C46" s="16" t="s">
        <v>255</v>
      </c>
      <c r="D46" s="16" t="s">
        <v>379</v>
      </c>
      <c r="E46" s="7" t="n">
        <v>300</v>
      </c>
      <c r="F46" s="16" t="s">
        <v>23</v>
      </c>
      <c r="G46" s="6" t="n">
        <v>18.7</v>
      </c>
      <c r="H46" s="6" t="n">
        <v>202.62</v>
      </c>
      <c r="I46" s="6" t="n">
        <v>195.8</v>
      </c>
      <c r="J46" s="6" t="n">
        <v>729</v>
      </c>
      <c r="K46" s="6" t="n">
        <v>5610</v>
      </c>
      <c r="L46" s="6" t="n">
        <v>4881</v>
      </c>
      <c r="M46" s="6" t="n">
        <v>8.31</v>
      </c>
      <c r="N46" s="6" t="n">
        <v>8.03</v>
      </c>
    </row>
    <row collapsed="false" customFormat="false" customHeight="false" hidden="false" ht="12.1" outlineLevel="0" r="47">
      <c r="A47" s="37" t="n">
        <v>44116</v>
      </c>
      <c r="B47" s="16" t="s">
        <v>375</v>
      </c>
      <c r="C47" s="16" t="s">
        <v>257</v>
      </c>
      <c r="D47" s="16" t="s">
        <v>382</v>
      </c>
      <c r="E47" s="7" t="n">
        <v>100</v>
      </c>
      <c r="F47" s="16" t="s">
        <v>23</v>
      </c>
      <c r="G47" s="6" t="n">
        <v>20</v>
      </c>
      <c r="H47" s="6" t="n">
        <v>869.6</v>
      </c>
      <c r="I47" s="6" t="n">
        <v>689.11</v>
      </c>
      <c r="J47" s="6" t="n">
        <v>260</v>
      </c>
      <c r="K47" s="6" t="n">
        <v>2000</v>
      </c>
      <c r="L47" s="6" t="n">
        <v>1740</v>
      </c>
      <c r="M47" s="6" t="n">
        <v>2.52</v>
      </c>
      <c r="N47" s="6" t="n">
        <v>2</v>
      </c>
    </row>
    <row collapsed="false" customFormat="false" customHeight="false" hidden="false" ht="12.1" outlineLevel="0" r="48">
      <c r="A48" s="37" t="n">
        <v>44112</v>
      </c>
      <c r="B48" s="16" t="s">
        <v>375</v>
      </c>
      <c r="C48" s="16" t="s">
        <v>25</v>
      </c>
      <c r="D48" s="16" t="s">
        <v>26</v>
      </c>
      <c r="E48" s="7" t="n">
        <v>70</v>
      </c>
      <c r="F48" s="16" t="s">
        <v>19</v>
      </c>
      <c r="G48" s="6" t="n">
        <v>40.6079</v>
      </c>
      <c r="H48" s="6" t="n">
        <v>28.8</v>
      </c>
      <c r="I48" s="6" t="n">
        <v>2199.2</v>
      </c>
      <c r="J48" s="6" t="n">
        <v>3.64</v>
      </c>
      <c r="K48" s="6" t="n">
        <v>2842.5524</v>
      </c>
      <c r="L48" s="6" t="n">
        <v>2558.3</v>
      </c>
      <c r="M48" s="6" t="n">
        <v>1.66</v>
      </c>
      <c r="N48" s="6" t="n">
        <v>1.63</v>
      </c>
    </row>
    <row collapsed="false" customFormat="false" customHeight="false" hidden="false" ht="12.1" outlineLevel="0" r="49">
      <c r="A49" s="37" t="n">
        <v>44140</v>
      </c>
      <c r="B49" s="16" t="s">
        <v>375</v>
      </c>
      <c r="C49" s="16" t="s">
        <v>46</v>
      </c>
      <c r="D49" s="16" t="s">
        <v>47</v>
      </c>
      <c r="E49" s="7" t="n">
        <v>10</v>
      </c>
      <c r="F49" s="16" t="s">
        <v>19</v>
      </c>
      <c r="G49" s="6" t="n">
        <v>12.2401</v>
      </c>
      <c r="H49" s="6" t="n">
        <v>5.1975</v>
      </c>
      <c r="I49" s="6" t="n">
        <v>764.22</v>
      </c>
      <c r="J49" s="6" t="n">
        <v>0.57</v>
      </c>
      <c r="K49" s="6" t="n">
        <v>122.4009</v>
      </c>
      <c r="L49" s="6" t="n">
        <v>76.8</v>
      </c>
      <c r="M49" s="6" t="n">
        <v>1</v>
      </c>
      <c r="N49" s="6" t="n">
        <v>1.85</v>
      </c>
    </row>
    <row collapsed="false" customFormat="false" customHeight="false" hidden="false" ht="12.1" outlineLevel="0" r="50">
      <c r="A50" s="37" t="n">
        <v>44185</v>
      </c>
      <c r="B50" s="16" t="s">
        <v>375</v>
      </c>
      <c r="C50" s="16" t="s">
        <v>49</v>
      </c>
      <c r="D50" s="16" t="s">
        <v>50</v>
      </c>
      <c r="E50" s="7" t="n">
        <v>10000</v>
      </c>
      <c r="F50" s="16" t="s">
        <v>23</v>
      </c>
      <c r="G50" s="6" t="n">
        <v>0.111</v>
      </c>
      <c r="H50" s="6" t="n">
        <v>2.775</v>
      </c>
      <c r="I50" s="6" t="n">
        <v>2.67</v>
      </c>
      <c r="J50" s="6" t="n">
        <v>144</v>
      </c>
      <c r="K50" s="6" t="n">
        <v>1110.2528</v>
      </c>
      <c r="L50" s="6" t="n">
        <v>966.25</v>
      </c>
      <c r="M50" s="6" t="n">
        <v>3.63</v>
      </c>
      <c r="N50" s="6" t="n">
        <v>3.48</v>
      </c>
    </row>
    <row collapsed="false" customFormat="false" customHeight="false" hidden="false" ht="12.1" outlineLevel="0" r="51">
      <c r="A51" s="37" t="n">
        <v>44182</v>
      </c>
      <c r="B51" s="16" t="s">
        <v>375</v>
      </c>
      <c r="C51" s="16" t="s">
        <v>16</v>
      </c>
      <c r="D51" s="16" t="s">
        <v>18</v>
      </c>
      <c r="E51" s="7" t="n">
        <v>65</v>
      </c>
      <c r="F51" s="16" t="s">
        <v>19</v>
      </c>
      <c r="G51" s="6" t="n">
        <v>49.7054</v>
      </c>
      <c r="H51" s="6" t="n">
        <v>38.233</v>
      </c>
      <c r="I51" s="6" t="n">
        <v>2452.45</v>
      </c>
      <c r="J51" s="6" t="n">
        <v>13.2</v>
      </c>
      <c r="K51" s="6" t="n">
        <v>3230.8515</v>
      </c>
      <c r="L51" s="6" t="n">
        <v>2261.71</v>
      </c>
      <c r="M51" s="6" t="n">
        <v>1.42</v>
      </c>
      <c r="N51" s="6" t="n">
        <v>1.24</v>
      </c>
    </row>
    <row collapsed="false" customFormat="false" customHeight="false" hidden="false" ht="12.1" outlineLevel="0" r="52">
      <c r="A52" s="37" t="n">
        <v>44204</v>
      </c>
      <c r="B52" s="16" t="s">
        <v>375</v>
      </c>
      <c r="C52" s="16" t="s">
        <v>25</v>
      </c>
      <c r="D52" s="16" t="s">
        <v>26</v>
      </c>
      <c r="E52" s="7" t="n">
        <v>72</v>
      </c>
      <c r="F52" s="16" t="s">
        <v>19</v>
      </c>
      <c r="G52" s="6" t="n">
        <v>38.4154</v>
      </c>
      <c r="H52" s="6" t="n">
        <v>29.39</v>
      </c>
      <c r="I52" s="6" t="n">
        <v>2198.72</v>
      </c>
      <c r="J52" s="6" t="n">
        <v>3.74</v>
      </c>
      <c r="K52" s="6" t="n">
        <v>2765.9062</v>
      </c>
      <c r="L52" s="6" t="n">
        <v>2489.61</v>
      </c>
      <c r="M52" s="6" t="n">
        <v>1.57</v>
      </c>
      <c r="N52" s="6" t="n">
        <v>1.59</v>
      </c>
    </row>
    <row collapsed="false" customFormat="false" customHeight="false" hidden="false" ht="12.1" outlineLevel="0" r="53">
      <c r="A53" s="37" t="n">
        <v>44207</v>
      </c>
      <c r="B53" s="16" t="s">
        <v>375</v>
      </c>
      <c r="C53" s="16" t="s">
        <v>37</v>
      </c>
      <c r="D53" s="16" t="s">
        <v>38</v>
      </c>
      <c r="E53" s="7" t="n">
        <v>30</v>
      </c>
      <c r="F53" s="16" t="s">
        <v>19</v>
      </c>
      <c r="G53" s="6" t="n">
        <v>12.5589</v>
      </c>
      <c r="H53" s="6" t="n">
        <v>33.38</v>
      </c>
      <c r="I53" s="6" t="n">
        <v>1888.6</v>
      </c>
      <c r="J53" s="6" t="n">
        <v>0.76</v>
      </c>
      <c r="K53" s="6" t="n">
        <v>376.7661</v>
      </c>
      <c r="L53" s="6" t="n">
        <v>320.62</v>
      </c>
      <c r="M53" s="6" t="n">
        <v>0.57</v>
      </c>
      <c r="N53" s="6" t="n">
        <v>0.43</v>
      </c>
    </row>
    <row collapsed="false" customFormat="false" customHeight="false" hidden="false" ht="12.1" outlineLevel="0" r="54">
      <c r="A54" s="37" t="n">
        <v>44231</v>
      </c>
      <c r="B54" s="16" t="s">
        <v>375</v>
      </c>
      <c r="C54" s="16" t="s">
        <v>31</v>
      </c>
      <c r="D54" s="16" t="s">
        <v>32</v>
      </c>
      <c r="E54" s="7" t="n">
        <v>10</v>
      </c>
      <c r="F54" s="16" t="s">
        <v>19</v>
      </c>
      <c r="G54" s="6" t="n">
        <v>26.4759</v>
      </c>
      <c r="H54" s="6" t="n">
        <v>57.332</v>
      </c>
      <c r="I54" s="6" t="n">
        <v>3650.03</v>
      </c>
      <c r="J54" s="6" t="n">
        <v>0.35</v>
      </c>
      <c r="K54" s="6" t="n">
        <v>264.7587</v>
      </c>
      <c r="L54" s="6" t="n">
        <v>238.13</v>
      </c>
      <c r="M54" s="6" t="n">
        <v>0.65</v>
      </c>
      <c r="N54" s="6" t="n">
        <v>0.55</v>
      </c>
    </row>
    <row collapsed="false" customFormat="false" customHeight="false" hidden="false" ht="12.1" outlineLevel="0" r="55">
      <c r="A55" s="37" t="n">
        <v>44232</v>
      </c>
      <c r="B55" s="16" t="s">
        <v>375</v>
      </c>
      <c r="C55" s="16" t="s">
        <v>28</v>
      </c>
      <c r="D55" s="16" t="s">
        <v>29</v>
      </c>
      <c r="E55" s="7" t="n">
        <v>5</v>
      </c>
      <c r="F55" s="16" t="s">
        <v>19</v>
      </c>
      <c r="G55" s="6" t="n">
        <v>15.5245</v>
      </c>
      <c r="H55" s="6" t="n">
        <v>137.185</v>
      </c>
      <c r="I55" s="6" t="n">
        <v>9572.1</v>
      </c>
      <c r="J55" s="6" t="n">
        <v>0.1</v>
      </c>
      <c r="K55" s="6" t="n">
        <v>77.6225</v>
      </c>
      <c r="L55" s="6" t="n">
        <v>70.05</v>
      </c>
      <c r="M55" s="6" t="n">
        <v>0.15</v>
      </c>
      <c r="N55" s="6" t="n">
        <v>0.13</v>
      </c>
    </row>
    <row collapsed="false" customFormat="false" customHeight="false" hidden="false" ht="12.1" outlineLevel="0" r="56">
      <c r="A56" s="37" t="n">
        <v>44232</v>
      </c>
      <c r="B56" s="16" t="s">
        <v>375</v>
      </c>
      <c r="C56" s="16" t="s">
        <v>46</v>
      </c>
      <c r="D56" s="16" t="s">
        <v>47</v>
      </c>
      <c r="E56" s="7" t="n">
        <v>10</v>
      </c>
      <c r="F56" s="16" t="s">
        <v>19</v>
      </c>
      <c r="G56" s="6" t="n">
        <v>11.5866</v>
      </c>
      <c r="H56" s="6" t="n">
        <v>6.597</v>
      </c>
      <c r="I56" s="6" t="n">
        <v>764.22</v>
      </c>
      <c r="J56" s="6" t="n">
        <v>0.57</v>
      </c>
      <c r="K56" s="6" t="n">
        <v>115.8658</v>
      </c>
      <c r="L56" s="6" t="n">
        <v>72.7</v>
      </c>
      <c r="M56" s="6" t="n">
        <v>0.95</v>
      </c>
      <c r="N56" s="6" t="n">
        <v>1.46</v>
      </c>
    </row>
    <row collapsed="false" customFormat="false" customHeight="false" hidden="false" ht="12.1" outlineLevel="0" r="57">
      <c r="A57" s="37" t="n">
        <v>44280</v>
      </c>
      <c r="B57" s="16" t="s">
        <v>375</v>
      </c>
      <c r="C57" s="16" t="s">
        <v>16</v>
      </c>
      <c r="D57" s="16" t="s">
        <v>18</v>
      </c>
      <c r="E57" s="7" t="n">
        <v>65</v>
      </c>
      <c r="F57" s="16" t="s">
        <v>19</v>
      </c>
      <c r="G57" s="6" t="n">
        <v>56.8105</v>
      </c>
      <c r="H57" s="6" t="n">
        <v>39.55</v>
      </c>
      <c r="I57" s="6" t="n">
        <v>2452.45</v>
      </c>
      <c r="J57" s="6" t="n">
        <v>14.55</v>
      </c>
      <c r="K57" s="6" t="n">
        <v>3692.6832</v>
      </c>
      <c r="L57" s="6" t="n">
        <v>2584.65</v>
      </c>
      <c r="M57" s="6" t="n">
        <v>1.62</v>
      </c>
      <c r="N57" s="6" t="n">
        <v>1.32</v>
      </c>
    </row>
    <row collapsed="false" customFormat="false" customHeight="false" hidden="false" ht="12.1" outlineLevel="0" r="58">
      <c r="A58" s="37" t="n">
        <v>44288</v>
      </c>
      <c r="B58" s="16" t="s">
        <v>375</v>
      </c>
      <c r="C58" s="16" t="s">
        <v>37</v>
      </c>
      <c r="D58" s="16" t="s">
        <v>38</v>
      </c>
      <c r="E58" s="7" t="n">
        <v>30</v>
      </c>
      <c r="F58" s="16" t="s">
        <v>19</v>
      </c>
      <c r="G58" s="6" t="n">
        <v>12.8872</v>
      </c>
      <c r="H58" s="6" t="n">
        <v>36.84</v>
      </c>
      <c r="I58" s="6" t="n">
        <v>1888.6</v>
      </c>
      <c r="J58" s="6" t="n">
        <v>0.76</v>
      </c>
      <c r="K58" s="6" t="n">
        <v>386.6172</v>
      </c>
      <c r="L58" s="6" t="n">
        <v>329</v>
      </c>
      <c r="M58" s="6" t="n">
        <v>0.58</v>
      </c>
      <c r="N58" s="6" t="n">
        <v>0.39</v>
      </c>
    </row>
    <row collapsed="false" customFormat="false" customHeight="false" hidden="false" ht="12.1" outlineLevel="0" r="59">
      <c r="A59" s="37" t="n">
        <v>44294</v>
      </c>
      <c r="B59" s="16" t="s">
        <v>375</v>
      </c>
      <c r="C59" s="16" t="s">
        <v>25</v>
      </c>
      <c r="D59" s="16" t="s">
        <v>26</v>
      </c>
      <c r="E59" s="7" t="n">
        <v>72</v>
      </c>
      <c r="F59" s="16" t="s">
        <v>19</v>
      </c>
      <c r="G59" s="6" t="n">
        <v>40.442</v>
      </c>
      <c r="H59" s="6" t="n">
        <v>30.93</v>
      </c>
      <c r="I59" s="6" t="n">
        <v>2198.72</v>
      </c>
      <c r="J59" s="6" t="n">
        <v>3.74</v>
      </c>
      <c r="K59" s="6" t="n">
        <v>2911.8211</v>
      </c>
      <c r="L59" s="6" t="n">
        <v>2620.95</v>
      </c>
      <c r="M59" s="6" t="n">
        <v>1.66</v>
      </c>
      <c r="N59" s="6" t="n">
        <v>1.51</v>
      </c>
    </row>
    <row collapsed="false" customFormat="false" customHeight="false" hidden="false" ht="12.1" outlineLevel="0" r="60">
      <c r="A60" s="37" t="n">
        <v>44298</v>
      </c>
      <c r="B60" s="16" t="s">
        <v>375</v>
      </c>
      <c r="C60" s="16" t="s">
        <v>54</v>
      </c>
      <c r="D60" s="16" t="s">
        <v>55</v>
      </c>
      <c r="E60" s="7" t="n">
        <v>3</v>
      </c>
      <c r="F60" s="16" t="s">
        <v>19</v>
      </c>
      <c r="G60" s="6" t="n">
        <v>49.386</v>
      </c>
      <c r="H60" s="6" t="n">
        <v>15.8</v>
      </c>
      <c r="I60" s="6" t="n">
        <v>1239.15</v>
      </c>
      <c r="J60" s="6" t="n">
        <v>0.19</v>
      </c>
      <c r="K60" s="6" t="n">
        <v>148.1581</v>
      </c>
      <c r="L60" s="6" t="n">
        <v>133.5</v>
      </c>
      <c r="M60" s="6" t="n">
        <v>3.59</v>
      </c>
      <c r="N60" s="6" t="n">
        <v>3.65</v>
      </c>
    </row>
    <row collapsed="false" customFormat="false" customHeight="false" hidden="false" ht="12.1" outlineLevel="0" r="61">
      <c r="A61" s="37" t="n">
        <v>44322</v>
      </c>
      <c r="B61" s="16" t="s">
        <v>375</v>
      </c>
      <c r="C61" s="16" t="s">
        <v>31</v>
      </c>
      <c r="D61" s="16" t="s">
        <v>32</v>
      </c>
      <c r="E61" s="7" t="n">
        <v>10</v>
      </c>
      <c r="F61" s="16" t="s">
        <v>19</v>
      </c>
      <c r="G61" s="6" t="n">
        <v>26.0519</v>
      </c>
      <c r="H61" s="6" t="n">
        <v>56.85</v>
      </c>
      <c r="I61" s="6" t="n">
        <v>3650.03</v>
      </c>
      <c r="J61" s="6" t="n">
        <v>0.35</v>
      </c>
      <c r="K61" s="6" t="n">
        <v>260.5187</v>
      </c>
      <c r="L61" s="6" t="n">
        <v>234.32</v>
      </c>
      <c r="M61" s="6" t="n">
        <v>0.64</v>
      </c>
      <c r="N61" s="6" t="n">
        <v>0.55</v>
      </c>
    </row>
    <row collapsed="false" customFormat="false" customHeight="false" hidden="false" ht="12.1" outlineLevel="0" r="62">
      <c r="A62" s="37" t="n">
        <v>44323</v>
      </c>
      <c r="B62" s="16" t="s">
        <v>375</v>
      </c>
      <c r="C62" s="16" t="s">
        <v>28</v>
      </c>
      <c r="D62" s="16" t="s">
        <v>29</v>
      </c>
      <c r="E62" s="7" t="n">
        <v>5</v>
      </c>
      <c r="F62" s="16" t="s">
        <v>19</v>
      </c>
      <c r="G62" s="6" t="n">
        <v>16.4069</v>
      </c>
      <c r="H62" s="6" t="n">
        <v>129.74</v>
      </c>
      <c r="I62" s="6" t="n">
        <v>9572.1</v>
      </c>
      <c r="J62" s="6" t="n">
        <v>0.11</v>
      </c>
      <c r="K62" s="6" t="n">
        <v>82.0347</v>
      </c>
      <c r="L62" s="6" t="n">
        <v>73.83</v>
      </c>
      <c r="M62" s="6" t="n">
        <v>0.15</v>
      </c>
      <c r="N62" s="6" t="n">
        <v>0.15</v>
      </c>
    </row>
    <row collapsed="false" customFormat="false" customHeight="false" hidden="false" ht="12.1" outlineLevel="0" r="63">
      <c r="A63" s="37" t="n">
        <v>44326</v>
      </c>
      <c r="B63" s="16" t="s">
        <v>375</v>
      </c>
      <c r="C63" s="16" t="s">
        <v>46</v>
      </c>
      <c r="D63" s="16" t="s">
        <v>47</v>
      </c>
      <c r="E63" s="7" t="n">
        <v>10</v>
      </c>
      <c r="F63" s="16" t="s">
        <v>19</v>
      </c>
      <c r="G63" s="6" t="n">
        <v>11.3059</v>
      </c>
      <c r="H63" s="6" t="n">
        <v>9.84</v>
      </c>
      <c r="I63" s="6" t="n">
        <v>764.22</v>
      </c>
      <c r="J63" s="6" t="n">
        <v>0.56</v>
      </c>
      <c r="K63" s="6" t="n">
        <v>113.0594</v>
      </c>
      <c r="L63" s="6" t="n">
        <v>71.54</v>
      </c>
      <c r="M63" s="6" t="n">
        <v>0.94</v>
      </c>
      <c r="N63" s="6" t="n">
        <v>0.98</v>
      </c>
    </row>
    <row collapsed="false" customFormat="false" customHeight="false" hidden="false" ht="12.1" outlineLevel="0" r="64">
      <c r="A64" s="37" t="n">
        <v>44328</v>
      </c>
      <c r="B64" s="16" t="s">
        <v>375</v>
      </c>
      <c r="C64" s="16" t="s">
        <v>21</v>
      </c>
      <c r="D64" s="16" t="s">
        <v>22</v>
      </c>
      <c r="E64" s="7" t="n">
        <v>400</v>
      </c>
      <c r="F64" s="16" t="s">
        <v>23</v>
      </c>
      <c r="G64" s="6" t="n">
        <v>18.7</v>
      </c>
      <c r="H64" s="6" t="n">
        <v>302.02</v>
      </c>
      <c r="I64" s="6" t="n">
        <v>227.24</v>
      </c>
      <c r="J64" s="6" t="n">
        <v>972</v>
      </c>
      <c r="K64" s="6" t="n">
        <v>7480</v>
      </c>
      <c r="L64" s="6" t="n">
        <v>6508</v>
      </c>
      <c r="M64" s="6" t="n">
        <v>7.16</v>
      </c>
      <c r="N64" s="6" t="n">
        <v>5.39</v>
      </c>
    </row>
    <row collapsed="false" customFormat="false" customHeight="false" hidden="false" ht="12.1" outlineLevel="0" r="65">
      <c r="A65" s="37" t="n">
        <v>44350</v>
      </c>
      <c r="B65" s="16" t="s">
        <v>375</v>
      </c>
      <c r="C65" s="16" t="s">
        <v>37</v>
      </c>
      <c r="D65" s="16" t="s">
        <v>38</v>
      </c>
      <c r="E65" s="7" t="n">
        <v>30</v>
      </c>
      <c r="F65" s="16" t="s">
        <v>19</v>
      </c>
      <c r="G65" s="6" t="n">
        <v>12.4946</v>
      </c>
      <c r="H65" s="6" t="n">
        <v>37.76</v>
      </c>
      <c r="I65" s="6" t="n">
        <v>1888.6</v>
      </c>
      <c r="J65" s="6" t="n">
        <v>1.53</v>
      </c>
      <c r="K65" s="6" t="n">
        <v>374.8393</v>
      </c>
      <c r="L65" s="6" t="n">
        <v>262.39</v>
      </c>
      <c r="M65" s="6" t="n">
        <v>0.46</v>
      </c>
      <c r="N65" s="6" t="n">
        <v>0.32</v>
      </c>
    </row>
    <row collapsed="false" customFormat="false" customHeight="false" hidden="false" ht="12.1" outlineLevel="0" r="66">
      <c r="A66" s="37" t="n">
        <v>44369</v>
      </c>
      <c r="B66" s="16" t="s">
        <v>375</v>
      </c>
      <c r="C66" s="16" t="s">
        <v>49</v>
      </c>
      <c r="D66" s="16" t="s">
        <v>50</v>
      </c>
      <c r="E66" s="7" t="n">
        <v>10000</v>
      </c>
      <c r="F66" s="16" t="s">
        <v>23</v>
      </c>
      <c r="G66" s="6" t="n">
        <v>0.1269</v>
      </c>
      <c r="H66" s="6" t="n">
        <v>2.833</v>
      </c>
      <c r="I66" s="6" t="n">
        <v>2.67</v>
      </c>
      <c r="J66" s="6" t="n">
        <v>165</v>
      </c>
      <c r="K66" s="6" t="n">
        <v>1268.8603</v>
      </c>
      <c r="L66" s="6" t="n">
        <v>1103.86</v>
      </c>
      <c r="M66" s="6" t="n">
        <v>4.14</v>
      </c>
      <c r="N66" s="6" t="n">
        <v>3.9</v>
      </c>
    </row>
    <row collapsed="false" customFormat="false" customHeight="false" hidden="false" ht="12.1" outlineLevel="0" r="67">
      <c r="A67" s="37" t="n">
        <v>44385</v>
      </c>
      <c r="B67" s="16" t="s">
        <v>375</v>
      </c>
      <c r="C67" s="16" t="s">
        <v>16</v>
      </c>
      <c r="D67" s="16" t="s">
        <v>18</v>
      </c>
      <c r="E67" s="7" t="n">
        <v>65</v>
      </c>
      <c r="F67" s="16" t="s">
        <v>19</v>
      </c>
      <c r="G67" s="6" t="n">
        <v>55.2473</v>
      </c>
      <c r="H67" s="6" t="n">
        <v>38.374</v>
      </c>
      <c r="I67" s="6" t="n">
        <v>2452.45</v>
      </c>
      <c r="J67" s="6" t="n">
        <v>14.55</v>
      </c>
      <c r="K67" s="6" t="n">
        <v>3591.0724</v>
      </c>
      <c r="L67" s="6" t="n">
        <v>2513.53</v>
      </c>
      <c r="M67" s="6" t="n">
        <v>1.58</v>
      </c>
      <c r="N67" s="6" t="n">
        <v>1.36</v>
      </c>
    </row>
    <row collapsed="false" customFormat="false" customHeight="false" hidden="false" ht="12.1" outlineLevel="0" r="68">
      <c r="A68" s="37" t="n">
        <v>44385</v>
      </c>
      <c r="B68" s="16" t="s">
        <v>375</v>
      </c>
      <c r="C68" s="16" t="s">
        <v>25</v>
      </c>
      <c r="D68" s="16" t="s">
        <v>26</v>
      </c>
      <c r="E68" s="7" t="n">
        <v>72</v>
      </c>
      <c r="F68" s="16" t="s">
        <v>19</v>
      </c>
      <c r="G68" s="6" t="n">
        <v>38.5102</v>
      </c>
      <c r="H68" s="6" t="n">
        <v>28.41</v>
      </c>
      <c r="I68" s="6" t="n">
        <v>2198.72</v>
      </c>
      <c r="J68" s="6" t="n">
        <v>3.74</v>
      </c>
      <c r="K68" s="6" t="n">
        <v>2772.7315</v>
      </c>
      <c r="L68" s="6" t="n">
        <v>2495.75</v>
      </c>
      <c r="M68" s="6" t="n">
        <v>1.58</v>
      </c>
      <c r="N68" s="6" t="n">
        <v>1.65</v>
      </c>
    </row>
    <row collapsed="false" customFormat="false" customHeight="false" hidden="false" ht="12.1" outlineLevel="0" r="69">
      <c r="A69" s="37" t="n">
        <v>44413</v>
      </c>
      <c r="B69" s="16" t="s">
        <v>375</v>
      </c>
      <c r="C69" s="16" t="s">
        <v>31</v>
      </c>
      <c r="D69" s="16" t="s">
        <v>32</v>
      </c>
      <c r="E69" s="7" t="n">
        <v>10</v>
      </c>
      <c r="F69" s="16" t="s">
        <v>19</v>
      </c>
      <c r="G69" s="6" t="n">
        <v>25.3294</v>
      </c>
      <c r="H69" s="6" t="n">
        <v>54.06</v>
      </c>
      <c r="I69" s="6" t="n">
        <v>3650.03</v>
      </c>
      <c r="J69" s="6" t="n">
        <v>0.35</v>
      </c>
      <c r="K69" s="6" t="n">
        <v>253.2942</v>
      </c>
      <c r="L69" s="6" t="n">
        <v>227.82</v>
      </c>
      <c r="M69" s="6" t="n">
        <v>0.62</v>
      </c>
      <c r="N69" s="6" t="n">
        <v>0.58</v>
      </c>
    </row>
    <row collapsed="false" customFormat="false" customHeight="false" hidden="false" ht="12.1" outlineLevel="0" r="70">
      <c r="A70" s="37" t="n">
        <v>44412</v>
      </c>
      <c r="B70" s="16" t="s">
        <v>375</v>
      </c>
      <c r="C70" s="16" t="s">
        <v>46</v>
      </c>
      <c r="D70" s="16" t="s">
        <v>47</v>
      </c>
      <c r="E70" s="7" t="n">
        <v>10</v>
      </c>
      <c r="F70" s="16" t="s">
        <v>19</v>
      </c>
      <c r="G70" s="6" t="n">
        <v>11.113</v>
      </c>
      <c r="H70" s="6" t="n">
        <v>9.71</v>
      </c>
      <c r="I70" s="6" t="n">
        <v>764.22</v>
      </c>
      <c r="J70" s="6" t="n">
        <v>0.56</v>
      </c>
      <c r="K70" s="6" t="n">
        <v>111.1304</v>
      </c>
      <c r="L70" s="6" t="n">
        <v>70.32</v>
      </c>
      <c r="M70" s="6" t="n">
        <v>0.92</v>
      </c>
      <c r="N70" s="6" t="n">
        <v>0.99</v>
      </c>
    </row>
    <row collapsed="false" customFormat="false" customHeight="false" hidden="false" ht="12.1" outlineLevel="0" r="71">
      <c r="A71" s="37" t="n">
        <v>44417</v>
      </c>
      <c r="B71" s="16" t="s">
        <v>375</v>
      </c>
      <c r="C71" s="16" t="s">
        <v>28</v>
      </c>
      <c r="D71" s="16" t="s">
        <v>29</v>
      </c>
      <c r="E71" s="7" t="n">
        <v>5</v>
      </c>
      <c r="F71" s="16" t="s">
        <v>19</v>
      </c>
      <c r="G71" s="6" t="n">
        <v>16.0887</v>
      </c>
      <c r="H71" s="6" t="n">
        <v>146.14</v>
      </c>
      <c r="I71" s="6" t="n">
        <v>9572.1</v>
      </c>
      <c r="J71" s="6" t="n">
        <v>0.11</v>
      </c>
      <c r="K71" s="6" t="n">
        <v>80.4434</v>
      </c>
      <c r="L71" s="6" t="n">
        <v>72.4</v>
      </c>
      <c r="M71" s="6" t="n">
        <v>0.15</v>
      </c>
      <c r="N71" s="6" t="n">
        <v>0.14</v>
      </c>
    </row>
    <row collapsed="false" customFormat="false" customHeight="false" hidden="false" ht="12.1" outlineLevel="0" r="72">
      <c r="A72" s="37" t="n">
        <v>44440</v>
      </c>
      <c r="B72" s="16" t="s">
        <v>375</v>
      </c>
      <c r="C72" s="16" t="s">
        <v>37</v>
      </c>
      <c r="D72" s="16" t="s">
        <v>38</v>
      </c>
      <c r="E72" s="7" t="n">
        <v>30</v>
      </c>
      <c r="F72" s="16" t="s">
        <v>19</v>
      </c>
      <c r="G72" s="6" t="n">
        <v>12.4573</v>
      </c>
      <c r="H72" s="6" t="n">
        <v>36</v>
      </c>
      <c r="I72" s="6" t="n">
        <v>1888.6</v>
      </c>
      <c r="J72" s="6" t="n">
        <v>1.53</v>
      </c>
      <c r="K72" s="6" t="n">
        <v>373.7183</v>
      </c>
      <c r="L72" s="6" t="n">
        <v>261.6</v>
      </c>
      <c r="M72" s="6" t="n">
        <v>0.46</v>
      </c>
      <c r="N72" s="6" t="n">
        <v>0.33</v>
      </c>
    </row>
    <row collapsed="false" customFormat="false" customHeight="false" hidden="false" ht="12.1" outlineLevel="0" r="73">
      <c r="A73" s="37" t="n">
        <v>44469</v>
      </c>
      <c r="B73" s="16" t="s">
        <v>375</v>
      </c>
      <c r="C73" s="16" t="s">
        <v>16</v>
      </c>
      <c r="D73" s="16" t="s">
        <v>18</v>
      </c>
      <c r="E73" s="7" t="n">
        <v>65</v>
      </c>
      <c r="F73" s="16" t="s">
        <v>19</v>
      </c>
      <c r="G73" s="6" t="n">
        <v>54.2935</v>
      </c>
      <c r="H73" s="6" t="n">
        <v>36.89</v>
      </c>
      <c r="I73" s="6" t="n">
        <v>2452.45</v>
      </c>
      <c r="J73" s="6" t="n">
        <v>14.55</v>
      </c>
      <c r="K73" s="6" t="n">
        <v>3529.0745</v>
      </c>
      <c r="L73" s="6" t="n">
        <v>2470.4</v>
      </c>
      <c r="M73" s="6" t="n">
        <v>1.55</v>
      </c>
      <c r="N73" s="6" t="n">
        <v>1.42</v>
      </c>
    </row>
    <row collapsed="false" customFormat="false" customHeight="false" hidden="false" ht="12.1" outlineLevel="0" r="74">
      <c r="A74" s="37" t="n">
        <v>44473</v>
      </c>
      <c r="B74" s="16" t="s">
        <v>375</v>
      </c>
      <c r="C74" s="16" t="s">
        <v>37</v>
      </c>
      <c r="D74" s="16" t="s">
        <v>38</v>
      </c>
      <c r="E74" s="7" t="n">
        <v>30</v>
      </c>
      <c r="F74" s="16" t="s">
        <v>19</v>
      </c>
      <c r="G74" s="6" t="n">
        <v>36.4608</v>
      </c>
      <c r="H74" s="6" t="n">
        <v>35.77</v>
      </c>
      <c r="I74" s="6" t="n">
        <v>1888.6</v>
      </c>
      <c r="J74" s="6" t="n">
        <v>4.5</v>
      </c>
      <c r="K74" s="6" t="n">
        <v>1093.8225</v>
      </c>
      <c r="L74" s="6" t="n">
        <v>765.68</v>
      </c>
      <c r="M74" s="6" t="n">
        <v>1.35</v>
      </c>
      <c r="N74" s="6" t="n">
        <v>0.98</v>
      </c>
    </row>
    <row collapsed="false" customFormat="false" customHeight="false" hidden="false" ht="12.1" outlineLevel="0" r="75">
      <c r="A75" s="37" t="n">
        <v>44477</v>
      </c>
      <c r="B75" s="16" t="s">
        <v>375</v>
      </c>
      <c r="C75" s="16" t="s">
        <v>25</v>
      </c>
      <c r="D75" s="16" t="s">
        <v>26</v>
      </c>
      <c r="E75" s="7" t="n">
        <v>72</v>
      </c>
      <c r="F75" s="16" t="s">
        <v>19</v>
      </c>
      <c r="G75" s="6" t="n">
        <v>37.5884</v>
      </c>
      <c r="H75" s="6" t="n">
        <v>26.57</v>
      </c>
      <c r="I75" s="6" t="n">
        <v>2198.72</v>
      </c>
      <c r="J75" s="6" t="n">
        <v>3.74</v>
      </c>
      <c r="K75" s="6" t="n">
        <v>2706.3654</v>
      </c>
      <c r="L75" s="6" t="n">
        <v>2436.02</v>
      </c>
      <c r="M75" s="6" t="n">
        <v>1.54</v>
      </c>
      <c r="N75" s="6" t="n">
        <v>1.76</v>
      </c>
    </row>
    <row collapsed="false" customFormat="false" customHeight="false" hidden="false" ht="12.1" outlineLevel="0" r="76">
      <c r="A76" s="37" t="n">
        <v>44507</v>
      </c>
      <c r="B76" s="16" t="s">
        <v>375</v>
      </c>
      <c r="C76" s="16" t="s">
        <v>31</v>
      </c>
      <c r="D76" s="16" t="s">
        <v>32</v>
      </c>
      <c r="E76" s="7" t="n">
        <v>10</v>
      </c>
      <c r="F76" s="16" t="s">
        <v>19</v>
      </c>
      <c r="G76" s="6" t="n">
        <v>24.8419</v>
      </c>
      <c r="H76" s="6" t="n">
        <v>50.92</v>
      </c>
      <c r="I76" s="6" t="n">
        <v>3650.03</v>
      </c>
      <c r="J76" s="6" t="n">
        <v>0.35</v>
      </c>
      <c r="K76" s="6" t="n">
        <v>248.4194</v>
      </c>
      <c r="L76" s="6" t="n">
        <v>223.4</v>
      </c>
      <c r="M76" s="6" t="n">
        <v>0.61</v>
      </c>
      <c r="N76" s="6" t="n">
        <v>0.61</v>
      </c>
    </row>
    <row collapsed="false" customFormat="false" customHeight="false" hidden="false" ht="12.1" outlineLevel="0" r="77">
      <c r="A77" s="37" t="n">
        <v>44504</v>
      </c>
      <c r="B77" s="16" t="s">
        <v>375</v>
      </c>
      <c r="C77" s="16" t="s">
        <v>46</v>
      </c>
      <c r="D77" s="16" t="s">
        <v>47</v>
      </c>
      <c r="E77" s="7" t="n">
        <v>10</v>
      </c>
      <c r="F77" s="16" t="s">
        <v>19</v>
      </c>
      <c r="G77" s="6" t="n">
        <v>10.9019</v>
      </c>
      <c r="H77" s="6" t="n">
        <v>9.68</v>
      </c>
      <c r="I77" s="6" t="n">
        <v>764.22</v>
      </c>
      <c r="J77" s="6" t="n">
        <v>0.56</v>
      </c>
      <c r="K77" s="6" t="n">
        <v>109.0186</v>
      </c>
      <c r="L77" s="6" t="n">
        <v>68.99</v>
      </c>
      <c r="M77" s="6" t="n">
        <v>0.9</v>
      </c>
      <c r="N77" s="6" t="n">
        <v>1</v>
      </c>
    </row>
    <row collapsed="false" customFormat="false" customHeight="false" hidden="false" ht="12.1" outlineLevel="0" r="78">
      <c r="A78" s="37" t="n">
        <v>44515</v>
      </c>
      <c r="B78" s="16" t="s">
        <v>375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15.7986</v>
      </c>
      <c r="H78" s="6" t="n">
        <v>149.99</v>
      </c>
      <c r="I78" s="6" t="n">
        <v>9572.1</v>
      </c>
      <c r="J78" s="6" t="n">
        <v>0.11</v>
      </c>
      <c r="K78" s="6" t="n">
        <v>78.993</v>
      </c>
      <c r="L78" s="6" t="n">
        <v>71.09</v>
      </c>
      <c r="M78" s="6" t="n">
        <v>0.15</v>
      </c>
      <c r="N78" s="6" t="n">
        <v>0.13</v>
      </c>
    </row>
    <row collapsed="false" customFormat="false" customHeight="false" hidden="false" ht="12.1" outlineLevel="0" r="79">
      <c r="A79" s="37" t="n">
        <v>44531</v>
      </c>
      <c r="B79" s="16" t="s">
        <v>375</v>
      </c>
      <c r="C79" s="16" t="s">
        <v>37</v>
      </c>
      <c r="D79" s="16" t="s">
        <v>38</v>
      </c>
      <c r="E79" s="7" t="n">
        <v>30</v>
      </c>
      <c r="F79" s="16" t="s">
        <v>19</v>
      </c>
      <c r="G79" s="6" t="n">
        <v>12.7317</v>
      </c>
      <c r="H79" s="6" t="n">
        <v>37.4401</v>
      </c>
      <c r="I79" s="6" t="n">
        <v>1888.6</v>
      </c>
      <c r="J79" s="6" t="n">
        <v>1.53</v>
      </c>
      <c r="K79" s="6" t="n">
        <v>381.9523</v>
      </c>
      <c r="L79" s="6" t="n">
        <v>267.37</v>
      </c>
      <c r="M79" s="6" t="n">
        <v>0.47</v>
      </c>
      <c r="N79" s="6" t="n">
        <v>0.32</v>
      </c>
    </row>
    <row collapsed="false" customFormat="false" customHeight="false" hidden="false" ht="12.1" outlineLevel="0" r="80">
      <c r="A80" s="37" t="n">
        <v>44547</v>
      </c>
      <c r="B80" s="16" t="s">
        <v>375</v>
      </c>
      <c r="C80" s="16" t="s">
        <v>49</v>
      </c>
      <c r="D80" s="16" t="s">
        <v>50</v>
      </c>
      <c r="E80" s="7" t="n">
        <v>10000</v>
      </c>
      <c r="F80" s="16" t="s">
        <v>23</v>
      </c>
      <c r="G80" s="6" t="n">
        <v>0.1903</v>
      </c>
      <c r="H80" s="6" t="n">
        <v>2.62</v>
      </c>
      <c r="I80" s="6" t="n">
        <v>2.67</v>
      </c>
      <c r="J80" s="6" t="n">
        <v>247</v>
      </c>
      <c r="K80" s="6" t="n">
        <v>1903.2904</v>
      </c>
      <c r="L80" s="6" t="n">
        <v>1656.29</v>
      </c>
      <c r="M80" s="6" t="n">
        <v>6.21</v>
      </c>
      <c r="N80" s="6" t="n">
        <v>6.32</v>
      </c>
    </row>
    <row collapsed="false" customFormat="false" customHeight="false" hidden="false" ht="12.1" outlineLevel="0" r="81">
      <c r="A81" s="37" t="n">
        <v>44552</v>
      </c>
      <c r="B81" s="16" t="s">
        <v>375</v>
      </c>
      <c r="C81" s="16" t="s">
        <v>16</v>
      </c>
      <c r="D81" s="16" t="s">
        <v>18</v>
      </c>
      <c r="E81" s="7" t="n">
        <v>65</v>
      </c>
      <c r="F81" s="16" t="s">
        <v>19</v>
      </c>
      <c r="G81" s="6" t="n">
        <v>55.0843</v>
      </c>
      <c r="H81" s="6" t="n">
        <v>36.8138</v>
      </c>
      <c r="I81" s="6" t="n">
        <v>2452.45</v>
      </c>
      <c r="J81" s="6" t="n">
        <v>14.55</v>
      </c>
      <c r="K81" s="6" t="n">
        <v>3580.4774</v>
      </c>
      <c r="L81" s="6" t="n">
        <v>2506.39</v>
      </c>
      <c r="M81" s="6" t="n">
        <v>1.57</v>
      </c>
      <c r="N81" s="6" t="n">
        <v>1.42</v>
      </c>
    </row>
    <row collapsed="false" customFormat="false" customHeight="false" hidden="false" ht="12.1" outlineLevel="0" r="82">
      <c r="A82" s="37" t="n">
        <v>44568</v>
      </c>
      <c r="B82" s="16" t="s">
        <v>375</v>
      </c>
      <c r="C82" s="16" t="s">
        <v>25</v>
      </c>
      <c r="D82" s="16" t="s">
        <v>26</v>
      </c>
      <c r="E82" s="7" t="n">
        <v>72</v>
      </c>
      <c r="F82" s="16" t="s">
        <v>19</v>
      </c>
      <c r="G82" s="6" t="n">
        <v>38.6322</v>
      </c>
      <c r="H82" s="6" t="n">
        <v>25.59</v>
      </c>
      <c r="I82" s="6" t="n">
        <v>2198.72</v>
      </c>
      <c r="J82" s="6" t="n">
        <v>3.74</v>
      </c>
      <c r="K82" s="6" t="n">
        <v>2781.5149</v>
      </c>
      <c r="L82" s="6" t="n">
        <v>2503.66</v>
      </c>
      <c r="M82" s="6" t="n">
        <v>1.58</v>
      </c>
      <c r="N82" s="6" t="n">
        <v>1.83</v>
      </c>
    </row>
    <row collapsed="false" customFormat="false" customHeight="false" hidden="false" ht="12.1" outlineLevel="0" r="83">
      <c r="A83" s="37" t="n">
        <v>44599</v>
      </c>
      <c r="B83" s="16" t="s">
        <v>375</v>
      </c>
      <c r="C83" s="16" t="s">
        <v>31</v>
      </c>
      <c r="D83" s="16" t="s">
        <v>32</v>
      </c>
      <c r="E83" s="7" t="n">
        <v>10</v>
      </c>
      <c r="F83" s="16" t="s">
        <v>19</v>
      </c>
      <c r="G83" s="6" t="n">
        <v>27.7586</v>
      </c>
      <c r="H83" s="6" t="n">
        <v>48.01</v>
      </c>
      <c r="I83" s="6" t="n">
        <v>3650.03</v>
      </c>
      <c r="J83" s="6" t="n">
        <v>0.37</v>
      </c>
      <c r="K83" s="6" t="n">
        <v>277.5858</v>
      </c>
      <c r="L83" s="6" t="n">
        <v>249.45</v>
      </c>
      <c r="M83" s="6" t="n">
        <v>0.68</v>
      </c>
      <c r="N83" s="6" t="n">
        <v>0.68</v>
      </c>
    </row>
    <row collapsed="false" customFormat="false" customHeight="false" hidden="false" ht="12.1" outlineLevel="0" r="84">
      <c r="A84" s="37" t="n">
        <v>44596</v>
      </c>
      <c r="B84" s="16" t="s">
        <v>375</v>
      </c>
      <c r="C84" s="16" t="s">
        <v>28</v>
      </c>
      <c r="D84" s="16" t="s">
        <v>29</v>
      </c>
      <c r="E84" s="7" t="n">
        <v>5</v>
      </c>
      <c r="F84" s="16" t="s">
        <v>19</v>
      </c>
      <c r="G84" s="6" t="n">
        <v>16.863</v>
      </c>
      <c r="H84" s="6" t="n">
        <v>172.9</v>
      </c>
      <c r="I84" s="6" t="n">
        <v>9572.1</v>
      </c>
      <c r="J84" s="6" t="n">
        <v>0.11</v>
      </c>
      <c r="K84" s="6" t="n">
        <v>84.3151</v>
      </c>
      <c r="L84" s="6" t="n">
        <v>75.88</v>
      </c>
      <c r="M84" s="6" t="n">
        <v>0.16</v>
      </c>
      <c r="N84" s="6" t="n">
        <v>0.11</v>
      </c>
    </row>
    <row collapsed="false" customFormat="false" customHeight="false" hidden="false" ht="12.1" outlineLevel="0" r="85">
      <c r="A85" s="37" t="n">
        <v>44599</v>
      </c>
      <c r="B85" s="16" t="s">
        <v>375</v>
      </c>
      <c r="C85" s="16" t="s">
        <v>46</v>
      </c>
      <c r="D85" s="16" t="s">
        <v>47</v>
      </c>
      <c r="E85" s="7" t="n">
        <v>10</v>
      </c>
      <c r="F85" s="16" t="s">
        <v>19</v>
      </c>
      <c r="G85" s="6" t="n">
        <v>13.3089</v>
      </c>
      <c r="H85" s="6" t="n">
        <v>10.24</v>
      </c>
      <c r="I85" s="6" t="n">
        <v>764.22</v>
      </c>
      <c r="J85" s="6" t="n">
        <v>0.65</v>
      </c>
      <c r="K85" s="6" t="n">
        <v>133.0891</v>
      </c>
      <c r="L85" s="6" t="n">
        <v>83.66</v>
      </c>
      <c r="M85" s="6" t="n">
        <v>1.09</v>
      </c>
      <c r="N85" s="6" t="n">
        <v>1.07</v>
      </c>
    </row>
    <row collapsed="false" customFormat="false" customHeight="false" hidden="false" ht="12.1" outlineLevel="0" r="86">
      <c r="A86" s="37" t="n">
        <v>44609</v>
      </c>
      <c r="B86" s="16" t="s">
        <v>375</v>
      </c>
      <c r="C86" s="16" t="s">
        <v>37</v>
      </c>
      <c r="D86" s="16" t="s">
        <v>38</v>
      </c>
      <c r="E86" s="7" t="n">
        <v>30</v>
      </c>
      <c r="F86" s="16" t="s">
        <v>19</v>
      </c>
      <c r="G86" s="6" t="n">
        <v>108.7704</v>
      </c>
      <c r="H86" s="6" t="n">
        <v>40.41</v>
      </c>
      <c r="I86" s="6" t="n">
        <v>1888.6</v>
      </c>
      <c r="J86" s="6" t="n">
        <v>13.05</v>
      </c>
      <c r="K86" s="6" t="n">
        <v>3263.1134</v>
      </c>
      <c r="L86" s="6" t="n">
        <v>2284.18</v>
      </c>
      <c r="M86" s="6" t="n">
        <v>4.03</v>
      </c>
      <c r="N86" s="6" t="n">
        <v>2.51</v>
      </c>
    </row>
    <row collapsed="false" customFormat="false" customHeight="false" hidden="false" ht="12.1" outlineLevel="0" r="87">
      <c r="A87" s="37" t="n">
        <v>44623</v>
      </c>
      <c r="B87" s="16" t="s">
        <v>375</v>
      </c>
      <c r="C87" s="16" t="s">
        <v>37</v>
      </c>
      <c r="D87" s="16" t="s">
        <v>38</v>
      </c>
      <c r="E87" s="7" t="n">
        <v>30</v>
      </c>
      <c r="F87" s="16" t="s">
        <v>19</v>
      </c>
      <c r="G87" s="6" t="n">
        <v>18.5848</v>
      </c>
      <c r="H87" s="6" t="n">
        <v>39.31</v>
      </c>
      <c r="I87" s="6" t="n">
        <v>1888.6</v>
      </c>
      <c r="J87" s="6" t="n">
        <v>1.62</v>
      </c>
      <c r="K87" s="6" t="n">
        <v>557.543</v>
      </c>
      <c r="L87" s="6" t="n">
        <v>390.28</v>
      </c>
      <c r="M87" s="6" t="n">
        <v>0.69</v>
      </c>
      <c r="N87" s="6" t="n">
        <v>0.32</v>
      </c>
    </row>
    <row collapsed="false" customFormat="false" customHeight="false" hidden="false" ht="12.1" outlineLevel="0" r="88">
      <c r="A88" s="37" t="n">
        <v>44644</v>
      </c>
      <c r="B88" s="16" t="s">
        <v>375</v>
      </c>
      <c r="C88" s="16" t="s">
        <v>16</v>
      </c>
      <c r="D88" s="16" t="s">
        <v>18</v>
      </c>
      <c r="E88" s="7" t="n">
        <v>65</v>
      </c>
      <c r="F88" s="16" t="s">
        <v>19</v>
      </c>
      <c r="G88" s="6" t="n">
        <v>76.3397</v>
      </c>
      <c r="H88" s="6" t="n">
        <v>42.15</v>
      </c>
      <c r="I88" s="6" t="n">
        <v>2452.45</v>
      </c>
      <c r="J88" s="6" t="n">
        <v>14.43</v>
      </c>
      <c r="K88" s="6" t="n">
        <v>4962.0826</v>
      </c>
      <c r="L88" s="6" t="n">
        <v>3473.46</v>
      </c>
      <c r="M88" s="6" t="n">
        <v>2.18</v>
      </c>
      <c r="N88" s="6" t="n">
        <v>1.23</v>
      </c>
    </row>
    <row collapsed="false" customFormat="false" customHeight="false" hidden="false" ht="12.1" outlineLevel="0" r="89">
      <c r="A89" s="37" t="n">
        <v>44663</v>
      </c>
      <c r="B89" s="16" t="s">
        <v>375</v>
      </c>
      <c r="C89" s="16" t="s">
        <v>54</v>
      </c>
      <c r="D89" s="16" t="s">
        <v>55</v>
      </c>
      <c r="E89" s="7" t="n">
        <v>3</v>
      </c>
      <c r="F89" s="16" t="s">
        <v>19</v>
      </c>
      <c r="G89" s="6" t="n">
        <v>50.6621</v>
      </c>
      <c r="H89" s="6" t="n">
        <v>5.57</v>
      </c>
      <c r="I89" s="6" t="n">
        <v>1239.15</v>
      </c>
      <c r="J89" s="6" t="n">
        <v>0.19</v>
      </c>
      <c r="K89" s="6" t="n">
        <v>151.9864</v>
      </c>
      <c r="L89" s="6" t="n">
        <v>136.95</v>
      </c>
      <c r="M89" s="6" t="n">
        <v>3.68</v>
      </c>
      <c r="N89" s="6" t="n">
        <v>10.35</v>
      </c>
    </row>
    <row collapsed="false" customFormat="false" customHeight="false" hidden="false" ht="12.1" outlineLevel="0" r="90">
      <c r="A90" s="37" t="n">
        <v>44664</v>
      </c>
      <c r="B90" s="16" t="s">
        <v>375</v>
      </c>
      <c r="C90" s="16" t="s">
        <v>25</v>
      </c>
      <c r="D90" s="16" t="s">
        <v>26</v>
      </c>
      <c r="E90" s="7" t="n">
        <v>72</v>
      </c>
      <c r="F90" s="16" t="s">
        <v>19</v>
      </c>
      <c r="G90" s="6" t="n">
        <v>22.0966</v>
      </c>
      <c r="H90" s="6" t="n">
        <v>19.56</v>
      </c>
      <c r="I90" s="6" t="n">
        <v>2198.72</v>
      </c>
      <c r="J90" s="6" t="n">
        <v>2</v>
      </c>
      <c r="K90" s="6" t="n">
        <v>1590.9555</v>
      </c>
      <c r="L90" s="6" t="n">
        <v>1431.7</v>
      </c>
      <c r="M90" s="6" t="n">
        <v>0.9</v>
      </c>
      <c r="N90" s="6" t="n">
        <v>1.28</v>
      </c>
    </row>
    <row collapsed="false" customFormat="false" customHeight="false" hidden="false" ht="12.1" outlineLevel="0" r="91">
      <c r="A91" s="37" t="n">
        <v>44688</v>
      </c>
      <c r="B91" s="16" t="s">
        <v>375</v>
      </c>
      <c r="C91" s="16" t="s">
        <v>31</v>
      </c>
      <c r="D91" s="16" t="s">
        <v>32</v>
      </c>
      <c r="E91" s="7" t="n">
        <v>10</v>
      </c>
      <c r="F91" s="16" t="s">
        <v>19</v>
      </c>
      <c r="G91" s="6" t="n">
        <v>24.5953</v>
      </c>
      <c r="H91" s="6" t="n">
        <v>44.3</v>
      </c>
      <c r="I91" s="6" t="n">
        <v>3650.03</v>
      </c>
      <c r="J91" s="6" t="n">
        <v>0.37</v>
      </c>
      <c r="K91" s="6" t="n">
        <v>245.9527</v>
      </c>
      <c r="L91" s="6" t="n">
        <v>221.02</v>
      </c>
      <c r="M91" s="6" t="n">
        <v>0.61</v>
      </c>
      <c r="N91" s="6" t="n">
        <v>0.74</v>
      </c>
    </row>
    <row collapsed="false" customFormat="false" customHeight="false" hidden="false" ht="12.1" outlineLevel="0" r="92">
      <c r="A92" s="37" t="n">
        <v>44687</v>
      </c>
      <c r="B92" s="16" t="s">
        <v>375</v>
      </c>
      <c r="C92" s="16" t="s">
        <v>46</v>
      </c>
      <c r="D92" s="16" t="s">
        <v>47</v>
      </c>
      <c r="E92" s="7" t="n">
        <v>10</v>
      </c>
      <c r="F92" s="16" t="s">
        <v>19</v>
      </c>
      <c r="G92" s="6" t="n">
        <v>13.2476</v>
      </c>
      <c r="H92" s="6" t="n">
        <v>11.88</v>
      </c>
      <c r="I92" s="6" t="n">
        <v>764.22</v>
      </c>
      <c r="J92" s="6" t="n">
        <v>0.74</v>
      </c>
      <c r="K92" s="6" t="n">
        <v>132.4756</v>
      </c>
      <c r="L92" s="6" t="n">
        <v>83.46</v>
      </c>
      <c r="M92" s="6" t="n">
        <v>1.09</v>
      </c>
      <c r="N92" s="6" t="n">
        <v>1.06</v>
      </c>
    </row>
    <row collapsed="false" customFormat="false" customHeight="false" hidden="false" ht="12.1" outlineLevel="0" r="93">
      <c r="A93" s="37" t="n">
        <v>44687</v>
      </c>
      <c r="B93" s="16" t="s">
        <v>375</v>
      </c>
      <c r="C93" s="16" t="s">
        <v>28</v>
      </c>
      <c r="D93" s="16" t="s">
        <v>29</v>
      </c>
      <c r="E93" s="7" t="n">
        <v>5</v>
      </c>
      <c r="F93" s="16" t="s">
        <v>19</v>
      </c>
      <c r="G93" s="6" t="n">
        <v>15.2347</v>
      </c>
      <c r="H93" s="6" t="n">
        <v>156.77</v>
      </c>
      <c r="I93" s="6" t="n">
        <v>9572.1</v>
      </c>
      <c r="J93" s="6" t="n">
        <v>0.12</v>
      </c>
      <c r="K93" s="6" t="n">
        <v>76.1735</v>
      </c>
      <c r="L93" s="6" t="n">
        <v>68.22</v>
      </c>
      <c r="M93" s="6" t="n">
        <v>0.14</v>
      </c>
      <c r="N93" s="6" t="n">
        <v>0.13</v>
      </c>
    </row>
    <row collapsed="false" customFormat="false" customHeight="false" hidden="false" ht="12.1" outlineLevel="0" r="94">
      <c r="A94" s="37" t="n">
        <v>44701</v>
      </c>
      <c r="B94" s="16" t="s">
        <v>375</v>
      </c>
      <c r="C94" s="16" t="s">
        <v>34</v>
      </c>
      <c r="D94" s="16" t="s">
        <v>35</v>
      </c>
      <c r="E94" s="7" t="n">
        <v>27</v>
      </c>
      <c r="F94" s="16" t="s">
        <v>19</v>
      </c>
      <c r="G94" s="6" t="n">
        <v>77.3798</v>
      </c>
      <c r="H94" s="6" t="n">
        <v>52.78</v>
      </c>
      <c r="I94" s="6" t="n">
        <v>3569.63</v>
      </c>
      <c r="J94" s="6" t="n">
        <v>3.35</v>
      </c>
      <c r="K94" s="6" t="n">
        <v>2089.2558</v>
      </c>
      <c r="L94" s="6" t="n">
        <v>1880.21</v>
      </c>
      <c r="M94" s="6" t="n">
        <v>1.95</v>
      </c>
      <c r="N94" s="6" t="n">
        <v>2.11</v>
      </c>
    </row>
    <row collapsed="false" customFormat="false" customHeight="false" hidden="false" ht="12.1" outlineLevel="0" r="95">
      <c r="A95" s="37" t="n">
        <v>44714</v>
      </c>
      <c r="B95" s="16" t="s">
        <v>375</v>
      </c>
      <c r="C95" s="16" t="s">
        <v>37</v>
      </c>
      <c r="D95" s="16" t="s">
        <v>38</v>
      </c>
      <c r="E95" s="7" t="n">
        <v>30</v>
      </c>
      <c r="F95" s="16" t="s">
        <v>19</v>
      </c>
      <c r="G95" s="6" t="n">
        <v>11.0652</v>
      </c>
      <c r="H95" s="6" t="n">
        <v>38.71</v>
      </c>
      <c r="I95" s="6" t="n">
        <v>1888.6</v>
      </c>
      <c r="J95" s="6" t="n">
        <v>1.62</v>
      </c>
      <c r="K95" s="6" t="n">
        <v>331.9558</v>
      </c>
      <c r="L95" s="6" t="n">
        <v>232.37</v>
      </c>
      <c r="M95" s="6" t="n">
        <v>0.41</v>
      </c>
      <c r="N95" s="6" t="n">
        <v>0.33</v>
      </c>
    </row>
    <row collapsed="false" customFormat="false" customHeight="false" hidden="false" ht="12.1" outlineLevel="0" r="96">
      <c r="A96" s="37" t="n">
        <v>44749</v>
      </c>
      <c r="B96" s="16" t="s">
        <v>375</v>
      </c>
      <c r="C96" s="16" t="s">
        <v>16</v>
      </c>
      <c r="D96" s="16" t="s">
        <v>18</v>
      </c>
      <c r="E96" s="7" t="n">
        <v>65</v>
      </c>
      <c r="F96" s="16" t="s">
        <v>19</v>
      </c>
      <c r="G96" s="6" t="n">
        <v>46.5541</v>
      </c>
      <c r="H96" s="6" t="n">
        <v>41.46</v>
      </c>
      <c r="I96" s="6" t="n">
        <v>2452.45</v>
      </c>
      <c r="J96" s="6" t="n">
        <v>14.43</v>
      </c>
      <c r="K96" s="6" t="n">
        <v>3026.0191</v>
      </c>
      <c r="L96" s="6" t="n">
        <v>2118.21</v>
      </c>
      <c r="M96" s="6" t="n">
        <v>1.33</v>
      </c>
      <c r="N96" s="6" t="n">
        <v>1.25</v>
      </c>
    </row>
    <row collapsed="false" customFormat="false" customHeight="false" hidden="false" ht="12.1" outlineLevel="0" r="97">
      <c r="A97" s="37" t="n">
        <v>44750</v>
      </c>
      <c r="B97" s="16" t="s">
        <v>375</v>
      </c>
      <c r="C97" s="16" t="s">
        <v>25</v>
      </c>
      <c r="D97" s="16" t="s">
        <v>26</v>
      </c>
      <c r="E97" s="7" t="n">
        <v>72</v>
      </c>
      <c r="F97" s="16" t="s">
        <v>19</v>
      </c>
      <c r="G97" s="6" t="n">
        <v>17.5537</v>
      </c>
      <c r="H97" s="6" t="n">
        <v>21.15</v>
      </c>
      <c r="I97" s="6" t="n">
        <v>2198.72</v>
      </c>
      <c r="J97" s="6" t="n">
        <v>2</v>
      </c>
      <c r="K97" s="6" t="n">
        <v>1263.8643</v>
      </c>
      <c r="L97" s="6" t="n">
        <v>1137.58</v>
      </c>
      <c r="M97" s="6" t="n">
        <v>0.72</v>
      </c>
      <c r="N97" s="6" t="n">
        <v>1.18</v>
      </c>
    </row>
    <row collapsed="false" customFormat="false" customHeight="false" hidden="false" ht="12.1" outlineLevel="0" r="98">
      <c r="A98" s="37" t="n">
        <v>44778</v>
      </c>
      <c r="B98" s="16" t="s">
        <v>375</v>
      </c>
      <c r="C98" s="16" t="s">
        <v>31</v>
      </c>
      <c r="D98" s="16" t="s">
        <v>32</v>
      </c>
      <c r="E98" s="7" t="n">
        <v>10</v>
      </c>
      <c r="F98" s="16" t="s">
        <v>19</v>
      </c>
      <c r="G98" s="6" t="n">
        <v>21.9942</v>
      </c>
      <c r="H98" s="6" t="n">
        <v>35.66</v>
      </c>
      <c r="I98" s="6" t="n">
        <v>3650.03</v>
      </c>
      <c r="J98" s="6" t="n">
        <v>0.37</v>
      </c>
      <c r="K98" s="6" t="n">
        <v>219.9417</v>
      </c>
      <c r="L98" s="6" t="n">
        <v>197.65</v>
      </c>
      <c r="M98" s="6" t="n">
        <v>0.54</v>
      </c>
      <c r="N98" s="6" t="n">
        <v>0.92</v>
      </c>
    </row>
    <row collapsed="false" customFormat="false" customHeight="false" hidden="false" ht="12.1" outlineLevel="0" r="99">
      <c r="A99" s="37" t="n">
        <v>44778</v>
      </c>
      <c r="B99" s="16" t="s">
        <v>375</v>
      </c>
      <c r="C99" s="16" t="s">
        <v>28</v>
      </c>
      <c r="D99" s="16" t="s">
        <v>29</v>
      </c>
      <c r="E99" s="7" t="n">
        <v>5</v>
      </c>
      <c r="F99" s="16" t="s">
        <v>19</v>
      </c>
      <c r="G99" s="6" t="n">
        <v>13.8593</v>
      </c>
      <c r="H99" s="6" t="n">
        <v>165.81</v>
      </c>
      <c r="I99" s="6" t="n">
        <v>9572.1</v>
      </c>
      <c r="J99" s="6" t="n">
        <v>0.12</v>
      </c>
      <c r="K99" s="6" t="n">
        <v>69.2967</v>
      </c>
      <c r="L99" s="6" t="n">
        <v>62.07</v>
      </c>
      <c r="M99" s="6" t="n">
        <v>0.13</v>
      </c>
      <c r="N99" s="6" t="n">
        <v>0.12</v>
      </c>
    </row>
    <row collapsed="false" customFormat="false" customHeight="false" hidden="false" ht="12.1" outlineLevel="0" r="100">
      <c r="A100" s="37" t="n">
        <v>44778</v>
      </c>
      <c r="B100" s="16" t="s">
        <v>375</v>
      </c>
      <c r="C100" s="16" t="s">
        <v>46</v>
      </c>
      <c r="D100" s="16" t="s">
        <v>47</v>
      </c>
      <c r="E100" s="7" t="n">
        <v>10</v>
      </c>
      <c r="F100" s="16" t="s">
        <v>19</v>
      </c>
      <c r="G100" s="6" t="n">
        <v>13.8593</v>
      </c>
      <c r="H100" s="6" t="n">
        <v>11.11</v>
      </c>
      <c r="I100" s="6" t="n">
        <v>764.22</v>
      </c>
      <c r="J100" s="6" t="n">
        <v>0.85</v>
      </c>
      <c r="K100" s="6" t="n">
        <v>138.5934</v>
      </c>
      <c r="L100" s="6" t="n">
        <v>87.37</v>
      </c>
      <c r="M100" s="6" t="n">
        <v>1.14</v>
      </c>
      <c r="N100" s="6" t="n">
        <v>1.31</v>
      </c>
    </row>
    <row collapsed="false" customFormat="false" customHeight="false" hidden="false" ht="12.1" outlineLevel="0" r="101">
      <c r="A101" s="37" t="n">
        <v>44805</v>
      </c>
      <c r="B101" s="16" t="s">
        <v>375</v>
      </c>
      <c r="C101" s="16" t="s">
        <v>37</v>
      </c>
      <c r="D101" s="16" t="s">
        <v>38</v>
      </c>
      <c r="E101" s="7" t="n">
        <v>30</v>
      </c>
      <c r="F101" s="16" t="s">
        <v>19</v>
      </c>
      <c r="G101" s="6" t="n">
        <v>10.8429</v>
      </c>
      <c r="H101" s="6" t="n">
        <v>34.16</v>
      </c>
      <c r="I101" s="6" t="n">
        <v>1888.6</v>
      </c>
      <c r="J101" s="6" t="n">
        <v>1.62</v>
      </c>
      <c r="K101" s="6" t="n">
        <v>325.2884</v>
      </c>
      <c r="L101" s="6" t="n">
        <v>227.7</v>
      </c>
      <c r="M101" s="6" t="n">
        <v>0.4</v>
      </c>
      <c r="N101" s="6" t="n">
        <v>0.37</v>
      </c>
    </row>
    <row collapsed="false" customFormat="false" customHeight="false" hidden="false" ht="12.1" outlineLevel="0" r="102">
      <c r="A102" s="37" t="n">
        <v>44833</v>
      </c>
      <c r="B102" s="16" t="s">
        <v>375</v>
      </c>
      <c r="C102" s="16" t="s">
        <v>16</v>
      </c>
      <c r="D102" s="16" t="s">
        <v>18</v>
      </c>
      <c r="E102" s="7" t="n">
        <v>65</v>
      </c>
      <c r="F102" s="16" t="s">
        <v>19</v>
      </c>
      <c r="G102" s="6" t="n">
        <v>43.2519</v>
      </c>
      <c r="H102" s="6" t="n">
        <v>36.67</v>
      </c>
      <c r="I102" s="6" t="n">
        <v>2452.45</v>
      </c>
      <c r="J102" s="6" t="n">
        <v>14.43</v>
      </c>
      <c r="K102" s="6" t="n">
        <v>2811.3729</v>
      </c>
      <c r="L102" s="6" t="n">
        <v>1967.96</v>
      </c>
      <c r="M102" s="6" t="n">
        <v>1.23</v>
      </c>
      <c r="N102" s="6" t="n">
        <v>1.41</v>
      </c>
    </row>
    <row collapsed="false" customFormat="false" customHeight="false" hidden="false" ht="12.1" outlineLevel="0" r="103">
      <c r="A103" s="37" t="n">
        <v>44840</v>
      </c>
      <c r="B103" s="16" t="s">
        <v>375</v>
      </c>
      <c r="C103" s="16" t="s">
        <v>25</v>
      </c>
      <c r="D103" s="16" t="s">
        <v>26</v>
      </c>
      <c r="E103" s="7" t="n">
        <v>72</v>
      </c>
      <c r="F103" s="16" t="s">
        <v>19</v>
      </c>
      <c r="G103" s="6" t="n">
        <v>16.5144</v>
      </c>
      <c r="H103" s="6" t="n">
        <v>15.93</v>
      </c>
      <c r="I103" s="6" t="n">
        <v>2198.72</v>
      </c>
      <c r="J103" s="6" t="n">
        <v>2</v>
      </c>
      <c r="K103" s="6" t="n">
        <v>1189.0365</v>
      </c>
      <c r="L103" s="6" t="n">
        <v>1070.23</v>
      </c>
      <c r="M103" s="6" t="n">
        <v>0.68</v>
      </c>
      <c r="N103" s="6" t="n">
        <v>1.57</v>
      </c>
    </row>
    <row collapsed="false" customFormat="false" customHeight="false" hidden="false" ht="12.1" outlineLevel="0" r="104">
      <c r="A104" s="37" t="n">
        <v>44868</v>
      </c>
      <c r="B104" s="16" t="s">
        <v>375</v>
      </c>
      <c r="C104" s="16" t="s">
        <v>46</v>
      </c>
      <c r="D104" s="16" t="s">
        <v>47</v>
      </c>
      <c r="E104" s="7" t="n">
        <v>10</v>
      </c>
      <c r="F104" s="16" t="s">
        <v>19</v>
      </c>
      <c r="G104" s="6" t="n">
        <v>16.3286</v>
      </c>
      <c r="H104" s="6" t="n">
        <v>12.36</v>
      </c>
      <c r="I104" s="6" t="n">
        <v>764.22</v>
      </c>
      <c r="J104" s="6" t="n">
        <v>0.98</v>
      </c>
      <c r="K104" s="6" t="n">
        <v>163.2864</v>
      </c>
      <c r="L104" s="6" t="n">
        <v>102.9</v>
      </c>
      <c r="M104" s="6" t="n">
        <v>1.35</v>
      </c>
      <c r="N104" s="6" t="n">
        <v>1.35</v>
      </c>
    </row>
    <row collapsed="false" customFormat="false" customHeight="false" hidden="false" ht="12.1" outlineLevel="0" r="105">
      <c r="A105" s="37" t="n">
        <v>44869</v>
      </c>
      <c r="B105" s="16" t="s">
        <v>375</v>
      </c>
      <c r="C105" s="16" t="s">
        <v>28</v>
      </c>
      <c r="D105" s="16" t="s">
        <v>29</v>
      </c>
      <c r="E105" s="7" t="n">
        <v>5</v>
      </c>
      <c r="F105" s="16" t="s">
        <v>19</v>
      </c>
      <c r="G105" s="6" t="n">
        <v>14.282</v>
      </c>
      <c r="H105" s="6" t="n">
        <v>138.88</v>
      </c>
      <c r="I105" s="6" t="n">
        <v>9572.1</v>
      </c>
      <c r="J105" s="6" t="n">
        <v>0.12</v>
      </c>
      <c r="K105" s="6" t="n">
        <v>71.4098</v>
      </c>
      <c r="L105" s="6" t="n">
        <v>63.96</v>
      </c>
      <c r="M105" s="6" t="n">
        <v>0.13</v>
      </c>
      <c r="N105" s="6" t="n">
        <v>0.15</v>
      </c>
    </row>
    <row collapsed="false" customFormat="false" customHeight="false" hidden="false" ht="12.1" outlineLevel="0" r="106">
      <c r="A106" s="37" t="n">
        <v>44869</v>
      </c>
      <c r="B106" s="16" t="s">
        <v>375</v>
      </c>
      <c r="C106" s="16" t="s">
        <v>31</v>
      </c>
      <c r="D106" s="16" t="s">
        <v>32</v>
      </c>
      <c r="E106" s="7" t="n">
        <v>10</v>
      </c>
      <c r="F106" s="16" t="s">
        <v>19</v>
      </c>
      <c r="G106" s="6" t="n">
        <v>22.6649</v>
      </c>
      <c r="H106" s="6" t="n">
        <v>27.39</v>
      </c>
      <c r="I106" s="6" t="n">
        <v>3650.03</v>
      </c>
      <c r="J106" s="6" t="n">
        <v>0.37</v>
      </c>
      <c r="K106" s="6" t="n">
        <v>226.6486</v>
      </c>
      <c r="L106" s="6" t="n">
        <v>203.67</v>
      </c>
      <c r="M106" s="6" t="n">
        <v>0.56</v>
      </c>
      <c r="N106" s="6" t="n">
        <v>1.2</v>
      </c>
    </row>
    <row collapsed="false" customFormat="false" customHeight="false" hidden="false" ht="12.1" outlineLevel="0" r="107">
      <c r="A107" s="37" t="n">
        <v>44896</v>
      </c>
      <c r="B107" s="16" t="s">
        <v>375</v>
      </c>
      <c r="C107" s="16" t="s">
        <v>37</v>
      </c>
      <c r="D107" s="16" t="s">
        <v>38</v>
      </c>
      <c r="E107" s="7" t="n">
        <v>30</v>
      </c>
      <c r="F107" s="16" t="s">
        <v>19</v>
      </c>
      <c r="G107" s="6" t="n">
        <v>10.9585</v>
      </c>
      <c r="H107" s="6" t="n">
        <v>32.71</v>
      </c>
      <c r="I107" s="6" t="n">
        <v>1888.6</v>
      </c>
      <c r="J107" s="6" t="n">
        <v>1.62</v>
      </c>
      <c r="K107" s="6" t="n">
        <v>328.7536</v>
      </c>
      <c r="L107" s="6" t="n">
        <v>230.13</v>
      </c>
      <c r="M107" s="6" t="n">
        <v>0.41</v>
      </c>
      <c r="N107" s="6" t="n">
        <v>0.39</v>
      </c>
    </row>
    <row collapsed="false" customFormat="false" customHeight="false" hidden="false" ht="12.1" outlineLevel="0" r="108">
      <c r="A108" s="37" t="n">
        <v>44917</v>
      </c>
      <c r="B108" s="16" t="s">
        <v>375</v>
      </c>
      <c r="C108" s="16" t="s">
        <v>16</v>
      </c>
      <c r="D108" s="16" t="s">
        <v>18</v>
      </c>
      <c r="E108" s="7" t="n">
        <v>65</v>
      </c>
      <c r="F108" s="16" t="s">
        <v>19</v>
      </c>
      <c r="G108" s="6" t="n">
        <v>52.1889</v>
      </c>
      <c r="H108" s="6" t="n">
        <v>41.1</v>
      </c>
      <c r="I108" s="6" t="n">
        <v>2452.45</v>
      </c>
      <c r="J108" s="6" t="n">
        <v>14.43</v>
      </c>
      <c r="K108" s="6" t="n">
        <v>3392.2814</v>
      </c>
      <c r="L108" s="6" t="n">
        <v>2374.6</v>
      </c>
      <c r="M108" s="6" t="n">
        <v>1.49</v>
      </c>
      <c r="N108" s="6" t="n">
        <v>1.26</v>
      </c>
    </row>
    <row collapsed="false" customFormat="false" customHeight="false" hidden="false" ht="12.1" outlineLevel="0" r="109">
      <c r="A109" s="37" t="n">
        <v>44935</v>
      </c>
      <c r="B109" s="16" t="s">
        <v>375</v>
      </c>
      <c r="C109" s="16" t="s">
        <v>25</v>
      </c>
      <c r="D109" s="16" t="s">
        <v>26</v>
      </c>
      <c r="E109" s="7" t="n">
        <v>72</v>
      </c>
      <c r="F109" s="16" t="s">
        <v>19</v>
      </c>
      <c r="G109" s="6" t="n">
        <v>19.5538</v>
      </c>
      <c r="H109" s="6" t="n">
        <v>19.53</v>
      </c>
      <c r="I109" s="6" t="n">
        <v>2198.72</v>
      </c>
      <c r="J109" s="6" t="n">
        <v>2</v>
      </c>
      <c r="K109" s="6" t="n">
        <v>1407.8754</v>
      </c>
      <c r="L109" s="6" t="n">
        <v>1267.2</v>
      </c>
      <c r="M109" s="6" t="n">
        <v>0.8</v>
      </c>
      <c r="N109" s="6" t="n">
        <v>1.28</v>
      </c>
    </row>
    <row collapsed="false" customFormat="false" customHeight="false" hidden="false" ht="12.1" outlineLevel="0" r="110">
      <c r="A110" s="37" t="n">
        <v>44963</v>
      </c>
      <c r="B110" s="16" t="s">
        <v>375</v>
      </c>
      <c r="C110" s="16" t="s">
        <v>31</v>
      </c>
      <c r="D110" s="16" t="s">
        <v>32</v>
      </c>
      <c r="E110" s="7" t="n">
        <v>10</v>
      </c>
      <c r="F110" s="16" t="s">
        <v>19</v>
      </c>
      <c r="G110" s="6" t="n">
        <v>25.6904</v>
      </c>
      <c r="H110" s="6" t="n">
        <v>30.32</v>
      </c>
      <c r="I110" s="6" t="n">
        <v>3650.03</v>
      </c>
      <c r="J110" s="6" t="n">
        <v>0.37</v>
      </c>
      <c r="K110" s="6" t="n">
        <v>256.9042</v>
      </c>
      <c r="L110" s="6" t="n">
        <v>230.86</v>
      </c>
      <c r="M110" s="6" t="n">
        <v>0.63</v>
      </c>
      <c r="N110" s="6" t="n">
        <v>1.08</v>
      </c>
    </row>
    <row collapsed="false" customFormat="false" customHeight="false" hidden="false" ht="12.1" outlineLevel="0" r="111">
      <c r="A111" s="37" t="n">
        <v>44963</v>
      </c>
      <c r="B111" s="16" t="s">
        <v>375</v>
      </c>
      <c r="C111" s="16" t="s">
        <v>46</v>
      </c>
      <c r="D111" s="16" t="s">
        <v>47</v>
      </c>
      <c r="E111" s="7" t="n">
        <v>10</v>
      </c>
      <c r="F111" s="16" t="s">
        <v>19</v>
      </c>
      <c r="G111" s="6" t="n">
        <v>21.4673</v>
      </c>
      <c r="H111" s="6" t="n">
        <v>13.28</v>
      </c>
      <c r="I111" s="6" t="n">
        <v>764.22</v>
      </c>
      <c r="J111" s="6" t="n">
        <v>1.13</v>
      </c>
      <c r="K111" s="6" t="n">
        <v>214.6733</v>
      </c>
      <c r="L111" s="6" t="n">
        <v>135.14</v>
      </c>
      <c r="M111" s="6" t="n">
        <v>1.77</v>
      </c>
      <c r="N111" s="6" t="n">
        <v>1.45</v>
      </c>
    </row>
    <row collapsed="false" customFormat="false" customHeight="false" hidden="false" ht="12.1" outlineLevel="0" r="112">
      <c r="A112" s="37" t="n">
        <v>44967</v>
      </c>
      <c r="B112" s="16" t="s">
        <v>375</v>
      </c>
      <c r="C112" s="16" t="s">
        <v>28</v>
      </c>
      <c r="D112" s="16" t="s">
        <v>29</v>
      </c>
      <c r="E112" s="7" t="n">
        <v>5</v>
      </c>
      <c r="F112" s="16" t="s">
        <v>19</v>
      </c>
      <c r="G112" s="6" t="n">
        <v>16.7658</v>
      </c>
      <c r="H112" s="6" t="n">
        <v>150.87</v>
      </c>
      <c r="I112" s="6" t="n">
        <v>9572.1</v>
      </c>
      <c r="J112" s="6" t="n">
        <v>0.12</v>
      </c>
      <c r="K112" s="6" t="n">
        <v>83.8291</v>
      </c>
      <c r="L112" s="6" t="n">
        <v>75.08</v>
      </c>
      <c r="M112" s="6" t="n">
        <v>0.16</v>
      </c>
      <c r="N112" s="6" t="n">
        <v>0.14</v>
      </c>
    </row>
    <row collapsed="false" customFormat="false" customHeight="false" hidden="false" ht="12.1" outlineLevel="0" r="113">
      <c r="A113" s="37" t="n">
        <v>44971</v>
      </c>
      <c r="B113" s="16" t="s">
        <v>375</v>
      </c>
      <c r="C113" s="16" t="s">
        <v>37</v>
      </c>
      <c r="D113" s="16" t="s">
        <v>38</v>
      </c>
      <c r="E113" s="7" t="n">
        <v>30</v>
      </c>
      <c r="F113" s="16" t="s">
        <v>19</v>
      </c>
      <c r="G113" s="6" t="n">
        <v>66.2676</v>
      </c>
      <c r="H113" s="6" t="n">
        <v>34.2</v>
      </c>
      <c r="I113" s="6" t="n">
        <v>1888.6</v>
      </c>
      <c r="J113" s="6" t="n">
        <v>8.1</v>
      </c>
      <c r="K113" s="6" t="n">
        <v>1988.0289</v>
      </c>
      <c r="L113" s="6" t="n">
        <v>1391.62</v>
      </c>
      <c r="M113" s="6" t="n">
        <v>2.46</v>
      </c>
      <c r="N113" s="6" t="n">
        <v>1.84</v>
      </c>
    </row>
    <row collapsed="false" customFormat="false" customHeight="false" hidden="false" ht="12.1" outlineLevel="0" r="114">
      <c r="A114" s="37" t="n">
        <v>44987</v>
      </c>
      <c r="B114" s="16" t="s">
        <v>375</v>
      </c>
      <c r="C114" s="16" t="s">
        <v>37</v>
      </c>
      <c r="D114" s="16" t="s">
        <v>38</v>
      </c>
      <c r="E114" s="7" t="n">
        <v>30</v>
      </c>
      <c r="F114" s="16" t="s">
        <v>19</v>
      </c>
      <c r="G114" s="6" t="n">
        <v>14.2977</v>
      </c>
      <c r="H114" s="6" t="n">
        <v>31.68</v>
      </c>
      <c r="I114" s="6" t="n">
        <v>1888.6</v>
      </c>
      <c r="J114" s="6" t="n">
        <v>1.71</v>
      </c>
      <c r="K114" s="6" t="n">
        <v>428.9324</v>
      </c>
      <c r="L114" s="6" t="n">
        <v>300.25</v>
      </c>
      <c r="M114" s="6" t="n">
        <v>0.53</v>
      </c>
      <c r="N114" s="6" t="n">
        <v>0.42</v>
      </c>
    </row>
    <row collapsed="false" customFormat="false" customHeight="false" hidden="false" ht="12.1" outlineLevel="0" r="115">
      <c r="A115" s="37" t="n">
        <v>45008</v>
      </c>
      <c r="B115" s="16" t="s">
        <v>375</v>
      </c>
      <c r="C115" s="16" t="s">
        <v>16</v>
      </c>
      <c r="D115" s="16" t="s">
        <v>18</v>
      </c>
      <c r="E115" s="7" t="n">
        <v>65</v>
      </c>
      <c r="F115" s="16" t="s">
        <v>19</v>
      </c>
      <c r="G115" s="6" t="n">
        <v>53.9462</v>
      </c>
      <c r="H115" s="6" t="n">
        <v>36.19</v>
      </c>
      <c r="I115" s="6" t="n">
        <v>2452.45</v>
      </c>
      <c r="J115" s="6" t="n">
        <v>13.67</v>
      </c>
      <c r="K115" s="6" t="n">
        <v>3506.5047</v>
      </c>
      <c r="L115" s="6" t="n">
        <v>2454.51</v>
      </c>
      <c r="M115" s="6" t="n">
        <v>1.54</v>
      </c>
      <c r="N115" s="6" t="n">
        <v>1.36</v>
      </c>
    </row>
    <row collapsed="false" customFormat="false" customHeight="false" hidden="false" ht="12.1" outlineLevel="0" r="116">
      <c r="A116" s="37" t="n">
        <v>45021</v>
      </c>
      <c r="B116" s="16" t="s">
        <v>375</v>
      </c>
      <c r="C116" s="16" t="s">
        <v>34</v>
      </c>
      <c r="D116" s="16" t="s">
        <v>35</v>
      </c>
      <c r="E116" s="7" t="n">
        <v>27</v>
      </c>
      <c r="F116" s="16" t="s">
        <v>19</v>
      </c>
      <c r="G116" s="6" t="n">
        <v>49.2009</v>
      </c>
      <c r="H116" s="6" t="n">
        <v>41.84</v>
      </c>
      <c r="I116" s="6" t="n">
        <v>3569.63</v>
      </c>
      <c r="J116" s="6" t="n">
        <v>1.67</v>
      </c>
      <c r="K116" s="6" t="n">
        <v>1328.4245</v>
      </c>
      <c r="L116" s="6" t="n">
        <v>1195.9</v>
      </c>
      <c r="M116" s="6" t="n">
        <v>1.24</v>
      </c>
      <c r="N116" s="6" t="n">
        <v>1.33</v>
      </c>
    </row>
    <row collapsed="false" customFormat="false" customHeight="false" hidden="false" ht="12.1" outlineLevel="0" r="117">
      <c r="A117" s="37" t="n">
        <v>45022</v>
      </c>
      <c r="B117" s="16" t="s">
        <v>375</v>
      </c>
      <c r="C117" s="16" t="s">
        <v>25</v>
      </c>
      <c r="D117" s="16" t="s">
        <v>26</v>
      </c>
      <c r="E117" s="7" t="n">
        <v>72</v>
      </c>
      <c r="F117" s="16" t="s">
        <v>19</v>
      </c>
      <c r="G117" s="6" t="n">
        <v>22.0999</v>
      </c>
      <c r="H117" s="6" t="n">
        <v>19.88</v>
      </c>
      <c r="I117" s="6" t="n">
        <v>2198.72</v>
      </c>
      <c r="J117" s="6" t="n">
        <v>2</v>
      </c>
      <c r="K117" s="6" t="n">
        <v>1591.1939</v>
      </c>
      <c r="L117" s="6" t="n">
        <v>1432.2</v>
      </c>
      <c r="M117" s="6" t="n">
        <v>0.9</v>
      </c>
      <c r="N117" s="6" t="n">
        <v>1.26</v>
      </c>
    </row>
    <row collapsed="false" customFormat="false" customHeight="false" hidden="false" ht="12.1" outlineLevel="0" r="118">
      <c r="A118" s="37" t="n">
        <v>45043</v>
      </c>
      <c r="B118" s="16" t="s">
        <v>375</v>
      </c>
      <c r="C118" s="16" t="s">
        <v>54</v>
      </c>
      <c r="D118" s="16" t="s">
        <v>55</v>
      </c>
      <c r="E118" s="7" t="n">
        <v>3</v>
      </c>
      <c r="F118" s="16" t="s">
        <v>19</v>
      </c>
      <c r="G118" s="6" t="n">
        <v>58.7717</v>
      </c>
      <c r="H118" s="6" t="n">
        <v>8.31</v>
      </c>
      <c r="I118" s="6" t="n">
        <v>1239.15</v>
      </c>
      <c r="J118" s="6" t="n">
        <v>0.22</v>
      </c>
      <c r="K118" s="6" t="n">
        <v>176.3152</v>
      </c>
      <c r="L118" s="6" t="n">
        <v>158.36</v>
      </c>
      <c r="M118" s="6" t="n">
        <v>4.26</v>
      </c>
      <c r="N118" s="6" t="n">
        <v>7.78</v>
      </c>
    </row>
    <row collapsed="false" customFormat="false" customHeight="false" hidden="false" ht="12.1" outlineLevel="0" r="119">
      <c r="A119" s="37" t="n">
        <v>45050</v>
      </c>
      <c r="B119" s="16" t="s">
        <v>375</v>
      </c>
      <c r="C119" s="16" t="s">
        <v>31</v>
      </c>
      <c r="D119" s="16" t="s">
        <v>32</v>
      </c>
      <c r="E119" s="7" t="n">
        <v>10</v>
      </c>
      <c r="F119" s="16" t="s">
        <v>19</v>
      </c>
      <c r="G119" s="6" t="n">
        <v>9.9134</v>
      </c>
      <c r="H119" s="6" t="n">
        <v>30.65</v>
      </c>
      <c r="I119" s="6" t="n">
        <v>3650.03</v>
      </c>
      <c r="J119" s="6" t="n">
        <v>0.13</v>
      </c>
      <c r="K119" s="6" t="n">
        <v>99.1339</v>
      </c>
      <c r="L119" s="6" t="n">
        <v>88.82</v>
      </c>
      <c r="M119" s="6" t="n">
        <v>0.24</v>
      </c>
      <c r="N119" s="6" t="n">
        <v>0.37</v>
      </c>
    </row>
    <row collapsed="false" customFormat="false" customHeight="false" hidden="false" ht="12.1" outlineLevel="0" r="120">
      <c r="A120" s="37" t="n">
        <v>45051</v>
      </c>
      <c r="B120" s="16" t="s">
        <v>375</v>
      </c>
      <c r="C120" s="16" t="s">
        <v>46</v>
      </c>
      <c r="D120" s="16" t="s">
        <v>47</v>
      </c>
      <c r="E120" s="7" t="n">
        <v>10</v>
      </c>
      <c r="F120" s="16" t="s">
        <v>19</v>
      </c>
      <c r="G120" s="6" t="n">
        <v>24.2131</v>
      </c>
      <c r="H120" s="6" t="n">
        <v>12.61</v>
      </c>
      <c r="I120" s="6" t="n">
        <v>764.22</v>
      </c>
      <c r="J120" s="6" t="n">
        <v>1.14</v>
      </c>
      <c r="K120" s="6" t="n">
        <v>242.1308</v>
      </c>
      <c r="L120" s="6" t="n">
        <v>152.51</v>
      </c>
      <c r="M120" s="6" t="n">
        <v>2</v>
      </c>
      <c r="N120" s="6" t="n">
        <v>1.54</v>
      </c>
    </row>
    <row collapsed="false" customFormat="false" customHeight="false" hidden="false" ht="12.1" outlineLevel="0" r="121">
      <c r="A121" s="37" t="n">
        <v>45057</v>
      </c>
      <c r="B121" s="16" t="s">
        <v>375</v>
      </c>
      <c r="C121" s="16" t="s">
        <v>21</v>
      </c>
      <c r="D121" s="16" t="s">
        <v>22</v>
      </c>
      <c r="E121" s="7" t="n">
        <v>400</v>
      </c>
      <c r="F121" s="16" t="s">
        <v>23</v>
      </c>
      <c r="G121" s="6" t="n">
        <v>25</v>
      </c>
      <c r="H121" s="6" t="n">
        <v>229.32</v>
      </c>
      <c r="I121" s="6" t="n">
        <v>227.24</v>
      </c>
      <c r="J121" s="6" t="n">
        <v>1300</v>
      </c>
      <c r="K121" s="6" t="n">
        <v>10000</v>
      </c>
      <c r="L121" s="6" t="n">
        <v>8700</v>
      </c>
      <c r="M121" s="6" t="n">
        <v>9.57</v>
      </c>
      <c r="N121" s="6" t="n">
        <v>9.48</v>
      </c>
    </row>
    <row collapsed="false" customFormat="false" customHeight="false" hidden="false" ht="12.1" outlineLevel="0" r="122">
      <c r="A122" s="37" t="n">
        <v>45058</v>
      </c>
      <c r="B122" s="16" t="s">
        <v>375</v>
      </c>
      <c r="C122" s="16" t="s">
        <v>28</v>
      </c>
      <c r="D122" s="16" t="s">
        <v>29</v>
      </c>
      <c r="E122" s="7" t="n">
        <v>5</v>
      </c>
      <c r="F122" s="16" t="s">
        <v>19</v>
      </c>
      <c r="G122" s="6" t="n">
        <v>18.2123</v>
      </c>
      <c r="H122" s="6" t="n">
        <v>173.75</v>
      </c>
      <c r="I122" s="6" t="n">
        <v>9572.1</v>
      </c>
      <c r="J122" s="6" t="n">
        <v>0.12</v>
      </c>
      <c r="K122" s="6" t="n">
        <v>91.0615</v>
      </c>
      <c r="L122" s="6" t="n">
        <v>81.96</v>
      </c>
      <c r="M122" s="6" t="n">
        <v>0.17</v>
      </c>
      <c r="N122" s="6" t="n">
        <v>0.12</v>
      </c>
    </row>
    <row collapsed="false" customFormat="false" customHeight="false" hidden="false" ht="12.1" outlineLevel="0" r="123">
      <c r="A123" s="37" t="n">
        <v>45078</v>
      </c>
      <c r="B123" s="16" t="s">
        <v>375</v>
      </c>
      <c r="C123" s="16" t="s">
        <v>37</v>
      </c>
      <c r="D123" s="16" t="s">
        <v>38</v>
      </c>
      <c r="E123" s="7" t="n">
        <v>30</v>
      </c>
      <c r="F123" s="16" t="s">
        <v>19</v>
      </c>
      <c r="G123" s="6" t="n">
        <v>15.3889</v>
      </c>
      <c r="H123" s="6" t="n">
        <v>28.66</v>
      </c>
      <c r="I123" s="6" t="n">
        <v>1888.6</v>
      </c>
      <c r="J123" s="6" t="n">
        <v>1.71</v>
      </c>
      <c r="K123" s="6" t="n">
        <v>461.6669</v>
      </c>
      <c r="L123" s="6" t="n">
        <v>323.17</v>
      </c>
      <c r="M123" s="6" t="n">
        <v>0.57</v>
      </c>
      <c r="N123" s="6" t="n">
        <v>0.46</v>
      </c>
    </row>
    <row collapsed="false" customFormat="false" customHeight="false" hidden="false" ht="12.1" outlineLevel="0" r="124">
      <c r="A124" s="37" t="n">
        <v>45114</v>
      </c>
      <c r="B124" s="16" t="s">
        <v>375</v>
      </c>
      <c r="C124" s="16" t="s">
        <v>25</v>
      </c>
      <c r="D124" s="16" t="s">
        <v>26</v>
      </c>
      <c r="E124" s="7" t="n">
        <v>72</v>
      </c>
      <c r="F124" s="16" t="s">
        <v>19</v>
      </c>
      <c r="G124" s="6" t="n">
        <v>25.7343</v>
      </c>
      <c r="H124" s="6" t="n">
        <v>15.87</v>
      </c>
      <c r="I124" s="6" t="n">
        <v>2198.72</v>
      </c>
      <c r="J124" s="6" t="n">
        <v>2</v>
      </c>
      <c r="K124" s="6" t="n">
        <v>1852.8711</v>
      </c>
      <c r="L124" s="6" t="n">
        <v>1667.73</v>
      </c>
      <c r="M124" s="6" t="n">
        <v>1.05</v>
      </c>
      <c r="N124" s="6" t="n">
        <v>1.58</v>
      </c>
    </row>
    <row collapsed="false" customFormat="false" customHeight="false" hidden="false" ht="12.1" outlineLevel="0" r="125">
      <c r="A125" s="37" t="n">
        <v>45120</v>
      </c>
      <c r="B125" s="16" t="s">
        <v>375</v>
      </c>
      <c r="C125" s="16" t="s">
        <v>16</v>
      </c>
      <c r="D125" s="16" t="s">
        <v>18</v>
      </c>
      <c r="E125" s="7" t="n">
        <v>65</v>
      </c>
      <c r="F125" s="16" t="s">
        <v>19</v>
      </c>
      <c r="G125" s="6" t="n">
        <v>63.5283</v>
      </c>
      <c r="H125" s="6" t="n">
        <v>33.73</v>
      </c>
      <c r="I125" s="6" t="n">
        <v>2452.45</v>
      </c>
      <c r="J125" s="6" t="n">
        <v>13.67</v>
      </c>
      <c r="K125" s="6" t="n">
        <v>4129.3418</v>
      </c>
      <c r="L125" s="6" t="n">
        <v>2890.49</v>
      </c>
      <c r="M125" s="6" t="n">
        <v>1.81</v>
      </c>
      <c r="N125" s="6" t="n">
        <v>1.45</v>
      </c>
    </row>
    <row collapsed="false" customFormat="false" customHeight="false" hidden="false" ht="12.1" outlineLevel="0" r="126">
      <c r="A126" s="37" t="n">
        <v>45142</v>
      </c>
      <c r="B126" s="16" t="s">
        <v>375</v>
      </c>
      <c r="C126" s="16" t="s">
        <v>31</v>
      </c>
      <c r="D126" s="16" t="s">
        <v>32</v>
      </c>
      <c r="E126" s="7" t="n">
        <v>10</v>
      </c>
      <c r="F126" s="16" t="s">
        <v>19</v>
      </c>
      <c r="G126" s="6" t="n">
        <v>11.7224</v>
      </c>
      <c r="H126" s="6" t="n">
        <v>34.87</v>
      </c>
      <c r="I126" s="6" t="n">
        <v>3650.03</v>
      </c>
      <c r="J126" s="6" t="n">
        <v>0.13</v>
      </c>
      <c r="K126" s="6" t="n">
        <v>117.224</v>
      </c>
      <c r="L126" s="6" t="n">
        <v>105.03</v>
      </c>
      <c r="M126" s="6" t="n">
        <v>0.29</v>
      </c>
      <c r="N126" s="6" t="n">
        <v>0.32</v>
      </c>
    </row>
    <row collapsed="false" customFormat="false" customHeight="false" hidden="false" ht="12.1" outlineLevel="0" r="127">
      <c r="A127" s="37" t="n">
        <v>45149</v>
      </c>
      <c r="B127" s="16" t="s">
        <v>375</v>
      </c>
      <c r="C127" s="16" t="s">
        <v>46</v>
      </c>
      <c r="D127" s="16" t="s">
        <v>47</v>
      </c>
      <c r="E127" s="7" t="n">
        <v>10</v>
      </c>
      <c r="F127" s="16" t="s">
        <v>19</v>
      </c>
      <c r="G127" s="6" t="n">
        <v>30.1566</v>
      </c>
      <c r="H127" s="6" t="n">
        <v>13.07</v>
      </c>
      <c r="I127" s="6" t="n">
        <v>764.22</v>
      </c>
      <c r="J127" s="6" t="n">
        <v>1.15</v>
      </c>
      <c r="K127" s="6" t="n">
        <v>301.5661</v>
      </c>
      <c r="L127" s="6" t="n">
        <v>189.69</v>
      </c>
      <c r="M127" s="6" t="n">
        <v>2.48</v>
      </c>
      <c r="N127" s="6" t="n">
        <v>1.49</v>
      </c>
    </row>
    <row collapsed="false" customFormat="false" customHeight="false" hidden="false" ht="12.1" outlineLevel="0" r="128">
      <c r="A128" s="37" t="n">
        <v>45149</v>
      </c>
      <c r="B128" s="16" t="s">
        <v>375</v>
      </c>
      <c r="C128" s="16" t="s">
        <v>28</v>
      </c>
      <c r="D128" s="16" t="s">
        <v>29</v>
      </c>
      <c r="E128" s="7" t="n">
        <v>5</v>
      </c>
      <c r="F128" s="16" t="s">
        <v>19</v>
      </c>
      <c r="G128" s="6" t="n">
        <v>23.3471</v>
      </c>
      <c r="H128" s="6" t="n">
        <v>177.97</v>
      </c>
      <c r="I128" s="6" t="n">
        <v>9572.1</v>
      </c>
      <c r="J128" s="6" t="n">
        <v>0.12</v>
      </c>
      <c r="K128" s="6" t="n">
        <v>116.7353</v>
      </c>
      <c r="L128" s="6" t="n">
        <v>105.06</v>
      </c>
      <c r="M128" s="6" t="n">
        <v>0.22</v>
      </c>
      <c r="N128" s="6" t="n">
        <v>0.12</v>
      </c>
    </row>
    <row collapsed="false" customFormat="false" customHeight="false" hidden="false" ht="12.1" outlineLevel="0" r="129">
      <c r="A129" s="37" t="n">
        <v>45169</v>
      </c>
      <c r="B129" s="16" t="s">
        <v>375</v>
      </c>
      <c r="C129" s="16" t="s">
        <v>37</v>
      </c>
      <c r="D129" s="16" t="s">
        <v>38</v>
      </c>
      <c r="E129" s="7" t="n">
        <v>30</v>
      </c>
      <c r="F129" s="16" t="s">
        <v>19</v>
      </c>
      <c r="G129" s="6" t="n">
        <v>18.2264</v>
      </c>
      <c r="H129" s="6" t="n">
        <v>33.1</v>
      </c>
      <c r="I129" s="6" t="n">
        <v>1888.6</v>
      </c>
      <c r="J129" s="6" t="n">
        <v>1.71</v>
      </c>
      <c r="K129" s="6" t="n">
        <v>546.7913</v>
      </c>
      <c r="L129" s="6" t="n">
        <v>382.75</v>
      </c>
      <c r="M129" s="6" t="n">
        <v>0.68</v>
      </c>
      <c r="N129" s="6" t="n">
        <v>0.4</v>
      </c>
    </row>
    <row collapsed="false" customFormat="false" customHeight="false" hidden="false" ht="12.1" outlineLevel="0" r="130">
      <c r="A130" s="37" t="n">
        <v>45197</v>
      </c>
      <c r="B130" s="16" t="s">
        <v>375</v>
      </c>
      <c r="C130" s="16" t="s">
        <v>16</v>
      </c>
      <c r="D130" s="16" t="s">
        <v>18</v>
      </c>
      <c r="E130" s="7" t="n">
        <v>65</v>
      </c>
      <c r="F130" s="16" t="s">
        <v>19</v>
      </c>
      <c r="G130" s="6" t="n">
        <v>67.6465</v>
      </c>
      <c r="H130" s="6" t="n">
        <v>31.85</v>
      </c>
      <c r="I130" s="6" t="n">
        <v>2452.45</v>
      </c>
      <c r="J130" s="6" t="n">
        <v>13.67</v>
      </c>
      <c r="K130" s="6" t="n">
        <v>4397.0225</v>
      </c>
      <c r="L130" s="6" t="n">
        <v>3077.87</v>
      </c>
      <c r="M130" s="6" t="n">
        <v>1.93</v>
      </c>
      <c r="N130" s="6" t="n">
        <v>1.54</v>
      </c>
    </row>
    <row collapsed="false" customFormat="false" customHeight="false" hidden="false" ht="12.1" outlineLevel="0" r="131">
      <c r="A131" s="37" t="n">
        <v>45205</v>
      </c>
      <c r="B131" s="16" t="s">
        <v>375</v>
      </c>
      <c r="C131" s="16" t="s">
        <v>25</v>
      </c>
      <c r="D131" s="16" t="s">
        <v>26</v>
      </c>
      <c r="E131" s="7" t="n">
        <v>72</v>
      </c>
      <c r="F131" s="16" t="s">
        <v>19</v>
      </c>
      <c r="G131" s="6" t="n">
        <v>27.71</v>
      </c>
      <c r="H131" s="6" t="n">
        <v>14.83</v>
      </c>
      <c r="I131" s="6" t="n">
        <v>2198.72</v>
      </c>
      <c r="J131" s="6" t="n">
        <v>2</v>
      </c>
      <c r="K131" s="6" t="n">
        <v>1995.1188</v>
      </c>
      <c r="L131" s="6" t="n">
        <v>1795.77</v>
      </c>
      <c r="M131" s="6" t="n">
        <v>1.13</v>
      </c>
      <c r="N131" s="6" t="n">
        <v>1.69</v>
      </c>
    </row>
    <row collapsed="false" customFormat="false" customHeight="false" hidden="false" ht="12.1" outlineLevel="0" r="132">
      <c r="A132" s="37" t="n">
        <v>45226</v>
      </c>
      <c r="B132" s="16" t="s">
        <v>375</v>
      </c>
      <c r="C132" s="16" t="s">
        <v>46</v>
      </c>
      <c r="D132" s="16" t="s">
        <v>47</v>
      </c>
      <c r="E132" s="7" t="n">
        <v>10</v>
      </c>
      <c r="F132" s="16" t="s">
        <v>19</v>
      </c>
      <c r="G132" s="6" t="n">
        <v>29.2848</v>
      </c>
      <c r="H132" s="6" t="n">
        <v>13.57</v>
      </c>
      <c r="I132" s="6" t="n">
        <v>764.22</v>
      </c>
      <c r="J132" s="6" t="n">
        <v>1.16</v>
      </c>
      <c r="K132" s="6" t="n">
        <v>292.8478</v>
      </c>
      <c r="L132" s="6" t="n">
        <v>184.32</v>
      </c>
      <c r="M132" s="6" t="n">
        <v>2.41</v>
      </c>
      <c r="N132" s="6" t="n">
        <v>1.45</v>
      </c>
    </row>
    <row collapsed="false" customFormat="false" customHeight="false" hidden="false" ht="12.1" outlineLevel="0" r="133">
      <c r="A133" s="37" t="n">
        <v>45236</v>
      </c>
      <c r="B133" s="16" t="s">
        <v>375</v>
      </c>
      <c r="C133" s="16" t="s">
        <v>31</v>
      </c>
      <c r="D133" s="16" t="s">
        <v>32</v>
      </c>
      <c r="E133" s="7" t="n">
        <v>10</v>
      </c>
      <c r="F133" s="16" t="s">
        <v>19</v>
      </c>
      <c r="G133" s="6" t="n">
        <v>11.6294</v>
      </c>
      <c r="H133" s="6" t="n">
        <v>38.14</v>
      </c>
      <c r="I133" s="6" t="n">
        <v>3650.03</v>
      </c>
      <c r="J133" s="6" t="n">
        <v>0.13</v>
      </c>
      <c r="K133" s="6" t="n">
        <v>116.2939</v>
      </c>
      <c r="L133" s="6" t="n">
        <v>104.2</v>
      </c>
      <c r="M133" s="6" t="n">
        <v>0.29</v>
      </c>
      <c r="N133" s="6" t="n">
        <v>0.29</v>
      </c>
    </row>
    <row collapsed="false" customFormat="false" customHeight="false" hidden="false" ht="12.1" outlineLevel="0" r="134">
      <c r="A134" s="37" t="n">
        <v>45240</v>
      </c>
      <c r="B134" s="16" t="s">
        <v>375</v>
      </c>
      <c r="C134" s="16" t="s">
        <v>28</v>
      </c>
      <c r="D134" s="16" t="s">
        <v>29</v>
      </c>
      <c r="E134" s="7" t="n">
        <v>5</v>
      </c>
      <c r="F134" s="16" t="s">
        <v>19</v>
      </c>
      <c r="G134" s="6" t="n">
        <v>22.0624</v>
      </c>
      <c r="H134" s="6" t="n">
        <v>182.41</v>
      </c>
      <c r="I134" s="6" t="n">
        <v>9572.1</v>
      </c>
      <c r="J134" s="6" t="n">
        <v>0.12</v>
      </c>
      <c r="K134" s="6" t="n">
        <v>110.3119</v>
      </c>
      <c r="L134" s="6" t="n">
        <v>99.28</v>
      </c>
      <c r="M134" s="6" t="n">
        <v>0.21</v>
      </c>
      <c r="N134" s="6" t="n">
        <v>0.12</v>
      </c>
    </row>
    <row collapsed="false" customFormat="false" customHeight="false" hidden="false" ht="12.1" outlineLevel="0" r="135">
      <c r="A135" s="37" t="n">
        <v>45260</v>
      </c>
      <c r="B135" s="16" t="s">
        <v>375</v>
      </c>
      <c r="C135" s="16" t="s">
        <v>37</v>
      </c>
      <c r="D135" s="16" t="s">
        <v>38</v>
      </c>
      <c r="E135" s="7" t="n">
        <v>30</v>
      </c>
      <c r="F135" s="16" t="s">
        <v>19</v>
      </c>
      <c r="G135" s="6" t="n">
        <v>16.888</v>
      </c>
      <c r="H135" s="6" t="n">
        <v>31.7</v>
      </c>
      <c r="I135" s="6" t="n">
        <v>1888.6</v>
      </c>
      <c r="J135" s="6" t="n">
        <v>1.71</v>
      </c>
      <c r="K135" s="6" t="n">
        <v>506.6394</v>
      </c>
      <c r="L135" s="6" t="n">
        <v>354.65</v>
      </c>
      <c r="M135" s="6" t="n">
        <v>0.63</v>
      </c>
      <c r="N135" s="6" t="n">
        <v>0.42</v>
      </c>
    </row>
    <row collapsed="false" customFormat="false" customHeight="false" hidden="false" ht="12.1" outlineLevel="0" r="136">
      <c r="A136" s="37" t="n">
        <v>45280</v>
      </c>
      <c r="B136" s="16" t="s">
        <v>375</v>
      </c>
      <c r="C136" s="16" t="s">
        <v>40</v>
      </c>
      <c r="D136" s="16" t="s">
        <v>41</v>
      </c>
      <c r="E136" s="7" t="n">
        <v>4</v>
      </c>
      <c r="F136" s="16" t="s">
        <v>19</v>
      </c>
      <c r="G136" s="6" t="n">
        <v>90.087</v>
      </c>
      <c r="H136" s="6" t="n">
        <v>75.39</v>
      </c>
      <c r="I136" s="6" t="n">
        <v>17456.44</v>
      </c>
      <c r="J136" s="6" t="n">
        <v>0.4</v>
      </c>
      <c r="K136" s="6" t="n">
        <v>360.348</v>
      </c>
      <c r="L136" s="6" t="n">
        <v>324.31</v>
      </c>
      <c r="M136" s="6" t="n">
        <v>0.46</v>
      </c>
      <c r="N136" s="6" t="n">
        <v>1.19</v>
      </c>
    </row>
    <row collapsed="false" customFormat="false" customHeight="false" hidden="false" ht="12.1" outlineLevel="0" r="137">
      <c r="A137" s="37" t="n">
        <v>45281</v>
      </c>
      <c r="B137" s="16" t="s">
        <v>375</v>
      </c>
      <c r="C137" s="16" t="s">
        <v>16</v>
      </c>
      <c r="D137" s="16" t="s">
        <v>18</v>
      </c>
      <c r="E137" s="7" t="n">
        <v>65</v>
      </c>
      <c r="F137" s="16" t="s">
        <v>19</v>
      </c>
      <c r="G137" s="6" t="n">
        <v>63.3743</v>
      </c>
      <c r="H137" s="6" t="n">
        <v>29.49</v>
      </c>
      <c r="I137" s="6" t="n">
        <v>2452.45</v>
      </c>
      <c r="J137" s="6" t="n">
        <v>13.67</v>
      </c>
      <c r="K137" s="6" t="n">
        <v>4119.3312</v>
      </c>
      <c r="L137" s="6" t="n">
        <v>2883.49</v>
      </c>
      <c r="M137" s="6" t="n">
        <v>1.81</v>
      </c>
      <c r="N137" s="6" t="n">
        <v>1.66</v>
      </c>
    </row>
    <row collapsed="false" customFormat="false" customHeight="false" hidden="false" ht="12.1" outlineLevel="0" r="138">
      <c r="A138" s="37" t="n">
        <v>45300</v>
      </c>
      <c r="B138" s="16" t="s">
        <v>375</v>
      </c>
      <c r="C138" s="16" t="s">
        <v>25</v>
      </c>
      <c r="D138" s="16" t="s">
        <v>26</v>
      </c>
      <c r="E138" s="7" t="n">
        <v>72</v>
      </c>
      <c r="F138" s="16" t="s">
        <v>19</v>
      </c>
      <c r="G138" s="6" t="n">
        <v>24.9333</v>
      </c>
      <c r="H138" s="6" t="n">
        <v>17.32</v>
      </c>
      <c r="I138" s="6" t="n">
        <v>2198.72</v>
      </c>
      <c r="J138" s="6" t="n">
        <v>2</v>
      </c>
      <c r="K138" s="6" t="n">
        <v>1795.201</v>
      </c>
      <c r="L138" s="6" t="n">
        <v>1615.82</v>
      </c>
      <c r="M138" s="6" t="n">
        <v>1.02</v>
      </c>
      <c r="N138" s="6" t="n">
        <v>1.44</v>
      </c>
    </row>
    <row collapsed="false" customFormat="false" customHeight="false" hidden="false" ht="12.1" outlineLevel="0" r="139">
      <c r="A139" s="37" t="n">
        <v>45328</v>
      </c>
      <c r="B139" s="16" t="s">
        <v>375</v>
      </c>
      <c r="C139" s="16" t="s">
        <v>31</v>
      </c>
      <c r="D139" s="16" t="s">
        <v>32</v>
      </c>
      <c r="E139" s="7" t="n">
        <v>10</v>
      </c>
      <c r="F139" s="16" t="s">
        <v>19</v>
      </c>
      <c r="G139" s="6" t="n">
        <v>11.4054</v>
      </c>
      <c r="H139" s="6" t="n">
        <v>42.77</v>
      </c>
      <c r="I139" s="6" t="n">
        <v>3650.03</v>
      </c>
      <c r="J139" s="6" t="n">
        <v>0.13</v>
      </c>
      <c r="K139" s="6" t="n">
        <v>114.0543</v>
      </c>
      <c r="L139" s="6" t="n">
        <v>102.19</v>
      </c>
      <c r="M139" s="6" t="n">
        <v>0.28</v>
      </c>
      <c r="N139" s="6" t="n">
        <v>0.26</v>
      </c>
    </row>
    <row collapsed="false" customFormat="false" customHeight="false" hidden="false" ht="12.1" outlineLevel="0" r="140">
      <c r="A140" s="37" t="n">
        <v>45328</v>
      </c>
      <c r="B140" s="16" t="s">
        <v>375</v>
      </c>
      <c r="C140" s="16" t="s">
        <v>46</v>
      </c>
      <c r="D140" s="16" t="s">
        <v>47</v>
      </c>
      <c r="E140" s="7" t="n">
        <v>10</v>
      </c>
      <c r="F140" s="16" t="s">
        <v>19</v>
      </c>
      <c r="G140" s="6" t="n">
        <v>28.7417</v>
      </c>
      <c r="H140" s="6" t="n">
        <v>14.31</v>
      </c>
      <c r="I140" s="6" t="n">
        <v>764.22</v>
      </c>
      <c r="J140" s="6" t="n">
        <v>1.17</v>
      </c>
      <c r="K140" s="6" t="n">
        <v>287.4167</v>
      </c>
      <c r="L140" s="6" t="n">
        <v>180.66</v>
      </c>
      <c r="M140" s="6" t="n">
        <v>2.36</v>
      </c>
      <c r="N140" s="6" t="n">
        <v>1.38</v>
      </c>
    </row>
    <row collapsed="false" customFormat="false" customHeight="false" hidden="false" ht="12.1" outlineLevel="0" r="141">
      <c r="A141" s="37" t="n">
        <v>45331</v>
      </c>
      <c r="B141" s="16" t="s">
        <v>375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21.9015</v>
      </c>
      <c r="H141" s="6" t="n">
        <v>188.32</v>
      </c>
      <c r="I141" s="6" t="n">
        <v>9572.1</v>
      </c>
      <c r="J141" s="6" t="n">
        <v>0.12</v>
      </c>
      <c r="K141" s="6" t="n">
        <v>109.5073</v>
      </c>
      <c r="L141" s="6" t="n">
        <v>98.56</v>
      </c>
      <c r="M141" s="6" t="n">
        <v>0.21</v>
      </c>
      <c r="N141" s="6" t="n">
        <v>0.11</v>
      </c>
    </row>
    <row collapsed="false" customFormat="false" customHeight="false" hidden="false" ht="12.1" outlineLevel="0" r="142">
      <c r="A142" s="37" t="n">
        <v>45337</v>
      </c>
      <c r="B142" s="16" t="s">
        <v>375</v>
      </c>
      <c r="C142" s="16" t="s">
        <v>37</v>
      </c>
      <c r="D142" s="16" t="s">
        <v>38</v>
      </c>
      <c r="E142" s="7" t="n">
        <v>30</v>
      </c>
      <c r="F142" s="16" t="s">
        <v>19</v>
      </c>
      <c r="G142" s="6" t="n">
        <v>12.8004</v>
      </c>
      <c r="H142" s="6" t="n">
        <v>33.03</v>
      </c>
      <c r="I142" s="6" t="n">
        <v>1888.6</v>
      </c>
      <c r="J142" s="6" t="n">
        <v>1.26</v>
      </c>
      <c r="K142" s="6" t="n">
        <v>384.0127</v>
      </c>
      <c r="L142" s="6" t="n">
        <v>268.81</v>
      </c>
      <c r="M142" s="6" t="n">
        <v>0.47</v>
      </c>
      <c r="N142" s="6" t="n">
        <v>0.3</v>
      </c>
    </row>
    <row collapsed="false" customFormat="false" customHeight="false" hidden="false" ht="12.1" outlineLevel="0" r="143">
      <c r="A143" s="37" t="n">
        <v>45358</v>
      </c>
      <c r="B143" s="16" t="s">
        <v>375</v>
      </c>
      <c r="C143" s="16" t="s">
        <v>37</v>
      </c>
      <c r="D143" s="16" t="s">
        <v>38</v>
      </c>
      <c r="E143" s="7" t="n">
        <v>30</v>
      </c>
      <c r="F143" s="16" t="s">
        <v>19</v>
      </c>
      <c r="G143" s="6" t="n">
        <v>18.0682</v>
      </c>
      <c r="H143" s="6" t="n">
        <v>34.56</v>
      </c>
      <c r="I143" s="6" t="n">
        <v>1888.6</v>
      </c>
      <c r="J143" s="6" t="n">
        <v>1.8</v>
      </c>
      <c r="K143" s="6" t="n">
        <v>542.0472</v>
      </c>
      <c r="L143" s="6" t="n">
        <v>379.43</v>
      </c>
      <c r="M143" s="6" t="n">
        <v>0.67</v>
      </c>
      <c r="N143" s="6" t="n">
        <v>0.41</v>
      </c>
    </row>
    <row collapsed="false" customFormat="false" customHeight="false" hidden="false" ht="12.1" outlineLevel="0" r="144">
      <c r="A144" s="37" t="n">
        <v>45372</v>
      </c>
      <c r="B144" s="16" t="s">
        <v>375</v>
      </c>
      <c r="C144" s="16" t="s">
        <v>16</v>
      </c>
      <c r="D144" s="16" t="s">
        <v>18</v>
      </c>
      <c r="E144" s="7" t="n">
        <v>65</v>
      </c>
      <c r="F144" s="16" t="s">
        <v>19</v>
      </c>
      <c r="G144" s="6" t="n">
        <v>68.8658</v>
      </c>
      <c r="H144" s="6" t="n">
        <v>30.98</v>
      </c>
      <c r="I144" s="6" t="n">
        <v>2452.45</v>
      </c>
      <c r="J144" s="6" t="n">
        <v>14.49</v>
      </c>
      <c r="K144" s="6" t="n">
        <v>4476.2752</v>
      </c>
      <c r="L144" s="6" t="n">
        <v>3133.25</v>
      </c>
      <c r="M144" s="6" t="n">
        <v>1.97</v>
      </c>
      <c r="N144" s="6" t="n">
        <v>1.68</v>
      </c>
    </row>
    <row collapsed="false" customFormat="false" customHeight="false" hidden="false" ht="12.1" outlineLevel="0" r="145">
      <c r="A145" s="37" t="n">
        <v>45386</v>
      </c>
      <c r="B145" s="16" t="s">
        <v>375</v>
      </c>
      <c r="C145" s="16" t="s">
        <v>34</v>
      </c>
      <c r="D145" s="16" t="s">
        <v>35</v>
      </c>
      <c r="E145" s="7" t="n">
        <v>27</v>
      </c>
      <c r="F145" s="16" t="s">
        <v>19</v>
      </c>
      <c r="G145" s="6" t="n">
        <v>70.2158</v>
      </c>
      <c r="H145" s="6" t="n">
        <v>27.27</v>
      </c>
      <c r="I145" s="6" t="n">
        <v>3569.63</v>
      </c>
      <c r="J145" s="6" t="n">
        <v>2.05</v>
      </c>
      <c r="K145" s="6" t="n">
        <v>1895.8264</v>
      </c>
      <c r="L145" s="6" t="n">
        <v>1706.43</v>
      </c>
      <c r="M145" s="6" t="n">
        <v>1.77</v>
      </c>
      <c r="N145" s="6" t="n">
        <v>2.51</v>
      </c>
    </row>
    <row collapsed="false" customFormat="false" customHeight="false" hidden="false" ht="12.1" outlineLevel="0" r="146">
      <c r="A146" s="37" t="n">
        <v>45391</v>
      </c>
      <c r="B146" s="16" t="s">
        <v>375</v>
      </c>
      <c r="C146" s="16" t="s">
        <v>25</v>
      </c>
      <c r="D146" s="16" t="s">
        <v>26</v>
      </c>
      <c r="E146" s="7" t="n">
        <v>72</v>
      </c>
      <c r="F146" s="16" t="s">
        <v>19</v>
      </c>
      <c r="G146" s="6" t="n">
        <v>25.7375</v>
      </c>
      <c r="H146" s="6" t="n">
        <v>17.25</v>
      </c>
      <c r="I146" s="6" t="n">
        <v>2198.72</v>
      </c>
      <c r="J146" s="6" t="n">
        <v>2</v>
      </c>
      <c r="K146" s="6" t="n">
        <v>1853.1013</v>
      </c>
      <c r="L146" s="6" t="n">
        <v>1667.94</v>
      </c>
      <c r="M146" s="6" t="n">
        <v>1.05</v>
      </c>
      <c r="N146" s="6" t="n">
        <v>1.45</v>
      </c>
    </row>
    <row collapsed="false" customFormat="false" customHeight="false" hidden="false" ht="12.1" outlineLevel="0" r="147">
      <c r="A147" s="37" t="n">
        <v>45393</v>
      </c>
      <c r="B147" s="16" t="s">
        <v>375</v>
      </c>
      <c r="C147" s="16" t="s">
        <v>54</v>
      </c>
      <c r="D147" s="16" t="s">
        <v>55</v>
      </c>
      <c r="E147" s="7" t="n">
        <v>3</v>
      </c>
      <c r="F147" s="16" t="s">
        <v>19</v>
      </c>
      <c r="G147" s="6" t="n">
        <v>50.3387</v>
      </c>
      <c r="H147" s="6" t="n">
        <v>6.08</v>
      </c>
      <c r="I147" s="6" t="n">
        <v>1239.15</v>
      </c>
      <c r="J147" s="6" t="n">
        <v>0.16</v>
      </c>
      <c r="K147" s="6" t="n">
        <v>151.0161</v>
      </c>
      <c r="L147" s="6" t="n">
        <v>136.1</v>
      </c>
      <c r="M147" s="6" t="n">
        <v>3.66</v>
      </c>
      <c r="N147" s="6" t="n">
        <v>8</v>
      </c>
    </row>
    <row collapsed="false" customFormat="false" customHeight="false" hidden="false" ht="12.1" outlineLevel="0" r="148">
      <c r="A148" s="37" t="n">
        <v>45418</v>
      </c>
      <c r="B148" s="16" t="s">
        <v>375</v>
      </c>
      <c r="C148" s="16" t="s">
        <v>31</v>
      </c>
      <c r="D148" s="16" t="s">
        <v>32</v>
      </c>
      <c r="E148" s="7" t="n">
        <v>10</v>
      </c>
      <c r="F148" s="16" t="s">
        <v>19</v>
      </c>
      <c r="G148" s="6" t="n">
        <v>11.4615</v>
      </c>
      <c r="H148" s="6" t="n">
        <v>30.9</v>
      </c>
      <c r="I148" s="6" t="n">
        <v>3650.03</v>
      </c>
      <c r="J148" s="6" t="n">
        <v>0.13</v>
      </c>
      <c r="K148" s="6" t="n">
        <v>114.6148</v>
      </c>
      <c r="L148" s="6" t="n">
        <v>102.69</v>
      </c>
      <c r="M148" s="6" t="n">
        <v>0.28</v>
      </c>
      <c r="N148" s="6" t="n">
        <v>0.36</v>
      </c>
    </row>
    <row collapsed="false" customFormat="false" customHeight="false" hidden="false" ht="12.1" outlineLevel="0" r="149">
      <c r="A149" s="37" t="n">
        <v>45422</v>
      </c>
      <c r="B149" s="16" t="s">
        <v>375</v>
      </c>
      <c r="C149" s="16" t="s">
        <v>28</v>
      </c>
      <c r="D149" s="16" t="s">
        <v>29</v>
      </c>
      <c r="E149" s="7" t="n">
        <v>5</v>
      </c>
      <c r="F149" s="16" t="s">
        <v>19</v>
      </c>
      <c r="G149" s="6" t="n">
        <v>22.956</v>
      </c>
      <c r="H149" s="6" t="n">
        <v>184.57</v>
      </c>
      <c r="I149" s="6" t="n">
        <v>9572.1</v>
      </c>
      <c r="J149" s="6" t="n">
        <v>0.13</v>
      </c>
      <c r="K149" s="6" t="n">
        <v>114.7799</v>
      </c>
      <c r="L149" s="6" t="n">
        <v>102.84</v>
      </c>
      <c r="M149" s="6" t="n">
        <v>0.21</v>
      </c>
      <c r="N149" s="6" t="n">
        <v>0.12</v>
      </c>
    </row>
    <row collapsed="false" customFormat="false" customHeight="false" hidden="false" ht="12.1" outlineLevel="0" r="150">
      <c r="A150" s="37" t="n">
        <v>45422</v>
      </c>
      <c r="B150" s="16" t="s">
        <v>375</v>
      </c>
      <c r="C150" s="16" t="s">
        <v>46</v>
      </c>
      <c r="D150" s="16" t="s">
        <v>47</v>
      </c>
      <c r="E150" s="7" t="n">
        <v>10</v>
      </c>
      <c r="F150" s="16" t="s">
        <v>19</v>
      </c>
      <c r="G150" s="6" t="n">
        <v>29.2</v>
      </c>
      <c r="H150" s="6" t="n">
        <v>16.23</v>
      </c>
      <c r="I150" s="6" t="n">
        <v>764.22</v>
      </c>
      <c r="J150" s="6" t="n">
        <v>1.18</v>
      </c>
      <c r="K150" s="6" t="n">
        <v>292</v>
      </c>
      <c r="L150" s="6" t="n">
        <v>183.65</v>
      </c>
      <c r="M150" s="6" t="n">
        <v>2.4</v>
      </c>
      <c r="N150" s="6" t="n">
        <v>1.23</v>
      </c>
    </row>
    <row collapsed="false" customFormat="false" customHeight="false" hidden="false" ht="12.1" outlineLevel="0" r="151">
      <c r="A151" s="37" t="n">
        <v>45443</v>
      </c>
      <c r="B151" s="16" t="s">
        <v>375</v>
      </c>
      <c r="C151" s="16" t="s">
        <v>37</v>
      </c>
      <c r="D151" s="16" t="s">
        <v>38</v>
      </c>
      <c r="E151" s="7" t="n">
        <v>30</v>
      </c>
      <c r="F151" s="16" t="s">
        <v>19</v>
      </c>
      <c r="G151" s="6" t="n">
        <v>17.9574</v>
      </c>
      <c r="H151" s="6" t="n">
        <v>29.52</v>
      </c>
      <c r="I151" s="6" t="n">
        <v>1888.6</v>
      </c>
      <c r="J151" s="6" t="n">
        <v>1.8</v>
      </c>
      <c r="K151" s="6" t="n">
        <v>538.7214</v>
      </c>
      <c r="L151" s="6" t="n">
        <v>377.1</v>
      </c>
      <c r="M151" s="6" t="n">
        <v>0.67</v>
      </c>
      <c r="N151" s="6" t="n">
        <v>0.47</v>
      </c>
    </row>
    <row collapsed="false" customFormat="false" customHeight="false" hidden="false" ht="12.1" outlineLevel="0" r="152">
      <c r="A152" s="37" t="n">
        <v>45456</v>
      </c>
      <c r="B152" s="16" t="s">
        <v>375</v>
      </c>
      <c r="C152" s="16" t="s">
        <v>40</v>
      </c>
      <c r="D152" s="16" t="s">
        <v>41</v>
      </c>
      <c r="E152" s="7" t="n">
        <v>4</v>
      </c>
      <c r="F152" s="16" t="s">
        <v>19</v>
      </c>
      <c r="G152" s="6" t="n">
        <v>147.7755</v>
      </c>
      <c r="H152" s="6" t="n">
        <v>78.04</v>
      </c>
      <c r="I152" s="6" t="n">
        <v>17456.44</v>
      </c>
      <c r="J152" s="6" t="n">
        <v>0.66</v>
      </c>
      <c r="K152" s="6" t="n">
        <v>591.1021</v>
      </c>
      <c r="L152" s="6" t="n">
        <v>532.35</v>
      </c>
      <c r="M152" s="6" t="n">
        <v>0.76</v>
      </c>
      <c r="N152" s="6" t="n">
        <v>1.92</v>
      </c>
    </row>
    <row collapsed="false" customFormat="false" customHeight="false" hidden="false" ht="12.1" outlineLevel="0" r="153">
      <c r="A153" s="37" t="n">
        <v>45471</v>
      </c>
      <c r="B153" s="16" t="s">
        <v>375</v>
      </c>
      <c r="C153" s="16" t="s">
        <v>16</v>
      </c>
      <c r="D153" s="16" t="s">
        <v>18</v>
      </c>
      <c r="E153" s="7" t="n">
        <v>65</v>
      </c>
      <c r="F153" s="16" t="s">
        <v>19</v>
      </c>
      <c r="G153" s="6" t="n">
        <v>63.1283</v>
      </c>
      <c r="H153" s="6" t="n">
        <v>31.64</v>
      </c>
      <c r="I153" s="6" t="n">
        <v>2452.45</v>
      </c>
      <c r="J153" s="6" t="n">
        <v>14.49</v>
      </c>
      <c r="K153" s="6" t="n">
        <v>4103.3364</v>
      </c>
      <c r="L153" s="6" t="n">
        <v>2872.21</v>
      </c>
      <c r="M153" s="6" t="n">
        <v>1.8</v>
      </c>
      <c r="N153" s="6" t="n">
        <v>1.64</v>
      </c>
    </row>
    <row collapsed="false" customFormat="false" customHeight="false" hidden="false" ht="12.1" outlineLevel="0" r="154">
      <c r="A154" s="37" t="n">
        <v>45484</v>
      </c>
      <c r="B154" s="16" t="s">
        <v>375</v>
      </c>
      <c r="C154" s="16" t="s">
        <v>21</v>
      </c>
      <c r="D154" s="16" t="s">
        <v>22</v>
      </c>
      <c r="E154" s="7" t="n">
        <v>400</v>
      </c>
      <c r="F154" s="16" t="s">
        <v>23</v>
      </c>
      <c r="G154" s="6" t="n">
        <v>33.3</v>
      </c>
      <c r="H154" s="6" t="n">
        <v>295.87</v>
      </c>
      <c r="I154" s="6" t="n">
        <v>227.24</v>
      </c>
      <c r="J154" s="6" t="n">
        <v>1732</v>
      </c>
      <c r="K154" s="6" t="n">
        <v>13320</v>
      </c>
      <c r="L154" s="6" t="n">
        <v>11588</v>
      </c>
      <c r="M154" s="6" t="n">
        <v>12.75</v>
      </c>
      <c r="N154" s="6" t="n">
        <v>9.79</v>
      </c>
    </row>
    <row collapsed="false" customFormat="false" customHeight="false" hidden="false" ht="12.1" outlineLevel="0" r="155">
      <c r="A155" s="37" t="n">
        <v>45483</v>
      </c>
      <c r="B155" s="16" t="s">
        <v>375</v>
      </c>
      <c r="C155" s="16" t="s">
        <v>25</v>
      </c>
      <c r="D155" s="16" t="s">
        <v>26</v>
      </c>
      <c r="E155" s="7" t="n">
        <v>72</v>
      </c>
      <c r="F155" s="16" t="s">
        <v>19</v>
      </c>
      <c r="G155" s="6" t="n">
        <v>24.4649</v>
      </c>
      <c r="H155" s="6" t="n">
        <v>18.8</v>
      </c>
      <c r="I155" s="6" t="n">
        <v>2198.72</v>
      </c>
      <c r="J155" s="6" t="n">
        <v>2</v>
      </c>
      <c r="K155" s="6" t="n">
        <v>1761.47</v>
      </c>
      <c r="L155" s="6" t="n">
        <v>1585.46</v>
      </c>
      <c r="M155" s="6" t="n">
        <v>1</v>
      </c>
      <c r="N155" s="6" t="n">
        <v>1.33</v>
      </c>
    </row>
    <row collapsed="false" customFormat="false" customHeight="false" hidden="false" ht="12.1" outlineLevel="0" r="156">
      <c r="A156" s="37" t="n">
        <v>45511</v>
      </c>
      <c r="B156" s="16" t="s">
        <v>375</v>
      </c>
      <c r="C156" s="16" t="s">
        <v>31</v>
      </c>
      <c r="D156" s="16" t="s">
        <v>32</v>
      </c>
      <c r="E156" s="7" t="n">
        <v>10</v>
      </c>
      <c r="F156" s="16" t="s">
        <v>19</v>
      </c>
      <c r="G156" s="6" t="n">
        <v>10.6456</v>
      </c>
      <c r="H156" s="6" t="n">
        <v>19.83</v>
      </c>
      <c r="I156" s="6" t="n">
        <v>3650.03</v>
      </c>
      <c r="J156" s="6" t="n">
        <v>0.13</v>
      </c>
      <c r="K156" s="6" t="n">
        <v>106.4558</v>
      </c>
      <c r="L156" s="6" t="n">
        <v>95.38</v>
      </c>
      <c r="M156" s="6" t="n">
        <v>0.26</v>
      </c>
      <c r="N156" s="6" t="n">
        <v>0.56</v>
      </c>
    </row>
    <row collapsed="false" customFormat="false" customHeight="false" hidden="false" ht="12.1" outlineLevel="0" r="157">
      <c r="A157" s="37" t="n">
        <v>45513</v>
      </c>
      <c r="B157" s="16" t="s">
        <v>375</v>
      </c>
      <c r="C157" s="16" t="s">
        <v>46</v>
      </c>
      <c r="D157" s="16" t="s">
        <v>47</v>
      </c>
      <c r="E157" s="7" t="n">
        <v>10</v>
      </c>
      <c r="F157" s="16" t="s">
        <v>19</v>
      </c>
      <c r="G157" s="6" t="n">
        <v>27.6999</v>
      </c>
      <c r="H157" s="6" t="n">
        <v>16.25</v>
      </c>
      <c r="I157" s="6" t="n">
        <v>764.22</v>
      </c>
      <c r="J157" s="6" t="n">
        <v>1.18</v>
      </c>
      <c r="K157" s="6" t="n">
        <v>276.9987</v>
      </c>
      <c r="L157" s="6" t="n">
        <v>174.86</v>
      </c>
      <c r="M157" s="6" t="n">
        <v>2.29</v>
      </c>
      <c r="N157" s="6" t="n">
        <v>1.24</v>
      </c>
    </row>
    <row collapsed="false" customFormat="false" customHeight="false" hidden="false" ht="12.1" outlineLevel="0" r="158">
      <c r="A158" s="37" t="n">
        <v>45516</v>
      </c>
      <c r="B158" s="16" t="s">
        <v>375</v>
      </c>
      <c r="C158" s="16" t="s">
        <v>28</v>
      </c>
      <c r="D158" s="16" t="s">
        <v>29</v>
      </c>
      <c r="E158" s="7" t="n">
        <v>5</v>
      </c>
      <c r="F158" s="16" t="s">
        <v>19</v>
      </c>
      <c r="G158" s="6" t="n">
        <v>21.998</v>
      </c>
      <c r="H158" s="6" t="n">
        <v>216.24</v>
      </c>
      <c r="I158" s="6" t="n">
        <v>9572.1</v>
      </c>
      <c r="J158" s="6" t="n">
        <v>0.13</v>
      </c>
      <c r="K158" s="6" t="n">
        <v>109.99</v>
      </c>
      <c r="L158" s="6" t="n">
        <v>98.55</v>
      </c>
      <c r="M158" s="6" t="n">
        <v>0.21</v>
      </c>
      <c r="N158" s="6" t="n">
        <v>0.1</v>
      </c>
    </row>
    <row collapsed="false" customFormat="false" customHeight="false" hidden="false" ht="12.1" outlineLevel="0" r="159">
      <c r="A159" s="37" t="n">
        <v>45534</v>
      </c>
      <c r="B159" s="16" t="s">
        <v>375</v>
      </c>
      <c r="C159" s="16" t="s">
        <v>37</v>
      </c>
      <c r="D159" s="16" t="s">
        <v>38</v>
      </c>
      <c r="E159" s="7" t="n">
        <v>30</v>
      </c>
      <c r="F159" s="16" t="s">
        <v>19</v>
      </c>
      <c r="G159" s="6" t="n">
        <v>18.291</v>
      </c>
      <c r="H159" s="6" t="n">
        <v>30.49</v>
      </c>
      <c r="I159" s="6" t="n">
        <v>1888.6</v>
      </c>
      <c r="J159" s="6" t="n">
        <v>1.8</v>
      </c>
      <c r="K159" s="6" t="n">
        <v>548.7288</v>
      </c>
      <c r="L159" s="6" t="n">
        <v>384.11</v>
      </c>
      <c r="M159" s="6" t="n">
        <v>0.68</v>
      </c>
      <c r="N159" s="6" t="n">
        <v>0.46</v>
      </c>
    </row>
    <row collapsed="false" customFormat="false" customHeight="false" hidden="false" ht="12.1" outlineLevel="0" r="160">
      <c r="A160" s="37" t="n">
        <v>45562</v>
      </c>
      <c r="B160" s="16" t="s">
        <v>375</v>
      </c>
      <c r="C160" s="16" t="s">
        <v>16</v>
      </c>
      <c r="D160" s="16" t="s">
        <v>18</v>
      </c>
      <c r="E160" s="7" t="n">
        <v>65</v>
      </c>
      <c r="F160" s="16" t="s">
        <v>19</v>
      </c>
      <c r="G160" s="6" t="n">
        <v>68.6587</v>
      </c>
      <c r="H160" s="6" t="n">
        <v>37.82</v>
      </c>
      <c r="I160" s="6" t="n">
        <v>2452.45</v>
      </c>
      <c r="J160" s="6" t="n">
        <v>14.49</v>
      </c>
      <c r="K160" s="6" t="n">
        <v>4462.8154</v>
      </c>
      <c r="L160" s="6" t="n">
        <v>3123.83</v>
      </c>
      <c r="M160" s="6" t="n">
        <v>1.96</v>
      </c>
      <c r="N160" s="6" t="n">
        <v>1.38</v>
      </c>
    </row>
    <row collapsed="false" customFormat="false" customHeight="false" hidden="false" ht="12.1" outlineLevel="0" r="161">
      <c r="A161" s="37" t="n">
        <v>45575</v>
      </c>
      <c r="B161" s="16" t="s">
        <v>375</v>
      </c>
      <c r="C161" s="16" t="s">
        <v>25</v>
      </c>
      <c r="D161" s="16" t="s">
        <v>26</v>
      </c>
      <c r="E161" s="7" t="n">
        <v>72</v>
      </c>
      <c r="F161" s="16" t="s">
        <v>19</v>
      </c>
      <c r="G161" s="6" t="n">
        <v>26.9516</v>
      </c>
      <c r="H161" s="6" t="n">
        <v>21.93</v>
      </c>
      <c r="I161" s="6" t="n">
        <v>2198.72</v>
      </c>
      <c r="J161" s="6" t="n">
        <v>2</v>
      </c>
      <c r="K161" s="6" t="n">
        <v>1940.5172</v>
      </c>
      <c r="L161" s="6" t="n">
        <v>1746.62</v>
      </c>
      <c r="M161" s="6" t="n">
        <v>1.1</v>
      </c>
      <c r="N161" s="6" t="n">
        <v>1.14</v>
      </c>
    </row>
    <row collapsed="false" customFormat="false" customHeight="false" hidden="false" ht="12.1" outlineLevel="0" r="162">
      <c r="A162" s="37" t="n">
        <v>45604</v>
      </c>
      <c r="B162" s="16" t="s">
        <v>375</v>
      </c>
      <c r="C162" s="16" t="s">
        <v>28</v>
      </c>
      <c r="D162" s="16" t="s">
        <v>29</v>
      </c>
      <c r="E162" s="7" t="n">
        <v>5</v>
      </c>
      <c r="F162" s="16" t="s">
        <v>19</v>
      </c>
      <c r="G162" s="6" t="n">
        <v>24.5182</v>
      </c>
      <c r="H162" s="6" t="n">
        <v>227.48</v>
      </c>
      <c r="I162" s="6" t="n">
        <v>9572.1</v>
      </c>
      <c r="J162" s="6" t="n">
        <v>0.13</v>
      </c>
      <c r="K162" s="6" t="n">
        <v>122.5908</v>
      </c>
      <c r="L162" s="6" t="n">
        <v>109.84</v>
      </c>
      <c r="M162" s="6" t="n">
        <v>0.23</v>
      </c>
      <c r="N162" s="6" t="n">
        <v>0.1</v>
      </c>
    </row>
    <row collapsed="false" customFormat="false" customHeight="false" hidden="false" ht="12.1" outlineLevel="0" r="163">
      <c r="A163" s="37" t="n">
        <v>45604</v>
      </c>
      <c r="B163" s="16" t="s">
        <v>375</v>
      </c>
      <c r="C163" s="16" t="s">
        <v>46</v>
      </c>
      <c r="D163" s="16" t="s">
        <v>47</v>
      </c>
      <c r="E163" s="7" t="n">
        <v>10</v>
      </c>
      <c r="F163" s="16" t="s">
        <v>19</v>
      </c>
      <c r="G163" s="6" t="n">
        <v>31.6774</v>
      </c>
      <c r="H163" s="6" t="n">
        <v>17.41</v>
      </c>
      <c r="I163" s="6" t="n">
        <v>764.22</v>
      </c>
      <c r="J163" s="6" t="n">
        <v>1.2</v>
      </c>
      <c r="K163" s="6" t="n">
        <v>316.7745</v>
      </c>
      <c r="L163" s="6" t="n">
        <v>199.09</v>
      </c>
      <c r="M163" s="6" t="n">
        <v>2.61</v>
      </c>
      <c r="N163" s="6" t="n">
        <v>1.17</v>
      </c>
    </row>
    <row collapsed="false" customFormat="false" customHeight="false" hidden="false" ht="12.1" outlineLevel="0" r="164">
      <c r="A164" s="37" t="n">
        <v>45625</v>
      </c>
      <c r="B164" s="16" t="s">
        <v>375</v>
      </c>
      <c r="C164" s="16" t="s">
        <v>37</v>
      </c>
      <c r="D164" s="16" t="s">
        <v>38</v>
      </c>
      <c r="E164" s="7" t="n">
        <v>30</v>
      </c>
      <c r="F164" s="16" t="s">
        <v>19</v>
      </c>
      <c r="G164" s="6" t="n">
        <v>21.9156</v>
      </c>
      <c r="H164" s="6" t="n">
        <v>32.35</v>
      </c>
      <c r="I164" s="6" t="n">
        <v>1888.6</v>
      </c>
      <c r="J164" s="6" t="n">
        <v>1.8</v>
      </c>
      <c r="K164" s="6" t="n">
        <v>657.4692</v>
      </c>
      <c r="L164" s="6" t="n">
        <v>460.23</v>
      </c>
      <c r="M164" s="6" t="n">
        <v>0.81</v>
      </c>
      <c r="N164" s="6" t="n">
        <v>0.43</v>
      </c>
    </row>
    <row collapsed="false" customFormat="false" customHeight="false" hidden="false" ht="12.1" outlineLevel="0" r="165">
      <c r="A165" s="37" t="n">
        <v>45646</v>
      </c>
      <c r="B165" s="16" t="s">
        <v>375</v>
      </c>
      <c r="C165" s="16" t="s">
        <v>16</v>
      </c>
      <c r="D165" s="16" t="s">
        <v>18</v>
      </c>
      <c r="E165" s="7" t="n">
        <v>65</v>
      </c>
      <c r="F165" s="16" t="s">
        <v>19</v>
      </c>
      <c r="G165" s="6" t="n">
        <v>76.8416</v>
      </c>
      <c r="H165" s="6" t="n">
        <v>36.87</v>
      </c>
      <c r="I165" s="6" t="n">
        <v>2452.45</v>
      </c>
      <c r="J165" s="6" t="n">
        <v>14.49</v>
      </c>
      <c r="K165" s="6" t="n">
        <v>4994.7027</v>
      </c>
      <c r="L165" s="6" t="n">
        <v>3496.14</v>
      </c>
      <c r="M165" s="6" t="n">
        <v>2.19</v>
      </c>
      <c r="N165" s="6" t="n">
        <v>1.41</v>
      </c>
    </row>
    <row collapsed="false" customFormat="false" customHeight="false" hidden="false" ht="12.1" outlineLevel="0" r="166">
      <c r="A166" s="37" t="n">
        <v>45667</v>
      </c>
      <c r="B166" s="16" t="s">
        <v>375</v>
      </c>
      <c r="C166" s="16" t="s">
        <v>25</v>
      </c>
      <c r="D166" s="16" t="s">
        <v>26</v>
      </c>
      <c r="E166" s="7" t="n">
        <v>72</v>
      </c>
      <c r="F166" s="16" t="s">
        <v>19</v>
      </c>
      <c r="G166" s="6" t="n">
        <v>28.4369</v>
      </c>
      <c r="H166" s="6" t="n">
        <v>22.18</v>
      </c>
      <c r="I166" s="6" t="n">
        <v>2198.72</v>
      </c>
      <c r="J166" s="6" t="n">
        <v>2</v>
      </c>
      <c r="K166" s="6" t="n">
        <v>2047.4587</v>
      </c>
      <c r="L166" s="6" t="n">
        <v>1842.88</v>
      </c>
      <c r="M166" s="6" t="n">
        <v>1.16</v>
      </c>
      <c r="N166" s="6" t="n">
        <v>1.13</v>
      </c>
    </row>
    <row collapsed="false" customFormat="false" customHeight="false" hidden="false" ht="12.1" outlineLevel="0" r="167">
      <c r="A167" s="37" t="n">
        <v>45695</v>
      </c>
      <c r="B167" s="16" t="s">
        <v>375</v>
      </c>
      <c r="C167" s="16" t="s">
        <v>46</v>
      </c>
      <c r="D167" s="16" t="s">
        <v>47</v>
      </c>
      <c r="E167" s="7" t="n">
        <v>10</v>
      </c>
      <c r="F167" s="16" t="s">
        <v>19</v>
      </c>
      <c r="G167" s="6" t="n">
        <v>31.4959</v>
      </c>
      <c r="H167" s="6" t="n">
        <v>20.37</v>
      </c>
      <c r="I167" s="6" t="n">
        <v>764.22</v>
      </c>
      <c r="J167" s="6" t="n">
        <v>1.2</v>
      </c>
      <c r="K167" s="6" t="n">
        <v>314.9588</v>
      </c>
      <c r="L167" s="6" t="n">
        <v>198.67</v>
      </c>
      <c r="M167" s="6" t="n">
        <v>2.6</v>
      </c>
      <c r="N167" s="6" t="n">
        <v>1.01</v>
      </c>
    </row>
    <row collapsed="false" customFormat="false" customHeight="false" hidden="false" ht="12.1" outlineLevel="0" r="168">
      <c r="A168" s="37" t="n">
        <v>45698</v>
      </c>
      <c r="B168" s="16" t="s">
        <v>375</v>
      </c>
      <c r="C168" s="16" t="s">
        <v>28</v>
      </c>
      <c r="D168" s="16" t="s">
        <v>29</v>
      </c>
      <c r="E168" s="7" t="n">
        <v>5</v>
      </c>
      <c r="F168" s="16" t="s">
        <v>19</v>
      </c>
      <c r="G168" s="6" t="n">
        <v>24.3191</v>
      </c>
      <c r="H168" s="6" t="n">
        <v>227.63</v>
      </c>
      <c r="I168" s="6" t="n">
        <v>9572.1</v>
      </c>
      <c r="J168" s="6" t="n">
        <v>0.13</v>
      </c>
      <c r="K168" s="6" t="n">
        <v>121.5953</v>
      </c>
      <c r="L168" s="6" t="n">
        <v>108.95</v>
      </c>
      <c r="M168" s="6" t="n">
        <v>0.23</v>
      </c>
      <c r="N168" s="6" t="n">
        <v>0.1</v>
      </c>
    </row>
    <row collapsed="false" customFormat="false" customHeight="false" hidden="false" ht="12.1" outlineLevel="0" r="169">
      <c r="A169" s="37" t="n">
        <v>45723</v>
      </c>
      <c r="B169" s="16" t="s">
        <v>375</v>
      </c>
      <c r="C169" s="16" t="s">
        <v>37</v>
      </c>
      <c r="D169" s="16" t="s">
        <v>38</v>
      </c>
      <c r="E169" s="7" t="n">
        <v>30</v>
      </c>
      <c r="F169" s="16" t="s">
        <v>19</v>
      </c>
      <c r="G169" s="6" t="n">
        <v>18.8102</v>
      </c>
      <c r="H169" s="6" t="n">
        <v>30.22</v>
      </c>
      <c r="I169" s="6" t="n">
        <v>1888.6</v>
      </c>
      <c r="J169" s="6" t="n">
        <v>1.89</v>
      </c>
      <c r="K169" s="6" t="n">
        <v>564.3061</v>
      </c>
      <c r="L169" s="6" t="n">
        <v>395.01</v>
      </c>
      <c r="M169" s="6" t="n">
        <v>0.7</v>
      </c>
      <c r="N169" s="6" t="n">
        <v>0.49</v>
      </c>
    </row>
    <row collapsed="false" customFormat="false" customHeight="false" hidden="false" ht="12.1" outlineLevel="0" r="170">
      <c r="A170" s="37" t="n">
        <v>45744</v>
      </c>
      <c r="B170" s="16" t="s">
        <v>375</v>
      </c>
      <c r="C170" s="16" t="s">
        <v>16</v>
      </c>
      <c r="D170" s="16" t="s">
        <v>18</v>
      </c>
      <c r="E170" s="7" t="n">
        <v>65</v>
      </c>
      <c r="F170" s="16" t="s">
        <v>19</v>
      </c>
      <c r="G170" s="6" t="n">
        <v>62.7922</v>
      </c>
      <c r="H170" s="6" t="n">
        <v>41.19</v>
      </c>
      <c r="I170" s="6" t="n">
        <v>2452.45</v>
      </c>
      <c r="J170" s="6" t="n">
        <v>14.61</v>
      </c>
      <c r="K170" s="6" t="n">
        <v>4081.4924</v>
      </c>
      <c r="L170" s="6" t="n">
        <v>2856.67</v>
      </c>
      <c r="M170" s="6" t="n">
        <v>1.79</v>
      </c>
      <c r="N170" s="6" t="n">
        <v>1.27</v>
      </c>
    </row>
    <row collapsed="false" customFormat="false" customHeight="false" hidden="false" ht="12.1" outlineLevel="0" r="171">
      <c r="A171" s="37" t="n">
        <v>45755</v>
      </c>
      <c r="B171" s="16" t="s">
        <v>375</v>
      </c>
      <c r="C171" s="16" t="s">
        <v>34</v>
      </c>
      <c r="D171" s="16" t="s">
        <v>35</v>
      </c>
      <c r="E171" s="7" t="n">
        <v>27</v>
      </c>
      <c r="F171" s="16" t="s">
        <v>19</v>
      </c>
      <c r="G171" s="6" t="n">
        <v>86.1891</v>
      </c>
      <c r="H171" s="6" t="n">
        <v>34.92</v>
      </c>
      <c r="I171" s="6" t="n">
        <v>3569.63</v>
      </c>
      <c r="J171" s="6" t="n">
        <v>2.7</v>
      </c>
      <c r="K171" s="6" t="n">
        <v>2327.1057</v>
      </c>
      <c r="L171" s="6" t="n">
        <v>2094.4</v>
      </c>
      <c r="M171" s="6" t="n">
        <v>2.17</v>
      </c>
      <c r="N171" s="6" t="n">
        <v>2.58</v>
      </c>
    </row>
    <row collapsed="false" customFormat="false" customHeight="false" hidden="false" ht="12.1" outlineLevel="0" r="172">
      <c r="A172" s="37" t="n">
        <v>45757</v>
      </c>
      <c r="B172" s="16" t="s">
        <v>375</v>
      </c>
      <c r="C172" s="16" t="s">
        <v>25</v>
      </c>
      <c r="D172" s="16" t="s">
        <v>26</v>
      </c>
      <c r="E172" s="7" t="n">
        <v>72</v>
      </c>
      <c r="F172" s="16" t="s">
        <v>19</v>
      </c>
      <c r="G172" s="6" t="n">
        <v>23.9337</v>
      </c>
      <c r="H172" s="6" t="n">
        <v>26.47</v>
      </c>
      <c r="I172" s="6" t="n">
        <v>2198.72</v>
      </c>
      <c r="J172" s="6" t="n">
        <v>2</v>
      </c>
      <c r="K172" s="6" t="n">
        <v>1723.2235</v>
      </c>
      <c r="L172" s="6" t="n">
        <v>1551.04</v>
      </c>
      <c r="M172" s="6" t="n">
        <v>0.98</v>
      </c>
      <c r="N172" s="6" t="n">
        <v>0.95</v>
      </c>
    </row>
    <row collapsed="false" customFormat="false" customHeight="false" hidden="false" ht="12.1" outlineLevel="0" r="173">
      <c r="A173" s="37" t="n">
        <v>45758</v>
      </c>
      <c r="B173" s="16" t="s">
        <v>375</v>
      </c>
      <c r="C173" s="16" t="s">
        <v>54</v>
      </c>
      <c r="D173" s="16" t="s">
        <v>55</v>
      </c>
      <c r="E173" s="7" t="n">
        <v>3</v>
      </c>
      <c r="F173" s="16" t="s">
        <v>19</v>
      </c>
      <c r="G173" s="6" t="n">
        <v>25.5048</v>
      </c>
      <c r="H173" s="6" t="n">
        <v>5.53</v>
      </c>
      <c r="I173" s="6" t="n">
        <v>1239.15</v>
      </c>
      <c r="J173" s="6" t="n">
        <v>0.09</v>
      </c>
      <c r="K173" s="6" t="n">
        <v>76.5143</v>
      </c>
      <c r="L173" s="6" t="n">
        <v>68.86</v>
      </c>
      <c r="M173" s="6" t="n">
        <v>1.85</v>
      </c>
      <c r="N173" s="6" t="n">
        <v>4.88</v>
      </c>
    </row>
    <row collapsed="false" customFormat="false" customHeight="false" hidden="false" ht="12.1" outlineLevel="0" r="174">
      <c r="A174" s="37" t="n">
        <v>45786</v>
      </c>
      <c r="B174" s="16" t="s">
        <v>375</v>
      </c>
      <c r="C174" s="16" t="s">
        <v>46</v>
      </c>
      <c r="D174" s="16" t="s">
        <v>47</v>
      </c>
      <c r="E174" s="7" t="n">
        <v>10</v>
      </c>
      <c r="F174" s="16" t="s">
        <v>19</v>
      </c>
      <c r="G174" s="6" t="n">
        <v>26.5225</v>
      </c>
      <c r="H174" s="6" t="n">
        <v>17.042</v>
      </c>
      <c r="I174" s="6" t="n">
        <v>764.22</v>
      </c>
      <c r="J174" s="6" t="n">
        <v>1.21</v>
      </c>
      <c r="K174" s="6" t="n">
        <v>265.2247</v>
      </c>
      <c r="L174" s="6" t="n">
        <v>167.38</v>
      </c>
      <c r="M174" s="6" t="n">
        <v>2.19</v>
      </c>
      <c r="N174" s="6" t="n">
        <v>1.21</v>
      </c>
    </row>
    <row collapsed="false" customFormat="false" customHeight="false" hidden="false" ht="12.1" outlineLevel="0" r="175">
      <c r="A175" s="37" t="n">
        <v>45789</v>
      </c>
      <c r="B175" s="16" t="s">
        <v>375</v>
      </c>
      <c r="C175" s="16" t="s">
        <v>28</v>
      </c>
      <c r="D175" s="16" t="s">
        <v>29</v>
      </c>
      <c r="E175" s="7" t="n">
        <v>5</v>
      </c>
      <c r="F175" s="16" t="s">
        <v>19</v>
      </c>
      <c r="G175" s="6" t="n">
        <v>21.0239</v>
      </c>
      <c r="H175" s="6" t="n">
        <v>198.27</v>
      </c>
      <c r="I175" s="6" t="n">
        <v>9572.1</v>
      </c>
      <c r="J175" s="6" t="n">
        <v>0.13</v>
      </c>
      <c r="K175" s="6" t="n">
        <v>105.1196</v>
      </c>
      <c r="L175" s="6" t="n">
        <v>94.61</v>
      </c>
      <c r="M175" s="6" t="n">
        <v>0.2</v>
      </c>
      <c r="N175" s="6" t="n">
        <v>0.12</v>
      </c>
    </row>
    <row collapsed="false" customFormat="false" customHeight="false" hidden="false" ht="12.1" outlineLevel="0" r="176">
      <c r="A176" s="37" t="n">
        <v>45807</v>
      </c>
      <c r="B176" s="16" t="s">
        <v>375</v>
      </c>
      <c r="C176" s="16" t="s">
        <v>37</v>
      </c>
      <c r="D176" s="16" t="s">
        <v>38</v>
      </c>
      <c r="E176" s="7" t="n">
        <v>30</v>
      </c>
      <c r="F176" s="16" t="s">
        <v>19</v>
      </c>
      <c r="G176" s="6" t="n">
        <v>16.4844</v>
      </c>
      <c r="H176" s="6" t="n">
        <v>26.04</v>
      </c>
      <c r="I176" s="6" t="n">
        <v>1888.6</v>
      </c>
      <c r="J176" s="6" t="n">
        <v>1.89</v>
      </c>
      <c r="K176" s="6" t="n">
        <v>494.5311</v>
      </c>
      <c r="L176" s="6" t="n">
        <v>346.17</v>
      </c>
      <c r="M176" s="6" t="n">
        <v>0.61</v>
      </c>
      <c r="N176" s="6" t="n">
        <v>0.56</v>
      </c>
    </row>
    <row collapsed="false" customFormat="false" customHeight="false" hidden="false" ht="12.1" outlineLevel="0" r="177">
      <c r="A177" s="37" t="n">
        <v>45835</v>
      </c>
      <c r="B177" s="16" t="s">
        <v>375</v>
      </c>
      <c r="C177" s="16" t="s">
        <v>16</v>
      </c>
      <c r="D177" s="16" t="s">
        <v>18</v>
      </c>
      <c r="E177" s="7" t="n">
        <v>65</v>
      </c>
      <c r="F177" s="16" t="s">
        <v>19</v>
      </c>
      <c r="G177" s="6" t="n">
        <v>58.5806</v>
      </c>
      <c r="H177" s="6" t="n">
        <v>48.09</v>
      </c>
      <c r="I177" s="6" t="n">
        <v>2452.45</v>
      </c>
      <c r="J177" s="6" t="n">
        <v>14.61</v>
      </c>
      <c r="K177" s="6" t="n">
        <v>3807.7366</v>
      </c>
      <c r="L177" s="6" t="n">
        <v>2665.06</v>
      </c>
      <c r="M177" s="6" t="n">
        <v>1.67</v>
      </c>
      <c r="N177" s="6" t="n">
        <v>1.09</v>
      </c>
    </row>
    <row collapsed="false" customFormat="false" customHeight="false" hidden="false" ht="12.1" outlineLevel="0" r="178">
      <c r="A178" s="37" t="n">
        <v>45848</v>
      </c>
      <c r="B178" s="16" t="s">
        <v>375</v>
      </c>
      <c r="C178" s="16" t="s">
        <v>25</v>
      </c>
      <c r="D178" s="16" t="s">
        <v>26</v>
      </c>
      <c r="E178" s="7" t="n">
        <v>72</v>
      </c>
      <c r="F178" s="16" t="s">
        <v>19</v>
      </c>
      <c r="G178" s="6" t="n">
        <v>21.732</v>
      </c>
      <c r="H178" s="6" t="n">
        <v>28.1</v>
      </c>
      <c r="I178" s="6" t="n">
        <v>2198.72</v>
      </c>
      <c r="J178" s="6" t="n">
        <v>2</v>
      </c>
      <c r="K178" s="6" t="n">
        <v>1564.7048</v>
      </c>
      <c r="L178" s="6" t="n">
        <v>1408.36</v>
      </c>
      <c r="M178" s="6" t="n">
        <v>0.89</v>
      </c>
      <c r="N178" s="6" t="n">
        <v>0.89</v>
      </c>
    </row>
    <row collapsed="false" customFormat="false" customHeight="false" hidden="false" ht="12.1" outlineLevel="0" r="179">
      <c r="A179" s="37" t="n">
        <v>45856</v>
      </c>
      <c r="B179" s="16" t="s">
        <v>375</v>
      </c>
      <c r="C179" s="16" t="s">
        <v>21</v>
      </c>
      <c r="D179" s="16" t="s">
        <v>22</v>
      </c>
      <c r="E179" s="7" t="n">
        <v>400</v>
      </c>
      <c r="F179" s="16" t="s">
        <v>23</v>
      </c>
      <c r="G179" s="6" t="n">
        <v>34.84</v>
      </c>
      <c r="H179" s="6" t="n">
        <v>309</v>
      </c>
      <c r="I179" s="6" t="n">
        <v>227.24</v>
      </c>
      <c r="J179" s="6" t="n">
        <v>1812</v>
      </c>
      <c r="K179" s="6" t="n">
        <v>13936</v>
      </c>
      <c r="L179" s="6" t="n">
        <v>12124</v>
      </c>
      <c r="M179" s="6" t="n">
        <v>13.34</v>
      </c>
      <c r="N179" s="6" t="n">
        <v>9.81</v>
      </c>
    </row>
    <row collapsed="false" customFormat="false" customHeight="false" hidden="false" ht="12.1" outlineLevel="0" r="180">
      <c r="A180" s="37" t="n">
        <v>45877</v>
      </c>
      <c r="B180" s="16" t="s">
        <v>375</v>
      </c>
      <c r="C180" s="16" t="s">
        <v>46</v>
      </c>
      <c r="D180" s="16" t="s">
        <v>47</v>
      </c>
      <c r="E180" s="7" t="n">
        <v>10</v>
      </c>
      <c r="F180" s="16" t="s">
        <v>19</v>
      </c>
      <c r="G180" s="6" t="n">
        <v>26.197</v>
      </c>
      <c r="H180" s="6" t="n">
        <v>17.29</v>
      </c>
      <c r="I180" s="6" t="n">
        <v>764.22</v>
      </c>
      <c r="J180" s="6" t="n">
        <v>1.22</v>
      </c>
      <c r="K180" s="6" t="n">
        <v>261.9695</v>
      </c>
      <c r="L180" s="6" t="n">
        <v>165.12</v>
      </c>
      <c r="M180" s="6" t="n">
        <v>2.16</v>
      </c>
      <c r="N180" s="6" t="n">
        <v>1.2</v>
      </c>
    </row>
    <row collapsed="false" customFormat="false" customHeight="false" hidden="false" ht="12.1" outlineLevel="0" r="181">
      <c r="A181" s="37" t="n">
        <v>45880</v>
      </c>
      <c r="B181" s="16" t="s">
        <v>375</v>
      </c>
      <c r="C181" s="16" t="s">
        <v>28</v>
      </c>
      <c r="D181" s="16" t="s">
        <v>29</v>
      </c>
      <c r="E181" s="7" t="n">
        <v>5</v>
      </c>
      <c r="F181" s="16" t="s">
        <v>19</v>
      </c>
      <c r="G181" s="6" t="n">
        <v>20.7427</v>
      </c>
      <c r="H181" s="6" t="n">
        <v>229.09</v>
      </c>
      <c r="I181" s="6" t="n">
        <v>9572.1</v>
      </c>
      <c r="J181" s="6" t="n">
        <v>0.13</v>
      </c>
      <c r="K181" s="6" t="n">
        <v>103.7135</v>
      </c>
      <c r="L181" s="6" t="n">
        <v>93.34</v>
      </c>
      <c r="M181" s="6" t="n">
        <v>0.2</v>
      </c>
      <c r="N181" s="6" t="n">
        <v>0.1</v>
      </c>
    </row>
    <row collapsed="false" customFormat="false" customHeight="false" hidden="false" ht="12.1" outlineLevel="0" r="182">
      <c r="A182" s="37" t="n">
        <v>45898</v>
      </c>
      <c r="B182" s="16" t="s">
        <v>375</v>
      </c>
      <c r="C182" s="16" t="s">
        <v>37</v>
      </c>
      <c r="D182" s="16" t="s">
        <v>38</v>
      </c>
      <c r="E182" s="7" t="n">
        <v>30</v>
      </c>
      <c r="F182" s="16" t="s">
        <v>19</v>
      </c>
      <c r="G182" s="6" t="n">
        <v>16.8613</v>
      </c>
      <c r="H182" s="6" t="n">
        <v>25.74</v>
      </c>
      <c r="I182" s="6" t="n">
        <v>1888.6</v>
      </c>
      <c r="J182" s="6" t="n">
        <v>1.89</v>
      </c>
      <c r="K182" s="6" t="n">
        <v>505.8383</v>
      </c>
      <c r="L182" s="6" t="n">
        <v>354.09</v>
      </c>
      <c r="M182" s="6" t="n">
        <v>0.62</v>
      </c>
      <c r="N182" s="6" t="n">
        <v>0.57</v>
      </c>
    </row>
    <row collapsed="false" customFormat="false" customHeight="false" hidden="false" ht="12.1" outlineLevel="0" r="183">
      <c r="A183" s="37" t="n">
        <v>45933</v>
      </c>
      <c r="B183" s="16" t="s">
        <v>375</v>
      </c>
      <c r="C183" s="16" t="s">
        <v>16</v>
      </c>
      <c r="D183" s="16" t="s">
        <v>18</v>
      </c>
      <c r="E183" s="7" t="n">
        <v>65</v>
      </c>
      <c r="F183" s="16" t="s">
        <v>19</v>
      </c>
      <c r="G183" s="6" t="n">
        <v>60.6754</v>
      </c>
      <c r="H183" s="6" t="n">
        <v>52.35</v>
      </c>
      <c r="I183" s="6" t="n">
        <v>2452.45</v>
      </c>
      <c r="J183" s="6" t="n">
        <v>14.61</v>
      </c>
      <c r="K183" s="6" t="n">
        <v>3943.8988</v>
      </c>
      <c r="L183" s="6" t="n">
        <v>2760.36</v>
      </c>
      <c r="M183" s="6" t="n">
        <v>1.73</v>
      </c>
      <c r="N183" s="6" t="n">
        <v>1</v>
      </c>
    </row>
    <row collapsed="false" customFormat="false" customHeight="false" hidden="false" ht="12.1" outlineLevel="0" r="184">
      <c r="A184" s="37" t="n">
        <v>45940</v>
      </c>
      <c r="B184" s="16" t="s">
        <v>375</v>
      </c>
      <c r="C184" s="16" t="s">
        <v>25</v>
      </c>
      <c r="D184" s="16" t="s">
        <v>26</v>
      </c>
      <c r="E184" s="7" t="n">
        <v>72</v>
      </c>
      <c r="F184" s="16" t="s">
        <v>19</v>
      </c>
      <c r="G184" s="6" t="n">
        <v>22.6321</v>
      </c>
      <c r="H184" s="6" t="n">
        <v>26.1</v>
      </c>
      <c r="I184" s="6" t="n">
        <v>2198.72</v>
      </c>
      <c r="J184" s="6" t="n">
        <v>2</v>
      </c>
      <c r="K184" s="6" t="n">
        <v>1629.5086</v>
      </c>
      <c r="L184" s="6" t="n">
        <v>1466.69</v>
      </c>
      <c r="M184" s="6" t="n">
        <v>0.93</v>
      </c>
      <c r="N184" s="6" t="n">
        <v>0.96</v>
      </c>
    </row>
    <row collapsed="false" customFormat="false" customHeight="false" hidden="false" ht="12.1" outlineLevel="0" r="185">
      <c r="A185" s="37" t="n">
        <v>45968</v>
      </c>
      <c r="B185" s="16" t="s">
        <v>375</v>
      </c>
      <c r="C185" s="16" t="s">
        <v>46</v>
      </c>
      <c r="D185" s="16" t="s">
        <v>47</v>
      </c>
      <c r="E185" s="7" t="n">
        <v>10</v>
      </c>
      <c r="F185" s="16" t="s">
        <v>19</v>
      </c>
      <c r="G185" s="6" t="n">
        <v>27.0984</v>
      </c>
      <c r="H185" s="6" t="n">
        <v>16.87</v>
      </c>
      <c r="I185" s="6" t="n">
        <v>764.22</v>
      </c>
      <c r="J185" s="6" t="n">
        <v>1.23</v>
      </c>
      <c r="K185" s="6" t="n">
        <v>270.9837</v>
      </c>
      <c r="L185" s="6" t="n">
        <v>170.89</v>
      </c>
      <c r="M185" s="6" t="n">
        <v>2.24</v>
      </c>
      <c r="N185" s="6" t="n">
        <v>1.24</v>
      </c>
    </row>
    <row collapsed="false" customFormat="false" customHeight="false" hidden="false" ht="12.1" outlineLevel="0" r="186">
      <c r="A186" s="37" t="n">
        <v>45971</v>
      </c>
      <c r="B186" s="16" t="s">
        <v>375</v>
      </c>
      <c r="C186" s="16" t="s">
        <v>28</v>
      </c>
      <c r="D186" s="16" t="s">
        <v>29</v>
      </c>
      <c r="E186" s="7" t="n">
        <v>5</v>
      </c>
      <c r="F186" s="16" t="s">
        <v>19</v>
      </c>
      <c r="G186" s="6" t="n">
        <v>21.1187</v>
      </c>
      <c r="H186" s="6" t="n">
        <v>268.47</v>
      </c>
      <c r="I186" s="6" t="n">
        <v>9572.1</v>
      </c>
      <c r="J186" s="6" t="n">
        <v>0.13</v>
      </c>
      <c r="K186" s="6" t="n">
        <v>105.5934</v>
      </c>
      <c r="L186" s="6" t="n">
        <v>95.03</v>
      </c>
      <c r="M186" s="6" t="n">
        <v>0.2</v>
      </c>
      <c r="N186" s="6" t="n">
        <v>0.09</v>
      </c>
    </row>
    <row collapsed="false" customFormat="false" customHeight="false" hidden="false" ht="12.1" outlineLevel="0" r="187">
      <c r="A187" s="37" t="n">
        <v>45989</v>
      </c>
      <c r="B187" s="16" t="s">
        <v>375</v>
      </c>
      <c r="C187" s="16" t="s">
        <v>37</v>
      </c>
      <c r="D187" s="16" t="s">
        <v>38</v>
      </c>
      <c r="E187" s="7" t="n">
        <v>30</v>
      </c>
      <c r="F187" s="16" t="s">
        <v>19</v>
      </c>
      <c r="G187" s="6" t="n">
        <v>16.4326</v>
      </c>
      <c r="H187" s="6" t="n">
        <v>22.26</v>
      </c>
      <c r="I187" s="6" t="n">
        <v>1888.6</v>
      </c>
      <c r="J187" s="6" t="n">
        <v>1.89</v>
      </c>
      <c r="K187" s="6" t="n">
        <v>492.9769</v>
      </c>
      <c r="L187" s="6" t="n">
        <v>345.08</v>
      </c>
      <c r="M187" s="6" t="n">
        <v>0.61</v>
      </c>
      <c r="N187" s="6" t="n">
        <v>0.66</v>
      </c>
    </row>
    <row collapsed="false" customFormat="false" customHeight="false" hidden="false" ht="12.1" outlineLevel="0" r="188">
      <c r="A188" s="37" t="n">
        <v>46021</v>
      </c>
      <c r="B188" s="16" t="s">
        <v>375</v>
      </c>
      <c r="C188" s="16" t="s">
        <v>16</v>
      </c>
      <c r="D188" s="16" t="s">
        <v>18</v>
      </c>
      <c r="E188" s="7" t="n">
        <v>65</v>
      </c>
      <c r="F188" s="16" t="s">
        <v>19</v>
      </c>
      <c r="G188" s="6" t="n">
        <v>58.0075</v>
      </c>
      <c r="H188" s="6" t="n">
        <v>57.02</v>
      </c>
      <c r="I188" s="6" t="n">
        <v>2452.45</v>
      </c>
      <c r="J188" s="6" t="n">
        <v>14.61</v>
      </c>
      <c r="K188" s="6" t="n">
        <v>3770.4877</v>
      </c>
      <c r="L188" s="6" t="n">
        <v>2638.99</v>
      </c>
      <c r="M188" s="6" t="n">
        <v>1.66</v>
      </c>
      <c r="N188" s="6" t="n">
        <v>0.92</v>
      </c>
    </row>
    <row collapsed="false" customFormat="false" customHeight="false" hidden="false" ht="12.1" outlineLevel="0" r="189">
      <c r="A189" s="37" t="n">
        <v>46034</v>
      </c>
      <c r="B189" s="16" t="s">
        <v>375</v>
      </c>
      <c r="C189" s="16" t="s">
        <v>25</v>
      </c>
      <c r="D189" s="16" t="s">
        <v>26</v>
      </c>
      <c r="E189" s="7" t="n">
        <v>72</v>
      </c>
      <c r="F189" s="16" t="s">
        <v>19</v>
      </c>
      <c r="G189" s="6" t="n">
        <v>21.747</v>
      </c>
      <c r="H189" s="6" t="n">
        <v>23.99</v>
      </c>
      <c r="I189" s="6" t="n">
        <v>2198.72</v>
      </c>
      <c r="J189" s="6" t="n">
        <v>2</v>
      </c>
      <c r="K189" s="6" t="n">
        <v>1565.7856</v>
      </c>
      <c r="L189" s="6" t="n">
        <v>1409.33</v>
      </c>
      <c r="M189" s="6" t="n">
        <v>0.89</v>
      </c>
      <c r="N189" s="6" t="n">
        <v>1.04</v>
      </c>
    </row>
    <row collapsed="false" customFormat="false" customHeight="false" hidden="false" ht="12.1" outlineLevel="0" r="190">
      <c r="A190" s="37" t="n">
        <v>46059</v>
      </c>
      <c r="B190" s="16" t="s">
        <v>375</v>
      </c>
      <c r="C190" s="16" t="s">
        <v>46</v>
      </c>
      <c r="D190" s="16" t="s">
        <v>47</v>
      </c>
      <c r="E190" s="7" t="n">
        <v>10</v>
      </c>
      <c r="F190" s="16" t="s">
        <v>19</v>
      </c>
      <c r="G190" s="6" t="n">
        <v>25.645</v>
      </c>
      <c r="H190" s="6" t="n">
        <v>17.855</v>
      </c>
      <c r="I190" s="6" t="n">
        <v>764.22</v>
      </c>
      <c r="J190" s="6" t="n">
        <v>1.24</v>
      </c>
      <c r="K190" s="6" t="n">
        <v>256.4502</v>
      </c>
      <c r="L190" s="6" t="n">
        <v>161.53</v>
      </c>
      <c r="M190" s="6" t="n">
        <v>2.11</v>
      </c>
      <c r="N190" s="6" t="n">
        <v>1.18</v>
      </c>
    </row>
    <row collapsed="false" customFormat="false" customHeight="false" hidden="false" ht="12.1" outlineLevel="0" r="191">
      <c r="A191" s="37" t="n">
        <v>46062</v>
      </c>
      <c r="B191" s="16" t="s">
        <v>375</v>
      </c>
      <c r="C191" s="16" t="s">
        <v>28</v>
      </c>
      <c r="D191" s="16" t="s">
        <v>29</v>
      </c>
      <c r="E191" s="7" t="n">
        <v>5</v>
      </c>
      <c r="F191" s="16" t="s">
        <v>19</v>
      </c>
      <c r="G191" s="6" t="n">
        <v>20.034</v>
      </c>
      <c r="H191" s="6" t="n">
        <v>278.12</v>
      </c>
      <c r="I191" s="6" t="n">
        <v>9572.1</v>
      </c>
      <c r="J191" s="6" t="n">
        <v>0.13</v>
      </c>
      <c r="K191" s="6" t="n">
        <v>100.1702</v>
      </c>
      <c r="L191" s="6" t="n">
        <v>90.15</v>
      </c>
      <c r="M191" s="6" t="n">
        <v>0.19</v>
      </c>
      <c r="N191" s="6" t="n">
        <v>0.08</v>
      </c>
    </row>
    <row collapsed="false" customFormat="false" customHeight="false" hidden="false" ht="12.1" outlineLevel="0" r="192">
      <c r="A192" s="37" t="n">
        <v>46091</v>
      </c>
      <c r="B192" s="16" t="s">
        <v>375</v>
      </c>
      <c r="C192" s="16" t="s">
        <v>37</v>
      </c>
      <c r="D192" s="16" t="s">
        <v>38</v>
      </c>
      <c r="E192" s="7" t="n">
        <v>30</v>
      </c>
      <c r="F192" s="16" t="s">
        <v>19</v>
      </c>
      <c r="G192" s="6" t="n">
        <v>16.6215</v>
      </c>
      <c r="H192" s="6" t="n">
        <v>24.45</v>
      </c>
      <c r="I192" s="6" t="n">
        <v>1888.6</v>
      </c>
      <c r="J192" s="6" t="n">
        <v>1.89</v>
      </c>
      <c r="K192" s="6" t="n">
        <v>498.645</v>
      </c>
      <c r="L192" s="6" t="n">
        <v>349.05</v>
      </c>
      <c r="M192" s="6" t="n">
        <v>0.62</v>
      </c>
      <c r="N192" s="6" t="n">
        <v>0.6</v>
      </c>
    </row>
    <row collapsed="false" customFormat="false" customHeight="false" hidden="false" ht="12.1" outlineLevel="0" r="193">
      <c r="A193" s="37" t="n">
        <v>46108</v>
      </c>
      <c r="B193" s="16" t="s">
        <v>375</v>
      </c>
      <c r="C193" s="16" t="s">
        <v>16</v>
      </c>
      <c r="D193" s="16" t="s">
        <v>18</v>
      </c>
      <c r="E193" s="7" t="n">
        <v>65</v>
      </c>
      <c r="F193" s="16" t="s">
        <v>19</v>
      </c>
      <c r="G193" s="6" t="n">
        <v>68.5797</v>
      </c>
      <c r="H193" s="6" t="n">
        <v>58.26</v>
      </c>
      <c r="I193" s="6" t="n">
        <v>2452.45</v>
      </c>
      <c r="J193" s="6" t="n">
        <v>16.28</v>
      </c>
      <c r="K193" s="6" t="n">
        <v>4457.6817</v>
      </c>
      <c r="L193" s="6" t="n">
        <v>3120.58</v>
      </c>
      <c r="M193" s="6" t="n">
        <v>1.96</v>
      </c>
      <c r="N193" s="6" t="n">
        <v>1</v>
      </c>
    </row>
    <row collapsed="false" customFormat="false" customHeight="false" hidden="false" ht="12.1" outlineLevel="0" r="194">
      <c r="A194" s="37" t="n">
        <v>46121</v>
      </c>
      <c r="B194" s="16" t="s">
        <v>375</v>
      </c>
      <c r="C194" s="16" t="s">
        <v>34</v>
      </c>
      <c r="D194" s="16" t="s">
        <v>35</v>
      </c>
      <c r="E194" s="7" t="n">
        <v>27</v>
      </c>
      <c r="F194" s="16" t="s">
        <v>19</v>
      </c>
      <c r="G194" s="6" t="n">
        <v>78.3043</v>
      </c>
      <c r="H194" s="6" t="n">
        <v>29.05</v>
      </c>
      <c r="I194" s="6" t="n">
        <v>3569.63</v>
      </c>
      <c r="J194" s="6" t="n">
        <v>2.7</v>
      </c>
      <c r="K194" s="6" t="n">
        <v>2114.2161</v>
      </c>
      <c r="L194" s="6" t="n">
        <v>1902.79</v>
      </c>
      <c r="M194" s="6" t="n">
        <v>1.97</v>
      </c>
      <c r="N194" s="6" t="n">
        <v>3.1</v>
      </c>
    </row>
    <row collapsed="false" customFormat="false" customHeight="false" hidden="false" ht="12.1" outlineLevel="0" r="195">
      <c r="A195" s="37" t="n">
        <v>46122</v>
      </c>
      <c r="B195" s="16" t="s">
        <v>375</v>
      </c>
      <c r="C195" s="16" t="s">
        <v>25</v>
      </c>
      <c r="D195" s="16" t="s">
        <v>26</v>
      </c>
      <c r="E195" s="7" t="n">
        <v>72</v>
      </c>
      <c r="F195" s="16" t="s">
        <v>19</v>
      </c>
      <c r="G195" s="6" t="n">
        <v>21.6386</v>
      </c>
      <c r="H195" s="6" t="n">
        <v>26.84</v>
      </c>
      <c r="I195" s="6" t="n">
        <v>2198.72</v>
      </c>
      <c r="J195" s="6" t="n">
        <v>2</v>
      </c>
      <c r="K195" s="6" t="n">
        <v>1557.9774</v>
      </c>
      <c r="L195" s="6" t="n">
        <v>1402.3</v>
      </c>
      <c r="M195" s="6" t="n">
        <v>0.89</v>
      </c>
      <c r="N195" s="6" t="n">
        <v>0.93</v>
      </c>
    </row>
    <row collapsed="false" customFormat="false" customHeight="false" hidden="false" ht="12.1" outlineLevel="0" r="196">
      <c r="A196" s="37" t="n">
        <v>46122</v>
      </c>
      <c r="B196" s="16" t="s">
        <v>375</v>
      </c>
      <c r="C196" s="16" t="s">
        <v>54</v>
      </c>
      <c r="D196" s="16" t="s">
        <v>55</v>
      </c>
      <c r="E196" s="7" t="n">
        <v>3</v>
      </c>
      <c r="F196" s="16" t="s">
        <v>19</v>
      </c>
      <c r="G196" s="6" t="n">
        <v>21.7942</v>
      </c>
      <c r="H196" s="6" t="n">
        <v>5.89</v>
      </c>
      <c r="I196" s="6" t="n">
        <v>1239.15</v>
      </c>
      <c r="J196" s="6" t="n">
        <v>0.08</v>
      </c>
      <c r="K196" s="6" t="n">
        <v>65.3827</v>
      </c>
      <c r="L196" s="6" t="n">
        <v>59.16</v>
      </c>
      <c r="M196" s="6" t="n">
        <v>1.59</v>
      </c>
      <c r="N196" s="6" t="n">
        <v>4.3</v>
      </c>
    </row>
    <row collapsed="false" customFormat="false" customHeight="false" hidden="false" ht="12.1" outlineLevel="0" r="197">
      <c r="A197" s="37" t="n">
        <v>46150</v>
      </c>
      <c r="B197" s="16" t="s">
        <v>375</v>
      </c>
      <c r="C197" s="16" t="s">
        <v>46</v>
      </c>
      <c r="D197" s="16" t="s">
        <v>47</v>
      </c>
      <c r="E197" s="7" t="n">
        <v>10</v>
      </c>
      <c r="F197" s="16" t="s">
        <v>19</v>
      </c>
      <c r="G197" s="6" t="n">
        <v>25.2219</v>
      </c>
      <c r="H197" s="6" t="n">
        <v>19.92</v>
      </c>
      <c r="I197" s="6" t="n">
        <v>764.22</v>
      </c>
      <c r="J197" s="6" t="n">
        <v>1.25</v>
      </c>
      <c r="K197" s="6" t="n">
        <v>252.2186</v>
      </c>
      <c r="L197" s="6" t="n">
        <v>158.94</v>
      </c>
      <c r="M197" s="6" t="n">
        <v>2.08</v>
      </c>
      <c r="N197" s="6" t="n">
        <v>1.07</v>
      </c>
    </row>
    <row collapsed="false" customFormat="false" customHeight="false" hidden="false" ht="12.1" outlineLevel="0" r="198">
      <c r="A198" s="37" t="n">
        <v>46153</v>
      </c>
      <c r="B198" s="16" t="s">
        <v>375</v>
      </c>
      <c r="C198" s="16" t="s">
        <v>28</v>
      </c>
      <c r="D198" s="16" t="s">
        <v>29</v>
      </c>
      <c r="E198" s="7" t="n">
        <v>5</v>
      </c>
      <c r="F198" s="16" t="s">
        <v>19</v>
      </c>
      <c r="G198" s="6" t="n">
        <v>20.06</v>
      </c>
      <c r="H198" s="6" t="n">
        <v>293.32</v>
      </c>
      <c r="I198" s="6" t="n">
        <v>9572.1</v>
      </c>
      <c r="J198" s="6" t="n">
        <v>0.14</v>
      </c>
      <c r="K198" s="6" t="n">
        <v>100.3</v>
      </c>
      <c r="L198" s="6" t="n">
        <v>89.9</v>
      </c>
      <c r="M198" s="6" t="n">
        <v>0.19</v>
      </c>
      <c r="N198" s="6" t="n">
        <v>0.08</v>
      </c>
    </row>
    <row collapsed="false" customFormat="false" customHeight="false" hidden="false" ht="12.1" outlineLevel="0" r="199">
      <c r="A199" s="37"/>
      <c r="B199" s="16"/>
      <c r="C199" s="16"/>
      <c r="D199" s="16"/>
      <c r="E199" s="7"/>
      <c r="F199" s="16"/>
      <c r="G199" s="6"/>
      <c r="H199" s="6"/>
      <c r="I199" s="6"/>
      <c r="J199" s="6"/>
      <c r="K199" s="6"/>
      <c r="L199" s="6"/>
      <c r="M199" s="6"/>
      <c r="N199" s="6"/>
    </row>
    <row collapsed="false" customFormat="false" customHeight="false" hidden="false" ht="12.1" outlineLevel="0" r="200">
      <c r="A200" s="37" t="n">
        <v>46223</v>
      </c>
      <c r="B200" s="16" t="s">
        <v>375</v>
      </c>
      <c r="C200" s="16" t="s">
        <v>21</v>
      </c>
      <c r="D200" s="16" t="s">
        <v>22</v>
      </c>
      <c r="E200" s="7" t="n">
        <v>400</v>
      </c>
      <c r="F200" s="16" t="s">
        <v>23</v>
      </c>
      <c r="G200" s="6" t="n">
        <v>37.64</v>
      </c>
      <c r="H200" s="6" t="n">
        <v>322.5</v>
      </c>
      <c r="I200" s="6" t="n">
        <v>227.24</v>
      </c>
      <c r="J200" s="6" t="n">
        <v>1957</v>
      </c>
      <c r="K200" s="6" t="n">
        <v>15056</v>
      </c>
      <c r="L200" s="6" t="n">
        <v>13099</v>
      </c>
      <c r="M200" s="6" t="n">
        <v>14.41</v>
      </c>
      <c r="N200" s="6" t="n">
        <v>10.15</v>
      </c>
    </row>
  </sheetData>
  <autoFilter ref="A1:N2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6</v>
      </c>
      <c r="F1" s="38" t="s">
        <v>366</v>
      </c>
      <c r="G1" s="38" t="s">
        <v>386</v>
      </c>
      <c r="H1" s="38" t="s">
        <v>370</v>
      </c>
      <c r="I1" s="38" t="s">
        <v>371</v>
      </c>
      <c r="J1" s="38" t="s">
        <v>372</v>
      </c>
    </row>
    <row collapsed="false" customFormat="false" customHeight="false" hidden="false" ht="12.1" outlineLevel="0" r="2">
      <c r="A2" s="39" t="n">
        <v>43568</v>
      </c>
      <c r="B2" s="16" t="s">
        <v>375</v>
      </c>
      <c r="C2" s="16" t="s">
        <v>253</v>
      </c>
      <c r="D2" s="16" t="s">
        <v>387</v>
      </c>
      <c r="E2" s="6" t="n">
        <v>1000</v>
      </c>
      <c r="F2" s="7" t="n">
        <v>34</v>
      </c>
      <c r="G2" s="6" t="n">
        <v>13.15</v>
      </c>
      <c r="H2" s="6" t="n">
        <v>32</v>
      </c>
      <c r="I2" s="6" t="n">
        <v>447.1</v>
      </c>
      <c r="J2" s="6" t="n">
        <v>415.1</v>
      </c>
    </row>
    <row collapsed="false" customFormat="false" customHeight="false" hidden="false" ht="12.1" outlineLevel="0" r="3">
      <c r="A3" s="39" t="n">
        <v>43569</v>
      </c>
      <c r="B3" s="16" t="s">
        <v>375</v>
      </c>
      <c r="C3" s="16" t="s">
        <v>252</v>
      </c>
      <c r="D3" s="16" t="s">
        <v>388</v>
      </c>
      <c r="E3" s="6" t="n">
        <v>1000</v>
      </c>
      <c r="F3" s="7" t="n">
        <v>34</v>
      </c>
      <c r="G3" s="6" t="n">
        <v>11.1</v>
      </c>
      <c r="H3" s="6" t="n">
        <v>7</v>
      </c>
      <c r="I3" s="6" t="n">
        <v>377.4</v>
      </c>
      <c r="J3" s="6" t="n">
        <v>370.4</v>
      </c>
    </row>
    <row collapsed="false" customFormat="false" customHeight="false" hidden="false" ht="12.1" outlineLevel="0" r="4">
      <c r="A4" s="39" t="n">
        <v>43572</v>
      </c>
      <c r="B4" s="16" t="s">
        <v>375</v>
      </c>
      <c r="C4" s="16" t="s">
        <v>64</v>
      </c>
      <c r="D4" s="16" t="s">
        <v>66</v>
      </c>
      <c r="E4" s="6" t="n">
        <v>1000</v>
      </c>
      <c r="F4" s="7" t="n">
        <v>96</v>
      </c>
      <c r="G4" s="6" t="n">
        <v>36.65</v>
      </c>
      <c r="H4" s="6" t="n">
        <v>0</v>
      </c>
      <c r="I4" s="6" t="n">
        <v>3518.4</v>
      </c>
      <c r="J4" s="6" t="n">
        <v>3518.4</v>
      </c>
    </row>
    <row collapsed="false" customFormat="false" customHeight="false" hidden="false" ht="12.1" outlineLevel="0" r="5">
      <c r="A5" s="39" t="n">
        <v>43593</v>
      </c>
      <c r="B5" s="16" t="s">
        <v>375</v>
      </c>
      <c r="C5" s="16" t="s">
        <v>254</v>
      </c>
      <c r="D5" s="16" t="s">
        <v>389</v>
      </c>
      <c r="E5" s="6" t="n">
        <v>1000</v>
      </c>
      <c r="F5" s="7" t="n">
        <v>29</v>
      </c>
      <c r="G5" s="6" t="n">
        <v>32.41</v>
      </c>
      <c r="H5" s="6" t="n">
        <v>6</v>
      </c>
      <c r="I5" s="6" t="n">
        <v>939.89</v>
      </c>
      <c r="J5" s="6" t="n">
        <v>933.89</v>
      </c>
    </row>
    <row collapsed="false" customFormat="false" customHeight="false" hidden="false" ht="12.1" outlineLevel="0" r="6">
      <c r="A6" s="39" t="n">
        <v>43598</v>
      </c>
      <c r="B6" s="16" t="s">
        <v>375</v>
      </c>
      <c r="C6" s="16" t="s">
        <v>253</v>
      </c>
      <c r="D6" s="16" t="s">
        <v>387</v>
      </c>
      <c r="E6" s="6" t="n">
        <v>1000</v>
      </c>
      <c r="F6" s="7" t="n">
        <v>34</v>
      </c>
      <c r="G6" s="6" t="n">
        <v>13.15</v>
      </c>
      <c r="H6" s="6" t="n">
        <v>32</v>
      </c>
      <c r="I6" s="6" t="n">
        <v>447.1</v>
      </c>
      <c r="J6" s="6" t="n">
        <v>415.1</v>
      </c>
    </row>
    <row collapsed="false" customFormat="false" customHeight="false" hidden="false" ht="12.1" outlineLevel="0" r="7">
      <c r="A7" s="39" t="n">
        <v>43599</v>
      </c>
      <c r="B7" s="16" t="s">
        <v>375</v>
      </c>
      <c r="C7" s="16" t="s">
        <v>252</v>
      </c>
      <c r="D7" s="16" t="s">
        <v>388</v>
      </c>
      <c r="E7" s="6" t="n">
        <v>1000</v>
      </c>
      <c r="F7" s="7" t="n">
        <v>34</v>
      </c>
      <c r="G7" s="6" t="n">
        <v>11.1</v>
      </c>
      <c r="H7" s="6" t="n">
        <v>7</v>
      </c>
      <c r="I7" s="6" t="n">
        <v>377.4</v>
      </c>
      <c r="J7" s="6" t="n">
        <v>370.4</v>
      </c>
    </row>
    <row collapsed="false" customFormat="false" customHeight="false" hidden="false" ht="12.1" outlineLevel="0" r="8">
      <c r="A8" s="39" t="n">
        <v>43623</v>
      </c>
      <c r="B8" s="16" t="s">
        <v>375</v>
      </c>
      <c r="C8" s="16" t="s">
        <v>251</v>
      </c>
      <c r="D8" s="16" t="s">
        <v>390</v>
      </c>
      <c r="E8" s="6" t="n">
        <v>1000</v>
      </c>
      <c r="F8" s="7" t="n">
        <v>96</v>
      </c>
      <c r="G8" s="6" t="n">
        <v>29.17</v>
      </c>
      <c r="H8" s="6" t="n">
        <v>0</v>
      </c>
      <c r="I8" s="6" t="n">
        <v>2800.32</v>
      </c>
      <c r="J8" s="6" t="n">
        <v>2800.32</v>
      </c>
    </row>
    <row collapsed="false" customFormat="false" customHeight="false" hidden="false" ht="12.1" outlineLevel="0" r="9">
      <c r="A9" s="39" t="n">
        <v>43628</v>
      </c>
      <c r="B9" s="16" t="s">
        <v>375</v>
      </c>
      <c r="C9" s="16" t="s">
        <v>253</v>
      </c>
      <c r="D9" s="16" t="s">
        <v>387</v>
      </c>
      <c r="E9" s="6" t="n">
        <v>1000</v>
      </c>
      <c r="F9" s="7" t="n">
        <v>34</v>
      </c>
      <c r="G9" s="6" t="n">
        <v>13.15</v>
      </c>
      <c r="H9" s="6" t="n">
        <v>32</v>
      </c>
      <c r="I9" s="6" t="n">
        <v>447.1</v>
      </c>
      <c r="J9" s="6" t="n">
        <v>415.1</v>
      </c>
    </row>
    <row collapsed="false" customFormat="false" customHeight="false" hidden="false" ht="12.1" outlineLevel="0" r="10">
      <c r="A10" s="39" t="n">
        <v>43629</v>
      </c>
      <c r="B10" s="16" t="s">
        <v>375</v>
      </c>
      <c r="C10" s="16" t="s">
        <v>252</v>
      </c>
      <c r="D10" s="16" t="s">
        <v>388</v>
      </c>
      <c r="E10" s="6" t="n">
        <v>1000</v>
      </c>
      <c r="F10" s="7" t="n">
        <v>34</v>
      </c>
      <c r="G10" s="6" t="n">
        <v>11.1</v>
      </c>
      <c r="H10" s="6" t="n">
        <v>7</v>
      </c>
      <c r="I10" s="6" t="n">
        <v>377.4</v>
      </c>
      <c r="J10" s="6" t="n">
        <v>370.4</v>
      </c>
    </row>
    <row collapsed="false" customFormat="false" customHeight="false" hidden="false" ht="12.1" outlineLevel="0" r="11">
      <c r="A11" s="39" t="n">
        <v>43658</v>
      </c>
      <c r="B11" s="16" t="s">
        <v>375</v>
      </c>
      <c r="C11" s="16" t="s">
        <v>253</v>
      </c>
      <c r="D11" s="16" t="s">
        <v>387</v>
      </c>
      <c r="E11" s="6" t="n">
        <v>1000</v>
      </c>
      <c r="F11" s="7" t="n">
        <v>34</v>
      </c>
      <c r="G11" s="6" t="n">
        <v>13.15</v>
      </c>
      <c r="H11" s="6" t="n">
        <v>34</v>
      </c>
      <c r="I11" s="6" t="n">
        <v>447.1</v>
      </c>
      <c r="J11" s="6" t="n">
        <v>413.1</v>
      </c>
    </row>
    <row collapsed="false" customFormat="false" customHeight="false" hidden="false" ht="12.1" outlineLevel="0" r="12">
      <c r="A12" s="39" t="n">
        <v>43659</v>
      </c>
      <c r="B12" s="16" t="s">
        <v>375</v>
      </c>
      <c r="C12" s="16" t="s">
        <v>252</v>
      </c>
      <c r="D12" s="16" t="s">
        <v>388</v>
      </c>
      <c r="E12" s="6" t="n">
        <v>1000</v>
      </c>
      <c r="F12" s="7" t="n">
        <v>74</v>
      </c>
      <c r="G12" s="6" t="n">
        <v>11.1</v>
      </c>
      <c r="H12" s="6" t="n">
        <v>21</v>
      </c>
      <c r="I12" s="6" t="n">
        <v>821.4</v>
      </c>
      <c r="J12" s="6" t="n">
        <v>800.4</v>
      </c>
    </row>
    <row collapsed="false" customFormat="false" customHeight="false" hidden="false" ht="12.1" outlineLevel="0" r="13">
      <c r="A13" s="39" t="n">
        <v>43684</v>
      </c>
      <c r="B13" s="16" t="s">
        <v>375</v>
      </c>
      <c r="C13" s="16" t="s">
        <v>254</v>
      </c>
      <c r="D13" s="16" t="s">
        <v>389</v>
      </c>
      <c r="E13" s="6" t="n">
        <v>1000</v>
      </c>
      <c r="F13" s="7" t="n">
        <v>29</v>
      </c>
      <c r="G13" s="6" t="n">
        <v>32.41</v>
      </c>
      <c r="H13" s="6" t="n">
        <v>10</v>
      </c>
      <c r="I13" s="6" t="n">
        <v>939.89</v>
      </c>
      <c r="J13" s="6" t="n">
        <v>929.89</v>
      </c>
    </row>
    <row collapsed="false" customFormat="false" customHeight="false" hidden="false" ht="12.1" outlineLevel="0" r="14">
      <c r="A14" s="39" t="n">
        <v>43688</v>
      </c>
      <c r="B14" s="16" t="s">
        <v>375</v>
      </c>
      <c r="C14" s="16" t="s">
        <v>253</v>
      </c>
      <c r="D14" s="16" t="s">
        <v>387</v>
      </c>
      <c r="E14" s="6" t="n">
        <v>1000</v>
      </c>
      <c r="F14" s="7" t="n">
        <v>34</v>
      </c>
      <c r="G14" s="6" t="n">
        <v>13.15</v>
      </c>
      <c r="H14" s="6" t="n">
        <v>35</v>
      </c>
      <c r="I14" s="6" t="n">
        <v>447.1</v>
      </c>
      <c r="J14" s="6" t="n">
        <v>412.1</v>
      </c>
    </row>
    <row collapsed="false" customFormat="false" customHeight="false" hidden="false" ht="12.1" outlineLevel="0" r="15">
      <c r="A15" s="39" t="n">
        <v>43689</v>
      </c>
      <c r="B15" s="16" t="s">
        <v>375</v>
      </c>
      <c r="C15" s="16" t="s">
        <v>252</v>
      </c>
      <c r="D15" s="16" t="s">
        <v>388</v>
      </c>
      <c r="E15" s="6" t="n">
        <v>1000</v>
      </c>
      <c r="F15" s="7" t="n">
        <v>77</v>
      </c>
      <c r="G15" s="6" t="n">
        <v>11.1</v>
      </c>
      <c r="H15" s="6" t="n">
        <v>25</v>
      </c>
      <c r="I15" s="6" t="n">
        <v>854.7</v>
      </c>
      <c r="J15" s="6" t="n">
        <v>829.7</v>
      </c>
    </row>
    <row collapsed="false" customFormat="false" customHeight="false" hidden="false" ht="12.1" outlineLevel="0" r="16">
      <c r="A16" s="39" t="n">
        <v>43714</v>
      </c>
      <c r="B16" s="16" t="s">
        <v>375</v>
      </c>
      <c r="C16" s="16" t="s">
        <v>251</v>
      </c>
      <c r="D16" s="16" t="s">
        <v>390</v>
      </c>
      <c r="E16" s="6" t="n">
        <v>1000</v>
      </c>
      <c r="F16" s="7" t="n">
        <v>96</v>
      </c>
      <c r="G16" s="6" t="n">
        <v>29.17</v>
      </c>
      <c r="H16" s="6" t="n">
        <v>0</v>
      </c>
      <c r="I16" s="6" t="n">
        <v>2800.32</v>
      </c>
      <c r="J16" s="6" t="n">
        <v>2800.32</v>
      </c>
    </row>
    <row collapsed="false" customFormat="false" customHeight="false" hidden="false" ht="12.1" outlineLevel="0" r="17">
      <c r="A17" s="39" t="n">
        <v>43718</v>
      </c>
      <c r="B17" s="16" t="s">
        <v>375</v>
      </c>
      <c r="C17" s="16" t="s">
        <v>253</v>
      </c>
      <c r="D17" s="16" t="s">
        <v>387</v>
      </c>
      <c r="E17" s="6" t="n">
        <v>1000</v>
      </c>
      <c r="F17" s="7" t="n">
        <v>34</v>
      </c>
      <c r="G17" s="6" t="n">
        <v>13.15</v>
      </c>
      <c r="H17" s="6" t="n">
        <v>37</v>
      </c>
      <c r="I17" s="6" t="n">
        <v>447.1</v>
      </c>
      <c r="J17" s="6" t="n">
        <v>410.1</v>
      </c>
    </row>
    <row collapsed="false" customFormat="false" customHeight="false" hidden="false" ht="12.1" outlineLevel="0" r="18">
      <c r="A18" s="39" t="n">
        <v>43719</v>
      </c>
      <c r="B18" s="16" t="s">
        <v>375</v>
      </c>
      <c r="C18" s="16" t="s">
        <v>252</v>
      </c>
      <c r="D18" s="16" t="s">
        <v>388</v>
      </c>
      <c r="E18" s="6" t="n">
        <v>1000</v>
      </c>
      <c r="F18" s="7" t="n">
        <v>77</v>
      </c>
      <c r="G18" s="6" t="n">
        <v>11.1</v>
      </c>
      <c r="H18" s="6" t="n">
        <v>28</v>
      </c>
      <c r="I18" s="6" t="n">
        <v>854.7</v>
      </c>
      <c r="J18" s="6" t="n">
        <v>826.7</v>
      </c>
    </row>
    <row collapsed="false" customFormat="false" customHeight="false" hidden="false" ht="12.1" outlineLevel="0" r="19">
      <c r="A19" s="39" t="n">
        <v>43748</v>
      </c>
      <c r="B19" s="16" t="s">
        <v>375</v>
      </c>
      <c r="C19" s="16" t="s">
        <v>253</v>
      </c>
      <c r="D19" s="16" t="s">
        <v>387</v>
      </c>
      <c r="E19" s="6" t="n">
        <v>1000</v>
      </c>
      <c r="F19" s="7" t="n">
        <v>34</v>
      </c>
      <c r="G19" s="6" t="n">
        <v>13.15</v>
      </c>
      <c r="H19" s="6" t="n">
        <v>39</v>
      </c>
      <c r="I19" s="6" t="n">
        <v>447.1</v>
      </c>
      <c r="J19" s="6" t="n">
        <v>408.1</v>
      </c>
    </row>
    <row collapsed="false" customFormat="false" customHeight="false" hidden="false" ht="12.1" outlineLevel="0" r="20">
      <c r="A20" s="39" t="n">
        <v>43749</v>
      </c>
      <c r="B20" s="16" t="s">
        <v>375</v>
      </c>
      <c r="C20" s="16" t="s">
        <v>252</v>
      </c>
      <c r="D20" s="16" t="s">
        <v>388</v>
      </c>
      <c r="E20" s="6" t="n">
        <v>1000</v>
      </c>
      <c r="F20" s="7" t="n">
        <v>77</v>
      </c>
      <c r="G20" s="6" t="n">
        <v>11.1</v>
      </c>
      <c r="H20" s="6" t="n">
        <v>33</v>
      </c>
      <c r="I20" s="6" t="n">
        <v>854.7</v>
      </c>
      <c r="J20" s="6" t="n">
        <v>821.7</v>
      </c>
    </row>
    <row collapsed="false" customFormat="false" customHeight="false" hidden="false" ht="12.1" outlineLevel="0" r="21">
      <c r="A21" s="39" t="n">
        <v>43753</v>
      </c>
      <c r="B21" s="16" t="s">
        <v>375</v>
      </c>
      <c r="C21" s="16" t="s">
        <v>64</v>
      </c>
      <c r="D21" s="16" t="s">
        <v>66</v>
      </c>
      <c r="E21" s="6" t="n">
        <v>1000</v>
      </c>
      <c r="F21" s="7" t="n">
        <v>103</v>
      </c>
      <c r="G21" s="6" t="n">
        <v>38.64</v>
      </c>
      <c r="H21" s="6" t="n">
        <v>0</v>
      </c>
      <c r="I21" s="6" t="n">
        <v>3979.92</v>
      </c>
      <c r="J21" s="6" t="n">
        <v>3979.92</v>
      </c>
    </row>
    <row collapsed="false" customFormat="false" customHeight="false" hidden="false" ht="12.1" outlineLevel="0" r="22">
      <c r="A22" s="39" t="n">
        <v>43774</v>
      </c>
      <c r="B22" s="16" t="s">
        <v>375</v>
      </c>
      <c r="C22" s="16" t="s">
        <v>254</v>
      </c>
      <c r="D22" s="16" t="s">
        <v>389</v>
      </c>
      <c r="E22" s="6" t="n">
        <v>1000</v>
      </c>
      <c r="F22" s="7" t="n">
        <v>29</v>
      </c>
      <c r="G22" s="6" t="n">
        <v>32.41</v>
      </c>
      <c r="H22" s="6" t="n">
        <v>24</v>
      </c>
      <c r="I22" s="6" t="n">
        <v>939.89</v>
      </c>
      <c r="J22" s="6" t="n">
        <v>915.89</v>
      </c>
    </row>
    <row collapsed="false" customFormat="false" customHeight="false" hidden="false" ht="12.1" outlineLevel="0" r="23">
      <c r="A23" s="39" t="n">
        <v>43777</v>
      </c>
      <c r="B23" s="16" t="s">
        <v>375</v>
      </c>
      <c r="C23" s="16" t="s">
        <v>253</v>
      </c>
      <c r="D23" s="16" t="s">
        <v>387</v>
      </c>
      <c r="E23" s="6" t="n">
        <v>1000</v>
      </c>
      <c r="F23" s="7" t="n">
        <v>34</v>
      </c>
      <c r="G23" s="6" t="n">
        <v>13.15</v>
      </c>
      <c r="H23" s="6" t="n">
        <v>41</v>
      </c>
      <c r="I23" s="6" t="n">
        <v>447.1</v>
      </c>
      <c r="J23" s="6" t="n">
        <v>406.1</v>
      </c>
    </row>
    <row collapsed="false" customFormat="false" customHeight="false" hidden="false" ht="12.1" outlineLevel="0" r="24">
      <c r="A24" s="39" t="n">
        <v>43778</v>
      </c>
      <c r="B24" s="16" t="s">
        <v>375</v>
      </c>
      <c r="C24" s="16" t="s">
        <v>252</v>
      </c>
      <c r="D24" s="16" t="s">
        <v>388</v>
      </c>
      <c r="E24" s="6" t="n">
        <v>1000</v>
      </c>
      <c r="F24" s="7" t="n">
        <v>77</v>
      </c>
      <c r="G24" s="6" t="n">
        <v>11.1</v>
      </c>
      <c r="H24" s="6" t="n">
        <v>38</v>
      </c>
      <c r="I24" s="6" t="n">
        <v>854.7</v>
      </c>
      <c r="J24" s="6" t="n">
        <v>816.7</v>
      </c>
    </row>
    <row collapsed="false" customFormat="false" customHeight="false" hidden="false" ht="12.1" outlineLevel="0" r="25">
      <c r="A25" s="39" t="n">
        <v>43807</v>
      </c>
      <c r="B25" s="16" t="s">
        <v>375</v>
      </c>
      <c r="C25" s="16" t="s">
        <v>253</v>
      </c>
      <c r="D25" s="16" t="s">
        <v>387</v>
      </c>
      <c r="E25" s="6" t="n">
        <v>1000</v>
      </c>
      <c r="F25" s="7" t="n">
        <v>34</v>
      </c>
      <c r="G25" s="6" t="n">
        <v>13.15</v>
      </c>
      <c r="H25" s="6" t="n">
        <v>44</v>
      </c>
      <c r="I25" s="6" t="n">
        <v>447.1</v>
      </c>
      <c r="J25" s="6" t="n">
        <v>403.1</v>
      </c>
    </row>
    <row collapsed="false" customFormat="false" customHeight="false" hidden="false" ht="12.1" outlineLevel="0" r="26">
      <c r="A26" s="39" t="n">
        <v>43808</v>
      </c>
      <c r="B26" s="16" t="s">
        <v>375</v>
      </c>
      <c r="C26" s="16" t="s">
        <v>252</v>
      </c>
      <c r="D26" s="16" t="s">
        <v>388</v>
      </c>
      <c r="E26" s="6" t="n">
        <v>1000</v>
      </c>
      <c r="F26" s="7" t="n">
        <v>77</v>
      </c>
      <c r="G26" s="6" t="n">
        <v>11.1</v>
      </c>
      <c r="H26" s="6" t="n">
        <v>44</v>
      </c>
      <c r="I26" s="6" t="n">
        <v>854.7</v>
      </c>
      <c r="J26" s="6" t="n">
        <v>810.7</v>
      </c>
    </row>
    <row collapsed="false" customFormat="false" customHeight="false" hidden="false" ht="12.1" outlineLevel="0" r="27">
      <c r="A27" s="39" t="n">
        <v>43837</v>
      </c>
      <c r="B27" s="16" t="s">
        <v>375</v>
      </c>
      <c r="C27" s="16" t="s">
        <v>253</v>
      </c>
      <c r="D27" s="16" t="s">
        <v>387</v>
      </c>
      <c r="E27" s="6" t="n">
        <v>1000</v>
      </c>
      <c r="F27" s="7" t="n">
        <v>34</v>
      </c>
      <c r="G27" s="6" t="n">
        <v>13.15</v>
      </c>
      <c r="H27" s="6" t="n">
        <v>46</v>
      </c>
      <c r="I27" s="6" t="n">
        <v>447.1</v>
      </c>
      <c r="J27" s="6" t="n">
        <v>401.1</v>
      </c>
    </row>
    <row collapsed="false" customFormat="false" customHeight="false" hidden="false" ht="12.1" outlineLevel="0" r="28">
      <c r="A28" s="39" t="n">
        <v>43838</v>
      </c>
      <c r="B28" s="16" t="s">
        <v>375</v>
      </c>
      <c r="C28" s="16" t="s">
        <v>252</v>
      </c>
      <c r="D28" s="16" t="s">
        <v>388</v>
      </c>
      <c r="E28" s="6" t="n">
        <v>1000</v>
      </c>
      <c r="F28" s="7" t="n">
        <v>77</v>
      </c>
      <c r="G28" s="6" t="n">
        <v>11.1</v>
      </c>
      <c r="H28" s="6" t="n">
        <v>49</v>
      </c>
      <c r="I28" s="6" t="n">
        <v>854.7</v>
      </c>
      <c r="J28" s="6" t="n">
        <v>805.7</v>
      </c>
    </row>
    <row collapsed="false" customFormat="false" customHeight="false" hidden="false" ht="12.1" outlineLevel="0" r="29">
      <c r="A29" s="39" t="n">
        <v>43865</v>
      </c>
      <c r="B29" s="16" t="s">
        <v>375</v>
      </c>
      <c r="C29" s="16" t="s">
        <v>254</v>
      </c>
      <c r="D29" s="16" t="s">
        <v>389</v>
      </c>
      <c r="E29" s="6" t="n">
        <v>1000</v>
      </c>
      <c r="F29" s="7" t="n">
        <v>29</v>
      </c>
      <c r="G29" s="6" t="n">
        <v>32.41</v>
      </c>
      <c r="H29" s="6" t="n">
        <v>42</v>
      </c>
      <c r="I29" s="6" t="n">
        <v>939.89</v>
      </c>
      <c r="J29" s="6" t="n">
        <v>897.89</v>
      </c>
    </row>
    <row collapsed="false" customFormat="false" customHeight="false" hidden="false" ht="12.1" outlineLevel="0" r="30">
      <c r="A30" s="39" t="n">
        <v>43867</v>
      </c>
      <c r="B30" s="16" t="s">
        <v>375</v>
      </c>
      <c r="C30" s="16" t="s">
        <v>253</v>
      </c>
      <c r="D30" s="16" t="s">
        <v>387</v>
      </c>
      <c r="E30" s="6" t="n">
        <v>1000</v>
      </c>
      <c r="F30" s="7" t="n">
        <v>34</v>
      </c>
      <c r="G30" s="6" t="n">
        <v>13.15</v>
      </c>
      <c r="H30" s="6" t="n">
        <v>46</v>
      </c>
      <c r="I30" s="6" t="n">
        <v>447.1</v>
      </c>
      <c r="J30" s="6" t="n">
        <v>401.1</v>
      </c>
    </row>
    <row collapsed="false" customFormat="false" customHeight="false" hidden="false" ht="12.1" outlineLevel="0" r="31">
      <c r="A31" s="39" t="n">
        <v>43868</v>
      </c>
      <c r="B31" s="16" t="s">
        <v>375</v>
      </c>
      <c r="C31" s="16" t="s">
        <v>252</v>
      </c>
      <c r="D31" s="16" t="s">
        <v>388</v>
      </c>
      <c r="E31" s="6" t="n">
        <v>1000</v>
      </c>
      <c r="F31" s="7" t="n">
        <v>77</v>
      </c>
      <c r="G31" s="6" t="n">
        <v>11.1</v>
      </c>
      <c r="H31" s="6" t="n">
        <v>50</v>
      </c>
      <c r="I31" s="6" t="n">
        <v>854.7</v>
      </c>
      <c r="J31" s="6" t="n">
        <v>804.7</v>
      </c>
    </row>
    <row collapsed="false" customFormat="false" customHeight="false" hidden="false" ht="12.1" outlineLevel="0" r="32">
      <c r="A32" s="39" t="n">
        <v>43897</v>
      </c>
      <c r="B32" s="16" t="s">
        <v>375</v>
      </c>
      <c r="C32" s="16" t="s">
        <v>253</v>
      </c>
      <c r="D32" s="16" t="s">
        <v>387</v>
      </c>
      <c r="E32" s="6" t="n">
        <v>1000</v>
      </c>
      <c r="F32" s="7" t="n">
        <v>34</v>
      </c>
      <c r="G32" s="6" t="n">
        <v>13.15</v>
      </c>
      <c r="H32" s="6" t="n">
        <v>49</v>
      </c>
      <c r="I32" s="6" t="n">
        <v>447.1</v>
      </c>
      <c r="J32" s="6" t="n">
        <v>398.1</v>
      </c>
    </row>
    <row collapsed="false" customFormat="false" customHeight="false" hidden="false" ht="12.1" outlineLevel="0" r="33">
      <c r="A33" s="39" t="n">
        <v>43898</v>
      </c>
      <c r="B33" s="16" t="s">
        <v>375</v>
      </c>
      <c r="C33" s="16" t="s">
        <v>252</v>
      </c>
      <c r="D33" s="16" t="s">
        <v>388</v>
      </c>
      <c r="E33" s="6" t="n">
        <v>1000</v>
      </c>
      <c r="F33" s="7" t="n">
        <v>77</v>
      </c>
      <c r="G33" s="6" t="n">
        <v>11.1</v>
      </c>
      <c r="H33" s="6" t="n">
        <v>55</v>
      </c>
      <c r="I33" s="6" t="n">
        <v>854.7</v>
      </c>
      <c r="J33" s="6" t="n">
        <v>799.7</v>
      </c>
    </row>
    <row collapsed="false" customFormat="false" customHeight="false" hidden="false" ht="12.1" outlineLevel="0" r="34">
      <c r="A34" s="39" t="n">
        <v>43927</v>
      </c>
      <c r="B34" s="16" t="s">
        <v>375</v>
      </c>
      <c r="C34" s="16" t="s">
        <v>253</v>
      </c>
      <c r="D34" s="16" t="s">
        <v>387</v>
      </c>
      <c r="E34" s="6" t="n">
        <v>1000</v>
      </c>
      <c r="F34" s="7" t="n">
        <v>34</v>
      </c>
      <c r="G34" s="6" t="n">
        <v>13.15</v>
      </c>
      <c r="H34" s="6" t="n">
        <v>49</v>
      </c>
      <c r="I34" s="6" t="n">
        <v>447.1</v>
      </c>
      <c r="J34" s="6" t="n">
        <v>398.1</v>
      </c>
    </row>
    <row collapsed="false" customFormat="false" customHeight="false" hidden="false" ht="12.1" outlineLevel="0" r="35">
      <c r="A35" s="39" t="n">
        <v>43928</v>
      </c>
      <c r="B35" s="16" t="s">
        <v>375</v>
      </c>
      <c r="C35" s="16" t="s">
        <v>252</v>
      </c>
      <c r="D35" s="16" t="s">
        <v>388</v>
      </c>
      <c r="E35" s="6" t="n">
        <v>1000</v>
      </c>
      <c r="F35" s="7" t="n">
        <v>77</v>
      </c>
      <c r="G35" s="6" t="n">
        <v>11.1</v>
      </c>
      <c r="H35" s="6" t="n">
        <v>55</v>
      </c>
      <c r="I35" s="6" t="n">
        <v>854.7</v>
      </c>
      <c r="J35" s="6" t="n">
        <v>799.7</v>
      </c>
    </row>
    <row collapsed="false" customFormat="false" customHeight="false" hidden="false" ht="12.1" outlineLevel="0" r="36">
      <c r="A36" s="39" t="n">
        <v>43956</v>
      </c>
      <c r="B36" s="16" t="s">
        <v>375</v>
      </c>
      <c r="C36" s="16" t="s">
        <v>254</v>
      </c>
      <c r="D36" s="16" t="s">
        <v>389</v>
      </c>
      <c r="E36" s="6" t="n">
        <v>1000</v>
      </c>
      <c r="F36" s="7" t="n">
        <v>29</v>
      </c>
      <c r="G36" s="6" t="n">
        <v>28.67</v>
      </c>
      <c r="H36" s="6" t="n">
        <v>14</v>
      </c>
      <c r="I36" s="6" t="n">
        <v>831.43</v>
      </c>
      <c r="J36" s="6" t="n">
        <v>817.43</v>
      </c>
    </row>
    <row collapsed="false" customFormat="false" customHeight="false" hidden="false" ht="12.1" outlineLevel="0" r="37">
      <c r="A37" s="39" t="n">
        <v>43957</v>
      </c>
      <c r="B37" s="16" t="s">
        <v>375</v>
      </c>
      <c r="C37" s="16" t="s">
        <v>253</v>
      </c>
      <c r="D37" s="16" t="s">
        <v>387</v>
      </c>
      <c r="E37" s="6" t="n">
        <v>1000</v>
      </c>
      <c r="F37" s="7" t="n">
        <v>34</v>
      </c>
      <c r="G37" s="6" t="n">
        <v>13.15</v>
      </c>
      <c r="H37" s="6" t="n">
        <v>51</v>
      </c>
      <c r="I37" s="6" t="n">
        <v>447.1</v>
      </c>
      <c r="J37" s="6" t="n">
        <v>396.1</v>
      </c>
    </row>
    <row collapsed="false" customFormat="false" customHeight="false" hidden="false" ht="12.1" outlineLevel="0" r="38">
      <c r="A38" s="39" t="n">
        <v>43958</v>
      </c>
      <c r="B38" s="16" t="s">
        <v>375</v>
      </c>
      <c r="C38" s="16" t="s">
        <v>252</v>
      </c>
      <c r="D38" s="16" t="s">
        <v>388</v>
      </c>
      <c r="E38" s="6" t="n">
        <v>1000</v>
      </c>
      <c r="F38" s="7" t="n">
        <v>77</v>
      </c>
      <c r="G38" s="6" t="n">
        <v>11.1</v>
      </c>
      <c r="H38" s="6" t="n">
        <v>59</v>
      </c>
      <c r="I38" s="6" t="n">
        <v>854.7</v>
      </c>
      <c r="J38" s="6" t="n">
        <v>795.7</v>
      </c>
    </row>
    <row collapsed="false" customFormat="false" customHeight="false" hidden="false" ht="12.1" outlineLevel="0" r="39">
      <c r="A39" s="39" t="n">
        <v>43987</v>
      </c>
      <c r="B39" s="16" t="s">
        <v>375</v>
      </c>
      <c r="C39" s="16" t="s">
        <v>253</v>
      </c>
      <c r="D39" s="16" t="s">
        <v>387</v>
      </c>
      <c r="E39" s="6" t="n">
        <v>1000</v>
      </c>
      <c r="F39" s="7" t="n">
        <v>34</v>
      </c>
      <c r="G39" s="6" t="n">
        <v>13.15</v>
      </c>
      <c r="H39" s="6" t="n">
        <v>54</v>
      </c>
      <c r="I39" s="6" t="n">
        <v>447.1</v>
      </c>
      <c r="J39" s="6" t="n">
        <v>393.1</v>
      </c>
    </row>
    <row collapsed="false" customFormat="false" customHeight="false" hidden="false" ht="12.1" outlineLevel="0" r="40">
      <c r="A40" s="39" t="n">
        <v>43988</v>
      </c>
      <c r="B40" s="16" t="s">
        <v>375</v>
      </c>
      <c r="C40" s="16" t="s">
        <v>252</v>
      </c>
      <c r="D40" s="16" t="s">
        <v>388</v>
      </c>
      <c r="E40" s="6" t="n">
        <v>1000</v>
      </c>
      <c r="F40" s="7" t="n">
        <v>77</v>
      </c>
      <c r="G40" s="6" t="n">
        <v>11.1</v>
      </c>
      <c r="H40" s="6" t="n">
        <v>66</v>
      </c>
      <c r="I40" s="6" t="n">
        <v>854.7</v>
      </c>
      <c r="J40" s="6" t="n">
        <v>788.7</v>
      </c>
    </row>
    <row collapsed="false" customFormat="false" customHeight="false" hidden="false" ht="12.1" outlineLevel="0" r="41">
      <c r="A41" s="39" t="n">
        <v>44017</v>
      </c>
      <c r="B41" s="16" t="s">
        <v>375</v>
      </c>
      <c r="C41" s="16" t="s">
        <v>253</v>
      </c>
      <c r="D41" s="16" t="s">
        <v>387</v>
      </c>
      <c r="E41" s="6" t="n">
        <v>1000</v>
      </c>
      <c r="F41" s="7" t="n">
        <v>34</v>
      </c>
      <c r="G41" s="6" t="n">
        <v>13.15</v>
      </c>
      <c r="H41" s="6" t="n">
        <v>58</v>
      </c>
      <c r="I41" s="6" t="n">
        <v>447.1</v>
      </c>
      <c r="J41" s="6" t="n">
        <v>389.1</v>
      </c>
    </row>
    <row collapsed="false" customFormat="false" customHeight="false" hidden="false" ht="12.1" outlineLevel="0" r="42">
      <c r="A42" s="39" t="n">
        <v>44018</v>
      </c>
      <c r="B42" s="16" t="s">
        <v>375</v>
      </c>
      <c r="C42" s="16" t="s">
        <v>252</v>
      </c>
      <c r="D42" s="16" t="s">
        <v>388</v>
      </c>
      <c r="E42" s="6" t="n">
        <v>1000</v>
      </c>
      <c r="F42" s="7" t="n">
        <v>77</v>
      </c>
      <c r="G42" s="6" t="n">
        <v>11.1</v>
      </c>
      <c r="H42" s="6" t="n">
        <v>78</v>
      </c>
      <c r="I42" s="6" t="n">
        <v>854.7</v>
      </c>
      <c r="J42" s="6" t="n">
        <v>776.7</v>
      </c>
    </row>
    <row collapsed="false" customFormat="false" customHeight="false" hidden="false" ht="12.1" outlineLevel="0" r="43">
      <c r="A43" s="39" t="n">
        <v>44047</v>
      </c>
      <c r="B43" s="16" t="s">
        <v>375</v>
      </c>
      <c r="C43" s="16" t="s">
        <v>253</v>
      </c>
      <c r="D43" s="16" t="s">
        <v>387</v>
      </c>
      <c r="E43" s="6" t="n">
        <v>1000</v>
      </c>
      <c r="F43" s="7" t="n">
        <v>34</v>
      </c>
      <c r="G43" s="6" t="n">
        <v>13.15</v>
      </c>
      <c r="H43" s="6" t="n">
        <v>64</v>
      </c>
      <c r="I43" s="6" t="n">
        <v>447.1</v>
      </c>
      <c r="J43" s="6" t="n">
        <v>383.1</v>
      </c>
    </row>
    <row collapsed="false" customFormat="false" customHeight="false" hidden="false" ht="12.1" outlineLevel="0" r="44">
      <c r="A44" s="39" t="n">
        <v>44047</v>
      </c>
      <c r="B44" s="16" t="s">
        <v>375</v>
      </c>
      <c r="C44" s="16" t="s">
        <v>254</v>
      </c>
      <c r="D44" s="16" t="s">
        <v>389</v>
      </c>
      <c r="E44" s="6" t="n">
        <v>1000</v>
      </c>
      <c r="F44" s="7" t="n">
        <v>29</v>
      </c>
      <c r="G44" s="6" t="n">
        <v>28.67</v>
      </c>
      <c r="H44" s="6" t="n">
        <v>38</v>
      </c>
      <c r="I44" s="6" t="n">
        <v>831.43</v>
      </c>
      <c r="J44" s="6" t="n">
        <v>793.43</v>
      </c>
    </row>
    <row collapsed="false" customFormat="false" customHeight="false" hidden="false" ht="12.1" outlineLevel="0" r="45">
      <c r="A45" s="39" t="n">
        <v>44048</v>
      </c>
      <c r="B45" s="16" t="s">
        <v>375</v>
      </c>
      <c r="C45" s="16" t="s">
        <v>252</v>
      </c>
      <c r="D45" s="16" t="s">
        <v>388</v>
      </c>
      <c r="E45" s="6" t="n">
        <v>1000</v>
      </c>
      <c r="F45" s="7" t="n">
        <v>77</v>
      </c>
      <c r="G45" s="6" t="n">
        <v>11.1</v>
      </c>
      <c r="H45" s="6" t="n">
        <v>90</v>
      </c>
      <c r="I45" s="6" t="n">
        <v>854.7</v>
      </c>
      <c r="J45" s="6" t="n">
        <v>764.7</v>
      </c>
    </row>
    <row collapsed="false" customFormat="false" customHeight="false" hidden="false" ht="12.1" outlineLevel="0" r="46">
      <c r="A46" s="39" t="n">
        <v>44077</v>
      </c>
      <c r="B46" s="16" t="s">
        <v>375</v>
      </c>
      <c r="C46" s="16" t="s">
        <v>253</v>
      </c>
      <c r="D46" s="16" t="s">
        <v>387</v>
      </c>
      <c r="E46" s="6" t="n">
        <v>1000</v>
      </c>
      <c r="F46" s="7" t="n">
        <v>34</v>
      </c>
      <c r="G46" s="6" t="n">
        <v>13.15</v>
      </c>
      <c r="H46" s="6" t="n">
        <v>66</v>
      </c>
      <c r="I46" s="6" t="n">
        <v>447.1</v>
      </c>
      <c r="J46" s="6" t="n">
        <v>381.1</v>
      </c>
    </row>
    <row collapsed="false" customFormat="false" customHeight="false" hidden="false" ht="12.1" outlineLevel="0" r="47">
      <c r="A47" s="39" t="n">
        <v>44078</v>
      </c>
      <c r="B47" s="16" t="s">
        <v>375</v>
      </c>
      <c r="C47" s="16" t="s">
        <v>252</v>
      </c>
      <c r="D47" s="16" t="s">
        <v>388</v>
      </c>
      <c r="E47" s="6" t="n">
        <v>1000</v>
      </c>
      <c r="F47" s="7" t="n">
        <v>77</v>
      </c>
      <c r="G47" s="6" t="n">
        <v>11.1</v>
      </c>
      <c r="H47" s="6" t="n">
        <v>94</v>
      </c>
      <c r="I47" s="6" t="n">
        <v>854.7</v>
      </c>
      <c r="J47" s="6" t="n">
        <v>760.7</v>
      </c>
    </row>
    <row collapsed="false" customFormat="false" customHeight="false" hidden="false" ht="12.1" outlineLevel="0" r="48">
      <c r="A48" s="39" t="n">
        <v>44107</v>
      </c>
      <c r="B48" s="16" t="s">
        <v>375</v>
      </c>
      <c r="C48" s="16" t="s">
        <v>253</v>
      </c>
      <c r="D48" s="16" t="s">
        <v>387</v>
      </c>
      <c r="E48" s="6" t="n">
        <v>1000</v>
      </c>
      <c r="F48" s="7" t="n">
        <v>34</v>
      </c>
      <c r="G48" s="6" t="n">
        <v>13.15</v>
      </c>
      <c r="H48" s="6" t="n">
        <v>66</v>
      </c>
      <c r="I48" s="6" t="n">
        <v>447.1</v>
      </c>
      <c r="J48" s="6" t="n">
        <v>381.1</v>
      </c>
    </row>
    <row collapsed="false" customFormat="false" customHeight="false" hidden="false" ht="12.1" outlineLevel="0" r="49">
      <c r="A49" s="39" t="n">
        <v>44108</v>
      </c>
      <c r="B49" s="16" t="s">
        <v>375</v>
      </c>
      <c r="C49" s="16" t="s">
        <v>252</v>
      </c>
      <c r="D49" s="16" t="s">
        <v>388</v>
      </c>
      <c r="E49" s="6" t="n">
        <v>1000</v>
      </c>
      <c r="F49" s="7" t="n">
        <v>77</v>
      </c>
      <c r="G49" s="6" t="n">
        <v>11.1</v>
      </c>
      <c r="H49" s="6" t="n">
        <v>94</v>
      </c>
      <c r="I49" s="6" t="n">
        <v>854.7</v>
      </c>
      <c r="J49" s="6" t="n">
        <v>760.7</v>
      </c>
    </row>
  </sheetData>
  <autoFilter ref="A1:J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365</v>
      </c>
      <c r="C1" s="38" t="s">
        <v>0</v>
      </c>
      <c r="D1" s="38" t="s">
        <v>2</v>
      </c>
      <c r="E1" s="38" t="s">
        <v>366</v>
      </c>
      <c r="F1" s="38" t="s">
        <v>391</v>
      </c>
      <c r="G1" s="38" t="s">
        <v>392</v>
      </c>
      <c r="H1" s="38" t="s">
        <v>77</v>
      </c>
      <c r="I1" s="38" t="s">
        <v>393</v>
      </c>
      <c r="J1" s="38" t="s">
        <v>394</v>
      </c>
      <c r="K1" s="38" t="s">
        <v>395</v>
      </c>
      <c r="L1" s="38" t="s">
        <v>396</v>
      </c>
      <c r="M1" s="38" t="s">
        <v>397</v>
      </c>
      <c r="N1" s="38" t="s">
        <v>398</v>
      </c>
      <c r="O1" s="38" t="s">
        <v>399</v>
      </c>
    </row>
    <row collapsed="false" customFormat="false" customHeight="false" hidden="false" ht="12.1" outlineLevel="0" r="2">
      <c r="A2" s="40" t="n">
        <v>43685</v>
      </c>
      <c r="B2" s="16" t="s">
        <v>375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2486</v>
      </c>
      <c r="J2" s="17" t="n">
        <v>2427.97636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43720</v>
      </c>
      <c r="B3" s="16" t="s">
        <v>375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2451</v>
      </c>
      <c r="J3" s="17" t="n">
        <v>2466.79017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43738</v>
      </c>
      <c r="B4" s="16" t="s">
        <v>375</v>
      </c>
      <c r="C4" s="16" t="s">
        <v>16</v>
      </c>
      <c r="D4" s="16" t="s">
        <v>18</v>
      </c>
      <c r="E4" s="17" t="n">
        <v>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2433</v>
      </c>
      <c r="J4" s="17" t="n">
        <v>2374.359016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43756</v>
      </c>
      <c r="B5" s="16" t="s">
        <v>375</v>
      </c>
      <c r="C5" s="16" t="s">
        <v>16</v>
      </c>
      <c r="D5" s="16" t="s">
        <v>18</v>
      </c>
      <c r="E5" s="17" t="n">
        <v>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2415</v>
      </c>
      <c r="J5" s="17" t="n">
        <v>2212.977808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44083</v>
      </c>
      <c r="B6" s="16" t="s">
        <v>375</v>
      </c>
      <c r="C6" s="16" t="s">
        <v>16</v>
      </c>
      <c r="D6" s="16" t="s">
        <v>18</v>
      </c>
      <c r="E6" s="17" t="n">
        <v>15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2088</v>
      </c>
      <c r="J6" s="17" t="n">
        <v>2654.959275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44103</v>
      </c>
      <c r="B7" s="16" t="s">
        <v>375</v>
      </c>
      <c r="C7" s="16" t="s">
        <v>21</v>
      </c>
      <c r="D7" s="16" t="s">
        <v>22</v>
      </c>
      <c r="E7" s="17" t="n">
        <v>400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2068</v>
      </c>
      <c r="J7" s="17" t="n">
        <v>227.24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43665</v>
      </c>
      <c r="B8" s="16" t="s">
        <v>375</v>
      </c>
      <c r="C8" s="16" t="s">
        <v>25</v>
      </c>
      <c r="D8" s="16" t="s">
        <v>26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2506</v>
      </c>
      <c r="J8" s="17" t="n">
        <v>2079.62666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44083</v>
      </c>
      <c r="B9" s="16" t="s">
        <v>375</v>
      </c>
      <c r="C9" s="16" t="s">
        <v>25</v>
      </c>
      <c r="D9" s="16" t="s">
        <v>26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2088</v>
      </c>
      <c r="J9" s="17" t="n">
        <v>2247.02991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44147</v>
      </c>
      <c r="B10" s="16" t="s">
        <v>375</v>
      </c>
      <c r="C10" s="16" t="s">
        <v>25</v>
      </c>
      <c r="D10" s="16" t="s">
        <v>26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2024</v>
      </c>
      <c r="J10" s="17" t="n">
        <v>2181.820725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44172</v>
      </c>
      <c r="B11" s="16" t="s">
        <v>375</v>
      </c>
      <c r="C11" s="16" t="s">
        <v>28</v>
      </c>
      <c r="D11" s="16" t="s">
        <v>29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1998</v>
      </c>
      <c r="J11" s="17" t="n">
        <v>9207.3596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44194</v>
      </c>
      <c r="B12" s="16" t="s">
        <v>375</v>
      </c>
      <c r="C12" s="16" t="s">
        <v>28</v>
      </c>
      <c r="D12" s="16" t="s">
        <v>29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1976</v>
      </c>
      <c r="J12" s="17" t="n">
        <v>10025.58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44215</v>
      </c>
      <c r="B13" s="16" t="s">
        <v>375</v>
      </c>
      <c r="C13" s="16" t="s">
        <v>28</v>
      </c>
      <c r="D13" s="16" t="s">
        <v>29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1955</v>
      </c>
      <c r="J13" s="17" t="n">
        <v>9394.6345</v>
      </c>
      <c r="K13" s="6" t="s">
        <f>=Портфель!F5*Портфель!$Q$17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44172</v>
      </c>
      <c r="B14" s="16" t="s">
        <v>375</v>
      </c>
      <c r="C14" s="16" t="s">
        <v>31</v>
      </c>
      <c r="D14" s="16" t="s">
        <v>32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1998</v>
      </c>
      <c r="J14" s="17" t="n">
        <v>3697.79442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44194</v>
      </c>
      <c r="B15" s="16" t="s">
        <v>375</v>
      </c>
      <c r="C15" s="16" t="s">
        <v>31</v>
      </c>
      <c r="D15" s="16" t="s">
        <v>32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1976</v>
      </c>
      <c r="J15" s="17" t="n">
        <v>3649.01625</v>
      </c>
      <c r="K15" s="6" t="s">
        <f>=Портфель!F6*Портфель!$Q$17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44194</v>
      </c>
      <c r="B16" s="16" t="s">
        <v>375</v>
      </c>
      <c r="C16" s="16" t="s">
        <v>31</v>
      </c>
      <c r="D16" s="16" t="s">
        <v>32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1976</v>
      </c>
      <c r="J16" s="17" t="n">
        <v>3612.1575</v>
      </c>
      <c r="K16" s="6" t="s">
        <f>=Портфель!F6*Портфель!$Q$17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44195</v>
      </c>
      <c r="B17" s="16" t="s">
        <v>375</v>
      </c>
      <c r="C17" s="16" t="s">
        <v>31</v>
      </c>
      <c r="D17" s="16" t="s">
        <v>32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1975</v>
      </c>
      <c r="J17" s="17" t="n">
        <v>3583.398455</v>
      </c>
      <c r="K17" s="6" t="s">
        <f>=Портфель!F6*Портфель!$Q$17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43738</v>
      </c>
      <c r="B18" s="16" t="s">
        <v>375</v>
      </c>
      <c r="C18" s="16" t="s">
        <v>34</v>
      </c>
      <c r="D18" s="16" t="s">
        <v>35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2433</v>
      </c>
      <c r="J18" s="17" t="n">
        <v>1816.51992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44195</v>
      </c>
      <c r="B19" s="16" t="s">
        <v>375</v>
      </c>
      <c r="C19" s="16" t="s">
        <v>34</v>
      </c>
      <c r="D19" s="16" t="s">
        <v>35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1975</v>
      </c>
      <c r="J19" s="17" t="n">
        <v>6548.08063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44195</v>
      </c>
      <c r="B20" s="16" t="s">
        <v>375</v>
      </c>
      <c r="C20" s="16" t="s">
        <v>34</v>
      </c>
      <c r="D20" s="16" t="s">
        <v>35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1975</v>
      </c>
      <c r="J20" s="17" t="n">
        <v>6551.763465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43781</v>
      </c>
      <c r="B21" s="16" t="s">
        <v>375</v>
      </c>
      <c r="C21" s="16" t="s">
        <v>37</v>
      </c>
      <c r="D21" s="16" t="s">
        <v>38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2390</v>
      </c>
      <c r="J21" s="17" t="n">
        <v>1888.59616379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44194</v>
      </c>
      <c r="B22" s="16" t="s">
        <v>375</v>
      </c>
      <c r="C22" s="16" t="s">
        <v>40</v>
      </c>
      <c r="D22" s="16" t="s">
        <v>41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1976</v>
      </c>
      <c r="J22" s="17" t="n">
        <v>17382.5865</v>
      </c>
      <c r="K22" s="6" t="s">
        <f>=Портфель!F9*Портфель!$Q$17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44195</v>
      </c>
      <c r="B23" s="16" t="s">
        <v>375</v>
      </c>
      <c r="C23" s="16" t="s">
        <v>40</v>
      </c>
      <c r="D23" s="16" t="s">
        <v>41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1975</v>
      </c>
      <c r="J23" s="17" t="n">
        <v>17530.2946</v>
      </c>
      <c r="K23" s="6" t="s">
        <f>=Портфель!F9*Портфель!$Q$17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44665</v>
      </c>
      <c r="B24" s="16" t="s">
        <v>375</v>
      </c>
      <c r="C24" s="16" t="s">
        <v>43</v>
      </c>
      <c r="D24" s="16" t="s">
        <v>44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1506</v>
      </c>
      <c r="J24" s="17" t="n">
        <v>2076.0246</v>
      </c>
      <c r="K24" s="6" t="s">
        <f>=Портфель!F10*Портфель!$Q$17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43810</v>
      </c>
      <c r="B25" s="16" t="s">
        <v>375</v>
      </c>
      <c r="C25" s="16" t="s">
        <v>46</v>
      </c>
      <c r="D25" s="16" t="s">
        <v>47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2361</v>
      </c>
      <c r="J25" s="17" t="n">
        <v>764.217176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43675</v>
      </c>
      <c r="B26" s="16" t="s">
        <v>375</v>
      </c>
      <c r="C26" s="16" t="s">
        <v>49</v>
      </c>
      <c r="D26" s="16" t="s">
        <v>50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2496</v>
      </c>
      <c r="J26" s="17" t="n">
        <v>2.665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44217</v>
      </c>
      <c r="B27" s="16" t="s">
        <v>375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1953</v>
      </c>
      <c r="J27" s="17" t="n">
        <v>242.0715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375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1948</v>
      </c>
      <c r="J28" s="17" t="n">
        <v>1268.824455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44223</v>
      </c>
      <c r="B29" s="16" t="s">
        <v>375</v>
      </c>
      <c r="C29" s="16" t="s">
        <v>54</v>
      </c>
      <c r="D29" s="16" t="s">
        <v>55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1947</v>
      </c>
      <c r="J29" s="17" t="n">
        <v>1247.9841</v>
      </c>
      <c r="K29" s="6" t="s">
        <f>=Портфель!F14*Портфель!$Q$17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44224</v>
      </c>
      <c r="B30" s="16" t="s">
        <v>375</v>
      </c>
      <c r="C30" s="16" t="s">
        <v>54</v>
      </c>
      <c r="D30" s="16" t="s">
        <v>55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1946</v>
      </c>
      <c r="J30" s="17" t="n">
        <v>1200.64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43556</v>
      </c>
      <c r="B31" s="16" t="s">
        <v>375</v>
      </c>
      <c r="C31" s="16" t="s">
        <v>59</v>
      </c>
      <c r="D31" s="16" t="s">
        <v>61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2615</v>
      </c>
      <c r="J31" s="17" t="n">
        <v>4809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43606</v>
      </c>
      <c r="B32" s="16" t="s">
        <v>375</v>
      </c>
      <c r="C32" s="16" t="s">
        <v>59</v>
      </c>
      <c r="D32" s="16" t="s">
        <v>61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2565</v>
      </c>
      <c r="J32" s="17" t="n">
        <v>4727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43606</v>
      </c>
      <c r="B33" s="16" t="s">
        <v>375</v>
      </c>
      <c r="C33" s="16" t="s">
        <v>59</v>
      </c>
      <c r="D33" s="16" t="s">
        <v>61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2565</v>
      </c>
      <c r="J33" s="17" t="n">
        <v>4731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43606</v>
      </c>
      <c r="B34" s="16" t="s">
        <v>375</v>
      </c>
      <c r="C34" s="16" t="s">
        <v>59</v>
      </c>
      <c r="D34" s="16" t="s">
        <v>61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2565</v>
      </c>
      <c r="J34" s="17" t="n">
        <v>4732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72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2026-05-28T14:47:48.00Z</dcterms:created>
  <dc:creator>izi-invest.ru</dc:creator>
  <cp:revision>0</cp:revision>
</cp:coreProperties>
</file>