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<sst xmlns="http://schemas.openxmlformats.org/spreadsheetml/2006/main" count="660" uniqueCount="147">
  <si>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</si>
  <si>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</si>
  <si>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</si>
  <si>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</si>
  <si>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</si>
  <si>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</si>
  <si>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</si>
  <si>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</si>
  <si>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</si>
  <si>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</si>
  <si>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</si>
  <si>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</si>
  <si>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</si>
  <si>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</si>
  <si>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</si>
  <si>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</si>
  <si>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</si>
  <si>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</si>
  <si>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</si>
  <si>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</si>
  <si>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</si>
  <si>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HEAD</t>
  </si>
  <si>
    <t>Хэдхантер</t>
  </si>
  <si>
    <t>BYN</t>
  </si>
  <si>
    <t>LKOH</t>
  </si>
  <si>
    <t>ЛУКОЙЛ</t>
  </si>
  <si>
    <t>CAD</t>
  </si>
  <si>
    <t>T</t>
  </si>
  <si>
    <t>Т-Техно ао</t>
  </si>
  <si>
    <t>CHF</t>
  </si>
  <si>
    <t>DATA</t>
  </si>
  <si>
    <t>iАренадата</t>
  </si>
  <si>
    <t>CNY</t>
  </si>
  <si>
    <t>X5</t>
  </si>
  <si>
    <t>КЦ ИКС 5</t>
  </si>
  <si>
    <t>EUR</t>
  </si>
  <si>
    <t>GAZP</t>
  </si>
  <si>
    <t>ГАЗПРОМ ао</t>
  </si>
  <si>
    <t>GBP</t>
  </si>
  <si>
    <t>POSI</t>
  </si>
  <si>
    <t>iПозитив</t>
  </si>
  <si>
    <t>GLD</t>
  </si>
  <si>
    <t>SOFL</t>
  </si>
  <si>
    <t>iСофтлайн</t>
  </si>
  <si>
    <t>HKD</t>
  </si>
  <si>
    <t>VTBR</t>
  </si>
  <si>
    <t>ВТБ ао</t>
  </si>
  <si>
    <t>JPY</t>
  </si>
  <si>
    <t>Сумма по акциям:</t>
  </si>
  <si>
    <t>KZT</t>
  </si>
  <si>
    <t>Рубль</t>
  </si>
  <si>
    <t>Сумма по валютам:</t>
  </si>
  <si>
    <t>SLV</t>
  </si>
  <si>
    <t>Сумма: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</si>
  <si>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</si>
  <si>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</si>
  <si>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</si>
  <si>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</si>
  <si>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</si>
  <si>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</si>
  <si>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</si>
  <si>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</si>
  <si>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</si>
  <si>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</si>
  <si>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</si>
  <si>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</si>
  <si>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 - Т-Техно ао 1шт. по 32 RUR (данные из БД)</t>
  </si>
  <si>
    <t>Дивиденд по LKOH - ЛУКОЙЛ 1шт. по 541 RUR (данные из БД)</t>
  </si>
  <si>
    <t>Дивиденд по DATA - iАренадата 30шт. по 2.57 RUR (данные из БД)</t>
  </si>
  <si>
    <t>Дивиденд по DATA - iАренадата 30шт. по 0.86 RUR (данные из БД)</t>
  </si>
  <si>
    <t>Дивиденд по X5 - КЦ ИКС 5 1шт. по 648 RUR (данные из БД)</t>
  </si>
  <si>
    <t>Дивиденд по VTBR - ВТБ ао 5шт. по 25.58 RUR (данные из БД)</t>
  </si>
  <si>
    <t>Дивиденд по T - Т-Техно ао 1шт. по 33 RUR (данные из БД)</t>
  </si>
  <si>
    <t>Дивиденд по ROSN - Роснефть 46шт. по 14.68 RUR (данные из БД)</t>
  </si>
  <si>
    <t>Дивиденд по HEAD - Хэдхантер 2шт. по 233 RUR (данные из БД)</t>
  </si>
  <si>
    <t>Дивиденд по T - Т-Техно ао 1шт. по 35 RUR (данные из БД)</t>
  </si>
  <si>
    <t>Дивиденд по X5 - КЦ ИКС 5 1шт. по 368 RUR (данные из БД)</t>
  </si>
  <si>
    <t>Дивиденд по T - Т-Техно ао 1шт. по 36 RUR (данные из БД)</t>
  </si>
  <si>
    <t>Дивиденд по LKOH - ЛУКОЙЛ 1шт. по 397 RUR (данные из БД)</t>
  </si>
  <si>
    <t>Дивиденд по ROSN - Роснефть 46шт. по 11.56 RUR (данные из БД)</t>
  </si>
  <si>
    <t>Дивиденд по LKOH - ЛУКОЙЛ 1шт. по 278 RUR (данные из БД)</t>
  </si>
  <si>
    <t>Дивиденд по POSI - iПозитив 1шт. по 28.08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</si>
  <si>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</si>
  <si>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</si>
  <si>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</si>
  <si>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</si>
  <si>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</si>
  <si>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</si>
  <si>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</si>
  <si>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</si>
  <si>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ROSN
Роснефть</t>
  </si>
  <si>
    <t>HEAD
Хэдхантер</t>
  </si>
  <si>
    <t>LKOH
ЛУКОЙЛ</t>
  </si>
  <si>
    <t>T
Т-Техно ао</t>
  </si>
  <si>
    <t>DATA
iАренадата</t>
  </si>
  <si>
    <t>X5
КЦ ИКС 5</t>
  </si>
  <si>
    <t>GAZP
ГАЗПРОМ ао</t>
  </si>
  <si>
    <t>POSI
iПозитив</t>
  </si>
  <si>
    <t>SOFL
iСофтлайн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</si>
  <si>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</si>
  <si>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</si>
  <si>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</si>
  <si>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</si>
  <si>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</si>
  <si>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</si>
  <si>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</si>
  <si>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</si>
  <si>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</si>
  <si>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</si>
  <si>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Т-Технологии МКПАО ао</t>
  </si>
  <si>
    <t>output</t>
  </si>
  <si>
    <t>ао ПАО Банк ВТБ</t>
  </si>
  <si>
    <t>"Газпром" (ПАО) ао</t>
  </si>
  <si>
    <t>Группа Позитив ао</t>
  </si>
  <si>
    <t>Группа Аренадата</t>
  </si>
  <si>
    <t>НК ЛУКОЙЛ (ПАО) - ао</t>
  </si>
  <si>
    <t>Софтлайн ао</t>
  </si>
  <si>
    <t>Корпоративный центр ИКС 5</t>
  </si>
  <si>
    <t>МКПАО Хэдхантер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</si>
  <si>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</si>
  <si>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</si>
  <si>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</si>
  <si>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</si>
  <si>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</si>
  <si>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</si>
  <si>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</si>
  <si>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</si>
  <si>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</si>
  <si>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</si>
  <si>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</si>
  <si>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 счет 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</si>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</sst>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46</v>
      </c>
      <c r="F2" s="6" t="n">
        <v>395.05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-0.0975</v>
      </c>
      <c r="L2" s="6" t="n">
        <v>472.33</v>
      </c>
      <c r="M2" s="17" t="n">
        <v>43.08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2862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0.0439</v>
      </c>
      <c r="L3" s="6" t="n">
        <v>3184.53</v>
      </c>
      <c r="M3" s="17" t="n">
        <v>13.57</v>
      </c>
      <c r="N3" s="16"/>
      <c r="O3" s="16" t="s">
        <v>23</v>
      </c>
      <c r="P3" s="17" t="n">
        <v>25.825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4999.5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-0.1094</v>
      </c>
      <c r="L4" s="6" t="n">
        <v>6962.83</v>
      </c>
      <c r="M4" s="17" t="n">
        <v>11.85</v>
      </c>
      <c r="N4" s="16"/>
      <c r="O4" s="16" t="s">
        <v>26</v>
      </c>
      <c r="P4" s="17" t="n">
        <v>51.214388904941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303.98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-0.0189</v>
      </c>
      <c r="L5" s="6" t="n">
        <v>324.47</v>
      </c>
      <c r="M5" s="17" t="n">
        <v>7.21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92.7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-0.2526</v>
      </c>
      <c r="L6" s="6" t="n">
        <v>130.86</v>
      </c>
      <c r="M6" s="17" t="n">
        <v>6.59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2462.5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0.0432</v>
      </c>
      <c r="L7" s="6" t="n">
        <v>3353.03</v>
      </c>
      <c r="M7" s="17" t="n">
        <v>5.84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116.17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-0.0808</v>
      </c>
      <c r="L8" s="6" t="n">
        <v>127.88</v>
      </c>
      <c r="M8" s="17" t="n">
        <v>2.75</v>
      </c>
      <c r="N8" s="16"/>
      <c r="O8" s="16" t="s">
        <v>38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893.8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-0.2745</v>
      </c>
      <c r="L9" s="6" t="n">
        <v>1323.96</v>
      </c>
      <c r="M9" s="17" t="n">
        <v>2.12</v>
      </c>
      <c r="N9" s="16"/>
      <c r="O9" s="16" t="s">
        <v>41</v>
      </c>
      <c r="P9" s="17" t="n">
        <v>9938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57.94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-0.4261</v>
      </c>
      <c r="L10" s="6" t="n">
        <v>107.76</v>
      </c>
      <c r="M10" s="17" t="n">
        <v>1.37</v>
      </c>
      <c r="N10" s="16"/>
      <c r="O10" s="16" t="s">
        <v>44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80.62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0.5694</v>
      </c>
      <c r="L11" s="6" t="n">
        <v>71.07</v>
      </c>
      <c r="M11" s="17" t="n">
        <v>0.96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=J12/J15</f>
      </c>
      <c r="N12" s="16"/>
      <c r="O12" s="16" t="s">
        <v>49</v>
      </c>
      <c r="P12" s="17" t="n">
        <v>0.155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50</v>
      </c>
      <c r="D13" s="16" t="s">
        <v>19</v>
      </c>
      <c r="E13" s="7" t="n">
        <v>1964.75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51</v>
      </c>
      <c r="I14" s="4"/>
      <c r="J14" s="5" t="s">
        <f>=SUM(J13:J13)</f>
      </c>
      <c r="K14" s="4"/>
      <c r="L14" s="4"/>
      <c r="M14" s="10" t="s">
        <f>=J14/J15</f>
      </c>
      <c r="N14" s="16"/>
      <c r="O14" s="16" t="s">
        <v>52</v>
      </c>
      <c r="P14" s="17" t="n">
        <v>166.4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53</v>
      </c>
      <c r="I15" s="4"/>
      <c r="J15" s="5" t="s">
        <f>=J12+J14</f>
      </c>
      <c r="K15" s="17"/>
      <c r="L15" s="6"/>
      <c r="M15" s="17"/>
      <c r="N15" s="16"/>
      <c r="O15" s="16" t="s">
        <v>54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56</v>
      </c>
      <c r="P17" s="17" t="n">
        <v>70.9012</v>
      </c>
      <c r="Q17" s="6" t="s">
        <f>=P17/$P$13</f>
      </c>
    </row>
  </sheetData>
  <mergeCells>
    <mergeCell ref="H12:I12"/>
    <mergeCell ref="H14:I1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57</v>
      </c>
      <c r="B1" s="18" t="s">
        <v>9</v>
      </c>
      <c r="C1" s="18" t="s">
        <v>58</v>
      </c>
      <c r="D1" s="18" t="s">
        <v>59</v>
      </c>
      <c r="E1" s="18" t="s">
        <v>60</v>
      </c>
      <c r="F1" s="18" t="s">
        <v>61</v>
      </c>
      <c r="G1" s="18" t="s">
        <v>62</v>
      </c>
      <c r="H1" s="18" t="s">
        <v>63</v>
      </c>
    </row>
    <row collapsed="false" customFormat="false" customHeight="false" hidden="false" ht="12.1" outlineLevel="0" r="2">
      <c r="A2" s="13" t="n">
        <v>45749.805868056</v>
      </c>
      <c r="B2" s="6" t="n">
        <v>473.32</v>
      </c>
      <c r="C2" s="16" t="s">
        <v>64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45749.806377315</v>
      </c>
      <c r="B3" s="6" t="n">
        <v>18500</v>
      </c>
      <c r="C3" s="16" t="s">
        <v>64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45749.840231481</v>
      </c>
      <c r="B4" s="6" t="n">
        <v>3264.37</v>
      </c>
      <c r="C4" s="16" t="s">
        <v>64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45749.875659722</v>
      </c>
      <c r="B5" s="6" t="n">
        <v>1441.47</v>
      </c>
      <c r="C5" s="16" t="s">
        <v>64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45749.883263889</v>
      </c>
      <c r="B6" s="6" t="n">
        <v>-207.32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45754.591446759</v>
      </c>
      <c r="B7" s="6" t="n">
        <v>321.82</v>
      </c>
      <c r="C7" s="16" t="s">
        <v>64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45754.591921296</v>
      </c>
      <c r="B8" s="6" t="n">
        <v>321.87</v>
      </c>
      <c r="C8" s="16" t="s">
        <v>64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45754.592847222</v>
      </c>
      <c r="B9" s="6" t="n">
        <v>329.59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45754.635034722</v>
      </c>
      <c r="B10" s="6" t="n">
        <v>-973.28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45755.559039352</v>
      </c>
      <c r="B11" s="6" t="n">
        <v>355.37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45755.62525463</v>
      </c>
      <c r="B12" s="6" t="n">
        <v>1173.51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45755.634872685</v>
      </c>
      <c r="B13" s="6" t="n">
        <v>-1173.52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45756.856736111</v>
      </c>
      <c r="B14" s="6" t="n">
        <v>1278.83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45758.903993056</v>
      </c>
      <c r="B15" s="6" t="n">
        <v>481.44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45758.905706019</v>
      </c>
      <c r="B16" s="6" t="n">
        <v>1323.96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45761</v>
      </c>
      <c r="B17" s="6" t="n">
        <v>-481.44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45772.5940625</v>
      </c>
      <c r="B18" s="6" t="n">
        <v>2611.82</v>
      </c>
      <c r="C18" s="16" t="s">
        <v>64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45775</v>
      </c>
      <c r="B19" s="6" t="n">
        <v>1068.2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45775</v>
      </c>
      <c r="B20" s="6" t="n">
        <v>131.4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45775</v>
      </c>
      <c r="B21" s="6" t="n">
        <v>6895.63</v>
      </c>
      <c r="C21" s="16" t="s">
        <v>64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45775.608194444</v>
      </c>
      <c r="B22" s="6" t="n">
        <v>80</v>
      </c>
      <c r="C22" s="16" t="s">
        <v>64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45775.661331019</v>
      </c>
      <c r="B23" s="6" t="n">
        <v>1313.93</v>
      </c>
      <c r="C23" s="16" t="s">
        <v>64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45777.74244213</v>
      </c>
      <c r="B24" s="6" t="n">
        <v>6338.96</v>
      </c>
      <c r="C24" s="16" t="s">
        <v>64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45777.744375</v>
      </c>
      <c r="B25" s="6" t="n">
        <v>3329.96</v>
      </c>
      <c r="C25" s="16" t="s">
        <v>64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45777.754363426</v>
      </c>
      <c r="B26" s="6" t="n">
        <v>20.06</v>
      </c>
      <c r="C26" s="16" t="s">
        <v>64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45777.756377315</v>
      </c>
      <c r="B27" s="6" t="n">
        <v>10.03</v>
      </c>
      <c r="C27" s="16" t="s">
        <v>64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45777.775844907</v>
      </c>
      <c r="B28" s="6" t="n">
        <v>3353.03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45793</v>
      </c>
      <c r="B29" s="6" t="n">
        <v>-32</v>
      </c>
      <c r="C29" s="16" t="s">
        <v>66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-541</v>
      </c>
      <c r="C30" s="16" t="s">
        <v>67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45814</v>
      </c>
      <c r="B31" s="6" t="n">
        <v>-77.1</v>
      </c>
      <c r="C31" s="16" t="s">
        <v>68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45814</v>
      </c>
      <c r="B32" s="6" t="n">
        <v>-25.8</v>
      </c>
      <c r="C32" s="16" t="s">
        <v>69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45847</v>
      </c>
      <c r="B33" s="6" t="n">
        <v>-648</v>
      </c>
      <c r="C33" s="16" t="s">
        <v>70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45849</v>
      </c>
      <c r="B34" s="6" t="n">
        <v>-127.9</v>
      </c>
      <c r="C34" s="16" t="s">
        <v>71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45855</v>
      </c>
      <c r="B35" s="6" t="n">
        <v>-33</v>
      </c>
      <c r="C35" s="16" t="s">
        <v>72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45858</v>
      </c>
      <c r="B36" s="6" t="n">
        <v>-675.28</v>
      </c>
      <c r="C36" s="16" t="s">
        <v>73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45927</v>
      </c>
      <c r="B37" s="6" t="n">
        <v>-466</v>
      </c>
      <c r="C37" s="16" t="s">
        <v>74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45936</v>
      </c>
      <c r="B38" s="6" t="n">
        <v>-35</v>
      </c>
      <c r="C38" s="16" t="s">
        <v>75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46028</v>
      </c>
      <c r="B39" s="6" t="n">
        <v>-368</v>
      </c>
      <c r="C39" s="16" t="s">
        <v>76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46030</v>
      </c>
      <c r="B40" s="6" t="n">
        <v>-36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46034</v>
      </c>
      <c r="B41" s="6" t="n">
        <v>-397</v>
      </c>
      <c r="C41" s="16" t="s">
        <v>78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46034</v>
      </c>
      <c r="B42" s="6" t="n">
        <v>-531.76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46146</v>
      </c>
      <c r="B43" s="6" t="n">
        <v>-278</v>
      </c>
      <c r="C43" s="16" t="s">
        <v>80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46154</v>
      </c>
      <c r="B44" s="6" t="n">
        <v>-466</v>
      </c>
      <c r="C44" s="16" t="s">
        <v>74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46159</v>
      </c>
      <c r="B45" s="6" t="n">
        <v>-28.08</v>
      </c>
      <c r="C45" s="16" t="s">
        <v>81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2" t="n">
        <v>46170.65931713</v>
      </c>
      <c r="B46" s="5" t="n">
        <v>-42181.85</v>
      </c>
      <c r="C46" s="14" t="s">
        <v>82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/>
      <c r="B47" s="9" t="s">
        <f>=XIRR(B2:B46,A2:A46)</f>
      </c>
      <c r="C47" s="16" t="s">
        <v>83</v>
      </c>
      <c r="D47" s="16"/>
      <c r="E47" s="16"/>
      <c r="F47" s="7"/>
      <c r="G47" s="2" t="s">
        <v>84</v>
      </c>
      <c r="H47" s="6" t="s">
        <f>=SUM(I2:H46)/365</f>
      </c>
    </row>
    <row collapsed="false" customFormat="false" customHeight="false" hidden="false" ht="12.1" outlineLevel="0" r="48">
      <c r="A48" s="13"/>
      <c r="B48" s="5" t="s">
        <f>=-SUM(B2:B46)</f>
      </c>
      <c r="C48" s="16" t="s">
        <v>85</v>
      </c>
      <c r="D48" s="16"/>
      <c r="E48" s="16"/>
      <c r="F48" s="7"/>
      <c r="G48" s="14" t="s">
        <v>86</v>
      </c>
      <c r="H48" s="9" t="s">
        <f>=B48/H47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</row>
    <row collapsed="false" customFormat="false" customHeight="false" hidden="false" ht="12.1" outlineLevel="0" r="2">
      <c r="A2" s="11" t="n">
        <v>45749</v>
      </c>
      <c r="B2" s="6" t="n">
        <v>471.86</v>
      </c>
      <c r="C2" s="0" t="s">
        <v>87</v>
      </c>
      <c r="D2" s="11" t="n">
        <v>45777</v>
      </c>
      <c r="E2" s="6" t="n">
        <v>6369.05</v>
      </c>
      <c r="F2" s="0" t="s">
        <v>87</v>
      </c>
      <c r="G2" s="11" t="n">
        <v>45773</v>
      </c>
      <c r="H2" s="6" t="n">
        <v>6962.83</v>
      </c>
      <c r="I2" s="0" t="s">
        <v>87</v>
      </c>
      <c r="J2" s="11" t="n">
        <v>45749</v>
      </c>
      <c r="K2" s="6" t="n">
        <v>3244.7</v>
      </c>
      <c r="L2" s="0" t="s">
        <v>87</v>
      </c>
      <c r="M2" s="11" t="n">
        <v>45772</v>
      </c>
      <c r="N2" s="6" t="n">
        <v>1828.27</v>
      </c>
      <c r="O2" s="0" t="s">
        <v>87</v>
      </c>
      <c r="P2" s="11" t="n">
        <v>45777</v>
      </c>
      <c r="Q2" s="6" t="n">
        <v>3353.03</v>
      </c>
      <c r="R2" s="0" t="s">
        <v>87</v>
      </c>
      <c r="S2" s="11" t="n">
        <v>45756</v>
      </c>
      <c r="T2" s="6" t="n">
        <v>1278.83</v>
      </c>
      <c r="U2" s="0" t="s">
        <v>87</v>
      </c>
      <c r="V2" s="11" t="n">
        <v>45758</v>
      </c>
      <c r="W2" s="6" t="n">
        <v>1323.96</v>
      </c>
      <c r="X2" s="0" t="s">
        <v>87</v>
      </c>
      <c r="Y2" s="11" t="n">
        <v>45774</v>
      </c>
      <c r="Z2" s="6" t="n">
        <v>1077.62</v>
      </c>
      <c r="AA2" s="0" t="s">
        <v>87</v>
      </c>
      <c r="AB2" s="11" t="n">
        <v>45755</v>
      </c>
      <c r="AC2" s="6" t="n">
        <v>355.36</v>
      </c>
      <c r="AD2" s="0" t="s">
        <v>87</v>
      </c>
    </row>
    <row collapsed="false" customFormat="false" customHeight="false" hidden="false" ht="12.1" outlineLevel="0" r="3">
      <c r="A3" s="11" t="n">
        <v>45749</v>
      </c>
      <c r="B3" s="6" t="n">
        <v>471.86</v>
      </c>
      <c r="C3" s="0" t="s">
        <v>87</v>
      </c>
      <c r="D3" s="11" t="n">
        <v>45927</v>
      </c>
      <c r="E3" s="6" t="n">
        <v>-466</v>
      </c>
      <c r="F3" s="0" t="s">
        <v>74</v>
      </c>
      <c r="G3" s="11" t="n">
        <v>45811</v>
      </c>
      <c r="H3" s="6" t="n">
        <v>-541</v>
      </c>
      <c r="I3" s="0" t="s">
        <v>67</v>
      </c>
      <c r="J3" s="11" t="n">
        <v>45793</v>
      </c>
      <c r="K3" s="6" t="n">
        <v>-32</v>
      </c>
      <c r="L3" s="0" t="s">
        <v>66</v>
      </c>
      <c r="M3" s="11" t="n">
        <v>45772</v>
      </c>
      <c r="N3" s="6" t="n">
        <v>783.54</v>
      </c>
      <c r="O3" s="0" t="s">
        <v>87</v>
      </c>
      <c r="P3" s="11" t="n">
        <v>45847</v>
      </c>
      <c r="Q3" s="6" t="n">
        <v>-648</v>
      </c>
      <c r="R3" s="0" t="s">
        <v>70</v>
      </c>
      <c r="S3" s="11" t="n">
        <v>46170</v>
      </c>
      <c r="T3" s="8" t="s">
        <f>=-Портфель!J8</f>
      </c>
      <c r="U3" s="0" t="s">
        <v>88</v>
      </c>
      <c r="V3" s="11" t="n">
        <v>46159</v>
      </c>
      <c r="W3" s="6" t="n">
        <v>-28.08</v>
      </c>
      <c r="X3" s="0" t="s">
        <v>81</v>
      </c>
      <c r="Y3" s="11" t="n">
        <v>46170</v>
      </c>
      <c r="Z3" s="8" t="s">
        <f>=-Портфель!J10</f>
      </c>
      <c r="AA3" s="0" t="s">
        <v>88</v>
      </c>
      <c r="AB3" s="11" t="n">
        <v>45849</v>
      </c>
      <c r="AC3" s="6" t="n">
        <v>-127.9</v>
      </c>
      <c r="AD3" s="0" t="s">
        <v>71</v>
      </c>
    </row>
    <row collapsed="false" customFormat="false" customHeight="false" hidden="false" ht="12.1" outlineLevel="0" r="4">
      <c r="A4" s="11" t="n">
        <v>45749</v>
      </c>
      <c r="B4" s="6" t="n">
        <v>19346.32</v>
      </c>
      <c r="C4" s="0" t="s">
        <v>87</v>
      </c>
      <c r="D4" s="11" t="n">
        <v>46154</v>
      </c>
      <c r="E4" s="6" t="n">
        <v>-466</v>
      </c>
      <c r="F4" s="0" t="s">
        <v>74</v>
      </c>
      <c r="G4" s="11" t="n">
        <v>46034</v>
      </c>
      <c r="H4" s="6" t="n">
        <v>-397</v>
      </c>
      <c r="I4" s="0" t="s">
        <v>78</v>
      </c>
      <c r="J4" s="11" t="n">
        <v>45855</v>
      </c>
      <c r="K4" s="6" t="n">
        <v>-33</v>
      </c>
      <c r="L4" s="0" t="s">
        <v>72</v>
      </c>
      <c r="M4" s="11" t="n">
        <v>45773</v>
      </c>
      <c r="N4" s="6" t="n">
        <v>131.39</v>
      </c>
      <c r="O4" s="0" t="s">
        <v>87</v>
      </c>
      <c r="P4" s="11" t="n">
        <v>46028</v>
      </c>
      <c r="Q4" s="6" t="n">
        <v>-368</v>
      </c>
      <c r="R4" s="0" t="s">
        <v>76</v>
      </c>
      <c r="S4" s="0"/>
      <c r="T4" s="10" t="s">
        <f>=XIRR(T2:T3,S2:S3)</f>
      </c>
      <c r="U4" s="0"/>
      <c r="V4" s="11" t="n">
        <v>46170</v>
      </c>
      <c r="W4" s="8" t="s">
        <f>=-Портфель!J9</f>
      </c>
      <c r="X4" s="0" t="s">
        <v>88</v>
      </c>
      <c r="Y4" s="0"/>
      <c r="Z4" s="10" t="s">
        <f>=XIRR(Z2:Z3,Y2:Y3)</f>
      </c>
      <c r="AA4" s="0"/>
      <c r="AB4" s="11" t="n">
        <v>46170</v>
      </c>
      <c r="AC4" s="8" t="s">
        <f>=-Портфель!J11</f>
      </c>
      <c r="AD4" s="0" t="s">
        <v>88</v>
      </c>
    </row>
    <row collapsed="false" customFormat="false" customHeight="false" hidden="false" ht="12.1" outlineLevel="0" r="5">
      <c r="A5" s="11" t="n">
        <v>45749</v>
      </c>
      <c r="B5" s="6" t="n">
        <v>1437.1</v>
      </c>
      <c r="C5" s="0" t="s">
        <v>87</v>
      </c>
      <c r="D5" s="11" t="n">
        <v>46170</v>
      </c>
      <c r="E5" s="8" t="s">
        <f>=-Портфель!J3</f>
      </c>
      <c r="F5" s="0" t="s">
        <v>88</v>
      </c>
      <c r="G5" s="11" t="n">
        <v>46146</v>
      </c>
      <c r="H5" s="6" t="n">
        <v>-278</v>
      </c>
      <c r="I5" s="0" t="s">
        <v>80</v>
      </c>
      <c r="J5" s="11" t="n">
        <v>45936</v>
      </c>
      <c r="K5" s="6" t="n">
        <v>-35</v>
      </c>
      <c r="L5" s="0" t="s">
        <v>75</v>
      </c>
      <c r="M5" s="11" t="n">
        <v>45773</v>
      </c>
      <c r="N5" s="6" t="n">
        <v>1182.54</v>
      </c>
      <c r="O5" s="0" t="s">
        <v>87</v>
      </c>
      <c r="P5" s="11" t="n">
        <v>46170</v>
      </c>
      <c r="Q5" s="8" t="s">
        <f>=-Портфель!J7</f>
      </c>
      <c r="R5" s="0" t="s">
        <v>88</v>
      </c>
      <c r="S5" s="0"/>
      <c r="T5" s="8" t="s">
        <f>=-SUM(T2:T3)</f>
      </c>
      <c r="U5" s="0" t="s">
        <v>89</v>
      </c>
      <c r="V5" s="0"/>
      <c r="W5" s="10" t="s">
        <f>=XIRR(W2:W4,V2:V4)</f>
      </c>
      <c r="X5" s="0"/>
      <c r="Y5" s="0"/>
      <c r="Z5" s="8" t="s">
        <f>=-SUM(Z2:Z3)</f>
      </c>
      <c r="AA5" s="0" t="s">
        <v>89</v>
      </c>
      <c r="AB5" s="0"/>
      <c r="AC5" s="10" t="s">
        <f>=XIRR(AC2:AC4,AB2:AB4)</f>
      </c>
      <c r="AD5" s="0"/>
    </row>
    <row collapsed="false" customFormat="false" customHeight="false" hidden="false" ht="12.1" outlineLevel="0" r="6">
      <c r="A6" s="11" t="n">
        <v>45858</v>
      </c>
      <c r="B6" s="6" t="n">
        <v>-675.28</v>
      </c>
      <c r="C6" s="0" t="s">
        <v>73</v>
      </c>
      <c r="D6" s="0"/>
      <c r="E6" s="10" t="s">
        <f>=XIRR(E2:E5,D2:D5)</f>
      </c>
      <c r="F6" s="0"/>
      <c r="G6" s="11" t="n">
        <v>46170</v>
      </c>
      <c r="H6" s="8" t="s">
        <f>=-Портфель!J4</f>
      </c>
      <c r="I6" s="0" t="s">
        <v>88</v>
      </c>
      <c r="J6" s="11" t="n">
        <v>46030</v>
      </c>
      <c r="K6" s="6" t="n">
        <v>-36</v>
      </c>
      <c r="L6" s="0" t="s">
        <v>77</v>
      </c>
      <c r="M6" s="11" t="n">
        <v>45814</v>
      </c>
      <c r="N6" s="6" t="n">
        <v>-77.1</v>
      </c>
      <c r="O6" s="0" t="s">
        <v>68</v>
      </c>
      <c r="P6" s="0"/>
      <c r="Q6" s="10" t="s">
        <f>=XIRR(Q2:Q5,P2:P5)</f>
      </c>
      <c r="R6" s="0"/>
      <c r="S6" s="0"/>
      <c r="T6" s="0"/>
      <c r="U6" s="0"/>
      <c r="V6" s="0"/>
      <c r="W6" s="8" t="s">
        <f>=-SUM(W2:W4)</f>
      </c>
      <c r="X6" s="0" t="s">
        <v>89</v>
      </c>
      <c r="Y6" s="0"/>
      <c r="Z6" s="0"/>
      <c r="AA6" s="0"/>
      <c r="AB6" s="0"/>
      <c r="AC6" s="8" t="s">
        <f>=-SUM(AC2:AC4)</f>
      </c>
      <c r="AD6" s="0" t="s">
        <v>89</v>
      </c>
    </row>
    <row collapsed="false" customFormat="false" customHeight="false" hidden="false" ht="12.1" outlineLevel="0" r="7">
      <c r="A7" s="11" t="n">
        <v>46034</v>
      </c>
      <c r="B7" s="6" t="n">
        <v>-531.76</v>
      </c>
      <c r="C7" s="0" t="s">
        <v>79</v>
      </c>
      <c r="D7" s="0"/>
      <c r="E7" s="8" t="s">
        <f>=-SUM(E2:E5)</f>
      </c>
      <c r="F7" s="0" t="s">
        <v>89</v>
      </c>
      <c r="G7" s="0"/>
      <c r="H7" s="10" t="s">
        <f>=XIRR(H2:H6,G2:G6)</f>
      </c>
      <c r="I7" s="0"/>
      <c r="J7" s="11" t="n">
        <v>46170</v>
      </c>
      <c r="K7" s="8" t="s">
        <f>=-Портфель!J5</f>
      </c>
      <c r="L7" s="0" t="s">
        <v>88</v>
      </c>
      <c r="M7" s="11" t="n">
        <v>45814</v>
      </c>
      <c r="N7" s="6" t="n">
        <v>-25.8</v>
      </c>
      <c r="O7" s="0" t="s">
        <v>69</v>
      </c>
      <c r="P7" s="0"/>
      <c r="Q7" s="8" t="s">
        <f>=-SUM(Q2:Q5)</f>
      </c>
      <c r="R7" s="0" t="s">
        <v>89</v>
      </c>
    </row>
    <row collapsed="false" customFormat="false" customHeight="false" hidden="false" ht="12.1" outlineLevel="0" r="8">
      <c r="A8" s="11" t="n">
        <v>46170</v>
      </c>
      <c r="B8" s="8" t="s">
        <f>=-Портфель!J2</f>
      </c>
      <c r="C8" s="0" t="s">
        <v>88</v>
      </c>
      <c r="D8" s="0"/>
      <c r="E8" s="0"/>
      <c r="F8" s="0"/>
      <c r="G8" s="0"/>
      <c r="H8" s="8" t="s">
        <f>=-SUM(H2:H6)</f>
      </c>
      <c r="I8" s="0" t="s">
        <v>89</v>
      </c>
      <c r="J8" s="0"/>
      <c r="K8" s="10" t="s">
        <f>=XIRR(K2:K7,J2:J7)</f>
      </c>
      <c r="L8" s="0"/>
      <c r="M8" s="11" t="n">
        <v>46170</v>
      </c>
      <c r="N8" s="8" t="s">
        <f>=-Портфель!J6</f>
      </c>
      <c r="O8" s="0" t="s">
        <v>88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8" t="s">
        <f>=-SUM(K2:K7)</f>
      </c>
      <c r="L9" s="0" t="s">
        <v>89</v>
      </c>
      <c r="M9" s="0"/>
      <c r="N9" s="10" t="s">
        <f>=XIRR(N2:N8,M2:M8)</f>
      </c>
      <c r="O9" s="0"/>
    </row>
    <row collapsed="false" customFormat="false" customHeight="false" hidden="false" ht="12.1" outlineLevel="0" r="10">
      <c r="A10" s="0"/>
      <c r="B10" s="8" t="s">
        <f>=-SUM(B2:B8)</f>
      </c>
      <c r="C10" s="0" t="s">
        <v>89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8" t="s">
        <f>=-SUM(N2:N8)</f>
      </c>
      <c r="O10" s="0" t="s">
        <v>89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90</v>
      </c>
      <c r="C1" s="0"/>
      <c r="D1" s="0"/>
      <c r="E1" s="3" t="s">
        <v>91</v>
      </c>
      <c r="F1" s="0"/>
      <c r="G1" s="0"/>
      <c r="H1" s="3" t="s">
        <v>92</v>
      </c>
      <c r="I1" s="0"/>
      <c r="J1" s="0"/>
      <c r="K1" s="3" t="s">
        <v>93</v>
      </c>
      <c r="L1" s="0"/>
      <c r="M1" s="0"/>
      <c r="N1" s="3" t="s">
        <v>94</v>
      </c>
      <c r="O1" s="0"/>
      <c r="P1" s="0"/>
      <c r="Q1" s="3" t="s">
        <v>95</v>
      </c>
      <c r="R1" s="0"/>
      <c r="S1" s="0"/>
      <c r="T1" s="3" t="s">
        <v>96</v>
      </c>
      <c r="U1" s="0"/>
      <c r="V1" s="0"/>
      <c r="W1" s="3" t="s">
        <v>97</v>
      </c>
      <c r="X1" s="0"/>
      <c r="Y1" s="0"/>
      <c r="Z1" s="3" t="s">
        <v>98</v>
      </c>
      <c r="AA1" s="0"/>
      <c r="AB1" s="0"/>
      <c r="AC1" s="3" t="s">
        <v>99</v>
      </c>
      <c r="AD1" s="0"/>
    </row>
    <row collapsed="false" customFormat="false" customHeight="false" hidden="false" ht="12.1" outlineLevel="0" r="2">
      <c r="A2" s="11" t="n">
        <v>45749</v>
      </c>
      <c r="B2" s="6" t="n">
        <v>1</v>
      </c>
      <c r="C2" s="6" t="n">
        <v>471.86</v>
      </c>
      <c r="D2" s="11" t="n">
        <v>45777</v>
      </c>
      <c r="E2" s="6" t="n">
        <v>2</v>
      </c>
      <c r="F2" s="6" t="n">
        <v>6369.05</v>
      </c>
      <c r="G2" s="11" t="n">
        <v>45773</v>
      </c>
      <c r="H2" s="6" t="n">
        <v>1</v>
      </c>
      <c r="I2" s="6" t="n">
        <v>6962.83</v>
      </c>
      <c r="J2" s="11" t="n">
        <v>45749</v>
      </c>
      <c r="K2" s="6" t="n">
        <v>10</v>
      </c>
      <c r="L2" s="6" t="n">
        <v>3244.7</v>
      </c>
      <c r="M2" s="11" t="n">
        <v>45772</v>
      </c>
      <c r="N2" s="6" t="n">
        <v>14</v>
      </c>
      <c r="O2" s="6" t="n">
        <v>1828.27</v>
      </c>
      <c r="P2" s="11" t="n">
        <v>45777</v>
      </c>
      <c r="Q2" s="6" t="n">
        <v>1</v>
      </c>
      <c r="R2" s="6" t="n">
        <v>3353.03</v>
      </c>
      <c r="S2" s="11" t="n">
        <v>45756</v>
      </c>
      <c r="T2" s="6" t="n">
        <v>10</v>
      </c>
      <c r="U2" s="6" t="n">
        <v>1278.83</v>
      </c>
      <c r="V2" s="11" t="n">
        <v>45758</v>
      </c>
      <c r="W2" s="6" t="n">
        <v>1</v>
      </c>
      <c r="X2" s="6" t="n">
        <v>1323.96</v>
      </c>
      <c r="Y2" s="11" t="n">
        <v>45774</v>
      </c>
      <c r="Z2" s="6" t="n">
        <v>10</v>
      </c>
      <c r="AA2" s="6" t="n">
        <v>1077.62</v>
      </c>
      <c r="AB2" s="11" t="n">
        <v>45755</v>
      </c>
      <c r="AC2" s="6" t="n">
        <v>5</v>
      </c>
      <c r="AD2" s="6" t="n">
        <v>355.36</v>
      </c>
    </row>
    <row collapsed="false" customFormat="false" customHeight="false" hidden="false" ht="12.1" outlineLevel="0" r="3">
      <c r="A3" s="11" t="n">
        <v>45749</v>
      </c>
      <c r="B3" s="6" t="n">
        <v>1</v>
      </c>
      <c r="C3" s="6" t="n">
        <v>471.86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45772</v>
      </c>
      <c r="N3" s="6" t="n">
        <v>6</v>
      </c>
      <c r="O3" s="6" t="n">
        <v>783.54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11" t="n">
        <v>45749</v>
      </c>
      <c r="B4" s="6" t="n">
        <v>41</v>
      </c>
      <c r="C4" s="6" t="n">
        <v>19346.32</v>
      </c>
      <c r="D4" s="0"/>
      <c r="E4" s="6" t="n">
        <v>2862</v>
      </c>
      <c r="F4" s="0" t="s">
        <v>100</v>
      </c>
      <c r="G4" s="0"/>
      <c r="H4" s="6" t="n">
        <v>4999.5</v>
      </c>
      <c r="I4" s="0" t="s">
        <v>100</v>
      </c>
      <c r="J4" s="0"/>
      <c r="K4" s="6" t="n">
        <v>303.98</v>
      </c>
      <c r="L4" s="0" t="s">
        <v>100</v>
      </c>
      <c r="M4" s="11" t="n">
        <v>45773</v>
      </c>
      <c r="N4" s="6" t="n">
        <v>1</v>
      </c>
      <c r="O4" s="6" t="n">
        <v>131.39</v>
      </c>
      <c r="P4" s="0"/>
      <c r="Q4" s="6" t="n">
        <v>2462.5</v>
      </c>
      <c r="R4" s="0" t="s">
        <v>100</v>
      </c>
      <c r="S4" s="0"/>
      <c r="T4" s="6" t="n">
        <v>116.17</v>
      </c>
      <c r="U4" s="0" t="s">
        <v>100</v>
      </c>
      <c r="V4" s="0"/>
      <c r="W4" s="6" t="n">
        <v>893.8</v>
      </c>
      <c r="X4" s="0" t="s">
        <v>100</v>
      </c>
      <c r="Y4" s="0"/>
      <c r="Z4" s="6" t="n">
        <v>57.94</v>
      </c>
      <c r="AA4" s="0" t="s">
        <v>100</v>
      </c>
      <c r="AB4" s="0"/>
      <c r="AC4" s="6" t="n">
        <v>80.62</v>
      </c>
      <c r="AD4" s="0" t="s">
        <v>100</v>
      </c>
    </row>
    <row collapsed="false" customFormat="false" customHeight="false" hidden="false" ht="12.1" outlineLevel="0" r="5">
      <c r="A5" s="11" t="n">
        <v>45749</v>
      </c>
      <c r="B5" s="6" t="n">
        <v>3</v>
      </c>
      <c r="C5" s="6" t="n">
        <v>1437.1</v>
      </c>
      <c r="D5" s="0"/>
      <c r="E5" s="6" t="n">
        <v>2</v>
      </c>
      <c r="F5" s="0" t="s">
        <v>101</v>
      </c>
      <c r="G5" s="0"/>
      <c r="H5" s="6" t="n">
        <v>1</v>
      </c>
      <c r="I5" s="0" t="s">
        <v>101</v>
      </c>
      <c r="J5" s="0"/>
      <c r="K5" s="6" t="n">
        <v>10</v>
      </c>
      <c r="L5" s="0" t="s">
        <v>101</v>
      </c>
      <c r="M5" s="11" t="n">
        <v>45773</v>
      </c>
      <c r="N5" s="6" t="n">
        <v>9</v>
      </c>
      <c r="O5" s="6" t="n">
        <v>1182.54</v>
      </c>
      <c r="P5" s="0"/>
      <c r="Q5" s="6" t="n">
        <v>1</v>
      </c>
      <c r="R5" s="0" t="s">
        <v>101</v>
      </c>
      <c r="S5" s="0"/>
      <c r="T5" s="6" t="n">
        <v>10</v>
      </c>
      <c r="U5" s="0" t="s">
        <v>101</v>
      </c>
      <c r="V5" s="0"/>
      <c r="W5" s="6" t="n">
        <v>1</v>
      </c>
      <c r="X5" s="0" t="s">
        <v>101</v>
      </c>
      <c r="Y5" s="0"/>
      <c r="Z5" s="6" t="n">
        <v>10</v>
      </c>
      <c r="AA5" s="0" t="s">
        <v>101</v>
      </c>
      <c r="AB5" s="0"/>
      <c r="AC5" s="6" t="n">
        <v>5</v>
      </c>
      <c r="AD5" s="0" t="s">
        <v>101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102</v>
      </c>
      <c r="G6" s="0"/>
      <c r="H6" s="5" t="s">
        <f>=H5*(ABS(H4)-ABS(H3))</f>
      </c>
      <c r="I6" s="0" t="s">
        <v>102</v>
      </c>
      <c r="J6" s="0"/>
      <c r="K6" s="5" t="s">
        <f>=K5*(ABS(K4)-ABS(K3))</f>
      </c>
      <c r="L6" s="0" t="s">
        <v>102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102</v>
      </c>
      <c r="S6" s="0"/>
      <c r="T6" s="5" t="s">
        <f>=T5*(ABS(T4)-ABS(T3))</f>
      </c>
      <c r="U6" s="0" t="s">
        <v>102</v>
      </c>
      <c r="V6" s="0"/>
      <c r="W6" s="5" t="s">
        <f>=W5*(ABS(W4)-ABS(W3))</f>
      </c>
      <c r="X6" s="0" t="s">
        <v>102</v>
      </c>
      <c r="Y6" s="0"/>
      <c r="Z6" s="5" t="s">
        <f>=Z5*(ABS(Z4)-ABS(Z3))</f>
      </c>
      <c r="AA6" s="0" t="s">
        <v>102</v>
      </c>
      <c r="AB6" s="0"/>
      <c r="AC6" s="5" t="s">
        <f>=AC5*(ABS(AC4)-ABS(AC3))</f>
      </c>
      <c r="AD6" s="0" t="s">
        <v>102</v>
      </c>
    </row>
    <row collapsed="false" customFormat="false" customHeight="false" hidden="false" ht="12.1" outlineLevel="0" r="7">
      <c r="A7" s="0"/>
      <c r="B7" s="6" t="n">
        <v>395.05</v>
      </c>
      <c r="C7" s="0" t="s">
        <v>100</v>
      </c>
      <c r="D7" s="0"/>
      <c r="E7" s="0"/>
      <c r="F7" s="0"/>
      <c r="G7" s="0"/>
      <c r="H7" s="0"/>
      <c r="I7" s="0"/>
      <c r="J7" s="0"/>
      <c r="K7" s="0"/>
      <c r="L7" s="0"/>
      <c r="M7" s="0"/>
      <c r="N7" s="6" t="n">
        <v>92.7</v>
      </c>
      <c r="O7" s="0" t="s">
        <v>100</v>
      </c>
    </row>
    <row collapsed="false" customFormat="false" customHeight="false" hidden="false" ht="12.1" outlineLevel="0" r="8">
      <c r="A8" s="0"/>
      <c r="B8" s="6" t="n">
        <v>46</v>
      </c>
      <c r="C8" s="0" t="s">
        <v>101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30</v>
      </c>
      <c r="O8" s="0" t="s">
        <v>101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102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57</v>
      </c>
      <c r="B1" s="18" t="s">
        <v>0</v>
      </c>
      <c r="C1" s="18" t="s">
        <v>2</v>
      </c>
      <c r="D1" s="18" t="s">
        <v>103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104</v>
      </c>
      <c r="L1" s="18" t="s">
        <v>105</v>
      </c>
      <c r="M1" s="18" t="s">
        <v>19</v>
      </c>
      <c r="N1" s="18" t="s">
        <v>106</v>
      </c>
    </row>
    <row collapsed="false" customFormat="false" customHeight="false" hidden="false" ht="12.1" outlineLevel="0" r="2">
      <c r="A2" s="21" t="n">
        <v>45749.805868056</v>
      </c>
      <c r="B2" s="22" t="s">
        <v>107</v>
      </c>
      <c r="C2" s="22" t="s">
        <v>64</v>
      </c>
      <c r="D2" s="22" t="s">
        <v>107</v>
      </c>
      <c r="E2" s="22" t="s">
        <v>107</v>
      </c>
      <c r="F2" s="22" t="s">
        <v>19</v>
      </c>
      <c r="G2" s="23" t="n">
        <v>1</v>
      </c>
      <c r="H2" s="24" t="n">
        <v>1</v>
      </c>
      <c r="I2" s="24" t="n">
        <v>473.32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45749.80587963</v>
      </c>
      <c r="B3" s="16" t="s">
        <v>16</v>
      </c>
      <c r="C3" s="16" t="s">
        <v>108</v>
      </c>
      <c r="D3" s="16" t="s">
        <v>87</v>
      </c>
      <c r="E3" s="16" t="s">
        <v>17</v>
      </c>
      <c r="F3" s="16" t="s">
        <v>19</v>
      </c>
      <c r="G3" s="7" t="n">
        <v>1</v>
      </c>
      <c r="H3" s="6" t="n">
        <v>470.45</v>
      </c>
      <c r="I3" s="6" t="n">
        <v>-470.45</v>
      </c>
      <c r="J3" s="6" t="n">
        <v>0</v>
      </c>
      <c r="K3" s="6" t="n">
        <v>-1.41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45749.806377315</v>
      </c>
      <c r="B4" s="22" t="s">
        <v>107</v>
      </c>
      <c r="C4" s="22" t="s">
        <v>64</v>
      </c>
      <c r="D4" s="22" t="s">
        <v>107</v>
      </c>
      <c r="E4" s="22" t="s">
        <v>107</v>
      </c>
      <c r="F4" s="22" t="s">
        <v>19</v>
      </c>
      <c r="G4" s="23" t="n">
        <v>1</v>
      </c>
      <c r="H4" s="24" t="n">
        <v>1</v>
      </c>
      <c r="I4" s="24" t="n">
        <v>18500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45749.806655093</v>
      </c>
      <c r="B5" s="16" t="s">
        <v>16</v>
      </c>
      <c r="C5" s="16" t="s">
        <v>108</v>
      </c>
      <c r="D5" s="16" t="s">
        <v>87</v>
      </c>
      <c r="E5" s="16" t="s">
        <v>17</v>
      </c>
      <c r="F5" s="16" t="s">
        <v>19</v>
      </c>
      <c r="G5" s="7" t="n">
        <v>1</v>
      </c>
      <c r="H5" s="6" t="n">
        <v>470.45</v>
      </c>
      <c r="I5" s="6" t="n">
        <v>-470.45</v>
      </c>
      <c r="J5" s="6" t="n">
        <v>0</v>
      </c>
      <c r="K5" s="6" t="n">
        <v>-1.41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45749.806655093</v>
      </c>
      <c r="B6" s="16" t="s">
        <v>16</v>
      </c>
      <c r="C6" s="16" t="s">
        <v>108</v>
      </c>
      <c r="D6" s="16" t="s">
        <v>87</v>
      </c>
      <c r="E6" s="16" t="s">
        <v>17</v>
      </c>
      <c r="F6" s="16" t="s">
        <v>19</v>
      </c>
      <c r="G6" s="7" t="n">
        <v>41</v>
      </c>
      <c r="H6" s="6" t="n">
        <v>470.45</v>
      </c>
      <c r="I6" s="6" t="n">
        <v>-19288.45</v>
      </c>
      <c r="J6" s="6" t="n">
        <v>0</v>
      </c>
      <c r="K6" s="6" t="n">
        <v>-57.87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45749.840231481</v>
      </c>
      <c r="B7" s="22" t="s">
        <v>107</v>
      </c>
      <c r="C7" s="22" t="s">
        <v>64</v>
      </c>
      <c r="D7" s="22" t="s">
        <v>107</v>
      </c>
      <c r="E7" s="22" t="s">
        <v>107</v>
      </c>
      <c r="F7" s="22" t="s">
        <v>19</v>
      </c>
      <c r="G7" s="23" t="n">
        <v>1</v>
      </c>
      <c r="H7" s="24" t="n">
        <v>1</v>
      </c>
      <c r="I7" s="24" t="n">
        <v>3264.37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45749.840243056</v>
      </c>
      <c r="B8" s="16" t="s">
        <v>27</v>
      </c>
      <c r="C8" s="16" t="s">
        <v>109</v>
      </c>
      <c r="D8" s="16" t="s">
        <v>87</v>
      </c>
      <c r="E8" s="16" t="s">
        <v>17</v>
      </c>
      <c r="F8" s="16" t="s">
        <v>19</v>
      </c>
      <c r="G8" s="7" t="n">
        <v>1</v>
      </c>
      <c r="H8" s="6" t="n">
        <v>3244.7</v>
      </c>
      <c r="I8" s="6" t="n">
        <v>-3244.7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45749.875659722</v>
      </c>
      <c r="B9" s="22" t="s">
        <v>107</v>
      </c>
      <c r="C9" s="22" t="s">
        <v>64</v>
      </c>
      <c r="D9" s="22" t="s">
        <v>107</v>
      </c>
      <c r="E9" s="22" t="s">
        <v>107</v>
      </c>
      <c r="F9" s="22" t="s">
        <v>19</v>
      </c>
      <c r="G9" s="23" t="n">
        <v>1</v>
      </c>
      <c r="H9" s="24" t="n">
        <v>1</v>
      </c>
      <c r="I9" s="24" t="n">
        <v>1441.47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45749.875671296</v>
      </c>
      <c r="B10" s="16" t="s">
        <v>16</v>
      </c>
      <c r="C10" s="16" t="s">
        <v>108</v>
      </c>
      <c r="D10" s="16" t="s">
        <v>87</v>
      </c>
      <c r="E10" s="16" t="s">
        <v>17</v>
      </c>
      <c r="F10" s="16" t="s">
        <v>19</v>
      </c>
      <c r="G10" s="7" t="n">
        <v>3</v>
      </c>
      <c r="H10" s="6" t="n">
        <v>477.6</v>
      </c>
      <c r="I10" s="6" t="n">
        <v>-1432.8</v>
      </c>
      <c r="J10" s="6" t="n">
        <v>0</v>
      </c>
      <c r="K10" s="6" t="n">
        <v>-4.3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45749.883263889</v>
      </c>
      <c r="B11" s="26" t="s">
        <v>110</v>
      </c>
      <c r="C11" s="26" t="s">
        <v>65</v>
      </c>
      <c r="D11" s="26" t="s">
        <v>110</v>
      </c>
      <c r="E11" s="26" t="s">
        <v>110</v>
      </c>
      <c r="F11" s="26" t="s">
        <v>19</v>
      </c>
      <c r="G11" s="27" t="n">
        <v>1</v>
      </c>
      <c r="H11" s="28" t="n">
        <v>-207.32</v>
      </c>
      <c r="I11" s="28" t="n">
        <v>-207.32</v>
      </c>
      <c r="J11" s="28" t="n">
        <v>0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1" t="n">
        <v>45754.591446759</v>
      </c>
      <c r="B12" s="22" t="s">
        <v>107</v>
      </c>
      <c r="C12" s="22" t="s">
        <v>64</v>
      </c>
      <c r="D12" s="22" t="s">
        <v>107</v>
      </c>
      <c r="E12" s="22" t="s">
        <v>107</v>
      </c>
      <c r="F12" s="22" t="s">
        <v>19</v>
      </c>
      <c r="G12" s="23" t="n">
        <v>1</v>
      </c>
      <c r="H12" s="24" t="n">
        <v>1</v>
      </c>
      <c r="I12" s="24" t="n">
        <v>321.82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45754.591921296</v>
      </c>
      <c r="B13" s="22" t="s">
        <v>107</v>
      </c>
      <c r="C13" s="22" t="s">
        <v>64</v>
      </c>
      <c r="D13" s="22" t="s">
        <v>107</v>
      </c>
      <c r="E13" s="22" t="s">
        <v>107</v>
      </c>
      <c r="F13" s="22" t="s">
        <v>19</v>
      </c>
      <c r="G13" s="23" t="n">
        <v>1</v>
      </c>
      <c r="H13" s="24" t="n">
        <v>1</v>
      </c>
      <c r="I13" s="24" t="n">
        <v>321.87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1" t="n">
        <v>45754.592847222</v>
      </c>
      <c r="B14" s="22" t="s">
        <v>107</v>
      </c>
      <c r="C14" s="22" t="s">
        <v>64</v>
      </c>
      <c r="D14" s="22" t="s">
        <v>107</v>
      </c>
      <c r="E14" s="22" t="s">
        <v>107</v>
      </c>
      <c r="F14" s="22" t="s">
        <v>19</v>
      </c>
      <c r="G14" s="23" t="n">
        <v>1</v>
      </c>
      <c r="H14" s="24" t="n">
        <v>1</v>
      </c>
      <c r="I14" s="24" t="n">
        <v>329.59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45754.635034722</v>
      </c>
      <c r="B15" s="26" t="s">
        <v>110</v>
      </c>
      <c r="C15" s="26" t="s">
        <v>65</v>
      </c>
      <c r="D15" s="26" t="s">
        <v>110</v>
      </c>
      <c r="E15" s="26" t="s">
        <v>110</v>
      </c>
      <c r="F15" s="26" t="s">
        <v>19</v>
      </c>
      <c r="G15" s="27" t="n">
        <v>1</v>
      </c>
      <c r="H15" s="28" t="n">
        <v>-973.28</v>
      </c>
      <c r="I15" s="28" t="n">
        <v>-973.28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/>
    </row>
    <row collapsed="false" customFormat="false" customHeight="false" hidden="false" ht="12.1" outlineLevel="0" r="16">
      <c r="A16" s="21" t="n">
        <v>45755.559039352</v>
      </c>
      <c r="B16" s="22" t="s">
        <v>107</v>
      </c>
      <c r="C16" s="22" t="s">
        <v>64</v>
      </c>
      <c r="D16" s="22" t="s">
        <v>107</v>
      </c>
      <c r="E16" s="22" t="s">
        <v>107</v>
      </c>
      <c r="F16" s="22" t="s">
        <v>19</v>
      </c>
      <c r="G16" s="23" t="n">
        <v>1</v>
      </c>
      <c r="H16" s="24" t="n">
        <v>1</v>
      </c>
      <c r="I16" s="24" t="n">
        <v>355.37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45755.561666667</v>
      </c>
      <c r="B17" s="16" t="s">
        <v>45</v>
      </c>
      <c r="C17" s="16" t="s">
        <v>111</v>
      </c>
      <c r="D17" s="16" t="s">
        <v>87</v>
      </c>
      <c r="E17" s="16" t="s">
        <v>17</v>
      </c>
      <c r="F17" s="16" t="s">
        <v>19</v>
      </c>
      <c r="G17" s="7" t="n">
        <v>5</v>
      </c>
      <c r="H17" s="6" t="n">
        <v>70.86</v>
      </c>
      <c r="I17" s="6" t="n">
        <v>-354.3</v>
      </c>
      <c r="J17" s="6" t="n">
        <v>0</v>
      </c>
      <c r="K17" s="6" t="n">
        <v>-1.06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45755.62525463</v>
      </c>
      <c r="B18" s="22" t="s">
        <v>107</v>
      </c>
      <c r="C18" s="22" t="s">
        <v>64</v>
      </c>
      <c r="D18" s="22" t="s">
        <v>107</v>
      </c>
      <c r="E18" s="22" t="s">
        <v>107</v>
      </c>
      <c r="F18" s="22" t="s">
        <v>19</v>
      </c>
      <c r="G18" s="23" t="n">
        <v>1</v>
      </c>
      <c r="H18" s="24" t="n">
        <v>1</v>
      </c>
      <c r="I18" s="24" t="n">
        <v>1173.51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45755.634872685</v>
      </c>
      <c r="B19" s="26" t="s">
        <v>110</v>
      </c>
      <c r="C19" s="26" t="s">
        <v>65</v>
      </c>
      <c r="D19" s="26" t="s">
        <v>110</v>
      </c>
      <c r="E19" s="26" t="s">
        <v>110</v>
      </c>
      <c r="F19" s="26" t="s">
        <v>19</v>
      </c>
      <c r="G19" s="27" t="n">
        <v>1</v>
      </c>
      <c r="H19" s="28" t="n">
        <v>-1173.52</v>
      </c>
      <c r="I19" s="28" t="n">
        <v>-1173.52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1" t="n">
        <v>45756.856736111</v>
      </c>
      <c r="B20" s="22" t="s">
        <v>107</v>
      </c>
      <c r="C20" s="22" t="s">
        <v>64</v>
      </c>
      <c r="D20" s="22" t="s">
        <v>107</v>
      </c>
      <c r="E20" s="22" t="s">
        <v>107</v>
      </c>
      <c r="F20" s="22" t="s">
        <v>19</v>
      </c>
      <c r="G20" s="23" t="n">
        <v>1</v>
      </c>
      <c r="H20" s="24" t="n">
        <v>1</v>
      </c>
      <c r="I20" s="24" t="n">
        <v>1278.83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45756.85693287</v>
      </c>
      <c r="B21" s="16" t="s">
        <v>36</v>
      </c>
      <c r="C21" s="16" t="s">
        <v>112</v>
      </c>
      <c r="D21" s="16" t="s">
        <v>87</v>
      </c>
      <c r="E21" s="16" t="s">
        <v>17</v>
      </c>
      <c r="F21" s="16" t="s">
        <v>19</v>
      </c>
      <c r="G21" s="7" t="n">
        <v>10</v>
      </c>
      <c r="H21" s="6" t="n">
        <v>127.5</v>
      </c>
      <c r="I21" s="6" t="n">
        <v>-1275</v>
      </c>
      <c r="J21" s="6" t="n">
        <v>0</v>
      </c>
      <c r="K21" s="6" t="n">
        <v>-3.83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45758.903993056</v>
      </c>
      <c r="B22" s="22" t="s">
        <v>107</v>
      </c>
      <c r="C22" s="22" t="s">
        <v>64</v>
      </c>
      <c r="D22" s="22" t="s">
        <v>107</v>
      </c>
      <c r="E22" s="22" t="s">
        <v>107</v>
      </c>
      <c r="F22" s="22" t="s">
        <v>19</v>
      </c>
      <c r="G22" s="23" t="n">
        <v>1</v>
      </c>
      <c r="H22" s="24" t="n">
        <v>1</v>
      </c>
      <c r="I22" s="24" t="n">
        <v>481.44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45758.905706019</v>
      </c>
      <c r="B23" s="22" t="s">
        <v>107</v>
      </c>
      <c r="C23" s="22" t="s">
        <v>64</v>
      </c>
      <c r="D23" s="22" t="s">
        <v>107</v>
      </c>
      <c r="E23" s="22" t="s">
        <v>107</v>
      </c>
      <c r="F23" s="22" t="s">
        <v>19</v>
      </c>
      <c r="G23" s="23" t="n">
        <v>1</v>
      </c>
      <c r="H23" s="24" t="n">
        <v>1</v>
      </c>
      <c r="I23" s="24" t="n">
        <v>1323.96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45758.908645833</v>
      </c>
      <c r="B24" s="16" t="s">
        <v>39</v>
      </c>
      <c r="C24" s="16" t="s">
        <v>113</v>
      </c>
      <c r="D24" s="16" t="s">
        <v>87</v>
      </c>
      <c r="E24" s="16" t="s">
        <v>17</v>
      </c>
      <c r="F24" s="16" t="s">
        <v>19</v>
      </c>
      <c r="G24" s="7" t="n">
        <v>1</v>
      </c>
      <c r="H24" s="6" t="n">
        <v>1320</v>
      </c>
      <c r="I24" s="6" t="n">
        <v>-1320</v>
      </c>
      <c r="J24" s="6" t="n">
        <v>0</v>
      </c>
      <c r="K24" s="6" t="n">
        <v>-3.96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45761.03712963</v>
      </c>
      <c r="B25" s="26" t="s">
        <v>110</v>
      </c>
      <c r="C25" s="26" t="s">
        <v>65</v>
      </c>
      <c r="D25" s="26" t="s">
        <v>110</v>
      </c>
      <c r="E25" s="26" t="s">
        <v>110</v>
      </c>
      <c r="F25" s="26" t="s">
        <v>19</v>
      </c>
      <c r="G25" s="27" t="n">
        <v>1</v>
      </c>
      <c r="H25" s="28" t="n">
        <v>-481.44</v>
      </c>
      <c r="I25" s="28" t="n">
        <v>-481.44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45772.5940625</v>
      </c>
      <c r="B26" s="22" t="s">
        <v>107</v>
      </c>
      <c r="C26" s="22" t="s">
        <v>64</v>
      </c>
      <c r="D26" s="22" t="s">
        <v>107</v>
      </c>
      <c r="E26" s="22" t="s">
        <v>107</v>
      </c>
      <c r="F26" s="22" t="s">
        <v>19</v>
      </c>
      <c r="G26" s="23" t="n">
        <v>1</v>
      </c>
      <c r="H26" s="24" t="n">
        <v>1</v>
      </c>
      <c r="I26" s="24" t="n">
        <v>2611.82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45772.601261574</v>
      </c>
      <c r="B27" s="16" t="s">
        <v>30</v>
      </c>
      <c r="C27" s="16" t="s">
        <v>114</v>
      </c>
      <c r="D27" s="16" t="s">
        <v>87</v>
      </c>
      <c r="E27" s="16" t="s">
        <v>17</v>
      </c>
      <c r="F27" s="16" t="s">
        <v>19</v>
      </c>
      <c r="G27" s="7" t="n">
        <v>14</v>
      </c>
      <c r="H27" s="6" t="n">
        <v>130.2</v>
      </c>
      <c r="I27" s="6" t="n">
        <v>-1822.8</v>
      </c>
      <c r="J27" s="6" t="n">
        <v>0</v>
      </c>
      <c r="K27" s="6" t="n">
        <v>-5.47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45772.601412037</v>
      </c>
      <c r="B28" s="16" t="s">
        <v>30</v>
      </c>
      <c r="C28" s="16" t="s">
        <v>114</v>
      </c>
      <c r="D28" s="16" t="s">
        <v>87</v>
      </c>
      <c r="E28" s="16" t="s">
        <v>17</v>
      </c>
      <c r="F28" s="16" t="s">
        <v>19</v>
      </c>
      <c r="G28" s="7" t="n">
        <v>6</v>
      </c>
      <c r="H28" s="6" t="n">
        <v>130.2</v>
      </c>
      <c r="I28" s="6" t="n">
        <v>-781.2</v>
      </c>
      <c r="J28" s="6" t="n">
        <v>0</v>
      </c>
      <c r="K28" s="6" t="n">
        <v>-2.34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45773.609895833</v>
      </c>
      <c r="B29" s="16" t="s">
        <v>24</v>
      </c>
      <c r="C29" s="16" t="s">
        <v>115</v>
      </c>
      <c r="D29" s="16" t="s">
        <v>87</v>
      </c>
      <c r="E29" s="16" t="s">
        <v>17</v>
      </c>
      <c r="F29" s="16" t="s">
        <v>19</v>
      </c>
      <c r="G29" s="7" t="n">
        <v>1</v>
      </c>
      <c r="H29" s="6" t="n">
        <v>6942</v>
      </c>
      <c r="I29" s="6" t="n">
        <v>-6942</v>
      </c>
      <c r="J29" s="6" t="n">
        <v>0</v>
      </c>
      <c r="K29" s="6" t="n">
        <v>-20.83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45773.661331019</v>
      </c>
      <c r="B30" s="16" t="s">
        <v>30</v>
      </c>
      <c r="C30" s="16" t="s">
        <v>114</v>
      </c>
      <c r="D30" s="16" t="s">
        <v>87</v>
      </c>
      <c r="E30" s="16" t="s">
        <v>17</v>
      </c>
      <c r="F30" s="16" t="s">
        <v>19</v>
      </c>
      <c r="G30" s="7" t="n">
        <v>1</v>
      </c>
      <c r="H30" s="6" t="n">
        <v>131</v>
      </c>
      <c r="I30" s="6" t="n">
        <v>-131</v>
      </c>
      <c r="J30" s="6" t="n">
        <v>0</v>
      </c>
      <c r="K30" s="6" t="n">
        <v>-0.39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45773.661331019</v>
      </c>
      <c r="B31" s="16" t="s">
        <v>30</v>
      </c>
      <c r="C31" s="16" t="s">
        <v>114</v>
      </c>
      <c r="D31" s="16" t="s">
        <v>87</v>
      </c>
      <c r="E31" s="16" t="s">
        <v>17</v>
      </c>
      <c r="F31" s="16" t="s">
        <v>19</v>
      </c>
      <c r="G31" s="7" t="n">
        <v>9</v>
      </c>
      <c r="H31" s="6" t="n">
        <v>131</v>
      </c>
      <c r="I31" s="6" t="n">
        <v>-1179</v>
      </c>
      <c r="J31" s="6" t="n">
        <v>0</v>
      </c>
      <c r="K31" s="6" t="n">
        <v>-3.54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45774.6040625</v>
      </c>
      <c r="B32" s="16" t="s">
        <v>42</v>
      </c>
      <c r="C32" s="16" t="s">
        <v>116</v>
      </c>
      <c r="D32" s="16" t="s">
        <v>87</v>
      </c>
      <c r="E32" s="16" t="s">
        <v>17</v>
      </c>
      <c r="F32" s="16" t="s">
        <v>19</v>
      </c>
      <c r="G32" s="7" t="n">
        <v>10</v>
      </c>
      <c r="H32" s="6" t="n">
        <v>107.44</v>
      </c>
      <c r="I32" s="6" t="n">
        <v>-1074.4</v>
      </c>
      <c r="J32" s="6" t="n">
        <v>0</v>
      </c>
      <c r="K32" s="6" t="n">
        <v>-3.22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45775.203703704</v>
      </c>
      <c r="B33" s="22" t="s">
        <v>107</v>
      </c>
      <c r="C33" s="22" t="s">
        <v>64</v>
      </c>
      <c r="D33" s="22" t="s">
        <v>107</v>
      </c>
      <c r="E33" s="22" t="s">
        <v>107</v>
      </c>
      <c r="F33" s="22" t="s">
        <v>19</v>
      </c>
      <c r="G33" s="23" t="n">
        <v>1</v>
      </c>
      <c r="H33" s="24" t="n">
        <v>1</v>
      </c>
      <c r="I33" s="24" t="n">
        <v>1068.2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45775.204456019</v>
      </c>
      <c r="B34" s="22" t="s">
        <v>107</v>
      </c>
      <c r="C34" s="22" t="s">
        <v>64</v>
      </c>
      <c r="D34" s="22" t="s">
        <v>107</v>
      </c>
      <c r="E34" s="22" t="s">
        <v>107</v>
      </c>
      <c r="F34" s="22" t="s">
        <v>19</v>
      </c>
      <c r="G34" s="23" t="n">
        <v>1</v>
      </c>
      <c r="H34" s="24" t="n">
        <v>1</v>
      </c>
      <c r="I34" s="24" t="n">
        <v>131.4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1" t="n">
        <v>45775.249027778</v>
      </c>
      <c r="B35" s="22" t="s">
        <v>107</v>
      </c>
      <c r="C35" s="22" t="s">
        <v>64</v>
      </c>
      <c r="D35" s="22" t="s">
        <v>107</v>
      </c>
      <c r="E35" s="22" t="s">
        <v>107</v>
      </c>
      <c r="F35" s="22" t="s">
        <v>19</v>
      </c>
      <c r="G35" s="23" t="n">
        <v>1</v>
      </c>
      <c r="H35" s="24" t="n">
        <v>1</v>
      </c>
      <c r="I35" s="24" t="n">
        <v>6895.63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1" t="n">
        <v>45775.608194444</v>
      </c>
      <c r="B36" s="22" t="s">
        <v>107</v>
      </c>
      <c r="C36" s="22" t="s">
        <v>64</v>
      </c>
      <c r="D36" s="22" t="s">
        <v>107</v>
      </c>
      <c r="E36" s="22" t="s">
        <v>107</v>
      </c>
      <c r="F36" s="22" t="s">
        <v>19</v>
      </c>
      <c r="G36" s="23" t="n">
        <v>1</v>
      </c>
      <c r="H36" s="24" t="n">
        <v>1</v>
      </c>
      <c r="I36" s="24" t="n">
        <v>80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45775.661331019</v>
      </c>
      <c r="B37" s="22" t="s">
        <v>107</v>
      </c>
      <c r="C37" s="22" t="s">
        <v>64</v>
      </c>
      <c r="D37" s="22" t="s">
        <v>107</v>
      </c>
      <c r="E37" s="22" t="s">
        <v>107</v>
      </c>
      <c r="F37" s="22" t="s">
        <v>19</v>
      </c>
      <c r="G37" s="23" t="n">
        <v>1</v>
      </c>
      <c r="H37" s="24" t="n">
        <v>1</v>
      </c>
      <c r="I37" s="24" t="n">
        <v>1313.93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45777.74244213</v>
      </c>
      <c r="B38" s="22" t="s">
        <v>107</v>
      </c>
      <c r="C38" s="22" t="s">
        <v>64</v>
      </c>
      <c r="D38" s="22" t="s">
        <v>107</v>
      </c>
      <c r="E38" s="22" t="s">
        <v>107</v>
      </c>
      <c r="F38" s="22" t="s">
        <v>19</v>
      </c>
      <c r="G38" s="23" t="n">
        <v>1</v>
      </c>
      <c r="H38" s="24" t="n">
        <v>1</v>
      </c>
      <c r="I38" s="24" t="n">
        <v>6338.96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45777.744375</v>
      </c>
      <c r="B39" s="22" t="s">
        <v>107</v>
      </c>
      <c r="C39" s="22" t="s">
        <v>64</v>
      </c>
      <c r="D39" s="22" t="s">
        <v>107</v>
      </c>
      <c r="E39" s="22" t="s">
        <v>107</v>
      </c>
      <c r="F39" s="22" t="s">
        <v>19</v>
      </c>
      <c r="G39" s="23" t="n">
        <v>1</v>
      </c>
      <c r="H39" s="24" t="n">
        <v>1</v>
      </c>
      <c r="I39" s="24" t="n">
        <v>3329.96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45777.754363426</v>
      </c>
      <c r="B40" s="22" t="s">
        <v>107</v>
      </c>
      <c r="C40" s="22" t="s">
        <v>64</v>
      </c>
      <c r="D40" s="22" t="s">
        <v>107</v>
      </c>
      <c r="E40" s="22" t="s">
        <v>107</v>
      </c>
      <c r="F40" s="22" t="s">
        <v>19</v>
      </c>
      <c r="G40" s="23" t="n">
        <v>1</v>
      </c>
      <c r="H40" s="24" t="n">
        <v>1</v>
      </c>
      <c r="I40" s="24" t="n">
        <v>20.06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45777.756377315</v>
      </c>
      <c r="B41" s="22" t="s">
        <v>107</v>
      </c>
      <c r="C41" s="22" t="s">
        <v>64</v>
      </c>
      <c r="D41" s="22" t="s">
        <v>107</v>
      </c>
      <c r="E41" s="22" t="s">
        <v>107</v>
      </c>
      <c r="F41" s="22" t="s">
        <v>19</v>
      </c>
      <c r="G41" s="23" t="n">
        <v>1</v>
      </c>
      <c r="H41" s="24" t="n">
        <v>1</v>
      </c>
      <c r="I41" s="24" t="n">
        <v>10.03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45777.775844907</v>
      </c>
      <c r="B42" s="22" t="s">
        <v>107</v>
      </c>
      <c r="C42" s="22" t="s">
        <v>64</v>
      </c>
      <c r="D42" s="22" t="s">
        <v>107</v>
      </c>
      <c r="E42" s="22" t="s">
        <v>107</v>
      </c>
      <c r="F42" s="22" t="s">
        <v>19</v>
      </c>
      <c r="G42" s="23" t="n">
        <v>1</v>
      </c>
      <c r="H42" s="24" t="n">
        <v>1</v>
      </c>
      <c r="I42" s="24" t="n">
        <v>3353.03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45777.776446759</v>
      </c>
      <c r="B43" s="16" t="s">
        <v>33</v>
      </c>
      <c r="C43" s="16" t="s">
        <v>117</v>
      </c>
      <c r="D43" s="16" t="s">
        <v>87</v>
      </c>
      <c r="E43" s="16" t="s">
        <v>17</v>
      </c>
      <c r="F43" s="16" t="s">
        <v>19</v>
      </c>
      <c r="G43" s="7" t="n">
        <v>1</v>
      </c>
      <c r="H43" s="6" t="n">
        <v>3343</v>
      </c>
      <c r="I43" s="6" t="n">
        <v>-3343</v>
      </c>
      <c r="J43" s="6" t="n">
        <v>0</v>
      </c>
      <c r="K43" s="6" t="n">
        <v>-10.03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45777.800613426</v>
      </c>
      <c r="B44" s="16" t="s">
        <v>21</v>
      </c>
      <c r="C44" s="16" t="s">
        <v>118</v>
      </c>
      <c r="D44" s="16" t="s">
        <v>87</v>
      </c>
      <c r="E44" s="16" t="s">
        <v>17</v>
      </c>
      <c r="F44" s="16" t="s">
        <v>19</v>
      </c>
      <c r="G44" s="7" t="n">
        <v>2</v>
      </c>
      <c r="H44" s="6" t="n">
        <v>3175</v>
      </c>
      <c r="I44" s="6" t="n">
        <v>-6350</v>
      </c>
      <c r="J44" s="6" t="n">
        <v>0</v>
      </c>
      <c r="K44" s="6" t="n">
        <v>-19.05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119</v>
      </c>
      <c r="M45" s="5" t="s">
        <f>=SUM(M2:M44)</f>
      </c>
      <c r="N45" s="4"/>
    </row>
  </sheetData>
  <autoFilter ref="A1:N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57</v>
      </c>
      <c r="B1" s="30" t="s">
        <v>120</v>
      </c>
      <c r="C1" s="30" t="s">
        <v>0</v>
      </c>
      <c r="D1" s="30" t="s">
        <v>2</v>
      </c>
      <c r="E1" s="30" t="s">
        <v>121</v>
      </c>
      <c r="F1" s="30" t="s">
        <v>3</v>
      </c>
      <c r="G1" s="30" t="s">
        <v>122</v>
      </c>
      <c r="H1" s="30" t="s">
        <v>123</v>
      </c>
      <c r="I1" s="30" t="s">
        <v>124</v>
      </c>
      <c r="J1" s="30" t="s">
        <v>125</v>
      </c>
      <c r="K1" s="30" t="s">
        <v>126</v>
      </c>
      <c r="L1" s="30" t="s">
        <v>127</v>
      </c>
      <c r="M1" s="30" t="s">
        <v>128</v>
      </c>
      <c r="N1" s="30" t="s">
        <v>129</v>
      </c>
    </row>
    <row collapsed="false" customFormat="false" customHeight="false" hidden="false" ht="12.1" outlineLevel="0" r="2">
      <c r="A2" s="29" t="n">
        <v>45793</v>
      </c>
      <c r="B2" s="16" t="s">
        <v>130</v>
      </c>
      <c r="C2" s="16" t="s">
        <v>27</v>
      </c>
      <c r="D2" s="16" t="s">
        <v>28</v>
      </c>
      <c r="E2" s="7" t="n">
        <v>1</v>
      </c>
      <c r="F2" s="16" t="s">
        <v>19</v>
      </c>
      <c r="G2" s="6" t="n">
        <v>32</v>
      </c>
      <c r="H2" s="6" t="n">
        <v>3072.8</v>
      </c>
      <c r="I2" s="6" t="n">
        <v>3244.7</v>
      </c>
      <c r="J2" s="6" t="n">
        <v>4</v>
      </c>
      <c r="K2" s="6" t="n">
        <v>32</v>
      </c>
      <c r="L2" s="6" t="n">
        <v>28</v>
      </c>
      <c r="M2" s="6" t="n">
        <v>0.86</v>
      </c>
      <c r="N2" s="6" t="n">
        <v>0.91</v>
      </c>
    </row>
    <row collapsed="false" customFormat="false" customHeight="false" hidden="false" ht="12.1" outlineLevel="0" r="3">
      <c r="A3" s="29" t="n">
        <v>45811</v>
      </c>
      <c r="B3" s="16" t="s">
        <v>130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541</v>
      </c>
      <c r="H3" s="6" t="n">
        <v>6473</v>
      </c>
      <c r="I3" s="6" t="n">
        <v>6962.83</v>
      </c>
      <c r="J3" s="6" t="n">
        <v>70</v>
      </c>
      <c r="K3" s="6" t="n">
        <v>541</v>
      </c>
      <c r="L3" s="6" t="n">
        <v>471</v>
      </c>
      <c r="M3" s="6" t="n">
        <v>6.76</v>
      </c>
      <c r="N3" s="6" t="n">
        <v>7.28</v>
      </c>
    </row>
    <row collapsed="false" customFormat="false" customHeight="false" hidden="false" ht="12.1" outlineLevel="0" r="4">
      <c r="A4" s="29" t="n">
        <v>45814</v>
      </c>
      <c r="B4" s="16" t="s">
        <v>130</v>
      </c>
      <c r="C4" s="16" t="s">
        <v>30</v>
      </c>
      <c r="D4" s="16" t="s">
        <v>31</v>
      </c>
      <c r="E4" s="7" t="n">
        <v>30</v>
      </c>
      <c r="F4" s="16" t="s">
        <v>19</v>
      </c>
      <c r="G4" s="6" t="n">
        <v>2.57</v>
      </c>
      <c r="H4" s="6" t="n">
        <v>122.78</v>
      </c>
      <c r="I4" s="6" t="n">
        <v>130.86</v>
      </c>
      <c r="J4" s="6" t="n">
        <v>10</v>
      </c>
      <c r="K4" s="6" t="n">
        <v>77.1</v>
      </c>
      <c r="L4" s="6" t="n">
        <v>67.1</v>
      </c>
      <c r="M4" s="6" t="n">
        <v>1.71</v>
      </c>
      <c r="N4" s="6" t="n">
        <v>1.82</v>
      </c>
    </row>
    <row collapsed="false" customFormat="false" customHeight="false" hidden="false" ht="12.1" outlineLevel="0" r="5">
      <c r="A5" s="29" t="n">
        <v>45814</v>
      </c>
      <c r="B5" s="16" t="s">
        <v>130</v>
      </c>
      <c r="C5" s="16" t="s">
        <v>30</v>
      </c>
      <c r="D5" s="16" t="s">
        <v>31</v>
      </c>
      <c r="E5" s="7" t="n">
        <v>30</v>
      </c>
      <c r="F5" s="16" t="s">
        <v>19</v>
      </c>
      <c r="G5" s="6" t="n">
        <v>0.86</v>
      </c>
      <c r="H5" s="6" t="n">
        <v>122.78</v>
      </c>
      <c r="I5" s="6" t="n">
        <v>130.86</v>
      </c>
      <c r="J5" s="6" t="n">
        <v>3</v>
      </c>
      <c r="K5" s="6" t="n">
        <v>25.8</v>
      </c>
      <c r="L5" s="6" t="n">
        <v>22.8</v>
      </c>
      <c r="M5" s="6" t="n">
        <v>0.58</v>
      </c>
      <c r="N5" s="6" t="n">
        <v>0.62</v>
      </c>
    </row>
    <row collapsed="false" customFormat="false" customHeight="false" hidden="false" ht="12.1" outlineLevel="0" r="6">
      <c r="A6" s="29" t="n">
        <v>45847</v>
      </c>
      <c r="B6" s="16" t="s">
        <v>130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648</v>
      </c>
      <c r="H6" s="6" t="n">
        <v>2870.5</v>
      </c>
      <c r="I6" s="6" t="n">
        <v>3353.03</v>
      </c>
      <c r="J6" s="6" t="n">
        <v>84</v>
      </c>
      <c r="K6" s="6" t="n">
        <v>648</v>
      </c>
      <c r="L6" s="6" t="n">
        <v>564</v>
      </c>
      <c r="M6" s="6" t="n">
        <v>16.82</v>
      </c>
      <c r="N6" s="6" t="n">
        <v>19.65</v>
      </c>
    </row>
    <row collapsed="false" customFormat="false" customHeight="false" hidden="false" ht="12.1" outlineLevel="0" r="7">
      <c r="A7" s="29" t="n">
        <v>45849</v>
      </c>
      <c r="B7" s="16" t="s">
        <v>130</v>
      </c>
      <c r="C7" s="16" t="s">
        <v>45</v>
      </c>
      <c r="D7" s="16" t="s">
        <v>46</v>
      </c>
      <c r="E7" s="7" t="n">
        <v>5</v>
      </c>
      <c r="F7" s="16" t="s">
        <v>19</v>
      </c>
      <c r="G7" s="6" t="n">
        <v>25.58</v>
      </c>
      <c r="H7" s="6" t="n">
        <v>72.79</v>
      </c>
      <c r="I7" s="6" t="n">
        <v>71.07</v>
      </c>
      <c r="J7" s="6" t="n">
        <v>17</v>
      </c>
      <c r="K7" s="6" t="n">
        <v>127.9</v>
      </c>
      <c r="L7" s="6" t="n">
        <v>110.9</v>
      </c>
      <c r="M7" s="6" t="n">
        <v>31.21</v>
      </c>
      <c r="N7" s="6" t="n">
        <v>30.47</v>
      </c>
    </row>
    <row collapsed="false" customFormat="false" customHeight="false" hidden="false" ht="12.1" outlineLevel="0" r="8">
      <c r="A8" s="29" t="n">
        <v>45855</v>
      </c>
      <c r="B8" s="16" t="s">
        <v>130</v>
      </c>
      <c r="C8" s="16" t="s">
        <v>27</v>
      </c>
      <c r="D8" s="16" t="s">
        <v>28</v>
      </c>
      <c r="E8" s="7" t="n">
        <v>1</v>
      </c>
      <c r="F8" s="16" t="s">
        <v>19</v>
      </c>
      <c r="G8" s="6" t="n">
        <v>33</v>
      </c>
      <c r="H8" s="6" t="n">
        <v>3281.6</v>
      </c>
      <c r="I8" s="6" t="n">
        <v>3244.7</v>
      </c>
      <c r="J8" s="6" t="n">
        <v>4</v>
      </c>
      <c r="K8" s="6" t="n">
        <v>33</v>
      </c>
      <c r="L8" s="6" t="n">
        <v>29</v>
      </c>
      <c r="M8" s="6" t="n">
        <v>0.89</v>
      </c>
      <c r="N8" s="6" t="n">
        <v>0.88</v>
      </c>
    </row>
    <row collapsed="false" customFormat="false" customHeight="false" hidden="false" ht="12.1" outlineLevel="0" r="9">
      <c r="A9" s="29" t="n">
        <v>45858</v>
      </c>
      <c r="B9" s="16" t="s">
        <v>130</v>
      </c>
      <c r="C9" s="16" t="s">
        <v>16</v>
      </c>
      <c r="D9" s="16" t="s">
        <v>18</v>
      </c>
      <c r="E9" s="7" t="n">
        <v>46</v>
      </c>
      <c r="F9" s="16" t="s">
        <v>19</v>
      </c>
      <c r="G9" s="6" t="n">
        <v>14.68</v>
      </c>
      <c r="H9" s="6" t="n">
        <v>418.25</v>
      </c>
      <c r="I9" s="6" t="n">
        <v>472.33</v>
      </c>
      <c r="J9" s="6" t="n">
        <v>88</v>
      </c>
      <c r="K9" s="6" t="n">
        <v>675.28</v>
      </c>
      <c r="L9" s="6" t="n">
        <v>587.28</v>
      </c>
      <c r="M9" s="6" t="n">
        <v>2.7</v>
      </c>
      <c r="N9" s="6" t="n">
        <v>3.05</v>
      </c>
    </row>
    <row collapsed="false" customFormat="false" customHeight="false" hidden="false" ht="12.1" outlineLevel="0" r="10">
      <c r="A10" s="29" t="n">
        <v>45927</v>
      </c>
      <c r="B10" s="16" t="s">
        <v>130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233</v>
      </c>
      <c r="H10" s="6" t="n">
        <v>3372</v>
      </c>
      <c r="I10" s="6" t="n">
        <v>3184.53</v>
      </c>
      <c r="J10" s="6" t="n">
        <v>61</v>
      </c>
      <c r="K10" s="6" t="n">
        <v>466</v>
      </c>
      <c r="L10" s="6" t="n">
        <v>405</v>
      </c>
      <c r="M10" s="6" t="n">
        <v>6.36</v>
      </c>
      <c r="N10" s="6" t="n">
        <v>6.01</v>
      </c>
    </row>
    <row collapsed="false" customFormat="false" customHeight="false" hidden="false" ht="12.1" outlineLevel="0" r="11">
      <c r="A11" s="29" t="n">
        <v>45936</v>
      </c>
      <c r="B11" s="16" t="s">
        <v>130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35</v>
      </c>
      <c r="H11" s="6" t="n">
        <v>3021.2</v>
      </c>
      <c r="I11" s="6" t="n">
        <v>3244.7</v>
      </c>
      <c r="J11" s="6" t="n">
        <v>5</v>
      </c>
      <c r="K11" s="6" t="n">
        <v>35</v>
      </c>
      <c r="L11" s="6" t="n">
        <v>30</v>
      </c>
      <c r="M11" s="6" t="n">
        <v>0.92</v>
      </c>
      <c r="N11" s="6" t="n">
        <v>0.99</v>
      </c>
    </row>
    <row collapsed="false" customFormat="false" customHeight="false" hidden="false" ht="12.1" outlineLevel="0" r="12">
      <c r="A12" s="29" t="n">
        <v>46028</v>
      </c>
      <c r="B12" s="16" t="s">
        <v>130</v>
      </c>
      <c r="C12" s="16" t="s">
        <v>33</v>
      </c>
      <c r="D12" s="16" t="s">
        <v>34</v>
      </c>
      <c r="E12" s="7" t="n">
        <v>1</v>
      </c>
      <c r="F12" s="16" t="s">
        <v>19</v>
      </c>
      <c r="G12" s="6" t="n">
        <v>368</v>
      </c>
      <c r="H12" s="6" t="n">
        <v>2725.5</v>
      </c>
      <c r="I12" s="6" t="n">
        <v>3353.03</v>
      </c>
      <c r="J12" s="6" t="n">
        <v>48</v>
      </c>
      <c r="K12" s="6" t="n">
        <v>368</v>
      </c>
      <c r="L12" s="6" t="n">
        <v>320</v>
      </c>
      <c r="M12" s="6" t="n">
        <v>9.54</v>
      </c>
      <c r="N12" s="6" t="n">
        <v>11.74</v>
      </c>
    </row>
    <row collapsed="false" customFormat="false" customHeight="false" hidden="false" ht="12.1" outlineLevel="0" r="13">
      <c r="A13" s="29" t="n">
        <v>46030</v>
      </c>
      <c r="B13" s="16" t="s">
        <v>130</v>
      </c>
      <c r="C13" s="16" t="s">
        <v>27</v>
      </c>
      <c r="D13" s="16" t="s">
        <v>28</v>
      </c>
      <c r="E13" s="7" t="n">
        <v>1</v>
      </c>
      <c r="F13" s="16" t="s">
        <v>19</v>
      </c>
      <c r="G13" s="6" t="n">
        <v>36</v>
      </c>
      <c r="H13" s="6" t="n">
        <v>3236.2</v>
      </c>
      <c r="I13" s="6" t="n">
        <v>3244.7</v>
      </c>
      <c r="J13" s="6" t="n">
        <v>5</v>
      </c>
      <c r="K13" s="6" t="n">
        <v>36</v>
      </c>
      <c r="L13" s="6" t="n">
        <v>31</v>
      </c>
      <c r="M13" s="6" t="n">
        <v>0.96</v>
      </c>
      <c r="N13" s="6" t="n">
        <v>0.96</v>
      </c>
    </row>
    <row collapsed="false" customFormat="false" customHeight="false" hidden="false" ht="12.1" outlineLevel="0" r="14">
      <c r="A14" s="29" t="n">
        <v>46034</v>
      </c>
      <c r="B14" s="16" t="s">
        <v>130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397</v>
      </c>
      <c r="H14" s="6" t="n">
        <v>5393</v>
      </c>
      <c r="I14" s="6" t="n">
        <v>6962.83</v>
      </c>
      <c r="J14" s="6" t="n">
        <v>52</v>
      </c>
      <c r="K14" s="6" t="n">
        <v>397</v>
      </c>
      <c r="L14" s="6" t="n">
        <v>345</v>
      </c>
      <c r="M14" s="6" t="n">
        <v>4.95</v>
      </c>
      <c r="N14" s="6" t="n">
        <v>6.4</v>
      </c>
    </row>
    <row collapsed="false" customFormat="false" customHeight="false" hidden="false" ht="12.1" outlineLevel="0" r="15">
      <c r="A15" s="29" t="n">
        <v>46034</v>
      </c>
      <c r="B15" s="16" t="s">
        <v>130</v>
      </c>
      <c r="C15" s="16" t="s">
        <v>16</v>
      </c>
      <c r="D15" s="16" t="s">
        <v>18</v>
      </c>
      <c r="E15" s="7" t="n">
        <v>46</v>
      </c>
      <c r="F15" s="16" t="s">
        <v>19</v>
      </c>
      <c r="G15" s="6" t="n">
        <v>11.56</v>
      </c>
      <c r="H15" s="6" t="n">
        <v>392.05</v>
      </c>
      <c r="I15" s="6" t="n">
        <v>472.33</v>
      </c>
      <c r="J15" s="6" t="n">
        <v>69</v>
      </c>
      <c r="K15" s="6" t="n">
        <v>531.76</v>
      </c>
      <c r="L15" s="6" t="n">
        <v>462.76</v>
      </c>
      <c r="M15" s="6" t="n">
        <v>2.13</v>
      </c>
      <c r="N15" s="6" t="n">
        <v>2.57</v>
      </c>
    </row>
    <row collapsed="false" customFormat="false" customHeight="false" hidden="false" ht="12.1" outlineLevel="0" r="16">
      <c r="A16" s="29" t="n">
        <v>46146</v>
      </c>
      <c r="B16" s="16" t="s">
        <v>130</v>
      </c>
      <c r="C16" s="16" t="s">
        <v>24</v>
      </c>
      <c r="D16" s="16" t="s">
        <v>25</v>
      </c>
      <c r="E16" s="7" t="n">
        <v>1</v>
      </c>
      <c r="F16" s="16" t="s">
        <v>19</v>
      </c>
      <c r="G16" s="6" t="n">
        <v>278</v>
      </c>
      <c r="H16" s="6" t="n">
        <v>5217</v>
      </c>
      <c r="I16" s="6" t="n">
        <v>6962.83</v>
      </c>
      <c r="J16" s="6" t="n">
        <v>36</v>
      </c>
      <c r="K16" s="6" t="n">
        <v>278</v>
      </c>
      <c r="L16" s="6" t="n">
        <v>242</v>
      </c>
      <c r="M16" s="6" t="n">
        <v>3.48</v>
      </c>
      <c r="N16" s="6" t="n">
        <v>4.64</v>
      </c>
    </row>
    <row collapsed="false" customFormat="false" customHeight="false" hidden="false" ht="12.1" outlineLevel="0" r="17">
      <c r="A17" s="29" t="n">
        <v>46154</v>
      </c>
      <c r="B17" s="16" t="s">
        <v>130</v>
      </c>
      <c r="C17" s="16" t="s">
        <v>21</v>
      </c>
      <c r="D17" s="16" t="s">
        <v>22</v>
      </c>
      <c r="E17" s="7" t="n">
        <v>2</v>
      </c>
      <c r="F17" s="16" t="s">
        <v>19</v>
      </c>
      <c r="G17" s="6" t="n">
        <v>233</v>
      </c>
      <c r="H17" s="6" t="n">
        <v>2711</v>
      </c>
      <c r="I17" s="6" t="n">
        <v>3184.53</v>
      </c>
      <c r="J17" s="6" t="n">
        <v>61</v>
      </c>
      <c r="K17" s="6" t="n">
        <v>466</v>
      </c>
      <c r="L17" s="6" t="n">
        <v>405</v>
      </c>
      <c r="M17" s="6" t="n">
        <v>6.36</v>
      </c>
      <c r="N17" s="6" t="n">
        <v>7.47</v>
      </c>
    </row>
    <row collapsed="false" customFormat="false" customHeight="false" hidden="false" ht="12.1" outlineLevel="0" r="18">
      <c r="A18" s="29" t="n">
        <v>46159</v>
      </c>
      <c r="B18" s="16" t="s">
        <v>130</v>
      </c>
      <c r="C18" s="16" t="s">
        <v>39</v>
      </c>
      <c r="D18" s="16" t="s">
        <v>40</v>
      </c>
      <c r="E18" s="7" t="n">
        <v>1</v>
      </c>
      <c r="F18" s="16" t="s">
        <v>19</v>
      </c>
      <c r="G18" s="6" t="n">
        <v>28.08</v>
      </c>
      <c r="H18" s="6" t="n">
        <v>999.4</v>
      </c>
      <c r="I18" s="6" t="n">
        <v>1323.96</v>
      </c>
      <c r="J18" s="6" t="n">
        <v>4</v>
      </c>
      <c r="K18" s="6" t="n">
        <v>28.08</v>
      </c>
      <c r="L18" s="6" t="n">
        <v>24.08</v>
      </c>
      <c r="M18" s="6" t="n">
        <v>1.82</v>
      </c>
      <c r="N18" s="6" t="n">
        <v>2.41</v>
      </c>
    </row>
    <row collapsed="false" customFormat="false" customHeight="false" hidden="false" ht="12.1" outlineLevel="0" r="19">
      <c r="A19" s="29"/>
      <c r="B19" s="16"/>
      <c r="C19" s="16"/>
      <c r="D19" s="16"/>
      <c r="E19" s="7"/>
      <c r="F19" s="16"/>
      <c r="G19" s="6"/>
      <c r="H19" s="6"/>
      <c r="I19" s="6"/>
      <c r="J19" s="6"/>
      <c r="K19" s="6"/>
      <c r="L19" s="6"/>
      <c r="M19" s="6"/>
      <c r="N19" s="6"/>
    </row>
    <row collapsed="false" customFormat="false" customHeight="false" hidden="false" ht="12.1" outlineLevel="0" r="20">
      <c r="A20" s="29" t="n">
        <v>46167</v>
      </c>
      <c r="B20" s="16" t="s">
        <v>130</v>
      </c>
      <c r="C20" s="16" t="s">
        <v>27</v>
      </c>
      <c r="D20" s="16" t="s">
        <v>28</v>
      </c>
      <c r="E20" s="7" t="n">
        <v>10</v>
      </c>
      <c r="F20" s="16" t="s">
        <v>19</v>
      </c>
      <c r="G20" s="6" t="n">
        <v>4.5</v>
      </c>
      <c r="H20" s="6" t="n">
        <v>303.22</v>
      </c>
      <c r="I20" s="6" t="n">
        <v>324.47</v>
      </c>
      <c r="J20" s="6" t="n">
        <v>6</v>
      </c>
      <c r="K20" s="6" t="n">
        <v>45</v>
      </c>
      <c r="L20" s="6" t="n">
        <v>39</v>
      </c>
      <c r="M20" s="6" t="n">
        <v>1.2</v>
      </c>
      <c r="N20" s="6" t="n">
        <v>1.29</v>
      </c>
    </row>
    <row collapsed="false" customFormat="false" customHeight="false" hidden="false" ht="12.1" outlineLevel="0" r="21">
      <c r="A21" s="29" t="n">
        <v>46183</v>
      </c>
      <c r="B21" s="16" t="s">
        <v>130</v>
      </c>
      <c r="C21" s="16" t="s">
        <v>30</v>
      </c>
      <c r="D21" s="16" t="s">
        <v>31</v>
      </c>
      <c r="E21" s="7" t="n">
        <v>30</v>
      </c>
      <c r="F21" s="16" t="s">
        <v>19</v>
      </c>
      <c r="G21" s="6" t="n">
        <v>0.71</v>
      </c>
      <c r="H21" s="6" t="n">
        <v>94.22</v>
      </c>
      <c r="I21" s="6" t="n">
        <v>130.86</v>
      </c>
      <c r="J21" s="6" t="n">
        <v>3</v>
      </c>
      <c r="K21" s="6" t="n">
        <v>21.3</v>
      </c>
      <c r="L21" s="6" t="n">
        <v>18.3</v>
      </c>
      <c r="M21" s="6" t="n">
        <v>0.47</v>
      </c>
      <c r="N21" s="6" t="n">
        <v>0.65</v>
      </c>
    </row>
    <row collapsed="false" customFormat="false" customHeight="false" hidden="false" ht="12.1" outlineLevel="0" r="22">
      <c r="A22" s="29" t="n">
        <v>46210</v>
      </c>
      <c r="B22" s="16" t="s">
        <v>130</v>
      </c>
      <c r="C22" s="16" t="s">
        <v>33</v>
      </c>
      <c r="D22" s="16" t="s">
        <v>34</v>
      </c>
      <c r="E22" s="7" t="n">
        <v>1</v>
      </c>
      <c r="F22" s="16" t="s">
        <v>19</v>
      </c>
      <c r="G22" s="6" t="n">
        <v>245</v>
      </c>
      <c r="H22" s="6" t="n">
        <v>2464.5</v>
      </c>
      <c r="I22" s="6" t="n">
        <v>3353.03</v>
      </c>
      <c r="J22" s="6" t="n">
        <v>32</v>
      </c>
      <c r="K22" s="6" t="n">
        <v>245</v>
      </c>
      <c r="L22" s="6" t="n">
        <v>213</v>
      </c>
      <c r="M22" s="6" t="n">
        <v>6.35</v>
      </c>
      <c r="N22" s="6" t="n">
        <v>8.64</v>
      </c>
    </row>
    <row collapsed="false" customFormat="false" customHeight="false" hidden="false" ht="12.1" outlineLevel="0" r="23">
      <c r="A23" s="29" t="n">
        <v>46212</v>
      </c>
      <c r="B23" s="16" t="s">
        <v>130</v>
      </c>
      <c r="C23" s="16" t="s">
        <v>16</v>
      </c>
      <c r="D23" s="16" t="s">
        <v>18</v>
      </c>
      <c r="E23" s="7" t="n">
        <v>46</v>
      </c>
      <c r="F23" s="16" t="s">
        <v>19</v>
      </c>
      <c r="G23" s="6" t="n">
        <v>2.27</v>
      </c>
      <c r="H23" s="6" t="n">
        <v>392.65</v>
      </c>
      <c r="I23" s="6" t="n">
        <v>472.33</v>
      </c>
      <c r="J23" s="6" t="n">
        <v>14</v>
      </c>
      <c r="K23" s="6" t="n">
        <v>104.42</v>
      </c>
      <c r="L23" s="6" t="n">
        <v>90.42</v>
      </c>
      <c r="M23" s="6" t="n">
        <v>0.42</v>
      </c>
      <c r="N23" s="6" t="n">
        <v>0.5</v>
      </c>
    </row>
    <row collapsed="false" customFormat="false" customHeight="false" hidden="false" ht="12.1" outlineLevel="0" r="24">
      <c r="A24" s="29" t="n">
        <v>46223</v>
      </c>
      <c r="B24" s="16" t="s">
        <v>130</v>
      </c>
      <c r="C24" s="16" t="s">
        <v>45</v>
      </c>
      <c r="D24" s="16" t="s">
        <v>46</v>
      </c>
      <c r="E24" s="7" t="n">
        <v>5</v>
      </c>
      <c r="F24" s="16" t="s">
        <v>19</v>
      </c>
      <c r="G24" s="6" t="n">
        <v>9.71</v>
      </c>
      <c r="H24" s="6" t="n">
        <v>81.225</v>
      </c>
      <c r="I24" s="6" t="n">
        <v>71.07</v>
      </c>
      <c r="J24" s="6" t="n">
        <v>6</v>
      </c>
      <c r="K24" s="6" t="n">
        <v>48.55</v>
      </c>
      <c r="L24" s="6" t="n">
        <v>42.55</v>
      </c>
      <c r="M24" s="6" t="n">
        <v>11.97</v>
      </c>
      <c r="N24" s="6" t="n">
        <v>10.48</v>
      </c>
    </row>
    <row collapsed="false" customFormat="false" customHeight="false" hidden="false" ht="12.1" outlineLevel="0" r="25">
      <c r="A25" s="29" t="n">
        <v>46244</v>
      </c>
      <c r="B25" s="16" t="s">
        <v>130</v>
      </c>
      <c r="C25" s="16" t="s">
        <v>27</v>
      </c>
      <c r="D25" s="16" t="s">
        <v>28</v>
      </c>
      <c r="E25" s="7" t="n">
        <v>10</v>
      </c>
      <c r="F25" s="16" t="s">
        <v>19</v>
      </c>
      <c r="G25" s="6" t="n">
        <v>4.6</v>
      </c>
      <c r="H25" s="6" t="n">
        <v>303.24</v>
      </c>
      <c r="I25" s="6" t="n">
        <v>324.47</v>
      </c>
      <c r="J25" s="6" t="n">
        <v>6</v>
      </c>
      <c r="K25" s="6" t="n">
        <v>46</v>
      </c>
      <c r="L25" s="6" t="n">
        <v>40</v>
      </c>
      <c r="M25" s="6" t="n">
        <v>1.23</v>
      </c>
      <c r="N25" s="6" t="n">
        <v>1.32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57</v>
      </c>
      <c r="B1" s="30" t="s">
        <v>120</v>
      </c>
      <c r="C1" s="30" t="s">
        <v>0</v>
      </c>
      <c r="D1" s="30" t="s">
        <v>2</v>
      </c>
      <c r="E1" s="30" t="s">
        <v>121</v>
      </c>
      <c r="F1" s="30" t="s">
        <v>131</v>
      </c>
      <c r="G1" s="30" t="s">
        <v>132</v>
      </c>
      <c r="H1" s="30" t="s">
        <v>61</v>
      </c>
      <c r="I1" s="30" t="s">
        <v>133</v>
      </c>
      <c r="J1" s="30" t="s">
        <v>134</v>
      </c>
      <c r="K1" s="30" t="s">
        <v>135</v>
      </c>
      <c r="L1" s="30" t="s">
        <v>136</v>
      </c>
      <c r="M1" s="30" t="s">
        <v>137</v>
      </c>
      <c r="N1" s="30" t="s">
        <v>138</v>
      </c>
      <c r="O1" s="30" t="s">
        <v>139</v>
      </c>
    </row>
    <row collapsed="false" customFormat="false" customHeight="false" hidden="false" ht="12.1" outlineLevel="0" r="2">
      <c r="A2" s="31" t="n">
        <v>45749</v>
      </c>
      <c r="B2" s="16" t="s">
        <v>130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421</v>
      </c>
      <c r="J2" s="17" t="n">
        <v>471.86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45749</v>
      </c>
      <c r="B3" s="16" t="s">
        <v>130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421</v>
      </c>
      <c r="J3" s="17" t="n">
        <v>471.86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45749</v>
      </c>
      <c r="B4" s="16" t="s">
        <v>130</v>
      </c>
      <c r="C4" s="16" t="s">
        <v>16</v>
      </c>
      <c r="D4" s="16" t="s">
        <v>18</v>
      </c>
      <c r="E4" s="17" t="n">
        <v>41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421</v>
      </c>
      <c r="J4" s="17" t="n">
        <v>471.86146341463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45749</v>
      </c>
      <c r="B5" s="16" t="s">
        <v>130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421</v>
      </c>
      <c r="J5" s="17" t="n">
        <v>479.03333333333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45777</v>
      </c>
      <c r="B6" s="16" t="s">
        <v>130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393</v>
      </c>
      <c r="J6" s="17" t="n">
        <v>3184.525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45773</v>
      </c>
      <c r="B7" s="16" t="s">
        <v>130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398</v>
      </c>
      <c r="J7" s="17" t="n">
        <v>6962.83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45749</v>
      </c>
      <c r="B8" s="16" t="s">
        <v>130</v>
      </c>
      <c r="C8" s="16" t="s">
        <v>27</v>
      </c>
      <c r="D8" s="16" t="s">
        <v>28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421</v>
      </c>
      <c r="J8" s="17" t="n">
        <v>324.47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45772</v>
      </c>
      <c r="B9" s="16" t="s">
        <v>130</v>
      </c>
      <c r="C9" s="16" t="s">
        <v>30</v>
      </c>
      <c r="D9" s="16" t="s">
        <v>31</v>
      </c>
      <c r="E9" s="17" t="n">
        <v>14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399</v>
      </c>
      <c r="J9" s="17" t="n">
        <v>130.59071428571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45772</v>
      </c>
      <c r="B10" s="16" t="s">
        <v>130</v>
      </c>
      <c r="C10" s="16" t="s">
        <v>30</v>
      </c>
      <c r="D10" s="16" t="s">
        <v>31</v>
      </c>
      <c r="E10" s="17" t="n">
        <v>6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399</v>
      </c>
      <c r="J10" s="17" t="n">
        <v>130.59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45773</v>
      </c>
      <c r="B11" s="16" t="s">
        <v>130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397</v>
      </c>
      <c r="J11" s="17" t="n">
        <v>131.39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45773</v>
      </c>
      <c r="B12" s="16" t="s">
        <v>130</v>
      </c>
      <c r="C12" s="16" t="s">
        <v>30</v>
      </c>
      <c r="D12" s="16" t="s">
        <v>31</v>
      </c>
      <c r="E12" s="17" t="n">
        <v>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397</v>
      </c>
      <c r="J12" s="17" t="n">
        <v>131.39333333333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45777</v>
      </c>
      <c r="B13" s="16" t="s">
        <v>130</v>
      </c>
      <c r="C13" s="16" t="s">
        <v>33</v>
      </c>
      <c r="D13" s="16" t="s">
        <v>34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393</v>
      </c>
      <c r="J13" s="17" t="n">
        <v>3353.03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45756</v>
      </c>
      <c r="B14" s="16" t="s">
        <v>130</v>
      </c>
      <c r="C14" s="16" t="s">
        <v>36</v>
      </c>
      <c r="D14" s="16" t="s">
        <v>37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414</v>
      </c>
      <c r="J14" s="17" t="n">
        <v>127.883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45758</v>
      </c>
      <c r="B15" s="16" t="s">
        <v>130</v>
      </c>
      <c r="C15" s="16" t="s">
        <v>39</v>
      </c>
      <c r="D15" s="16" t="s">
        <v>40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412</v>
      </c>
      <c r="J15" s="17" t="n">
        <v>1323.96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45774</v>
      </c>
      <c r="B16" s="16" t="s">
        <v>130</v>
      </c>
      <c r="C16" s="16" t="s">
        <v>42</v>
      </c>
      <c r="D16" s="16" t="s">
        <v>43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397</v>
      </c>
      <c r="J16" s="17" t="n">
        <v>107.762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45755</v>
      </c>
      <c r="B17" s="16" t="s">
        <v>130</v>
      </c>
      <c r="C17" s="16" t="s">
        <v>45</v>
      </c>
      <c r="D17" s="16" t="s">
        <v>46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416</v>
      </c>
      <c r="J17" s="17" t="n">
        <v>71.072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53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140</v>
      </c>
      <c r="D1" s="30" t="s">
        <v>141</v>
      </c>
      <c r="E1" s="30" t="s">
        <v>124</v>
      </c>
      <c r="F1" s="30" t="s">
        <v>142</v>
      </c>
      <c r="G1" s="30" t="s">
        <v>121</v>
      </c>
      <c r="H1" s="30" t="s">
        <v>143</v>
      </c>
      <c r="I1" s="30" t="s">
        <v>144</v>
      </c>
      <c r="J1" s="30" t="s">
        <v>145</v>
      </c>
      <c r="K1" s="30" t="s">
        <v>146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2026-05-28T15:49:26.00Z</dcterms:created>
  <dc:creator>izi-invest.ru</dc:creator>
  <cp:revision>0</cp:revision>
</cp:coreProperties>
</file>