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<sst xmlns="http://schemas.openxmlformats.org/spreadsheetml/2006/main" count="4908" uniqueCount="708">
  <si>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</si>
  <si>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</si>
  <si>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</si>
  <si>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</si>
  <si>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</si>
  <si>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</si>
  <si>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</si>
  <si>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</si>
  <si>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</si>
  <si>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</si>
  <si>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</si>
  <si>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</si>
  <si>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</si>
  <si>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</si>
  <si>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</si>
  <si>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</si>
  <si>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GOOGL</t>
  </si>
  <si>
    <t>share</t>
  </si>
  <si>
    <t>Alphabet Inc.</t>
  </si>
  <si>
    <t>USD</t>
  </si>
  <si>
    <t>AMD</t>
  </si>
  <si>
    <t>JPM</t>
  </si>
  <si>
    <t>JP Morgan Chase &amp; Co. Common Stock</t>
  </si>
  <si>
    <t>BYN</t>
  </si>
  <si>
    <t>ABBV</t>
  </si>
  <si>
    <t>AbbVie Inc. Common Stock</t>
  </si>
  <si>
    <t>CAD</t>
  </si>
  <si>
    <t>MA</t>
  </si>
  <si>
    <t>Mastercard Incorporated Common Stock</t>
  </si>
  <si>
    <t>CHF</t>
  </si>
  <si>
    <t>CSCO</t>
  </si>
  <si>
    <t>Cisco Systems, Inc.</t>
  </si>
  <si>
    <t>CNY</t>
  </si>
  <si>
    <t>INTC</t>
  </si>
  <si>
    <t>Intel Corporation</t>
  </si>
  <si>
    <t>EUR</t>
  </si>
  <si>
    <t>V</t>
  </si>
  <si>
    <t>Visa Inc.</t>
  </si>
  <si>
    <t>GBP</t>
  </si>
  <si>
    <t>M</t>
  </si>
  <si>
    <t>Macy's Inc Common Stock</t>
  </si>
  <si>
    <t>GLD</t>
  </si>
  <si>
    <t>SBER</t>
  </si>
  <si>
    <t>Сбербанк</t>
  </si>
  <si>
    <t>RUR</t>
  </si>
  <si>
    <t>HKD</t>
  </si>
  <si>
    <t>QCOM</t>
  </si>
  <si>
    <t>QUALCOMM Incorporated</t>
  </si>
  <si>
    <t>JPY</t>
  </si>
  <si>
    <t>GPS</t>
  </si>
  <si>
    <t>Gap, Inc. (The) Common Stock</t>
  </si>
  <si>
    <t>KZT</t>
  </si>
  <si>
    <t>MOEX</t>
  </si>
  <si>
    <t>МосБиржа</t>
  </si>
  <si>
    <t>BIIB</t>
  </si>
  <si>
    <t>Biogen Inc.</t>
  </si>
  <si>
    <t>SLV</t>
  </si>
  <si>
    <t>BIDU</t>
  </si>
  <si>
    <t>Baidu</t>
  </si>
  <si>
    <t>TRY</t>
  </si>
  <si>
    <t>YNDX</t>
  </si>
  <si>
    <t>Yandex clA</t>
  </si>
  <si>
    <t>UAH</t>
  </si>
  <si>
    <t>T</t>
  </si>
  <si>
    <t>AT&amp;T Inc.</t>
  </si>
  <si>
    <t>WRK</t>
  </si>
  <si>
    <t>Westrock Company Common Stock</t>
  </si>
  <si>
    <t>ADBE</t>
  </si>
  <si>
    <t>Adobe Inc.</t>
  </si>
  <si>
    <t>PIKK</t>
  </si>
  <si>
    <t>ПИК ао</t>
  </si>
  <si>
    <t>GAZP</t>
  </si>
  <si>
    <t>ГАЗПРОМ ао</t>
  </si>
  <si>
    <t>TATN</t>
  </si>
  <si>
    <t>Татнфт 3ао</t>
  </si>
  <si>
    <t>MAGN</t>
  </si>
  <si>
    <t>ММК</t>
  </si>
  <si>
    <t>BABA</t>
  </si>
  <si>
    <t>Alibaba Group Holding Limited American Depositary Shares eac</t>
  </si>
  <si>
    <t>BMY</t>
  </si>
  <si>
    <t>Bristol-Myers Squibb Company Common Stock</t>
  </si>
  <si>
    <t>DSKY</t>
  </si>
  <si>
    <t>ДетскийМир</t>
  </si>
  <si>
    <t>WB</t>
  </si>
  <si>
    <t>Weibo corporation</t>
  </si>
  <si>
    <t>WBD</t>
  </si>
  <si>
    <t>Warner Bros. Discovery, Inc.</t>
  </si>
  <si>
    <t>BBBY</t>
  </si>
  <si>
    <t>Bed Bath &amp; Beyond Inc.</t>
  </si>
  <si>
    <t>VKCO</t>
  </si>
  <si>
    <t>МКПАО "ВК"</t>
  </si>
  <si>
    <t>WBA</t>
  </si>
  <si>
    <t>Walgreens Boots Alliance, Inc.</t>
  </si>
  <si>
    <t>Сумма по акциям:</t>
  </si>
  <si>
    <t>RU000A1009Z8</t>
  </si>
  <si>
    <t>bond</t>
  </si>
  <si>
    <t>О'КЕЙ Б1Р2</t>
  </si>
  <si>
    <t>2029-04-06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</si>
  <si>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</si>
  <si>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</si>
  <si>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</si>
  <si>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</si>
  <si>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</si>
  <si>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</si>
  <si>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</si>
  <si>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</si>
  <si>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</si>
  <si>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</si>
  <si>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</si>
  <si>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</si>
  <si>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</si>
  <si>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Купон по RU000A0JUQP7 - СамарОбл10 180шт. по 3.74 RUR - налог 0 RUR (данные из БД)</t>
  </si>
  <si>
    <t>Дивиденд по BMY - Bristol-Myers Squibb Company Common Stock 2шт. по 0.41 USD - налог 0.08 USD, по курсу 65.4399 USD/RUR (данные из БД)</t>
  </si>
  <si>
    <t>Выплата купонов СамарОбл10/ 180 шт. (данные из сделок)</t>
  </si>
  <si>
    <t>Купон по RU000A0JRVU3 - СПбТел 07 20шт. по 49.61 RUR - налог 129 RUR (данные из БД)</t>
  </si>
  <si>
    <t>Дивиденд по GPS - Gap, Inc. (The) Common Stock 4шт. по 0.24 USD - налог 0.1 USD, по курсу 64.8259 USD/RUR (данные из БД)</t>
  </si>
  <si>
    <t>Выплата дивидендов СПбТел 07/ 20 шт. (данные из сделок)</t>
  </si>
  <si>
    <t>Купон по RU000A0JVUH4 - Хакас2015 19шт. по 12.35 RUR - налог 0 RUR (данные из БД)</t>
  </si>
  <si>
    <t>Амортизация Хакас2015: 19 шт. по 200 RUR.  (данные из БД)</t>
  </si>
  <si>
    <t>Выплата купонов Хакас2015/ 19 шт. (данные из сделок)</t>
  </si>
  <si>
    <t>Частичное погашение облигации (амортизация номинала) Хакас2015/ 19 шт. (данные из сделок)</t>
  </si>
  <si>
    <t>Дивиденд по ABBV - AbbVie Inc. Common Stock 1шт. по 1.07 USD - налог 0.11 USD, по курсу 64.7416 USD/RUR (данные из БД)</t>
  </si>
  <si>
    <t>Амортизация ПИК БО-П02: 10 шт. по 80 RUR.  (данные из БД)</t>
  </si>
  <si>
    <t>Купон по RU000A0JXQ93 - ПИК БО-П02 10шт. по 25.8 RUR - налог 0 RUR (данные из БД)</t>
  </si>
  <si>
    <t>Выплата купонов ПИК БО-П02/ 10 шт. (данные из сделок)</t>
  </si>
  <si>
    <t>Частичное погашение облигации (амортизация номинала) ПИК БО-П02/ 10 шт. (данные из сделок)</t>
  </si>
  <si>
    <t>Выплата дивидендов Gap Inc-ао/ 4 шт. (данные из сделок)</t>
  </si>
  <si>
    <t>Выплата дивидендов Bristol-Myers Squibb-ао/ 2 шт. (данные из сделок)</t>
  </si>
  <si>
    <t>Дивиденд по WBA - Walgreens Boots Alliance, Inc. 1шт. по 0.46 USD - налог 0.05 USD, по курсу 64.2101 USD/RUR (данные из БД)</t>
  </si>
  <si>
    <t>Дивиденд по WRK - Westrock Company Common Stock 2шт. по 0.47 USD - налог 0.09 USD, по курсу 63.8881 USD/RUR (данные из БД)</t>
  </si>
  <si>
    <t>Купон по SU29012RMFS0 - ОФЗ 29012 11шт. по 39.59 RUR - налог 0 RUR (данные из БД)</t>
  </si>
  <si>
    <t>Выплата дивидендов AbbVie-ао/ 1 шт. (данные из сделок)</t>
  </si>
  <si>
    <t>Выплата купонов ОФЗ 29012/ 11 шт. (данные из сделок)</t>
  </si>
  <si>
    <t>Выплата дивидендов WestRock Co-ао/ 2 шт. (данные из сделок)</t>
  </si>
  <si>
    <t>Дивиденд по BBBY - Bed Bath &amp; Beyond Inc. 7шт. по 0.17 USD - налог 0.12 USD, по курсу 63.5653 USD/RUR (данные из БД)</t>
  </si>
  <si>
    <t>Дивиденд по M - Macy's Inc Common Stock 5шт. по 0.38 USD - налог 0.19 USD, по курсу 63.5653 USD/RUR (данные из БД)</t>
  </si>
  <si>
    <t>Дивиденд по DSKY - ДетскийМир 70шт. по 5.06 RUR - налог 46 RUR (данные из БД)</t>
  </si>
  <si>
    <t>Выплата дивидендов Walgreens Boots-ао/ 1 шт. (данные из сделок)</t>
  </si>
  <si>
    <t>Дивиденд по TATN - Татнфт 3ао 13шт. по 24.36 RUR - налог 41 RUR (данные из БД)</t>
  </si>
  <si>
    <t>Выплата дивидендов ДетскийМир/ 70 шт. (данные из сделок)</t>
  </si>
  <si>
    <t>Дивиденд по BMY - Bristol-Myers Squibb Company Common Stock 2шт. по 0.45 USD - налог 0.09 USD, по курсу 61.9057 USD/RUR (данные из БД)</t>
  </si>
  <si>
    <t>Дивиденд по CSCO - Cisco Systems, Inc. 2шт. по 0.35 USD - налог 0.07 USD, по курсу 61.9057 USD/RUR (данные из БД)</t>
  </si>
  <si>
    <t>Купон по RU000A100WA8 - ЛСР БО 1Р4 24шт. по 21.19 RUR - налог 0 RUR (данные из БД)</t>
  </si>
  <si>
    <t>Дивиденд по GPS - Gap, Inc. (The) Common Stock 4шт. по 0.24 USD - налог 0.1 USD, по курсу 61.9057 USD/RUR (данные из БД)</t>
  </si>
  <si>
    <t>Купон по RU000A0JVUH4 - Хакас2015 19шт. по 6.18 RUR - налог 0 RUR (данные из БД)</t>
  </si>
  <si>
    <t>Выплата купонов Группа ЛСР-БО-001P-04/ 24 шт. (данные из сделок)</t>
  </si>
  <si>
    <t>Дивиденд по ABBV - AbbVie Inc. Common Stock 1шт. по 1.18 USD - налог 0.12 USD, по курсу 60.9474 USD/RUR (данные из БД)</t>
  </si>
  <si>
    <t>Дивиденд по MAGN - ММК 200шт. по 1.65 RUR - налог 43 RUR (данные из БД)</t>
  </si>
  <si>
    <t>Выплата дивидендов Macy's-ао/ 5 шт. (данные из сделок)</t>
  </si>
  <si>
    <t>Купон по RU000A1009Z8 - О'КЕЙ Б1Р2 20шт. по 23.31 RUR - налог 0 RUR (данные из БД)</t>
  </si>
  <si>
    <t>Выплата дивидендов Bed Bath &amp;amp; Beyond-ао/ 7 шт. (данные из сделок)</t>
  </si>
  <si>
    <t>Выплата купонов ОКЕЙ-001P-02/ 20 шт. (данные из сделок)</t>
  </si>
  <si>
    <t>Выплата дивидендов Татнфт 3ао/ 13 шт. (данные из сделок)</t>
  </si>
  <si>
    <t>Купон по RU000A100YG1 - Самолет1P7 20шт. по 29.92 RUR - налог 10 RUR (данные из БД)</t>
  </si>
  <si>
    <t>Выплата купонов Самолет ГК-БО-ПО7/ 20 шт. (данные из сделок)</t>
  </si>
  <si>
    <t>Купон по RU000A0JXQ93 - ПИК БО-П02 10шт. по 23.56 RUR - налог 0 RUR (данные из БД)</t>
  </si>
  <si>
    <t>Выплата дивидендов ММК/ 200 шт. (данные из сделок)</t>
  </si>
  <si>
    <t>Выплата дивидендов Cisco Systems-ао/ 2 шт. (данные из сделок)</t>
  </si>
  <si>
    <t>Дивиденд по WRK - Westrock Company Common Stock 2шт. по 0.47 USD - налог 0.09 USD, по курсу 63.047 USD/RUR (данные из БД)</t>
  </si>
  <si>
    <t>Дивиденд по V - Visa Inc. 1шт. по 0.3 USD - налог 0.03 USD, по курсу 63.047 USD/RUR (данные из БД)</t>
  </si>
  <si>
    <t>Купон по RU000A0ZYTM6 - Мегафон1P4 20шт. по 35.9 RUR - налог 0 RUR (данные из БД)</t>
  </si>
  <si>
    <t>Дивиденд по WBA - Walgreens Boots Alliance, Inc. 2шт. по 0.46 USD - налог 0.09 USD, по курсу 63.3085 USD/RUR (данные из БД)</t>
  </si>
  <si>
    <t>Выплата купонов Мегафон1P4/ 20 шт. (данные из сделок)</t>
  </si>
  <si>
    <t>Дивиденд по QCOM - QUALCOMM Incorporated 1шт. по 0.62 USD - налог 0.06 USD, по курсу 66.4437 USD/RUR (данные из БД)</t>
  </si>
  <si>
    <t>Выплата дивидендов Visa-A-ао/ 1 шт. (данные из сделок)</t>
  </si>
  <si>
    <t>Дивиденд по M - Macy's Inc Common Stock 10шт. по 0.38 USD - налог 0.38 USD, по курсу 71.472 USD/RUR (данные из БД)</t>
  </si>
  <si>
    <t>Дивиденд по BBBY - Bed Bath &amp; Beyond Inc. 7шт. по 0.17 USD - налог 0.12 USD, по курсу 71.472 USD/RUR (данные из БД)</t>
  </si>
  <si>
    <t>Выплата дивидендов Walgreens Boots-ао/ 2 шт. (данные из сделок)</t>
  </si>
  <si>
    <t>Выплата дивидендов Qualcomm-ао/ 1 шт. (данные из сделок)</t>
  </si>
  <si>
    <t>Дивиденд по CSCO - Cisco Systems, Inc. 2шт. по 0.36 USD - налог 0.07 USD, по курсу 77.7325 USD/RUR (данные из БД)</t>
  </si>
  <si>
    <t>Дивиденд по BMY - Bristol-Myers Squibb Company Common Stock 2шт. по 0.45 USD - налог 0.09 USD, по курсу 77.7325 USD/RUR (данные из БД)</t>
  </si>
  <si>
    <t>Дивиденд по GPS - Gap, Inc. (The) Common Stock 4шт. по 0.24 USD - налог 0.1 USD, по курсу 76.4074 USD/RUR (данные из БД)</t>
  </si>
  <si>
    <t>Дивиденд по MA - Mastercard Incorporated Common Stock 1шт. по 0.4 USD - налог 0.04 USD, по курсу 75.455 USD/RUR (данные из БД)</t>
  </si>
  <si>
    <t>Дивиденд по T - AT&amp;T Inc. 3шт. по 0.52 USD - налог 0.16 USD, по курсу 75.455 USD/RUR (данные из БД)</t>
  </si>
  <si>
    <t>Выплата купонов СПбТел 07/ 20 шт. (данные из сделок)</t>
  </si>
  <si>
    <t>Дивиденд по ABBV - AbbVie Inc. Common Stock 1шт. по 1.18 USD - налог 0.12 USD, по курсу 73.7515 USD/RUR (данные из БД)</t>
  </si>
  <si>
    <t>Дивиденд по ABBV - AbbVie Inc. Common Stock 1шт. по 1.18 USD - налог 0.12 USD, по курсу 73.5245 USD/RUR (данные из БД)</t>
  </si>
  <si>
    <t>Купон по RU000A100YG1 - Самолет1P7 20шт. по 29.92 RUR - налог 17 RUR (данные из БД)</t>
  </si>
  <si>
    <t>Выплата дивидендов AT&amp;amp;T-ао/ 3 шт. (данные из сделок)</t>
  </si>
  <si>
    <t>Дивиденд по V - Visa Inc. 1шт. по 0.3 USD - налог 0.03 USD, по курсу 73.4326 USD/RUR (данные из БД)</t>
  </si>
  <si>
    <t>Выплата дивидендов MasterCard-A-ао/ 1 шт. (данные из сделок)</t>
  </si>
  <si>
    <t>Дивиденд по WRK - Westrock Company Common Stock 2шт. по 0.2 USD - налог 0.04 USD, по курсу 73.9298 USD/RUR (данные из БД)</t>
  </si>
  <si>
    <t>Дивиденд по WBA - Walgreens Boots Alliance, Inc. 2шт. по 0.46 USD - налог 0.09 USD, по курсу 72.9798 USD/RUR (данные из БД)</t>
  </si>
  <si>
    <t>Купон по SU29012RMFS0 - ОФЗ 29012 11шт. по 37.25 RUR - налог 0 RUR (данные из БД)</t>
  </si>
  <si>
    <t>Дивиденд по QCOM - QUALCOMM Incorporated 1шт. по 0.65 USD - налог 0.07 USD, по курсу 68.9831 USD/RUR (данные из БД)</t>
  </si>
  <si>
    <t>Дивиденд по MAGN - ММК 200шт. по 1.51 RUR - налог 39 RUR (данные из БД)</t>
  </si>
  <si>
    <t>Дивиденд по BMY - Bristol-Myers Squibb Company Common Stock 2шт. по 0.45 USD - налог 0.09 USD, по курсу 70.4413 USD/RUR (данные из БД)</t>
  </si>
  <si>
    <t>Дивиденд по CSCO - Cisco Systems, Inc. 2шт. по 0.36 USD - налог 0.07 USD, по курсу 70.4413 USD/RUR (данные из БД)</t>
  </si>
  <si>
    <t>Дивиденд по MA - Mastercard Incorporated Common Stock 1шт. по 0.4 USD - налог 0.04 USD, по курсу 72.1719 USD/RUR (данные из БД)</t>
  </si>
  <si>
    <t>Дивиденд по T - AT&amp;T Inc. 3шт. по 0.52 USD - налог 0.16 USD, по курсу 71.2379 USD/RUR (данные из БД)</t>
  </si>
  <si>
    <t>Дивиденд по DSKY - ДетскийМир 120шт. по 3 RUR - налог 47 RUR (данные из БД)</t>
  </si>
  <si>
    <t>Дивиденд по ABBV - AbbVie Inc. Common Stock 1шт. по 1.18 USD - налог 0.12 USD, по курсу 71.2298 USD/RUR (данные из БД)</t>
  </si>
  <si>
    <t>Дивиденд по ABBV - AbbVie Inc. Common Stock 1шт. по 1.18 USD - налог 0.12 USD, по курсу 70.7479 USD/RUR (данные из БД)</t>
  </si>
  <si>
    <t>Дивиденд по GAZP - ГАЗПРОМ ао 90шт. по 15.24 RUR - налог 178 RUR (данные из БД)</t>
  </si>
  <si>
    <t>Выплата дивидендов ДетскийМир/ 120 шт. (данные из сделок)</t>
  </si>
  <si>
    <t>Купон по RU000A100YG1 - Самолет1P7 20шт. по 29.92 RUR - налог 31 RUR (данные из БД)</t>
  </si>
  <si>
    <t>Выплата дивидендов ГАЗПРОМ ао/ 90 шт. (данные из сделок)</t>
  </si>
  <si>
    <t>Дивиденд по V - Visa Inc. 1шт. по 0.3 USD - налог 0.03 USD, по курсу 73.2351 USD/RUR (данные из БД)</t>
  </si>
  <si>
    <t>Дивиденд по WRK - Westrock Company Common Stock 2шт. по 0.2 USD - налог 0.04 USD, по курсу 73.2351 USD/RUR (данные из БД)</t>
  </si>
  <si>
    <t>Дивиденд по WBA - Walgreens Boots Alliance, Inc. 2шт. по 0.47 USD - налог 0.09 USD, по курсу 73.2157 USD/RUR (данные из БД)</t>
  </si>
  <si>
    <t>Дивиденд по QCOM - QUALCOMM Incorporated 1шт. по 0.65 USD - налог 0.07 USD, по курсу 73.5849 USD/RUR (данные из БД)</t>
  </si>
  <si>
    <t>Дивиденд по MAGN - ММК 400шт. по 0.61 RUR - налог 32 RUR (данные из БД)</t>
  </si>
  <si>
    <t>Дивиденд по DSKY - ДетскийМир 120шт. по 2.5 RUR - налог 39 RUR (данные из БД)</t>
  </si>
  <si>
    <t>Дивиденд по BMY - Bristol-Myers Squibb Company Common Stock 2шт. по 0.45 USD - налог 0.09 USD, по курсу 78.7847 USD/RUR (данные из БД)</t>
  </si>
  <si>
    <t>Дивиденд по CSCO - Cisco Systems, Inc. 8шт. по 0.36 USD - налог 0.29 USD, по курсу 78.7847 USD/RUR (данные из БД)</t>
  </si>
  <si>
    <t>Дивиденд по SBER - Сбербанк 80шт. по 18.7 RUR - налог 194 RUR (данные из БД)</t>
  </si>
  <si>
    <t>Дивиденд по JPM - JP Morgan Chase &amp; Co. Common Stock 4шт. по 0.9 USD - налог 0.36 USD, по курсу 78.0915 USD/RUR (данные из БД)</t>
  </si>
  <si>
    <t>Выплата дивидендов ММК/ 400 шт. (данные из сделок)</t>
  </si>
  <si>
    <t>Дивиденд по T - AT&amp;T Inc. 12шт. по 0.52 USD - налог 0.62 USD, по курсу 78.0921 USD/RUR (данные из БД)</t>
  </si>
  <si>
    <t>Дивиденд по MA - Mastercard Incorporated Common Stock 2шт. по 0.4 USD - налог 0.08 USD, по курсу 78.0921 USD/RUR (данные из БД)</t>
  </si>
  <si>
    <t>Дивиденд по TATN - Татнфт 3ао 23шт. по 9.94 RUR - налог 30 RUR (данные из БД)</t>
  </si>
  <si>
    <t>Дивиденд по PIKK - ПИК ао 30шт. по 22.71 RUR - налог 89 RUR (данные из БД)</t>
  </si>
  <si>
    <t>Дивиденд по ABBV - AbbVie Inc. Common Stock 5шт. по 1.18 USD - налог 0.59 USD, по курсу 77.2855 USD/RUR (данные из БД)</t>
  </si>
  <si>
    <t>Купон по RU000A1009Z8 - О'КЕЙ Б1Р2 20шт. по 23.31 RUR - налог 2 RUR (данные из БД)</t>
  </si>
  <si>
    <t>Купон по RU000A100YG1 - Самолет1P7 20шт. по 29.92 RUR - налог 48 RUR (данные из БД)</t>
  </si>
  <si>
    <t>Выплата дивидендов Сбербанк/ 80 шт. (данные из сделок)</t>
  </si>
  <si>
    <t>Выплата дивидендов Cisco Systems-ао/ 8 шт. (данные из сделок)</t>
  </si>
  <si>
    <t>Выплата дивидендов ПИК ао/ 30 шт. (данные из сделок)</t>
  </si>
  <si>
    <t>Выплата дивидендов Татнфт 3ао/ 23 шт. (данные из сделок)</t>
  </si>
  <si>
    <t>Дивиденд по INTC - Intel Corporation 8шт. по 0.33 USD - налог 0.26 USD, по курсу 80.0006 USD/RUR (данные из БД)</t>
  </si>
  <si>
    <t>Выплата дивидендов JPMorgan Chase &amp;amp; Co-ао/ 4 шт. (данные из сделок)</t>
  </si>
  <si>
    <t>Выплата дивидендов AT&amp;amp;T-ао/ 12 шт. (данные из сделок)</t>
  </si>
  <si>
    <t>Дивиденд по WRK - Westrock Company Common Stock 5шт. по 0.2 USD - налог 0.1 USD, по курсу 76.2075 USD/RUR (данные из БД)</t>
  </si>
  <si>
    <t>Дивиденд по V - Visa Inc. 2шт. по 0.32 USD - налог 0.06 USD, по курсу 76.2075 USD/RUR (данные из БД)</t>
  </si>
  <si>
    <t>Дивиденд по WBA - Walgreens Boots Alliance, Inc. 2шт. по 0.47 USD - налог 0.09 USD, по курсу 76.253 USD/RUR (данные из БД)</t>
  </si>
  <si>
    <t>Дивиденд по QCOM - QUALCOMM Incorporated 2шт. по 0.65 USD - налог 0.13 USD, по курсу 76.3203 USD/RUR (данные из БД)</t>
  </si>
  <si>
    <t>Дивиденд по DSKY - ДетскийМир 120шт. по 5.08 RUR - налог 79 RUR (данные из БД)</t>
  </si>
  <si>
    <t>Дивиденд по BMY - Bristol-Myers Squibb Company Common Stock 2шт. по 0.49 USD - налог 0.1 USD, по курсу 73.6567 USD/RUR (данные из БД)</t>
  </si>
  <si>
    <t>Дивиденд по CSCO - Cisco Systems, Inc. 8шт. по 0.36 USD - налог 0.29 USD, по курсу 73.8757 USD/RUR (данные из БД)</t>
  </si>
  <si>
    <t>Дивиденд по JPM - JP Morgan Chase &amp; Co. Common Stock 4шт. по 0.9 USD - налог 0.36 USD, по курсу 73.8757 USD/RUR (данные из БД)</t>
  </si>
  <si>
    <t>Дивиденд по MA - Mastercard Incorporated Common Stock 2шт. по 0.44 USD - налог 0.09 USD, по курсу 73.8757 USD/RUR (данные из БД)</t>
  </si>
  <si>
    <t>Дивиденд по T - AT&amp;T Inc. 12шт. по 0.52 USD - налог 0.62 USD, по курсу 73.8757 USD/RUR (данные из БД)</t>
  </si>
  <si>
    <t>Дивиденд по MAGN - ММК 400шт. по 2.39 RUR - налог 124 RUR (данные из БД)</t>
  </si>
  <si>
    <t>Дивиденд по ABBV - AbbVie Inc. Common Stock 5шт. по 1.3 USD - налог 0.65 USD, по курсу 73.5264 USD/RUR (данные из БД)</t>
  </si>
  <si>
    <t>Купон по RU000A1009Z8 - О'КЕЙ Б1Р2 20шт. по 23.31 RUR - налог 61 RUR (данные из БД)</t>
  </si>
  <si>
    <t>Купон по RU000A100YG1 - Самолет1P7 20шт. по 29.92 RUR - налог 78 RUR (данные из БД)</t>
  </si>
  <si>
    <t>Дивиденд по INTC - Intel Corporation 8шт. по 0.35 USD - налог 0.28 USD, по курсу 76.0801 USD/RUR (данные из БД)</t>
  </si>
  <si>
    <t>Дивиденд по WRK - Westrock Company Common Stock 5шт. по 0.2 USD - налог 0.1 USD, по курсу 74.2602 USD/RUR (данные из БД)</t>
  </si>
  <si>
    <t>Дивиденд по V - Visa Inc. 2шт. по 0.32 USD - налог 0.06 USD, по курсу 73.8526 USD/RUR (данные из БД)</t>
  </si>
  <si>
    <t>Амортизация Мегафон1P4: 20 шт. по 1000 RUR.  (данные из БД)</t>
  </si>
  <si>
    <t>Купон по RU000A0ZYTM6 - Мегафон1P4 20шт. по 35.9 RUR - налог 93 RUR (данные из БД)</t>
  </si>
  <si>
    <t>Дивиденд по WBA - Walgreens Boots Alliance, Inc. 2шт. по 0.47 USD - налог 0.09 USD, по курсу 73.7669 USD/RUR (данные из БД)</t>
  </si>
  <si>
    <t>Дивиденд по QCOM - QUALCOMM Incorporated 2шт. по 0.65 USD - налог 0.13 USD, по курсу 74.5755 USD/RUR (данные из БД)</t>
  </si>
  <si>
    <t>Дивиденд по BMY - Bristol-Myers Squibb Company Common Stock 2шт. по 0.49 USD - налог 0.1 USD, по курсу 75.7023 USD/RUR (данные из БД)</t>
  </si>
  <si>
    <t>Дивиденд по JPM - JP Morgan Chase &amp; Co. Common Stock 4шт. по 0.9 USD - налог 0.36 USD, по курсу 75.6373 USD/RUR (данные из БД)</t>
  </si>
  <si>
    <t>Дивиденд по CSCO - Cisco Systems, Inc. 8шт. по 0.37 USD - налог 0.3 USD, по курсу 76.0734 USD/RUR (данные из БД)</t>
  </si>
  <si>
    <t>Дивиденд по GPS - Gap, Inc. (The) Common Stock 16шт. по 0.24 USD - налог 0.39 USD, по курсу 76.6052 USD/RUR (данные из БД)</t>
  </si>
  <si>
    <t>Дивиденд по MA - Mastercard Incorporated Common Stock 2шт. по 0.44 USD - налог 0.09 USD, по курсу 77.773 USD/RUR (данные из БД)</t>
  </si>
  <si>
    <t>Дивиденд по T - AT&amp;T Inc. 12шт. по 0.52 USD - налог 0.62 USD, по курсу 77.773 USD/RUR (данные из БД)</t>
  </si>
  <si>
    <t>Дивиденд по ABBV - AbbVie Inc. Common Stock 5шт. по 1.3 USD - налог 0.65 USD, по курсу 77.2535 USD/RUR (данные из БД)</t>
  </si>
  <si>
    <t>Дивиденд по INTC - Intel Corporation 8шт. по 0.35 USD - налог 0.28 USD, по курсу 74.8617 USD/RUR (данные из БД)</t>
  </si>
  <si>
    <t>Дивиденд по SBER - Сбербанк 130шт. по 18.7 RUR - налог 316 RUR (данные из БД)</t>
  </si>
  <si>
    <t>Дивиденд по V - Visa Inc. 2шт. по 0.32 USD - налог 0.06 USD, по курсу 74.04 USD/RUR (данные из БД)</t>
  </si>
  <si>
    <t>Дивиденд по MOEX - МосБиржа 160шт. по 9.45 RUR - налог 197 RUR (данные из БД)</t>
  </si>
  <si>
    <t>Дивиденд по PIKK - ПИК ао 30шт. по 22.51 RUR - налог 88 RUR (данные из БД)</t>
  </si>
  <si>
    <t>Дивиденд по PIKK - ПИК ао 30шт. по 22.92 RUR - налог 89 RUR (данные из БД)</t>
  </si>
  <si>
    <t>Дивиденд по WRK - Westrock Company Common Stock 5шт. по 0.24 USD - налог 0.12 USD, по курсу 73.8537 USD/RUR (данные из БД)</t>
  </si>
  <si>
    <t>Дивиденд по WBA - Walgreens Boots Alliance, Inc. 2шт. по 0.47 USD - налог 0.09 USD, по курсу 73.6778 USD/RUR (данные из БД)</t>
  </si>
  <si>
    <t>Дивиденд по QCOM - QUALCOMM Incorporated 2шт. по 0.68 USD - налог 0.14 USD, по курсу 73.2411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</si>
  <si>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</si>
  <si>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</si>
  <si>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Дивиденд по BMY - Bristol-Myers Squibb Company Common Stock 2шт. по 0.49 USD - налог 0.1 USD, по курсу 72.7234 USD/RUR (данные из БД)</t>
  </si>
  <si>
    <t>Дивиденд по CSCO - Cisco Systems, Inc. 8шт. по 0.37 USD - налог 0.3 USD, по курсу 72.9086 USD/RUR (данные из БД)</t>
  </si>
  <si>
    <t>Дивиденд по JPM - JP Morgan Chase &amp; Co. Common Stock 4шт. по 0.9 USD - налог 0.36 USD, по курсу 72.9086 USD/RUR (данные из БД)</t>
  </si>
  <si>
    <t>Дивиденд по GPS - Gap, Inc. (The) Common Stock 16шт. по 0.12 USD - налог 0.19 USD, по курсу 73.354 USD/RUR (данные из БД)</t>
  </si>
  <si>
    <t>Дивиденд по MA - Mastercard Incorporated Common Stock 2шт. по 0.44 USD - налог 0.09 USD, по курсу 74.058 USD/RUR (данные из БД)</t>
  </si>
  <si>
    <t>Дивиденд по T - AT&amp;T Inc. 12шт. по 0.52 USD - налог 0.62 USD, по курсу 74.058 USD/RUR (данные из БД)</t>
  </si>
  <si>
    <t>Дивиденд по TATN - Татнфт 3ао 23шт. по 12.3 RUR - налог 37 RUR (данные из БД)</t>
  </si>
  <si>
    <t>Дивиденд по DSKY - ДетскийМир 120шт. по 6.07 RUR - налог 95 RUR (данные из БД)</t>
  </si>
  <si>
    <t>Дивиденд по ABBV - AbbVie Inc. Common Stock 5шт. по 1.3 USD - налог 0.65 USD, по курсу 74.0589 USD/RUR (данные из БД)</t>
  </si>
  <si>
    <t>Дивиденд по GAZP - ГАЗПРОМ ао 120шт. по 12.55 RUR - налог 196 RUR (данные из БД)</t>
  </si>
  <si>
    <t>Дивиденд по INTC - Intel Corporation 8шт. по 0.35 USD - налог 0.28 USD, по курсу 72.7857 USD/RUR (данные из БД)</t>
  </si>
  <si>
    <t>Дивиденд по V - Visa Inc. 2шт. по 0.32 USD - налог 0.06 USD, по курсу 73.5962 USD/RUR (данные из БД)</t>
  </si>
  <si>
    <t>Дивиденд по WRK - Westrock Company Common Stock 5шт. по 0.24 USD - налог 0.12 USD, по курсу 73.5962 USD/RUR (данные из БД)</t>
  </si>
  <si>
    <t>Дивиденд по WBA - Walgreens Boots Alliance, Inc. 2шт. по 0.48 USD - налог 0.1 USD, по курсу 73.4753 USD/RUR (данные из БД)</t>
  </si>
  <si>
    <t>Дивиденд по M - Macy's Inc Common Stock 30шт. по 0.15 USD - налог 0.45 USD, по курсу 72.7171 USD/RUR (данные из БД)</t>
  </si>
  <si>
    <t>Дивиденд по MAGN - ММК 400шт. по 3.53 RUR - налог 184 RUR (данные из БД)</t>
  </si>
  <si>
    <t>Дивиденд по QCOM - QUALCOMM Incorporated 2шт. по 0.68 USD - налог 0.14 USD, по курсу 72.5083 USD/RUR (данные из БД)</t>
  </si>
  <si>
    <t>Дивиденд по BMY - Bristol-Myers Squibb Company Common Stock 2шт. по 0.49 USD - налог 0.1 USD, по курсу 72.7608 USD/RUR (данные из БД)</t>
  </si>
  <si>
    <t>Дивиденд по JPM - JP Morgan Chase &amp; Co. Common Stock 4шт. по 1 USD - налог 0.4 USD, по курсу 72.9215 USD/RUR (данные из БД)</t>
  </si>
  <si>
    <t>Дивиденд по GPS - Gap, Inc. (The) Common Stock 16шт. по 0.12 USD - налог 0.19 USD, по курсу 72.9215 USD/RUR (данные из БД)</t>
  </si>
  <si>
    <t>Дивиденд по CSCO - Cisco Systems, Inc. 8шт. по 0.37 USD - налог 0.3 USD, по курсу 72.9239 USD/RUR (данные из БД)</t>
  </si>
  <si>
    <t>Дивиденд по GPS - Gap, Inc. (The) Common Stock 16шт. по 0.12 USD - налог 0.19 USD, по курсу 72.9239 USD/RUR (данные из БД)</t>
  </si>
  <si>
    <t>Дивиденд по MA - Mastercard Incorporated Common Stock 2шт. по 0.44 USD - налог 0.09 USD, по курсу 72.5682 USD/RUR (данные из БД)</t>
  </si>
  <si>
    <t>Дивиденд по T - AT&amp;T Inc. 12шт. по 0.52 USD - налог 0.62 USD, по курсу 72.2854 USD/RUR (данные из БД)</t>
  </si>
  <si>
    <t>Дивиденд по TATN - Татнфт 3ао 23шт. по 16.52 RUR - налог 49 RUR (данные из БД)</t>
  </si>
  <si>
    <t>Дивиденд по ABBV - AbbVie Inc. Common Stock 5шт. по 1.3 USD - налог 0.65 USD, по курсу 71.8577 USD/RUR (данные из БД)</t>
  </si>
  <si>
    <t>Дивиденд по INTC - Intel Corporation 8шт. по 0.35 USD - налог 0.28 USD, по курсу 71.4876 USD/RUR (данные из БД)</t>
  </si>
  <si>
    <t>Дивиденд по WRK - Westrock Company Common Stock 5шт. по 0.25 USD - налог 0.13 USD, по курсу 71.3975 USD/RUR (данные из БД)</t>
  </si>
  <si>
    <t>Дивиденд по V - Visa Inc. 2шт. по 0.38 USD - налог 0.08 USD, по курсу 71.3975 USD/RUR (данные из БД)</t>
  </si>
  <si>
    <t>Дивиденд по WBA - Walgreens Boots Alliance, Inc. 2шт. по 0.48 USD - налог 0.1 USD, по курсу 71.1964 USD/RUR (данные из БД)</t>
  </si>
  <si>
    <t>Дивиденд по QCOM - QUALCOMM Incorporated 2шт. по 0.68 USD - налог 0.14 USD, по курсу 74.8926 USD/RUR (данные из БД)</t>
  </si>
  <si>
    <t>Дивиденд по QCOM - QUALCOMM Incorporated 2шт. по 0.68 USD - налог 0.14 USD, по курсу 73.9746 USD/RUR (данные из БД)</t>
  </si>
  <si>
    <t>Дивиденд по M - Macy's Inc Common Stock 30шт. по 0.15 USD - налог 0.45 USD, по курсу 73.6059 USD/RUR (данные из БД)</t>
  </si>
  <si>
    <t>Дивиденд по DSKY - ДетскийМир 120шт. по 5.2 RUR - налог 81 RUR (данные из БД)</t>
  </si>
  <si>
    <t>Дивиденд по GPS - Gap, Inc. (The) Common Stock 16шт. по 0.12 USD - налог 0.19 USD, по курсу 74.2926 USD/RUR (данные из БД)</t>
  </si>
  <si>
    <t>Дивиденд по CSCO - Cisco Systems, Inc. 8шт. по 0.37 USD - налог 0.3 USD, по курсу 74.2926 USD/RUR (данные из БД)</t>
  </si>
  <si>
    <t>Дивиденд по JPM - JP Morgan Chase &amp; Co. Common Stock 4шт. по 1 USD - налог 0.4 USD, по курсу 74.2926 USD/RUR (данные из БД)</t>
  </si>
  <si>
    <t>Дивиденд по MA - Mastercard Incorporated Common Stock 2шт. по 0.49 USD - налог 0.1 USD, по курсу 74.2926 USD/RUR (данные из БД)</t>
  </si>
  <si>
    <t>Дивиденд по BMY - Bristol-Myers Squibb Company Common Stock 2шт. по 0.54 USD - налог 0.11 USD, по курсу 74.2926 USD/RUR (данные из БД)</t>
  </si>
  <si>
    <t>Дивиденд по T - AT&amp;T Inc. 12шт. по 0.52 USD - налог 0.62 USD, по курсу 74.2926 USD/RUR (данные из БД)</t>
  </si>
  <si>
    <t>Дивиденд по TATN - Татнфт 3ао 23шт. по 9.98 RUR - налог 30 RUR (данные из БД)</t>
  </si>
  <si>
    <t>Дивиденд по MAGN - ММК 400шт. по 2.66 RUR - налог 138 RUR (данные из БД)</t>
  </si>
  <si>
    <t>Дивиденд по ABBV - AbbVie Inc. Common Stock 5шт. по 1.41 USD - налог 0.71 USD, по курсу 74.5277 USD/RUR (данные из БД)</t>
  </si>
  <si>
    <t>Дивиденд по INTC - Intel Corporation 8шт. по 0.37 USD - налог 0.29 USD, по курсу 76.0509 USD/RUR (данные из БД)</t>
  </si>
  <si>
    <t>Дивиденд по WRK - Westrock Company Common Stock 5шт. по 0.25 USD - налог 0.13 USD, по курсу 74.8015 USD/RUR (данные из БД)</t>
  </si>
  <si>
    <t>Дивиденд по V - Visa Inc. 2шт. по 0.38 USD - налог 0.08 USD, по курсу 74.8015 USD/RUR (данные из БД)</t>
  </si>
  <si>
    <t>Дивиденд по WBA - Walgreens Boots Alliance, Inc. 2шт. по 0.48 USD - налог 0.1 USD, по курсу 75.0141 USD/RUR (данные из БД)</t>
  </si>
  <si>
    <t>Дивиденд по QCOM - QUALCOMM Incorporated 2шт. по 0.68 USD - налог 0.14 USD, по курсу 91.7457 USD/RUR (данные из БД)</t>
  </si>
  <si>
    <t>Дивиденд по M - Macy's Inc Common Stock 30шт. по 0.16 USD - налог 0.47 USD, по курсу 116.7517 USD/RUR (данные из БД)</t>
  </si>
  <si>
    <t>Амортизация СПбТел 07: 20 шт. по 1000 RUR.  (данные из БД)</t>
  </si>
  <si>
    <t>Дивиденд по GPS - Gap, Inc. (The) Common Stock 16шт. по 0.15 USD - налог 0.24 USD, по курсу 83.5932 USD/RUR (данные из БД)</t>
  </si>
  <si>
    <t>Дивиденд по CSCO - Cisco Systems, Inc. 8шт. по 0.38 USD - налог 0.3 USD, по курсу 83.5932 USD/RUR (данные из БД)</t>
  </si>
  <si>
    <t>Дивиденд по JPM - JP Morgan Chase &amp; Co. Common Stock 4шт. по 1 USD - налог 0.4 USD, по курсу 83.5932 USD/RUR (данные из БД)</t>
  </si>
  <si>
    <t>Дивиденд по MA - Mastercard Incorporated Common Stock 2шт. по 0.49 USD - налог 0.1 USD, по курсу 82.5962 USD/RUR (данные из БД)</t>
  </si>
  <si>
    <t>Дивиденд по T - AT&amp;T Inc. 12шт. по 0.28 USD - налог 0.33 USD, по курсу 79.6274 USD/RUR (данные из БД)</t>
  </si>
  <si>
    <t>Дивиденд по ABBV - AbbVie Inc. Common Stock 5шт. по 1.41 USD - налог 0.71 USD, по курсу 79.6274 USD/RUR (данные из БД)</t>
  </si>
  <si>
    <t>Дивиденд по INTC - Intel Corporation 8шт. по 0.37 USD - налог 0.29 USD, по курсу 67.3843 USD/RUR (данные из БД)</t>
  </si>
  <si>
    <t>Дивиденд по WRK - Westrock Company Common Stock 5шт. по 0.25 USD - налог 0.13 USD, по курсу 67.3843 USD/RUR (данные из БД)</t>
  </si>
  <si>
    <t>Дивиденд по V - Visa Inc. 2шт. по 0.38 USD - налог 0.08 USD, по курсу 68.8389 USD/RUR (данные из БД)</t>
  </si>
  <si>
    <t>Дивиденд по WBA - Walgreens Boots Alliance, Inc. 2шт. по 0.48 USD - налог 0.1 USD, по курсу 63.5643 USD/RUR (данные из БД)</t>
  </si>
  <si>
    <t>Дивиденд по QCOM - QUALCOMM Incorporated 2шт. по 0.75 USD - налог 0.15 USD, по курсу 61.6069 USD/RUR (данные из БД)</t>
  </si>
  <si>
    <t>Дивиденд по M - Macy's Inc Common Stock 30шт. по 0.16 USD - налог 0.47 USD, по курсу 57.778 USD/RUR (данные из БД)</t>
  </si>
  <si>
    <t>Дивиденд по CSCO - Cisco Systems, Inc. 8шт. по 0.38 USD - налог 0.3 USD, по курсу 55.0858 USD/RUR (данные из БД)</t>
  </si>
  <si>
    <t>Дивиденд по JPM - JP Morgan Chase &amp; Co. Common Stock 4шт. по 1 USD - налог 0.4 USD, по курсу 55.0858 USD/RUR (данные из БД)</t>
  </si>
  <si>
    <t>Дивиденд по MA - Mastercard Incorporated Common Stock 2шт. по 0.49 USD - налог 0.1 USD, по курсу 62.911 USD/RUR (данные из БД)</t>
  </si>
  <si>
    <t>Дивиденд по TATN - Татнфт 3ао 23шт. по 16.14 RUR - налог 48 RUR (данные из БД)</t>
  </si>
  <si>
    <t>Дивиденд по T - AT&amp;T Inc. 12шт. по 0.28 USD - налог 0.33 USD, по курсу 63.1427 USD/RUR (данные из БД)</t>
  </si>
  <si>
    <t>Дивиденд по ABBV - AbbVie Inc. Common Stock 5шт. по 1.41 USD - налог 0.71 USD, по курсу 58.5322 USD/RUR (данные из БД)</t>
  </si>
  <si>
    <t>Купон по RU000A1009Z8 - О'КЕЙ Б1Р2 20шт. по 24.68 RUR - налог 64 RUR (данные из БД)</t>
  </si>
  <si>
    <t>Дивиденд по INTC - Intel Corporation 8шт. по 0.37 USD - налог 0.29 USD, по курсу 60.258 USD/RUR (данные из БД)</t>
  </si>
  <si>
    <t>Дивиденд по WRK - Westrock Company Common Stock 5шт. по 0.25 USD - налог 0.13 USD, по курсу 60.4542 USD/RUR (данные из БД)</t>
  </si>
  <si>
    <t>Дивиденд по V - Visa Inc. 2шт. по 0.38 USD - налог 0.08 USD, по курсу 60.4542 USD/RUR (данные из БД)</t>
  </si>
  <si>
    <t>Дивиденд по WBA - Walgreens Boots Alliance, Inc. 2шт. по 0.48 USD - налог 0.1 USD, по курсу 60.7552 USD/RUR (данные из БД)</t>
  </si>
  <si>
    <t>Дивиденд по QCOM - QUALCOMM Incorporated 2шт. по 0.75 USD - налог 0.15 USD, по курсу 60.3677 USD/RUR (данные из БД)</t>
  </si>
  <si>
    <t>Дивиденд по M - Macy's Inc Common Stock 30шт. по 0.16 USD - налог 0.47 USD, по курсу 60.0676 USD/RUR (данные из БД)</t>
  </si>
  <si>
    <t>Дивиденд по GPS - Gap, Inc. (The) Common Stock 16шт. по 0.15 USD - налог 0.24 USD, по курсу 57.5664 USD/RUR (данные из БД)</t>
  </si>
  <si>
    <t>Дивиденд по CSCO - Cisco Systems, Inc. 8шт. по 0.38 USD - налог 0.3 USD, по курсу 57.5664 USD/RUR (данные из БД)</t>
  </si>
  <si>
    <t>Дивиденд по JPM - JP Morgan Chase &amp; Co. Common Stock 4шт. по 1 USD - налог 0.4 USD, по курсу 58.7913 USD/RUR (данные из БД)</t>
  </si>
  <si>
    <t>Дивиденд по MA - Mastercard Incorporated Common Stock 2шт. по 0.49 USD - налог 0.1 USD, по курсу 59.4043 USD/RUR (данные из БД)</t>
  </si>
  <si>
    <t>Дивиденд по T - AT&amp;T Inc. 12шт. по 0.28 USD - налог 0.33 USD, по курсу 59.4043 USD/RUR (данные из БД)</t>
  </si>
  <si>
    <t>Дивиденд по TATN - Татнфт 3ао 23шт. по 32.71 RUR - налог 98 RUR (данные из БД)</t>
  </si>
  <si>
    <t>Дивиденд по GAZP - ГАЗПРОМ ао 120шт. по 51.03 RUR - налог 796 RUR (данные из БД)</t>
  </si>
  <si>
    <t>Дивиденд по ABBV - AbbVie Inc. Common Stock 5шт. по 1.41 USD - налог 0.71 USD, по курсу 63.7559 USD/RUR (данные из БД)</t>
  </si>
  <si>
    <t>Амортизация Самолет1P7: 20 шт. по 1000 RUR.  (данные из БД)</t>
  </si>
  <si>
    <t>Дивиденд по INTC - Intel Corporation 8шт. по 0.37 USD - налог 0.29 USD, по курсу 62.0955 USD/RUR (данные из БД)</t>
  </si>
  <si>
    <t>Дивиденд по V - Visa Inc. 2шт. по 0.45 USD - налог 0.09 USD, по курсу 60.9774 USD/RUR (данные из БД)</t>
  </si>
  <si>
    <t>Дивиденд по WRK - Westrock Company Common Stock 5шт. по 0.28 USD - налог 0.14 USD, по курсу 60.9774 USD/RUR (данные из БД)</t>
  </si>
  <si>
    <t>Дивиденд по WBA - Walgreens Boots Alliance, Inc. 2шт. по 0.48 USD - налог 0.1 USD, по курсу 60.2179 USD/RUR (данные из БД)</t>
  </si>
  <si>
    <t>Дивиденд по QCOM - QUALCOMM Incorporated 2шт. по 0.75 USD - налог 0.15 USD, по курсу 61.0742 USD/RUR (данные из БД)</t>
  </si>
  <si>
    <t>Дивиденд по M - Macy's Inc Common Stock 30шт. по 0.16 USD - налог 0.47 USD, по курсу 63.212 USD/RUR (данные из БД)</t>
  </si>
  <si>
    <t>Дивиденд по CSCO - Cisco Systems, Inc. 8шт. по 0.38 USD - налог 0.3 USD, по курсу 70.3375 USD/RUR (данные из БД)</t>
  </si>
  <si>
    <t>Дивиденд по JPM - JP Morgan Chase &amp; Co. Common Stock 4шт. по 1 USD - налог 0.4 USD, по курсу 70.3375 USD/RUR (данные из БД)</t>
  </si>
  <si>
    <t>Дивиденд по MA - Mastercard Incorporated Common Stock 2шт. по 0.57 USD - налог 0.11 USD, по курсу 70.3375 USD/RUR (данные из БД)</t>
  </si>
  <si>
    <t>Дивиденд по T - AT&amp;T Inc. 12шт. по 0.28 USD - налог 0.33 USD, по курсу 70.3375 USD/RUR (данные из БД)</t>
  </si>
  <si>
    <t>Дивиденд по TATN - Татнфт 3ао 23шт. по 6.86 RUR - налог 21 RUR (данные из БД)</t>
  </si>
  <si>
    <t>Дивиденд по ABBV - AbbVie Inc. Common Stock 5шт. по 1.48 USD - налог 0.74 USD, по курсу 69.0202 USD/RUR (данные из БД)</t>
  </si>
  <si>
    <t>Дивиденд по INTC - Intel Corporation 8шт. по 0.37 USD - налог 0.29 USD, по курсу 70.3847 USD/RUR (данные из БД)</t>
  </si>
  <si>
    <t>Дивиденд по V - Visa Inc. 2шт. по 0.45 USD - налог 0.09 USD, по курсу 71.5763 USD/RUR (данные из БД)</t>
  </si>
  <si>
    <t>Дивиденд по WRK - Westrock Company Common Stock 5шт. по 0.28 USD - налог 0.14 USD, по курсу 71.5763 USD/RUR (данные из БД)</t>
  </si>
  <si>
    <t>Дивиденд по WBA - Walgreens Boots Alliance, Inc. 2шт. по 0.48 USD - налог 0.1 USD, по курсу 73.8645 USD/RUR (данные из БД)</t>
  </si>
  <si>
    <t>Дивиденд по QCOM - QUALCOMM Incorporated 2шт. по 0.75 USD - налог 0.15 USD, по курсу 74.8932 USD/RUR (данные из БД)</t>
  </si>
  <si>
    <t>Дивиденд по M - Macy's Inc Common Stock 30шт. по 0.17 USD - налог 0.5 USD, по курсу 75.4609 USD/RUR (данные из БД)</t>
  </si>
  <si>
    <t>Дивиденд по CSCO - Cisco Systems, Inc. 8шт. по 0.39 USD - налог 0.31 USD, по курсу 77.951 USD/RUR (данные из БД)</t>
  </si>
  <si>
    <t>Дивиденд по GPS - Gap, Inc. (The) Common Stock 16шт. по 0.15 USD - налог 0.24 USD, по курсу 77.951 USD/RUR (данные из БД)</t>
  </si>
  <si>
    <t>Дивиденд по MA - Mastercard Incorporated Common Stock 2шт. по 0.57 USD - налог 0.11 USD, по курсу 79.3563 USD/RUR (данные из БД)</t>
  </si>
  <si>
    <t>Дивиденд по JPM - JP Morgan Chase &amp; Co. Common Stock 4шт. по 1 USD - налог 0.4 USD, по курсу 79.3563 USD/RUR (данные из БД)</t>
  </si>
  <si>
    <t>Дивиденд по T - AT&amp;T Inc. 12шт. по 0.28 USD - налог 0.33 USD, по курсу 79.4961 USD/RUR (данные из БД)</t>
  </si>
  <si>
    <t>Дивиденд по BMY - Bristol-Myers Squibb Company Common Stock 2шт. по 0.57 USD - налог 0.11 USD, по курсу 79.4961 USD/RUR (данные из БД)</t>
  </si>
  <si>
    <t>Дивиденд по ABBV - AbbVie Inc. Common Stock 5шт. по 1.48 USD - налог 0.74 USD, по курсу 82.0934 USD/RUR (данные из БД)</t>
  </si>
  <si>
    <t>Дивиденд по INTC - Intel Corporation 8шт. по 0.13 USD - налог 0.1 USD, по курсу 79.3071 USD/RUR (данные из БД)</t>
  </si>
  <si>
    <t>Дивиденд по WRK - Westrock Company Common Stock 5шт. по 0.28 USD - налог 0.14 USD, по курсу 76.8207 USD/RUR (данные из БД)</t>
  </si>
  <si>
    <t>Дивиденд по SBER - Сбербанк 130шт. по 25 RUR - налог 423 RUR (данные из БД)</t>
  </si>
  <si>
    <t>Дивиденд по V - Visa Inc. 2шт. по 0.45 USD - налог 0.09 USD, по курсу 76.6929 USD/RUR (данные из БД)</t>
  </si>
  <si>
    <t>Дивиденд по WBA - Walgreens Boots Alliance, Inc. 2шт. по 0.48 USD - налог 0.1 USD, по курсу 80.7642 USD/RUR (данные из БД)</t>
  </si>
  <si>
    <t>Дивиденд по QCOM - QUALCOMM Incorporated 2шт. по 0.8 USD - налог 0.16 USD, по курсу 80.6872 USD/RUR (данные из БД)</t>
  </si>
  <si>
    <t>Дивиденд по M - Macy's Inc Common Stock 30шт. по 0.17 USD - налог 0.5 USD, по курсу 83.6405 USD/RUR (данные из БД)</t>
  </si>
  <si>
    <t>Дивиденд по MOEX - МосБиржа 160шт. по 4.84 RUR - налог 101 RUR (данные из БД)</t>
  </si>
  <si>
    <t>Дивиденд по WB - Weibo corporation 7шт. по 0.85 USD - налог 0.6 USD, по курсу 83.6077 USD/RUR (данные из БД)</t>
  </si>
  <si>
    <t>Дивиденд по GPS - Gap, Inc. (The) Common Stock 16шт. по 0.15 USD - налог 0.24 USD, по курсу 88.3844 USD/RUR (данные из БД)</t>
  </si>
  <si>
    <t>Дивиденд по JPM - JP Morgan Chase &amp; Co. Common Stock 4шт. по 1 USD - налог 0.4 USD, по курсу 89.545 USD/RUR (данные из БД)</t>
  </si>
  <si>
    <t>Дивиденд по CSCO - Cisco Systems, Inc. 8шт. по 0.39 USD - налог 0.31 USD, по курсу 89.545 USD/RUR (данные из БД)</t>
  </si>
  <si>
    <t>Дивиденд по BMY - Bristol-Myers Squibb Company Common Stock 2шт. по 0.57 USD - налог 0.11 USD, по курсу 90.338 USD/RUR (данные из БД)</t>
  </si>
  <si>
    <t>Дивиденд по MA - Mastercard Incorporated Common Stock 2шт. по 0.57 USD - налог 0.11 USD, по курсу 90.338 USD/RUR (данные из БД)</t>
  </si>
  <si>
    <t>Дивиденд по T - AT&amp;T Inc. 12шт. по 0.28 USD - налог 0.33 USD, по курсу 92.5695 USD/RUR (данные из БД)</t>
  </si>
  <si>
    <t>Дивиденд по TATN - Татнфт 3ао 23шт. по 27.71 RUR - налог 83 RUR (данные из БД)</t>
  </si>
  <si>
    <t>Дивиденд по ABBV - AbbVie Inc. Common Stock 5шт. по 1.48 USD - налог 0.74 USD, по курсу 90.6253 USD/RUR (данные из БД)</t>
  </si>
  <si>
    <t>Дивиденд по INTC - Intel Corporation 8шт. по 0.13 USD - налог 0.1 USD, по курсу 93.7792 USD/RUR (данные из БД)</t>
  </si>
  <si>
    <t>Дивиденд по WRK - Westrock Company Common Stock 5шт. по 0.28 USD - налог 0.14 USD, по курсу 96.0755 USD/RUR (данные из БД)</t>
  </si>
  <si>
    <t>Дивиденд по V - Visa Inc. 2шт. по 0.45 USD - налог 0.09 USD, по курсу 97.3999 USD/RUR (данные из БД)</t>
  </si>
  <si>
    <t>Дивиденд по WBA - Walgreens Boots Alliance, Inc. 2шт. по 0.48 USD - налог 0.1 USD, по курсу 93.746 USD/RUR (данные из БД)</t>
  </si>
  <si>
    <t>Дивиденд по QCOM - QUALCOMM Incorporated 2шт. по 0.8 USD - налог 0.16 USD, по курсу 95.707 USD/RUR (данные из БД)</t>
  </si>
  <si>
    <t>Дивиденд по M - Macy's Inc Common Stock 30шт. по 0.17 USD - налог 0.5 USD, по курсу 95.9794 USD/RUR (данные из БД)</t>
  </si>
  <si>
    <t>Дивиденд по GPS - Gap, Inc. (The) Common Stock 16шт. по 0.15 USD - налог 0.24 USD, по курсу 98.4785 USD/RUR (данные из БД)</t>
  </si>
  <si>
    <t>Дивиденд по CSCO - Cisco Systems, Inc. 8шт. по 0.39 USD - налог 0.31 USD, по курсу 98.4785 USD/RUR (данные из БД)</t>
  </si>
  <si>
    <t>Дивиденд по BMY - Bristol-Myers Squibb Company Common Stock 2шт. по 0.57 USD - налог 0.11 USD, по курсу 99.4555 USD/RUR (данные из БД)</t>
  </si>
  <si>
    <t>Дивиденд по MA - Mastercard Incorporated Common Stock 2шт. по 0.57 USD - налог 0.11 USD, по курсу 99.4555 USD/RUR (данные из БД)</t>
  </si>
  <si>
    <t>Дивиденд по JPM - JP Morgan Chase &amp; Co. Common Stock 4шт. по 1.05 USD - налог 0.42 USD, по курсу 99.4555 USD/RUR (данные из БД)</t>
  </si>
  <si>
    <t>Дивиденд по T - AT&amp;T Inc. 12шт. по 0.28 USD - налог 0.33 USD, по курсу 99.6762 USD/RUR (данные из БД)</t>
  </si>
  <si>
    <t>Дивиденд по TATN - Татнфт 3ао 23шт. по 27.54 RUR - налог 82 RUR (данные из БД)</t>
  </si>
  <si>
    <t>Дивиденд по ABBV - AbbVie Inc. Common Stock 5шт. по 1.48 USD - налог 0.74 USD, по курсу 99.9808 USD/RUR (данные из БД)</t>
  </si>
  <si>
    <t>Дивиденд по INTC - Intel Corporation 8шт. по 0.13 USD - налог 0.1 USD, по курсу 93.0351 USD/RUR (данные из БД)</t>
  </si>
  <si>
    <t>Дивиденд по V - Visa Inc. 2шт. по 0.52 USD - налог 0.1 USD, по курсу 92.4151 USD/RUR (данные из БД)</t>
  </si>
  <si>
    <t>Дивиденд по WRK - Westrock Company Common Stock 5шт. по 0.3 USD - налог 0.15 USD, по курсу 91.9266 USD/RUR (данные из БД)</t>
  </si>
  <si>
    <t>Дивиденд по WBA - Walgreens Boots Alliance, Inc. 2шт. по 0.48 USD - налог 0.1 USD, по курсу 92.0535 USD/RUR (данные из БД)</t>
  </si>
  <si>
    <t>Дивиденд по QCOM - QUALCOMM Incorporated 2шт. по 0.8 USD - налог 0.16 USD, по курсу 88.6102 USD/RUR (данные из БД)</t>
  </si>
  <si>
    <t>Дивиденд по M - Macy's Inc Common Stock 30шт. по 0.17 USD - налог 0.5 USD, по курсу 89.8926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</si>
  <si>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</si>
  <si>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GPS - Gap, Inc. (The) Common Stock 16шт. по 0.15 USD - налог 0.24 USD, по курсу 89.6883 USD/RUR (данные из БД)</t>
  </si>
  <si>
    <t>Дивиденд по CSCO - Cisco Systems, Inc. 8шт. по 0.39 USD - налог 0.31 USD, по курсу 89.6883 USD/RUR (данные из БД)</t>
  </si>
  <si>
    <t>Дивиденд по BMY - Bristol-Myers Squibb Company Common Stock 2шт. по 0.6 USD - налог 0.12 USD, по курсу 89.6883 USD/RUR (данные из БД)</t>
  </si>
  <si>
    <t>Дивиденд по JPM - JP Morgan Chase &amp; Co. Common Stock 4шт. по 1.05 USD - налог 0.42 USD, по курсу 89.6883 USD/RUR (данные из БД)</t>
  </si>
  <si>
    <t>Дивиденд по MA - Mastercard Incorporated Common Stock 2шт. по 0.66 USD - налог 0.13 USD, по курсу 89.6883 USD/RUR (данные из БД)</t>
  </si>
  <si>
    <t>Дивиденд по TATN - Татнфт 3ао 23шт. по 35.17 RUR - налог 105 RUR (данные из БД)</t>
  </si>
  <si>
    <t>Дивиденд по T - AT&amp;T Inc. 12шт. по 0.28 USD - налог 0.33 USD, по курсу 89.6883 USD/RUR (данные из БД)</t>
  </si>
  <si>
    <t>Дивиденд по ABBV - AbbVie Inc. Common Stock 5шт. по 1.55 USD - налог 0.78 USD, по курсу 88.7818 USD/RUR (данные из БД)</t>
  </si>
  <si>
    <t>Дивиденд по INTC - Intel Corporation 8шт. по 0.13 USD - налог 0.1 USD, по курсу 91.2434 USD/RUR (данные из БД)</t>
  </si>
  <si>
    <t>Дивиденд по WRK - Westrock Company Common Stock 5шт. по 0.3 USD - налог 0.15 USD, по курсу 91.1514 USD/RUR (данные из БД)</t>
  </si>
  <si>
    <t>Дивиденд по V - Visa Inc. 2шт. по 0.52 USD - налог 0.1 USD, по курсу 91.1514 USD/RUR (данные из БД)</t>
  </si>
  <si>
    <t>Дивиденд по WBA - Walgreens Boots Alliance, Inc. 2шт. по 0.25 USD - налог 0.05 USD, по курсу 91.8237 USD/RUR (данные из БД)</t>
  </si>
  <si>
    <t>Дивиденд по QCOM - QUALCOMM Incorporated 2шт. по 0.8 USD - налог 0.16 USD, по курсу 92.0425 USD/RUR (данные из БД)</t>
  </si>
  <si>
    <t>Дивиденд по M - Macy's Inc Common Stock 30шт. по 0.17 USD - налог 0.52 USD, по курсу 91.5449 USD/RUR (данные из БД)</t>
  </si>
  <si>
    <t>Дивиденд по CSCO - Cisco Systems, Inc. 8шт. по 0.4 USD - налог 0.32 USD, по курсу 92.5254 USD/RUR (данные из БД)</t>
  </si>
  <si>
    <t>Дивиденд по BMY - Bristol-Myers Squibb Company Common Stock 2шт. по 0.6 USD - налог 0.12 USD, по курсу 92.3892 USD/RUR (данные из БД)</t>
  </si>
  <si>
    <t>Дивиденд по JPM - JP Morgan Chase &amp; Co. Common Stock 4шт. по 1.15 USD - налог 0.46 USD, по курсу 92.3892 USD/RUR (данные из БД)</t>
  </si>
  <si>
    <t>Дивиденд по MA - Mastercard Incorporated Common Stock 2шт. по 0.66 USD - налог 0.13 USD, по курсу 92.4155 USD/RUR (данные из БД)</t>
  </si>
  <si>
    <t>Дивиденд по T - AT&amp;T Inc. 12шт. по 0.28 USD - налог 0.33 USD, по курсу 92.581 USD/RUR (данные из БД)</t>
  </si>
  <si>
    <t>Дивиденд по GPS - Gap, Inc. (The) Common Stock 16шт. по 0.15 USD - налог 0.24 USD, по курсу 92.581 USD/RUR (данные из БД)</t>
  </si>
  <si>
    <t>Дивиденд по WB - Weibo corporation 7шт. по 0.82 USD - налог 0.57 USD, по курсу 93.2198 USD/RUR (данные из БД)</t>
  </si>
  <si>
    <t>Дивиденд по ABBV - AbbVie Inc. Common Stock 5шт. по 1.55 USD - налог 0.78 USD, по курсу 93.7196 USD/RUR (данные из БД)</t>
  </si>
  <si>
    <t>Дивиденд по INTC - Intel Corporation 8шт. по 0.13 USD - налог 0.1 USD, по курсу 91.6918 USD/RUR (данные из БД)</t>
  </si>
  <si>
    <t>Дивиденд по WRK - Westrock Company Common Stock 5шт. по 0.3 USD - налог 0.15 USD, по курсу 91.8239 USD/RUR (данные из БД)</t>
  </si>
  <si>
    <t>Дивиденд по V - Visa Inc. 2шт. по 0.52 USD - налог 0.1 USD, по курсу 91.2573 USD/RUR (данные из БД)</t>
  </si>
  <si>
    <t>Дивиденд по WBA - Walgreens Boots Alliance, Inc. 2шт. по 0.25 USD - налог 0.05 USD, по курсу 90.9873 USD/RUR (данные из БД)</t>
  </si>
  <si>
    <t>Дивиденд по QCOM - QUALCOMM Incorporated 2шт. по 0.85 USD - налог 0.17 USD, по курсу 89.2589 USD/RUR (данные из БД)</t>
  </si>
  <si>
    <t>Дивиденд по MAGN - ММК 400шт. по 2.75 RUR - налог 143 RUR (данные из БД)</t>
  </si>
  <si>
    <t>Дивиденд по GOOGL - Alphabet Inc. 20шт. по 0.2 USD - налог 0.4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</si>
  <si>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</si>
  <si>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MOEX - МосБиржа 160шт. по 17.35 RUR - налог 361 RUR (данные из БД)</t>
  </si>
  <si>
    <t>Дивиденд по M - Macy's Inc Common Stock 30шт. по 0.17 USD - налог 0.52 USD, по курсу 88.208 USD/RUR (данные из БД)</t>
  </si>
  <si>
    <t>Дивиденд по BMY - Bristol-Myers Squibb Company Common Stock 2шт. по 0.6 USD - налог 0.12 USD, по курсу 88.1205 USD/RUR (данные из БД)</t>
  </si>
  <si>
    <t>Дивиденд по CSCO - Cisco Systems, Inc. 8шт. по 0.4 USD - налог 0.32 USD, по курсу 88.1205 USD/RUR (данные из БД)</t>
  </si>
  <si>
    <t>Дивиденд по JPM - JP Morgan Chase &amp; Co. Common Stock 4шт. по 1.15 USD - налог 0.46 USD, по курсу 88.1205 USD/RUR (данные из БД)</t>
  </si>
  <si>
    <t>Дивиденд по TATN - Татнфт 3ао 23шт. по 25.17 RUR - налог 75 RUR (данные из БД)</t>
  </si>
  <si>
    <t>Дивиденд по MA - Mastercard Incorporated Common Stock 2шт. по 0.66 USD - налог 0.13 USD, по курсу 88.1688 USD/RUR (данные из БД)</t>
  </si>
  <si>
    <t>Дивиденд по T - AT&amp;T Inc. 12шт. по 0.28 USD - налог 0.33 USD, по курсу 88.0031 USD/RUR (данные из БД)</t>
  </si>
  <si>
    <t>Дивиденд по GPS - Gap, Inc. (The) Common Stock 16шт. по 0.15 USD - налог 0.24 USD, по курсу 88.0031 USD/RUR (данные из БД)</t>
  </si>
  <si>
    <t>Дивиденд по SBER - Сбербанк 130шт. по 33.3 RUR - налог 563 RUR (данные из БД)</t>
  </si>
  <si>
    <t>Дивиденд по ABBV - AbbVie Inc. Common Stock 5шт. по 1.55 USD - налог 0.78 USD, по курсу 87.7427 USD/RUR (данные из БД)</t>
  </si>
  <si>
    <t>Дивиденд по INTC - Intel Corporation 8шт. по 0.13 USD - налог 0.1 USD, по курсу 85.1646 USD/RUR (данные из БД)</t>
  </si>
  <si>
    <t>Дивиденд по V - Visa Inc. 2шт. по 0.52 USD - налог 0.1 USD, по курсу 86.5621 USD/RUR (данные из БД)</t>
  </si>
  <si>
    <t>Дивиденд по WBA - Walgreens Boots Alliance, Inc. 2шт. по 0.25 USD - налог 0.05 USD, по курсу 90.6944 USD/RUR (данные из БД)</t>
  </si>
  <si>
    <t>Дивиденд по QCOM - QUALCOMM Incorporated 2шт. по 0.85 USD - налог 0.17 USD, по курсу 88.9288 USD/RUR (данные из БД)</t>
  </si>
  <si>
    <t>Дивиденд по GOOGL - Alphabet Inc. 20шт. по 0.2 USD - налог 0.4 USD, по курсу 89.8225 USD/RUR (данные из БД)</t>
  </si>
  <si>
    <t>Дивиденд по M - Macy's Inc Common Stock 30шт. по 0.17 USD - налог 0.52 USD, по курсу 91.1096 USD/RUR (данные из БД)</t>
  </si>
  <si>
    <t>Дивиденд по YNDX - Yandex clA 6шт. по 80 RUR - налог 62 RUR (данные из БД)</t>
  </si>
  <si>
    <t>Дивиденд по CSCO - Cisco Systems, Inc. 8шт. по 0.4 USD - налог 0.32 USD, по курсу 93.3581 USD/RUR (данные из БД)</t>
  </si>
  <si>
    <t>Дивиденд по BMY - Bristol-Myers Squibb Company Common Stock 2шт. по 0.6 USD - налог 0.12 USD, по курсу 95.0262 USD/RUR (данные из БД)</t>
  </si>
  <si>
    <t>Дивиденд по JPM - JP Morgan Chase &amp; Co. Common Stock 4шт. по 1.25 USD - налог 0.5 USD, по курсу 95.0262 USD/RUR (данные из БД)</t>
  </si>
  <si>
    <t>Дивиденд по TATN - Татнфт 3ао 23шт. по 38.2 RUR - налог 114 RUR (данные из БД)</t>
  </si>
  <si>
    <t>Дивиденд по GPS - Gap, Inc. (The) Common Stock 16шт. по 0.15 USD - налог 0.24 USD, по курсу 96.1079 USD/RUR (данные из БД)</t>
  </si>
  <si>
    <t>Дивиденд по MA - Mastercard Incorporated Common Stock 2шт. по 0.66 USD - налог 0.13 USD, по курсу 96.1079 USD/RUR (данные из БД)</t>
  </si>
  <si>
    <t>Дивиденд по T - AT&amp;T Inc. 12шт. по 0.28 USD - налог 0.33 USD, по курсу 96.9483 USD/RUR (данные из БД)</t>
  </si>
  <si>
    <t>Дивиденд по ABBV - AbbVie Inc. Common Stock 5шт. по 1.55 USD - налог 0.78 USD, по курсу 96.1021 USD/RUR (данные из БД)</t>
  </si>
  <si>
    <t>Дивиденд по MAGN - ММК 400шт. по 2.49 RUR - налог 130 RUR (данные из БД)</t>
  </si>
  <si>
    <t>Дивиденд по V - Visa Inc. 2шт. по 0.59 USD - налог 0.12 USD, по курсу 97.955 USD/RUR (данные из БД)</t>
  </si>
  <si>
    <t>Дивиденд по WBA - Walgreens Boots Alliance, Inc. 2шт. по 0.25 USD - налог 0.05 USD, по курсу 99.9971 USD/RUR (данные из БД)</t>
  </si>
  <si>
    <t>Дивиденд по QCOM - QUALCOMM Incorporated 2шт. по 0.85 USD - налог 0.17 USD, по курсу 104.2361 USD/RUR (данные из БД)</t>
  </si>
  <si>
    <t>Дивиденд по GOOGL - Alphabet Inc. 20шт. по 0.2 USD - налог 0.4 USD, по курсу 99.4215 USD/RUR (данные из БД)</t>
  </si>
  <si>
    <t>Дивиденд по M - Macy's Inc Common Stock 30шт. по 0.17 USD - налог 0.52 USD, по курсу 103.95 USD/RUR (данные из БД)</t>
  </si>
  <si>
    <t>Дивиденд по BMY - Bristol-Myers Squibb Company Common Stock 2шт. по 0.62 USD - налог 0.12 USD, по курсу 101.6797 USD/RUR (данные из БД)</t>
  </si>
  <si>
    <t>Дивиденд по CSCO - Cisco Systems, Inc. 8шт. по 0.4 USD - налог 0.32 USD, по курсу 101.6797 USD/RUR (данные из БД)</t>
  </si>
  <si>
    <t>Дивиденд по JPM - JP Morgan Chase &amp; Co. Common Stock 4шт. по 1.25 USD - налог 0.5 USD, по курсу 101.6797 USD/RUR (данные из БД)</t>
  </si>
  <si>
    <t>Дивиденд по TATN - Татнфт 3ао 23шт. по 17.39 RUR - налог 52 RUR (данные из БД)</t>
  </si>
  <si>
    <t>Дивиденд по T - AT&amp;T Inc. 12шт. по 0.28 USD - налог 0.33 USD, по курсу 102.2911 USD/RUR (данные из БД)</t>
  </si>
  <si>
    <t>Дивиденд по MA - Mastercard Incorporated Common Stock 2шт. по 0.76 USD - налог 0.15 USD, по курсу 102.2911 USD/RUR (данные из БД)</t>
  </si>
  <si>
    <t>Дивиденд по ABBV - AbbVie Inc. Common Stock 5шт. по 1.64 USD - налог 0.82 USD, по курсу 103.438 USD/RUR (данные из БД)</t>
  </si>
  <si>
    <t>Дивиденд по V - Visa Inc. 2шт. по 0.59 USD - налог 0.12 USD, по курсу 96.7821 USD/RUR (данные из БД)</t>
  </si>
  <si>
    <t>Дивиденд по QCOM - QUALCOMM Incorporated 2шт. по 0.85 USD - налог 0.17 USD, по курсу 89.7878 USD/RUR (данные из БД)</t>
  </si>
  <si>
    <t>Дивиденд по GOOGL - Alphabet Inc. 20шт. по 0.2 USD - налог 0.4 USD, по курсу 89.1362 USD/RUR (данные из БД)</t>
  </si>
  <si>
    <t>Дивиденд по M - Macy's Inc Common Stock 30шт. по 0.18 USD - налог 0.55 USD, по курсу 86.619 USD/RUR (данные из БД)</t>
  </si>
  <si>
    <t>Дивиденд по CSCO - Cisco Systems, Inc. 8шт. по 0.41 USD - налог 0.33 USD, по курсу 84.5522 USD/RUR (данные из БД)</t>
  </si>
  <si>
    <t>Дивиденд по JPM - JP Morgan Chase &amp; Co. Common Stock 4шт. по 1.4 USD - налог 0.56 USD, по курсу 84.383 USD/RUR (данные из БД)</t>
  </si>
  <si>
    <t>Дивиденд по BMY - Bristol-Myers Squibb Company Common Stock 2шт. по 0.62 USD - налог 0.12 USD, по курсу 84.383 USD/RUR (данные из БД)</t>
  </si>
  <si>
    <t>Дивиденд по WB - Weibo corporation 7шт. по 0.82 USD - налог 0.57 USD, по курсу 85.4641 USD/RUR (данные из БД)</t>
  </si>
  <si>
    <t>Дивиденд по MA - Mastercard Incorporated Common Stock 2шт. по 0.76 USD - налог 0.15 USD, по курсу 85.4641 USD/RUR (данные из БД)</t>
  </si>
  <si>
    <t>Дивиденд по T - AT&amp;T Inc. 12шт. по 0.28 USD - налог 0.33 USD, по курсу 86.0923 USD/RUR (данные из БД)</t>
  </si>
  <si>
    <t>Дивиденд по ABBV - AbbVie Inc. Common Stock 5шт. по 1.64 USD - налог 0.82 USD, по курсу 82.7671 USD/RUR (данные из БД)</t>
  </si>
  <si>
    <t>Дивиденд по V - Visa Inc. 2шт. по 0.59 USD - налог 0.12 USD, по курсу 80.8883 USD/RUR (данные из БД)</t>
  </si>
  <si>
    <t>Дивиденд по TATN - Татнфт 3ао 23шт. по 43.11 RUR - налог 129 RUR (данные из БД)</t>
  </si>
  <si>
    <t>Дивиденд по QCOM - QUALCOMM Incorporated 2шт. по 0.89 USD - налог 0.18 USD, по курсу 78.5025 USD/RUR (данные из БД)</t>
  </si>
  <si>
    <t>Дивиденд по GOOGL - Alphabet Inc. 20шт. по 0.21 USD - налог 0.42 USD, по курсу 79.1703 USD/RUR (данные из БД)</t>
  </si>
  <si>
    <t>Дивиденд по M - Macy's Inc Common Stock 30шт. по 0.18 USD - налог 0.55 USD, по курсу 79.0028 USD/RUR (данные из БД)</t>
  </si>
  <si>
    <t>Дивиденд по BMY - Bristol-Myers Squibb Company Common Stock 2шт. по 0.62 USD - налог 0.12 USD, по курсу 78.654 USD/RUR (данные из БД)</t>
  </si>
  <si>
    <t>Дивиденд по CSCO - Cisco Systems, Inc. 8шт. по 0.41 USD - налог 0.33 USD, по курсу 78.654 USD/RUR (данные из БД)</t>
  </si>
  <si>
    <t>Дивиденд по JPM - JP Morgan Chase &amp; Co. Common Stock 4шт. по 1.4 USD - налог 0.56 USD, по курсу 78.654 USD/RUR (данные из БД)</t>
  </si>
  <si>
    <t>Дивиденд по MA - Mastercard Incorporated Common Stock 2шт. по 0.76 USD - налог 0.15 USD, по курсу 78.1682 USD/RUR (данные из БД)</t>
  </si>
  <si>
    <t>Дивиденд по MOEX - МосБиржа 160шт. по 26.11 RUR - налог 543 RUR (данные из БД)</t>
  </si>
  <si>
    <t>Дивиденд по T - AT&amp;T Inc. 12шт. по 0.28 USD - налог 0.33 USD, по курсу 78.1727 USD/RUR (данные из БД)</t>
  </si>
  <si>
    <t>Купон по RU000A1009Z8 - О'КЕЙ Б1Р2 20шт. по 24.93 RUR - налог 65 RUR (данные из БД)</t>
  </si>
  <si>
    <t>Дивиденд по ABBV - AbbVie Inc. Common Stock 5шт. по 1.64 USD - налог 0.82 USD, по курсу 78.3722 USD/RUR (данные из БД)</t>
  </si>
  <si>
    <t>Дивиденд по SBER - Сбербанк 130шт. по 34.84 RUR - налог 589 RUR (данные из БД)</t>
  </si>
  <si>
    <t>Дивиденд по V - Visa Inc. 2шт. по 0.59 USD - налог 0.12 USD, по курсу 79.6677 USD/RUR (данные из БД)</t>
  </si>
  <si>
    <t>Дивиденд по QCOM - QUALCOMM Incorporated 2шт. по 0.89 USD - налог 0.18 USD, по курсу 80.8488 USD/RUR (данные из БД)</t>
  </si>
  <si>
    <t>Дивиденд по GOOGL - Alphabet Inc. 20шт. по 0.21 USD - налог 0.42 USD, по курсу 81.5556 USD/RUR (данные из БД)</t>
  </si>
  <si>
    <t>Дивиденд по M - Macy's Inc Common Stock 30шт. по 0.18 USD - налог 0.55 USD, по курсу 84.3798 USD/RUR (данные из БД)</t>
  </si>
  <si>
    <t>Дивиденд по CSCO - Cisco Systems, Inc. 8шт. по 0.41 USD - налог 0.33 USD, по курсу 81.0085 USD/RUR (данные из БД)</t>
  </si>
  <si>
    <t>Дивиденд по BMY - Bristol-Myers Squibb Company Common Stock 2шт. по 0.62 USD - налог 0.12 USD, по курсу 81.0085 USD/RUR (данные из БД)</t>
  </si>
  <si>
    <t>Дивиденд по JPM - JP Morgan Chase &amp; Co. Common Stock 4шт. по 1.5 USD - налог 0.6 USD, по курсу 81.8969 USD/RUR (данные из БД)</t>
  </si>
  <si>
    <t>Дивиденд по MA - Mastercard Incorporated Common Stock 2шт. по 0.76 USD - налог 0.15 USD, по курсу 81.5478 USD/RUR (данные из БД)</t>
  </si>
  <si>
    <t>Дивиденд по T - AT&amp;T Inc. 12шт. по 0.28 USD - налог 0.33 USD, по курсу 81.4103 USD/RUR (данные из БД)</t>
  </si>
  <si>
    <t>Дивиденд по TATN - Татнфт 3ао 23шт. по 14.35 RUR - налог 43 RUR (данные из БД)</t>
  </si>
  <si>
    <t>Дивиденд по ABBV - AbbVie Inc. Common Stock 5шт. по 1.64 USD - налог 0.82 USD, по курсу 79.9589 USD/RUR (данные из БД)</t>
  </si>
  <si>
    <t>Дивиденд по V - Visa Inc. 2шт. по 0.67 USD - налог 0.13 USD, по курсу 81.3562 USD/RUR (данные из БД)</t>
  </si>
  <si>
    <t>Дивиденд по QCOM - QUALCOMM Incorporated 2шт. по 0.89 USD - налог 0.18 USD, по курсу 77.9556 USD/RUR (данные из БД)</t>
  </si>
  <si>
    <t>Дивиденд по GOOGL - Alphabet Inc. 20шт. по 0.21 USD - налог 0.42 USD, по курсу 76.0937 USD/RUR (данные из БД)</t>
  </si>
  <si>
    <t>Дивиденд по M - Macy's Inc Common Stock 30шт. по 0.18 USD - налог 0.55 USD, по курсу 79.7296 USD/RUR (данные из БД)</t>
  </si>
  <si>
    <t>Дивиденд по BMY - Bristol-Myers Squibb Company Common Stock 2шт. по 0.63 USD - налог 0.13 USD, по курсу 78.2267 USD/RUR (данные из БД)</t>
  </si>
  <si>
    <t>Дивиденд по CSCO - Cisco Systems, Inc. 8шт. по 0.41 USD - налог 0.33 USD, по курсу 78.2267 USD/RUR (данные из БД)</t>
  </si>
  <si>
    <t>Дивиденд по JPM - JP Morgan Chase &amp; Co. Common Stock 4шт. по 1.5 USD - налог 0.6 USD, по курсу 78.2267 USD/RUR (данные из БД)</t>
  </si>
  <si>
    <t>Дивиденд по MA - Mastercard Incorporated Common Stock 2шт. по 0.87 USD - налог 0.17 USD, по курсу 78.2267 USD/RUR (данные из БД)</t>
  </si>
  <si>
    <t>Дивиденд по TATN - Татнфт 3ао 23шт. по 8.13 RUR - налог 24 RUR (данные из БД)</t>
  </si>
  <si>
    <t>Дивиденд по T - AT&amp;T Inc. 12шт. по 0.28 USD - налог 0.33 USD, по курсу 78.2267 USD/RUR (данные из БД)</t>
  </si>
  <si>
    <t>Дивиденд по ABBV - AbbVie Inc. Common Stock 5шт. по 1.73 USD - налог 0.87 USD, по курсу 78.528 USD/RUR (данные из БД)</t>
  </si>
  <si>
    <t>Дивиденд по V - Visa Inc. 2шт. по 0.67 USD - налог 0.13 USD, по курсу 77.6502 USD/RUR (данные из БД)</t>
  </si>
  <si>
    <t>Дивиденд по QCOM - QUALCOMM Incorporated 2шт. по 0.89 USD - налог 0.18 USD, по курсу 77.8009 USD/RUR (данные из БД)</t>
  </si>
  <si>
    <t>Дивиденд по GOOGL - Alphabet Inc. 20шт. по 0.21 USD - налог 0.42 USD, по курсу 79.15 USD/RUR (данные из БД)</t>
  </si>
  <si>
    <t>Дивиденд по M - Macy's Inc Common Stock 30шт. по 0.19 USD - налог 0.58 USD, по курсу 79.0671 USD/RUR (данные из БД)</t>
  </si>
  <si>
    <t>Дивиденд по CSCO - Cisco Systems, Inc. 8шт. по 0.42 USD - налог 0.34 USD, по курсу 80.6234 USD/RUR (данные из БД)</t>
  </si>
  <si>
    <t>Дивиденд по BMY - Bristol-Myers Squibb Company Common Stock 2шт. по 0.63 USD - налог 0.13 USD, по курсу 80.6234 USD/RUR (данные из БД)</t>
  </si>
  <si>
    <t>Дивиденд по JPM - JP Morgan Chase &amp; Co. Common Stock 4шт. по 1.5 USD - налог 0.6 USD, по курсу 79.7293 USD/RUR (данные из БД)</t>
  </si>
  <si>
    <t>Дивиденд по MA - Mastercard Incorporated Common Stock 2шт. по 0.87 USD - налог 0.17 USD, по курсу 78.3043 USD/RUR (данные из БД)</t>
  </si>
  <si>
    <t>Дивиденд по T - AT&amp;T Inc. 12шт. по 0.28 USD - налог 0.33 USD, по курсу 77.8366 USD/RUR (данные из БД)</t>
  </si>
  <si>
    <t>Дивиденд по ABBV - AbbVie Inc. Common Stock 5шт. по 1.73 USD - налог 0.87 USD, по курсу 75.8532 USD/RUR (данные из БД)</t>
  </si>
  <si>
    <t>Дивиденд по WB - Weibo corporation 7шт. по 0.61 USD - налог 0.43 USD, по курсу 76.0861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</si>
  <si>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</si>
  <si>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</si>
  <si>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</si>
  <si>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</si>
  <si>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</si>
  <si>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</si>
  <si>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+2 шт. WBD:spbex (Warner Bros. Discovery, Inc.)</t>
  </si>
  <si>
    <t>Стоимость сейчас</t>
  </si>
  <si>
    <t>sell</t>
  </si>
  <si>
    <t>Полный доход</t>
  </si>
  <si>
    <t>RU000A0JXQ93</t>
  </si>
  <si>
    <t>RU000A0JVUH4</t>
  </si>
  <si>
    <t>RU000A0ZYTM6</t>
  </si>
  <si>
    <t>RU000A0JRVU3</t>
  </si>
  <si>
    <t>RU000A0JUQP7</t>
  </si>
  <si>
    <t>SU29012RMFS0</t>
  </si>
  <si>
    <t>FXRU</t>
  </si>
  <si>
    <t>RU000A100WA8</t>
  </si>
  <si>
    <t>RU000A100YG1</t>
  </si>
  <si>
    <t>GOOGL
Alphabet Inc.</t>
  </si>
  <si>
    <t>JPM
JP Morgan Chase &amp; Co. Common Stock</t>
  </si>
  <si>
    <t>ABBV
AbbVie Inc. Common Stock</t>
  </si>
  <si>
    <t>MA
Mastercard Incorporated Common Stock</t>
  </si>
  <si>
    <t>CSCO
Cisco Systems, Inc.</t>
  </si>
  <si>
    <t>INTC
Intel Corporation</t>
  </si>
  <si>
    <t>V
Visa Inc.</t>
  </si>
  <si>
    <t>M
Macy's Inc Common Stock</t>
  </si>
  <si>
    <t>SBER
Сбербанк</t>
  </si>
  <si>
    <t>QCOM
QUALCOMM Incorporated</t>
  </si>
  <si>
    <t>GPS
Gap, Inc. (The) Common Stock</t>
  </si>
  <si>
    <t>MOEX
МосБиржа</t>
  </si>
  <si>
    <t>BIIB
Biogen Inc.</t>
  </si>
  <si>
    <t>BIDU
Baidu</t>
  </si>
  <si>
    <t>YNDX
Yandex clA</t>
  </si>
  <si>
    <t>T
AT&amp;T Inc.</t>
  </si>
  <si>
    <t>WRK
Westrock Company Common Stock</t>
  </si>
  <si>
    <t>ADBE
Adobe Inc.</t>
  </si>
  <si>
    <t>PIKK
ПИК ао</t>
  </si>
  <si>
    <t>GAZP
ГАЗПРОМ ао</t>
  </si>
  <si>
    <t>TATN
Татнфт 3ао</t>
  </si>
  <si>
    <t>MAGN
ММК</t>
  </si>
  <si>
    <t>BABA
Alibaba Group Holding Limited American Depositary Shares eac</t>
  </si>
  <si>
    <t>BMY
Bristol-Myers Squibb Company Common Stock</t>
  </si>
  <si>
    <t>DSKY
ДетскийМир</t>
  </si>
  <si>
    <t>WB
Weibo corporation</t>
  </si>
  <si>
    <t>WBD
Warner Bros. Discovery, Inc.</t>
  </si>
  <si>
    <t>BBBY
Bed Bath &amp; Beyond Inc.</t>
  </si>
  <si>
    <t>VKCO
МКПАО "ВК"</t>
  </si>
  <si>
    <t>WBA
Walgreens Boots Alliance, Inc.</t>
  </si>
  <si>
    <t>RU000A1009Z8
О'КЕЙ Б1Р2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</si>
  <si>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</si>
  <si>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</si>
  <si>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</si>
  <si>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</si>
  <si>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</si>
  <si>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</si>
  <si>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</si>
  <si>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</si>
  <si>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</si>
  <si>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Комиссия по тарифу</t>
  </si>
  <si>
    <t>ГК ПИК (ПАО) БО-П02</t>
  </si>
  <si>
    <t>Хакасия 2015 об.35005</t>
  </si>
  <si>
    <t>МегаФон ПАО БО-001P-04</t>
  </si>
  <si>
    <t>Санкт-Пет.Телеком АО обл. 07</t>
  </si>
  <si>
    <t>Самарская область 2014</t>
  </si>
  <si>
    <t>ОФЗ-ПК 29012 16/11/22</t>
  </si>
  <si>
    <t>ПАО Детский мир</t>
  </si>
  <si>
    <t>USD000UTSTOM</t>
  </si>
  <si>
    <t>USDRUB_TOM - USD/РУБ</t>
  </si>
  <si>
    <t>selt</t>
  </si>
  <si>
    <t>FinEx Rus Eurobonds ETF (USD)</t>
  </si>
  <si>
    <t>etf</t>
  </si>
  <si>
    <t>"Газпром" (ПАО) ао</t>
  </si>
  <si>
    <t>Сбербанк России ПАО ао</t>
  </si>
  <si>
    <t>Группа компания ПИК ПАО ао</t>
  </si>
  <si>
    <t>PLLC Yandex N.V. class A shs</t>
  </si>
  <si>
    <t>dohod</t>
  </si>
  <si>
    <t>Выплата купонов СамарОбл10/ 180 шт.</t>
  </si>
  <si>
    <t>Выплата дивидендов СПбТел 07/ 20 шт.</t>
  </si>
  <si>
    <t>Выплата купонов Хакас2015/ 19 шт.</t>
  </si>
  <si>
    <t>amort</t>
  </si>
  <si>
    <t>Частичное погашение облигации (амортизация номинала) Хакас2015/ 19 шт.</t>
  </si>
  <si>
    <t>Выплата купонов ПИК БО-П02/ 10 шт.</t>
  </si>
  <si>
    <t>Частичное погашение облигации (амортизация номинала) ПИК БО-П02/ 10 шт.</t>
  </si>
  <si>
    <t>Группа ЛСР ПАО БО 001Р-04</t>
  </si>
  <si>
    <t>ГК Самолет БО-П07</t>
  </si>
  <si>
    <t>"Магнитогорск.мет.комб" ПАО ао</t>
  </si>
  <si>
    <t>Выплата дивидендов Gap Inc-ао/ 4 шт.</t>
  </si>
  <si>
    <t>Выплата дивидендов Bristol-Myers Squibb-ао/ 2 шт.</t>
  </si>
  <si>
    <t>JPMorgan Chase Bank, N.A.</t>
  </si>
  <si>
    <t>О'КЕЙ ООО БО 001Р-02</t>
  </si>
  <si>
    <t>Выплата дивидендов AbbVie-ао/ 1 шт.</t>
  </si>
  <si>
    <t>ПАО "Татнефть" ао</t>
  </si>
  <si>
    <t>Выплата купонов ОФЗ 29012/ 11 шт.</t>
  </si>
  <si>
    <t>Выплата дивидендов WestRock Co-ао/ 2 шт.</t>
  </si>
  <si>
    <t>Выплата дивидендов Walgreens Boots-ао/ 1 шт.</t>
  </si>
  <si>
    <t>nalog</t>
  </si>
  <si>
    <t>Налог (дивиденды) ДетскийМир/ 70 шт.</t>
  </si>
  <si>
    <t>Выплата дивидендов ДетскийМир/ 70 шт.</t>
  </si>
  <si>
    <t>Выплата купонов Группа ЛСР-БО-001P-04/ 24 шт.</t>
  </si>
  <si>
    <t>Выплата дивидендов Macy's-ао/ 5 шт.</t>
  </si>
  <si>
    <t>Выплата дивидендов Bed Bath &amp;amp; Beyond-ао/ 7 шт.</t>
  </si>
  <si>
    <t>Выплата купонов ОКЕЙ-001P-02/ 20 шт.</t>
  </si>
  <si>
    <t>Налог (дивиденды) Татнфт 3ао/ 13 шт.</t>
  </si>
  <si>
    <t>Выплата дивидендов Татнфт 3ао/ 13 шт.</t>
  </si>
  <si>
    <t>Выплата купонов Самолет ГК-БО-ПО7/ 20 шт.</t>
  </si>
  <si>
    <t>Налог (дивиденды) ММК/ 200 шт.</t>
  </si>
  <si>
    <t>Выплата дивидендов ММК/ 200 шт.</t>
  </si>
  <si>
    <t>Выплата дивидендов Cisco Systems-ао/ 2 шт.</t>
  </si>
  <si>
    <t>Выплата купонов Мегафон1P4/ 20 шт.</t>
  </si>
  <si>
    <t>Выплата дивидендов Visa-A-ао/ 1 шт.</t>
  </si>
  <si>
    <t>Выплата дивидендов Walgreens Boots-ао/ 2 шт.</t>
  </si>
  <si>
    <t>Выплата дивидендов Qualcomm-ао/ 1 шт.</t>
  </si>
  <si>
    <t>Выплата купонов СПбТел 07/ 20 шт.</t>
  </si>
  <si>
    <t>Выплата дивидендов AT&amp;amp;T-ао/ 3 шт.</t>
  </si>
  <si>
    <t>Выплата дивидендов MasterCard-A-ао/ 1 шт.</t>
  </si>
  <si>
    <t>Налог (дивиденды) ДетскийМир/ 120 шт.</t>
  </si>
  <si>
    <t>Выплата дивидендов ДетскийМир/ 120 шт.</t>
  </si>
  <si>
    <t>Налог (дивиденды) ГАЗПРОМ ао/ 90 шт.</t>
  </si>
  <si>
    <t>Выплата дивидендов ГАЗПРОМ ао/ 90 шт.</t>
  </si>
  <si>
    <t>ГДР Mail.ru Gr Limited ORD SHS</t>
  </si>
  <si>
    <t>ПАО Московская Биржа</t>
  </si>
  <si>
    <t>Alibaba Group Holding Limited American Depositary Shares each representing eight Ordinary share</t>
  </si>
  <si>
    <t>Налог (дивиденды) ММК/ 400 шт.</t>
  </si>
  <si>
    <t>Выплата дивидендов ММК/ 400 шт.</t>
  </si>
  <si>
    <t>Налог (дивиденды) Сбербанк/ 80 шт.</t>
  </si>
  <si>
    <t>Выплата дивидендов Сбербанк/ 80 шт.</t>
  </si>
  <si>
    <t>Выплата дивидендов Cisco Systems-ао/ 8 шт.</t>
  </si>
  <si>
    <t>Налог (дивиденды) ПИК ао/ 30 шт.</t>
  </si>
  <si>
    <t>Выплата дивидендов ПИК ао/ 30 шт.</t>
  </si>
  <si>
    <t>Налог (дивиденды) Татнфт 3ао/ 23 шт.</t>
  </si>
  <si>
    <t>Выплата дивидендов Татнфт 3ао/ 23 шт.</t>
  </si>
  <si>
    <t>Выплата дивидендов JPMorgan Chase &amp;amp; Co-ао/ 4 шт.</t>
  </si>
  <si>
    <t>Выплата дивидендов AT&amp;amp;T-ао/ 12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</si>
  <si>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</si>
  <si>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</si>
  <si>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</si>
  <si>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</si>
  <si>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</si>
  <si>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</si>
  <si>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</si>
  <si>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</si>
  <si>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</si>
  <si>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</si>
  <si>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</si>
  <si>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</si>
  <si>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</si>
  <si>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</si>
  <si>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СамарОбл10</t>
  </si>
  <si>
    <t>СПбТел 07</t>
  </si>
  <si>
    <t>Хакас2015</t>
  </si>
  <si>
    <t>ПИК БО-П02</t>
  </si>
  <si>
    <t>ОФЗ 29012</t>
  </si>
  <si>
    <t>ЛСР БО 1Р4</t>
  </si>
  <si>
    <t>Самолет1P7</t>
  </si>
  <si>
    <t>Мегафон1P4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</si>
  <si>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</si>
  <si>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</si>
  <si>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</si>
  <si>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</si>
  <si>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</si>
  <si>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</si>
  <si>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</si>
  <si>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</si>
  <si>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</si>
  <si>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</si>
  <si>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</si>
  <si>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</si>
  <si>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</si>
  <si>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</si>
  <si>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</si>
  <si>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</si>
  <si>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FXRU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</si>
</sst>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382.97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0.3154</v>
      </c>
      <c r="L2" s="6" t="n">
        <v>5785.8</v>
      </c>
      <c r="M2" s="17" t="n">
        <v>38.01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306.38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0.2409</v>
      </c>
      <c r="L3" s="6" t="n">
        <v>7427.4</v>
      </c>
      <c r="M3" s="17" t="n">
        <v>6.08</v>
      </c>
      <c r="N3" s="16"/>
      <c r="O3" s="16" t="s">
        <v>23</v>
      </c>
      <c r="P3" s="17" t="n">
        <v>25.9125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215.7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0.2109</v>
      </c>
      <c r="L4" s="6" t="n">
        <v>6514.89</v>
      </c>
      <c r="M4" s="17" t="n">
        <v>5.35</v>
      </c>
      <c r="N4" s="16"/>
      <c r="O4" s="16" t="s">
        <v>26</v>
      </c>
      <c r="P4" s="17" t="n">
        <v>51.781139176377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498.54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0.0964</v>
      </c>
      <c r="L5" s="6" t="n">
        <v>21477.83</v>
      </c>
      <c r="M5" s="17" t="n">
        <v>4.95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8</v>
      </c>
      <c r="F6" s="6" t="n">
        <v>120.41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0.2203</v>
      </c>
      <c r="L6" s="6" t="n">
        <v>3025.43</v>
      </c>
      <c r="M6" s="17" t="n">
        <v>4.78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119.84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0.1722</v>
      </c>
      <c r="L7" s="6" t="n">
        <v>3670.18</v>
      </c>
      <c r="M7" s="17" t="n">
        <v>4.76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328.88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0.1032</v>
      </c>
      <c r="L8" s="6" t="n">
        <v>13657.33</v>
      </c>
      <c r="M8" s="17" t="n">
        <v>3.26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20.66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0.194</v>
      </c>
      <c r="L9" s="6" t="n">
        <v>657.54</v>
      </c>
      <c r="M9" s="17" t="n">
        <v>3.08</v>
      </c>
      <c r="N9" s="16"/>
      <c r="O9" s="16" t="s">
        <v>41</v>
      </c>
      <c r="P9" s="17" t="n">
        <v>10301.8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44</v>
      </c>
      <c r="E10" s="7" t="n">
        <v>130</v>
      </c>
      <c r="F10" s="6" t="n">
        <v>320.33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0.1209</v>
      </c>
      <c r="L10" s="6" t="n">
        <v>233.91</v>
      </c>
      <c r="M10" s="17" t="n">
        <v>2.89</v>
      </c>
      <c r="N10" s="16"/>
      <c r="O10" s="16" t="s">
        <v>45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238.16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0.1841</v>
      </c>
      <c r="L11" s="6" t="n">
        <v>7025.4</v>
      </c>
      <c r="M11" s="17" t="n">
        <v>2.36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16</v>
      </c>
      <c r="F12" s="6" t="n">
        <v>24.55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0.08</v>
      </c>
      <c r="L12" s="6" t="n">
        <v>1248.92</v>
      </c>
      <c r="M12" s="17" t="n">
        <v>1.95</v>
      </c>
      <c r="N12" s="16"/>
      <c r="O12" s="16" t="s">
        <v>51</v>
      </c>
      <c r="P12" s="17" t="n">
        <v>0.157075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44</v>
      </c>
      <c r="E13" s="7" t="n">
        <v>160</v>
      </c>
      <c r="F13" s="6" t="n">
        <v>173.42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0.0936</v>
      </c>
      <c r="L13" s="6" t="n">
        <v>140.78</v>
      </c>
      <c r="M13" s="17" t="n">
        <v>1.92</v>
      </c>
      <c r="N13" s="16"/>
      <c r="O13" s="16" t="s">
        <v>44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193.76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-0.0582</v>
      </c>
      <c r="L14" s="6" t="n">
        <v>19426.66</v>
      </c>
      <c r="M14" s="17" t="n">
        <v>1.92</v>
      </c>
      <c r="N14" s="16"/>
      <c r="O14" s="16" t="s">
        <v>56</v>
      </c>
      <c r="P14" s="17" t="n">
        <v>174.89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3</v>
      </c>
      <c r="F15" s="6" t="n">
        <v>127.79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0.0171</v>
      </c>
      <c r="L15" s="6" t="n">
        <v>8263.63</v>
      </c>
      <c r="M15" s="17" t="n">
        <v>1.9</v>
      </c>
      <c r="N15" s="16"/>
      <c r="O15" s="16" t="s">
        <v>59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44</v>
      </c>
      <c r="E16" s="7" t="n">
        <v>6</v>
      </c>
      <c r="F16" s="6" t="n">
        <v>4071.2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0.046</v>
      </c>
      <c r="L16" s="6" t="n">
        <v>3160.98</v>
      </c>
      <c r="M16" s="17" t="n">
        <v>1.69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12</v>
      </c>
      <c r="F17" s="6" t="n">
        <v>25.26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0.0134</v>
      </c>
      <c r="L17" s="6" t="n">
        <v>2233.34</v>
      </c>
      <c r="M17" s="17" t="n">
        <v>1.5</v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51.51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0.0834</v>
      </c>
      <c r="L18" s="6" t="n">
        <v>2523.58</v>
      </c>
      <c r="M18" s="17" t="n">
        <v>1.28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244.76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-0.0907</v>
      </c>
      <c r="L19" s="6" t="n">
        <v>36187.43</v>
      </c>
      <c r="M19" s="17" t="n">
        <v>1.21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44</v>
      </c>
      <c r="E20" s="7" t="n">
        <v>30</v>
      </c>
      <c r="F20" s="6" t="n">
        <v>540.8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0.0718</v>
      </c>
      <c r="L20" s="6" t="n">
        <v>396.67</v>
      </c>
      <c r="M20" s="17" t="n">
        <v>1.13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44</v>
      </c>
      <c r="E21" s="7" t="n">
        <v>120</v>
      </c>
      <c r="F21" s="6" t="n">
        <v>116.01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-0.0239</v>
      </c>
      <c r="L21" s="6" t="n">
        <v>203.83</v>
      </c>
      <c r="M21" s="17" t="n">
        <v>0.97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44</v>
      </c>
      <c r="E22" s="7" t="n">
        <v>23</v>
      </c>
      <c r="F22" s="6" t="n">
        <v>602.7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0.0617</v>
      </c>
      <c r="L22" s="6" t="n">
        <v>658.9</v>
      </c>
      <c r="M22" s="17" t="n">
        <v>0.96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44</v>
      </c>
      <c r="E23" s="7" t="n">
        <v>400</v>
      </c>
      <c r="F23" s="6" t="n">
        <v>24.53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0.0117</v>
      </c>
      <c r="L23" s="6" t="n">
        <v>38.77</v>
      </c>
      <c r="M23" s="17" t="n">
        <v>0.68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130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-0.1273</v>
      </c>
      <c r="L24" s="6" t="n">
        <v>20529.47</v>
      </c>
      <c r="M24" s="17" t="n">
        <v>0.65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2</v>
      </c>
      <c r="F25" s="6" t="n">
        <v>59.46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0.08</v>
      </c>
      <c r="L25" s="6" t="n">
        <v>3246.71</v>
      </c>
      <c r="M25" s="17" t="n">
        <v>0.59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44</v>
      </c>
      <c r="E26" s="7" t="n">
        <v>120</v>
      </c>
      <c r="F26" s="6" t="n">
        <v>51.02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-0.0549</v>
      </c>
      <c r="L26" s="6" t="n">
        <v>97.19</v>
      </c>
      <c r="M26" s="17" t="n">
        <v>0.42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7</v>
      </c>
      <c r="F27" s="6" t="n">
        <v>8.01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-0.1947</v>
      </c>
      <c r="L27" s="6" t="n">
        <v>2595.79</v>
      </c>
      <c r="M27" s="17" t="n">
        <v>0.28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2</v>
      </c>
      <c r="F28" s="6" t="n">
        <v>27.03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-0.0166</v>
      </c>
      <c r="L28" s="6" t="n">
        <v>2076.02</v>
      </c>
      <c r="M28" s="17" t="n">
        <v>0.27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7</v>
      </c>
      <c r="F29" s="6" t="n">
        <v>5.6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-0.0589</v>
      </c>
      <c r="L29" s="6" t="n">
        <v>622.16</v>
      </c>
      <c r="M29" s="17" t="n">
        <v>0.19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44</v>
      </c>
      <c r="E30" s="7" t="n">
        <v>7</v>
      </c>
      <c r="F30" s="6" t="n">
        <v>237.7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-0.156</v>
      </c>
      <c r="L30" s="6" t="n">
        <v>2297.75</v>
      </c>
      <c r="M30" s="17" t="n">
        <v>0.12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2</v>
      </c>
      <c r="F31" s="6" t="n">
        <v>11.98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-0.15</v>
      </c>
      <c r="L31" s="6" t="n">
        <v>3396.3</v>
      </c>
      <c r="M31" s="17" t="n">
        <v>0.12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=J32/J38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44</v>
      </c>
      <c r="E33" s="7" t="n">
        <v>20</v>
      </c>
      <c r="F33" s="6" t="n">
        <v>87.5</v>
      </c>
      <c r="G33" s="17" t="n">
        <v>1000</v>
      </c>
      <c r="H33" s="6" t="n">
        <v>12.88</v>
      </c>
      <c r="I33" s="16" t="s">
        <v>97</v>
      </c>
      <c r="J33" s="6" t="s">
        <f>=E33*((F33/100*G33)*Портфель!$Q$13 + H33*Портфель!$Q$13) </f>
      </c>
      <c r="K33" s="9" t="n">
        <v>0.0664</v>
      </c>
      <c r="L33" s="6" t="n">
        <v>1040.87</v>
      </c>
      <c r="M33" s="17" t="n">
        <v>1.23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98</v>
      </c>
      <c r="I34" s="4"/>
      <c r="J34" s="5" t="s">
        <f>=SUM(J33:J33)</f>
      </c>
      <c r="K34" s="4"/>
      <c r="L34" s="4"/>
      <c r="M34" s="10" t="s">
        <f>=J34/J38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44</v>
      </c>
      <c r="B35" s="16" t="s">
        <v>3</v>
      </c>
      <c r="C35" s="16" t="s">
        <v>99</v>
      </c>
      <c r="D35" s="16" t="s">
        <v>44</v>
      </c>
      <c r="E35" s="7" t="n">
        <v>1316.83</v>
      </c>
      <c r="F35" s="6" t="n">
        <v>1</v>
      </c>
      <c r="G35" s="17" t="n">
        <v>0</v>
      </c>
      <c r="H35" s="6" t="n">
        <v>0</v>
      </c>
      <c r="I35" s="16"/>
      <c r="J35" s="6" t="s">
        <f>=E35*F35</f>
      </c>
      <c r="K35" s="17"/>
      <c r="L35" s="6"/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19</v>
      </c>
      <c r="B36" s="16" t="s">
        <v>3</v>
      </c>
      <c r="C36" s="16" t="s">
        <v>100</v>
      </c>
      <c r="D36" s="16" t="s">
        <v>44</v>
      </c>
      <c r="E36" s="7" t="n">
        <v>686.52</v>
      </c>
      <c r="F36" s="6" t="n">
        <v>71.546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101</v>
      </c>
      <c r="I37" s="4"/>
      <c r="J37" s="5" t="s">
        <f>=SUM(J35:J36)</f>
      </c>
      <c r="K37" s="4"/>
      <c r="L37" s="4"/>
      <c r="M37" s="10" t="s">
        <f>=J37/J38</f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102</v>
      </c>
      <c r="I38" s="4"/>
      <c r="J38" s="5" t="s">
        <f>=J32+J34+J37</f>
      </c>
      <c r="K38" s="17"/>
      <c r="L38" s="6"/>
      <c r="M38" s="17"/>
      <c r="N38" s="16"/>
      <c r="O38" s="16"/>
      <c r="P38" s="17"/>
      <c r="Q38" s="17"/>
    </row>
  </sheetData>
  <mergeCells>
    <mergeCell ref="H32:I32"/>
    <mergeCell ref="H34:I34"/>
    <mergeCell ref="H37:I3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700</v>
      </c>
      <c r="D1" s="34" t="s">
        <v>701</v>
      </c>
      <c r="E1" s="34" t="s">
        <v>675</v>
      </c>
      <c r="F1" s="34" t="s">
        <v>702</v>
      </c>
      <c r="G1" s="34" t="s">
        <v>672</v>
      </c>
      <c r="H1" s="34" t="s">
        <v>703</v>
      </c>
      <c r="I1" s="34" t="s">
        <v>704</v>
      </c>
      <c r="J1" s="34" t="s">
        <v>705</v>
      </c>
      <c r="K1" s="34" t="s">
        <v>706</v>
      </c>
    </row>
    <row collapsed="false" customFormat="false" customHeight="false" hidden="false" ht="12.1" outlineLevel="0" r="2">
      <c r="A2" s="16" t="s">
        <v>545</v>
      </c>
      <c r="B2" s="16" t="s">
        <v>686</v>
      </c>
      <c r="C2" s="37" t="n">
        <v>43705</v>
      </c>
      <c r="D2" s="38" t="n">
        <v>43901</v>
      </c>
      <c r="E2" s="17" t="n">
        <v>964.613</v>
      </c>
      <c r="F2" s="17" t="n">
        <v>792.66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545</v>
      </c>
      <c r="B3" s="16" t="s">
        <v>686</v>
      </c>
      <c r="C3" s="37" t="n">
        <v>43705</v>
      </c>
      <c r="D3" s="38" t="n">
        <v>43901</v>
      </c>
      <c r="E3" s="17" t="n">
        <v>964.613</v>
      </c>
      <c r="F3" s="17" t="n">
        <v>792.6583</v>
      </c>
      <c r="G3" s="17" t="n">
        <v>6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546</v>
      </c>
      <c r="B4" s="16" t="s">
        <v>685</v>
      </c>
      <c r="C4" s="37" t="n">
        <v>43705</v>
      </c>
      <c r="D4" s="38" t="n">
        <v>43857</v>
      </c>
      <c r="E4" s="17" t="n">
        <v>417.4753</v>
      </c>
      <c r="F4" s="17" t="n">
        <v>209.606</v>
      </c>
      <c r="G4" s="17" t="n">
        <v>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546</v>
      </c>
      <c r="B5" s="16" t="s">
        <v>685</v>
      </c>
      <c r="C5" s="37" t="n">
        <v>43705</v>
      </c>
      <c r="D5" s="38" t="n">
        <v>43857</v>
      </c>
      <c r="E5" s="17" t="n">
        <v>417.4753</v>
      </c>
      <c r="F5" s="17" t="n">
        <v>209.605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546</v>
      </c>
      <c r="B6" s="16" t="s">
        <v>685</v>
      </c>
      <c r="C6" s="37" t="n">
        <v>43705</v>
      </c>
      <c r="D6" s="38" t="n">
        <v>43857</v>
      </c>
      <c r="E6" s="17" t="n">
        <v>417.4753</v>
      </c>
      <c r="F6" s="17" t="n">
        <v>209.605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547</v>
      </c>
      <c r="B7" s="16" t="s">
        <v>690</v>
      </c>
      <c r="C7" s="37" t="n">
        <v>43705</v>
      </c>
      <c r="D7" s="38" t="n">
        <v>44241</v>
      </c>
      <c r="E7" s="17" t="n">
        <v>998.078</v>
      </c>
      <c r="F7" s="17" t="n">
        <v>1000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548</v>
      </c>
      <c r="B8" s="16" t="s">
        <v>684</v>
      </c>
      <c r="C8" s="37" t="n">
        <v>43705</v>
      </c>
      <c r="D8" s="38" t="n">
        <v>44655</v>
      </c>
      <c r="E8" s="17" t="n">
        <v>1074.958</v>
      </c>
      <c r="F8" s="17" t="n">
        <v>1000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549</v>
      </c>
      <c r="B9" s="16" t="s">
        <v>683</v>
      </c>
      <c r="C9" s="37" t="n">
        <v>43706</v>
      </c>
      <c r="D9" s="38" t="n">
        <v>43774</v>
      </c>
      <c r="E9" s="17" t="n">
        <v>157.9728</v>
      </c>
      <c r="F9" s="17" t="n">
        <v>157.24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549</v>
      </c>
      <c r="B10" s="16" t="s">
        <v>683</v>
      </c>
      <c r="C10" s="37" t="n">
        <v>43706</v>
      </c>
      <c r="D10" s="38" t="n">
        <v>43774</v>
      </c>
      <c r="E10" s="17" t="n">
        <v>157.9728</v>
      </c>
      <c r="F10" s="17" t="n">
        <v>157.24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549</v>
      </c>
      <c r="B11" s="16" t="s">
        <v>683</v>
      </c>
      <c r="C11" s="37" t="n">
        <v>43706</v>
      </c>
      <c r="D11" s="38" t="n">
        <v>43774</v>
      </c>
      <c r="E11" s="17" t="n">
        <v>157.9728</v>
      </c>
      <c r="F11" s="17" t="n">
        <v>157.2375</v>
      </c>
      <c r="G11" s="17" t="n">
        <v>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549</v>
      </c>
      <c r="B12" s="16" t="s">
        <v>683</v>
      </c>
      <c r="C12" s="37" t="n">
        <v>43706</v>
      </c>
      <c r="D12" s="38" t="n">
        <v>43774</v>
      </c>
      <c r="E12" s="17" t="n">
        <v>157.9728</v>
      </c>
      <c r="F12" s="17" t="n">
        <v>157.235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549</v>
      </c>
      <c r="B13" s="16" t="s">
        <v>683</v>
      </c>
      <c r="C13" s="37" t="n">
        <v>43706</v>
      </c>
      <c r="D13" s="38" t="n">
        <v>43774</v>
      </c>
      <c r="E13" s="17" t="n">
        <v>157.9728</v>
      </c>
      <c r="F13" s="17" t="n">
        <v>157.24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549</v>
      </c>
      <c r="B14" s="16" t="s">
        <v>683</v>
      </c>
      <c r="C14" s="37" t="n">
        <v>43706</v>
      </c>
      <c r="D14" s="38" t="n">
        <v>43774</v>
      </c>
      <c r="E14" s="17" t="n">
        <v>157.9728</v>
      </c>
      <c r="F14" s="17" t="n">
        <v>157.2367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549</v>
      </c>
      <c r="B15" s="16" t="s">
        <v>683</v>
      </c>
      <c r="C15" s="37" t="n">
        <v>43706</v>
      </c>
      <c r="D15" s="38" t="n">
        <v>43774</v>
      </c>
      <c r="E15" s="17" t="n">
        <v>157.9728</v>
      </c>
      <c r="F15" s="17" t="n">
        <v>157.237</v>
      </c>
      <c r="G15" s="17" t="n">
        <v>80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549</v>
      </c>
      <c r="B16" s="16" t="s">
        <v>683</v>
      </c>
      <c r="C16" s="37" t="n">
        <v>43706</v>
      </c>
      <c r="D16" s="38" t="n">
        <v>43774</v>
      </c>
      <c r="E16" s="17" t="n">
        <v>157.9728</v>
      </c>
      <c r="F16" s="17" t="n">
        <v>157.24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549</v>
      </c>
      <c r="B17" s="16" t="s">
        <v>683</v>
      </c>
      <c r="C17" s="37" t="n">
        <v>43706</v>
      </c>
      <c r="D17" s="38" t="n">
        <v>43774</v>
      </c>
      <c r="E17" s="17" t="n">
        <v>157.9728</v>
      </c>
      <c r="F17" s="17" t="n">
        <v>157.235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549</v>
      </c>
      <c r="B18" s="16" t="s">
        <v>683</v>
      </c>
      <c r="C18" s="37" t="n">
        <v>43706</v>
      </c>
      <c r="D18" s="38" t="n">
        <v>43774</v>
      </c>
      <c r="E18" s="17" t="n">
        <v>157.9728</v>
      </c>
      <c r="F18" s="17" t="n">
        <v>157.235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549</v>
      </c>
      <c r="B19" s="16" t="s">
        <v>683</v>
      </c>
      <c r="C19" s="37" t="n">
        <v>43706</v>
      </c>
      <c r="D19" s="38" t="n">
        <v>43774</v>
      </c>
      <c r="E19" s="17" t="n">
        <v>157.9728</v>
      </c>
      <c r="F19" s="17" t="n">
        <v>157.24</v>
      </c>
      <c r="G19" s="17" t="n">
        <v>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549</v>
      </c>
      <c r="B20" s="16" t="s">
        <v>683</v>
      </c>
      <c r="C20" s="37" t="n">
        <v>43706</v>
      </c>
      <c r="D20" s="38" t="n">
        <v>43774</v>
      </c>
      <c r="E20" s="17" t="n">
        <v>157.9728</v>
      </c>
      <c r="F20" s="17" t="n">
        <v>157.24</v>
      </c>
      <c r="G20" s="17" t="n">
        <v>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549</v>
      </c>
      <c r="B21" s="16" t="s">
        <v>683</v>
      </c>
      <c r="C21" s="37" t="n">
        <v>43706</v>
      </c>
      <c r="D21" s="38" t="n">
        <v>43774</v>
      </c>
      <c r="E21" s="17" t="n">
        <v>157.9728</v>
      </c>
      <c r="F21" s="17" t="n">
        <v>157.24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549</v>
      </c>
      <c r="B22" s="16" t="s">
        <v>683</v>
      </c>
      <c r="C22" s="37" t="n">
        <v>43706</v>
      </c>
      <c r="D22" s="38" t="n">
        <v>43774</v>
      </c>
      <c r="E22" s="17" t="n">
        <v>157.9728</v>
      </c>
      <c r="F22" s="17" t="n">
        <v>157.2371</v>
      </c>
      <c r="G22" s="17" t="n">
        <v>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550</v>
      </c>
      <c r="B23" s="16" t="s">
        <v>687</v>
      </c>
      <c r="C23" s="37" t="n">
        <v>43706</v>
      </c>
      <c r="D23" s="38" t="n">
        <v>44091</v>
      </c>
      <c r="E23" s="17" t="n">
        <v>1036.4271</v>
      </c>
      <c r="F23" s="17" t="n">
        <v>1027.7864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550</v>
      </c>
      <c r="B24" s="16" t="s">
        <v>687</v>
      </c>
      <c r="C24" s="37" t="n">
        <v>43706</v>
      </c>
      <c r="D24" s="38" t="n">
        <v>44091</v>
      </c>
      <c r="E24" s="17" t="n">
        <v>1036.4275</v>
      </c>
      <c r="F24" s="17" t="n">
        <v>1027.7864</v>
      </c>
      <c r="G24" s="17" t="n">
        <v>4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551</v>
      </c>
      <c r="B25" s="16" t="s">
        <v>707</v>
      </c>
      <c r="C25" s="37" t="n">
        <v>43712</v>
      </c>
      <c r="D25" s="38" t="n">
        <v>43903</v>
      </c>
      <c r="E25" s="17" t="n">
        <v>799.6994</v>
      </c>
      <c r="F25" s="17" t="n">
        <v>855.0723</v>
      </c>
      <c r="G25" s="17" t="n">
        <v>16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551</v>
      </c>
      <c r="B26" s="16" t="s">
        <v>707</v>
      </c>
      <c r="C26" s="37" t="n">
        <v>43712</v>
      </c>
      <c r="D26" s="38" t="n">
        <v>43903</v>
      </c>
      <c r="E26" s="17" t="n">
        <v>799.6997</v>
      </c>
      <c r="F26" s="17" t="n">
        <v>855.0723</v>
      </c>
      <c r="G26" s="17" t="n">
        <v>31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551</v>
      </c>
      <c r="B27" s="16" t="s">
        <v>707</v>
      </c>
      <c r="C27" s="37" t="n">
        <v>43712</v>
      </c>
      <c r="D27" s="38" t="n">
        <v>43903</v>
      </c>
      <c r="E27" s="17" t="n">
        <v>799.6997</v>
      </c>
      <c r="F27" s="17" t="n">
        <v>855.072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551</v>
      </c>
      <c r="B28" s="16" t="s">
        <v>707</v>
      </c>
      <c r="C28" s="37" t="n">
        <v>43712</v>
      </c>
      <c r="D28" s="38" t="n">
        <v>43903</v>
      </c>
      <c r="E28" s="17" t="n">
        <v>799.6997</v>
      </c>
      <c r="F28" s="17" t="n">
        <v>855.072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551</v>
      </c>
      <c r="B29" s="16" t="s">
        <v>707</v>
      </c>
      <c r="C29" s="37" t="n">
        <v>43712</v>
      </c>
      <c r="D29" s="38" t="n">
        <v>43903</v>
      </c>
      <c r="E29" s="17" t="n">
        <v>799.6997</v>
      </c>
      <c r="F29" s="17" t="n">
        <v>855.07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551</v>
      </c>
      <c r="B30" s="16" t="s">
        <v>707</v>
      </c>
      <c r="C30" s="37" t="n">
        <v>43712</v>
      </c>
      <c r="D30" s="38" t="n">
        <v>43903</v>
      </c>
      <c r="E30" s="17" t="n">
        <v>799.6997</v>
      </c>
      <c r="F30" s="17" t="n">
        <v>855.0717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551</v>
      </c>
      <c r="B31" s="16" t="s">
        <v>707</v>
      </c>
      <c r="C31" s="37" t="n">
        <v>43731</v>
      </c>
      <c r="D31" s="38" t="n">
        <v>43903</v>
      </c>
      <c r="E31" s="17" t="n">
        <v>772.285</v>
      </c>
      <c r="F31" s="17" t="n">
        <v>855.0717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551</v>
      </c>
      <c r="B32" s="16" t="s">
        <v>707</v>
      </c>
      <c r="C32" s="37" t="n">
        <v>43774</v>
      </c>
      <c r="D32" s="38" t="n">
        <v>43903</v>
      </c>
      <c r="E32" s="17" t="n">
        <v>772.8862</v>
      </c>
      <c r="F32" s="17" t="n">
        <v>855.0717</v>
      </c>
      <c r="G32" s="17" t="n">
        <v>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551</v>
      </c>
      <c r="B33" s="16" t="s">
        <v>707</v>
      </c>
      <c r="C33" s="37" t="n">
        <v>43774</v>
      </c>
      <c r="D33" s="38" t="n">
        <v>43903</v>
      </c>
      <c r="E33" s="17" t="n">
        <v>772.8862</v>
      </c>
      <c r="F33" s="17" t="n">
        <v>855.0725</v>
      </c>
      <c r="G33" s="17" t="n">
        <v>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551</v>
      </c>
      <c r="B34" s="16" t="s">
        <v>707</v>
      </c>
      <c r="C34" s="37" t="n">
        <v>43774</v>
      </c>
      <c r="D34" s="38" t="n">
        <v>43906</v>
      </c>
      <c r="E34" s="17" t="n">
        <v>772.8862</v>
      </c>
      <c r="F34" s="17" t="n">
        <v>838.58</v>
      </c>
      <c r="G34" s="17" t="n">
        <v>6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551</v>
      </c>
      <c r="B35" s="16" t="s">
        <v>707</v>
      </c>
      <c r="C35" s="37" t="n">
        <v>43774</v>
      </c>
      <c r="D35" s="38" t="n">
        <v>43906</v>
      </c>
      <c r="E35" s="17" t="n">
        <v>772.8862</v>
      </c>
      <c r="F35" s="17" t="n">
        <v>822.2887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551</v>
      </c>
      <c r="B36" s="16" t="s">
        <v>707</v>
      </c>
      <c r="C36" s="37" t="n">
        <v>43789</v>
      </c>
      <c r="D36" s="38" t="n">
        <v>43906</v>
      </c>
      <c r="E36" s="17" t="n">
        <v>780.9903</v>
      </c>
      <c r="F36" s="17" t="n">
        <v>822.2887</v>
      </c>
      <c r="G36" s="17" t="n">
        <v>30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551</v>
      </c>
      <c r="B37" s="16" t="s">
        <v>707</v>
      </c>
      <c r="C37" s="37" t="n">
        <v>43790</v>
      </c>
      <c r="D37" s="38" t="n">
        <v>43906</v>
      </c>
      <c r="E37" s="17" t="n">
        <v>777.8888</v>
      </c>
      <c r="F37" s="17" t="n">
        <v>822.2887</v>
      </c>
      <c r="G37" s="17" t="n">
        <v>8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551</v>
      </c>
      <c r="B38" s="16" t="s">
        <v>707</v>
      </c>
      <c r="C38" s="37" t="n">
        <v>43791</v>
      </c>
      <c r="D38" s="38" t="n">
        <v>43906</v>
      </c>
      <c r="E38" s="17" t="n">
        <v>778.39</v>
      </c>
      <c r="F38" s="17" t="n">
        <v>822.2887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551</v>
      </c>
      <c r="B39" s="16" t="s">
        <v>707</v>
      </c>
      <c r="C39" s="37" t="n">
        <v>43791</v>
      </c>
      <c r="D39" s="38" t="n">
        <v>43906</v>
      </c>
      <c r="E39" s="17" t="n">
        <v>778.39</v>
      </c>
      <c r="F39" s="17" t="n">
        <v>822.2887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551</v>
      </c>
      <c r="B40" s="16" t="s">
        <v>707</v>
      </c>
      <c r="C40" s="37" t="n">
        <v>43791</v>
      </c>
      <c r="D40" s="38" t="n">
        <v>43906</v>
      </c>
      <c r="E40" s="17" t="n">
        <v>778.3893</v>
      </c>
      <c r="F40" s="17" t="n">
        <v>822.2887</v>
      </c>
      <c r="G40" s="17" t="n">
        <v>15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551</v>
      </c>
      <c r="B41" s="16" t="s">
        <v>707</v>
      </c>
      <c r="C41" s="37" t="n">
        <v>43839</v>
      </c>
      <c r="D41" s="38" t="n">
        <v>43906</v>
      </c>
      <c r="E41" s="17" t="n">
        <v>754.2769</v>
      </c>
      <c r="F41" s="17" t="n">
        <v>822.2887</v>
      </c>
      <c r="G41" s="17" t="n">
        <v>25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551</v>
      </c>
      <c r="B42" s="16" t="s">
        <v>707</v>
      </c>
      <c r="C42" s="37" t="n">
        <v>43839</v>
      </c>
      <c r="D42" s="38" t="n">
        <v>43907</v>
      </c>
      <c r="E42" s="17" t="n">
        <v>754.2769</v>
      </c>
      <c r="F42" s="17" t="n">
        <v>829.49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551</v>
      </c>
      <c r="B43" s="16" t="s">
        <v>707</v>
      </c>
      <c r="C43" s="37" t="n">
        <v>43839</v>
      </c>
      <c r="D43" s="38" t="n">
        <v>43907</v>
      </c>
      <c r="E43" s="17" t="n">
        <v>754.2769</v>
      </c>
      <c r="F43" s="17" t="n">
        <v>828.0857</v>
      </c>
      <c r="G43" s="17" t="n">
        <v>44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551</v>
      </c>
      <c r="B44" s="16" t="s">
        <v>707</v>
      </c>
      <c r="C44" s="37" t="n">
        <v>43839</v>
      </c>
      <c r="D44" s="38" t="n">
        <v>43907</v>
      </c>
      <c r="E44" s="17" t="n">
        <v>754.2769</v>
      </c>
      <c r="F44" s="17" t="n">
        <v>828.0857</v>
      </c>
      <c r="G44" s="17" t="n">
        <v>56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551</v>
      </c>
      <c r="B45" s="16" t="s">
        <v>707</v>
      </c>
      <c r="C45" s="37" t="n">
        <v>43839</v>
      </c>
      <c r="D45" s="38" t="n">
        <v>44091</v>
      </c>
      <c r="E45" s="17" t="n">
        <v>754.2769</v>
      </c>
      <c r="F45" s="17" t="n">
        <v>946.0264</v>
      </c>
      <c r="G45" s="17" t="n">
        <v>14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552</v>
      </c>
      <c r="B46" s="16" t="s">
        <v>688</v>
      </c>
      <c r="C46" s="37" t="n">
        <v>43769</v>
      </c>
      <c r="D46" s="38" t="n">
        <v>44091</v>
      </c>
      <c r="E46" s="17" t="n">
        <v>1010.792</v>
      </c>
      <c r="F46" s="17" t="n">
        <v>1052.4125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552</v>
      </c>
      <c r="B47" s="16" t="s">
        <v>688</v>
      </c>
      <c r="C47" s="37" t="n">
        <v>43790</v>
      </c>
      <c r="D47" s="38" t="n">
        <v>44091</v>
      </c>
      <c r="E47" s="17" t="n">
        <v>1014.1825</v>
      </c>
      <c r="F47" s="17" t="n">
        <v>1052.4125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553</v>
      </c>
      <c r="B48" s="16" t="s">
        <v>689</v>
      </c>
      <c r="C48" s="37" t="n">
        <v>43774</v>
      </c>
      <c r="D48" s="38" t="n">
        <v>44852</v>
      </c>
      <c r="E48" s="17" t="n">
        <v>1034.685</v>
      </c>
      <c r="F48" s="17" t="n">
        <v>1000</v>
      </c>
      <c r="G48" s="17" t="n">
        <v>20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83</v>
      </c>
      <c r="B49" s="16" t="s">
        <v>84</v>
      </c>
      <c r="C49" s="37" t="n">
        <v>43783</v>
      </c>
      <c r="D49" s="38" t="n">
        <v>44089</v>
      </c>
      <c r="E49" s="17" t="n">
        <v>2862.0761</v>
      </c>
      <c r="F49" s="17" t="n">
        <v>2578.6568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83</v>
      </c>
      <c r="B50" s="16" t="s">
        <v>84</v>
      </c>
      <c r="C50" s="37" t="n">
        <v>44068</v>
      </c>
      <c r="D50" s="38" t="n">
        <v>44089</v>
      </c>
      <c r="E50" s="17" t="n">
        <v>2652.2718</v>
      </c>
      <c r="F50" s="17" t="n">
        <v>2578.6568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103</v>
      </c>
      <c r="B1" s="18" t="s">
        <v>9</v>
      </c>
      <c r="C1" s="18" t="s">
        <v>104</v>
      </c>
      <c r="D1" s="18" t="s">
        <v>105</v>
      </c>
      <c r="E1" s="18" t="s">
        <v>106</v>
      </c>
      <c r="F1" s="18" t="s">
        <v>107</v>
      </c>
      <c r="G1" s="18" t="s">
        <v>108</v>
      </c>
      <c r="H1" s="18" t="s">
        <v>109</v>
      </c>
    </row>
    <row collapsed="false" customFormat="false" customHeight="false" hidden="false" ht="12.1" outlineLevel="0" r="2">
      <c r="A2" s="13" t="n">
        <v>43704.580196759</v>
      </c>
      <c r="B2" s="6" t="n">
        <v>10000</v>
      </c>
      <c r="C2" s="16" t="s">
        <v>110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43705.639965278</v>
      </c>
      <c r="B3" s="6" t="n">
        <v>90000</v>
      </c>
      <c r="C3" s="16" t="s">
        <v>110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43706.739224537</v>
      </c>
      <c r="B4" s="6" t="n">
        <v>6329.77</v>
      </c>
      <c r="C4" s="16" t="s">
        <v>110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43707.681296296</v>
      </c>
      <c r="B5" s="6" t="n">
        <v>93670.23</v>
      </c>
      <c r="C5" s="16" t="s">
        <v>110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43725.542523148</v>
      </c>
      <c r="B6" s="6" t="n">
        <v>50000</v>
      </c>
      <c r="C6" s="16" t="s">
        <v>110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43741</v>
      </c>
      <c r="B7" s="6" t="n">
        <v>-673.2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43741</v>
      </c>
      <c r="B8" s="6" t="n">
        <v>-48.43</v>
      </c>
      <c r="C8" s="16" t="s">
        <v>112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43745.668738426</v>
      </c>
      <c r="B9" s="6" t="n">
        <v>673.2</v>
      </c>
      <c r="C9" s="16" t="s">
        <v>113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43746</v>
      </c>
      <c r="B10" s="6" t="n">
        <v>-863.2</v>
      </c>
      <c r="C10" s="16" t="s">
        <v>114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43746</v>
      </c>
      <c r="B11" s="6" t="n">
        <v>-56.4</v>
      </c>
      <c r="C11" s="16" t="s">
        <v>115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863.2</v>
      </c>
      <c r="C12" s="16" t="s">
        <v>116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43747</v>
      </c>
      <c r="B13" s="6" t="n">
        <v>-234.65</v>
      </c>
      <c r="C13" s="16" t="s">
        <v>117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-3800</v>
      </c>
      <c r="C14" s="16" t="s">
        <v>118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43747.768518519</v>
      </c>
      <c r="B15" s="6" t="n">
        <v>234.65</v>
      </c>
      <c r="C15" s="16" t="s">
        <v>119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43747.782395833</v>
      </c>
      <c r="B16" s="6" t="n">
        <v>3800</v>
      </c>
      <c r="C16" s="16" t="s">
        <v>120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43749</v>
      </c>
      <c r="B17" s="6" t="n">
        <v>-62.15</v>
      </c>
      <c r="C17" s="16" t="s">
        <v>121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43762</v>
      </c>
      <c r="B18" s="6" t="n">
        <v>-800</v>
      </c>
      <c r="C18" s="16" t="s">
        <v>122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43763</v>
      </c>
      <c r="B19" s="6" t="n">
        <v>-258</v>
      </c>
      <c r="C19" s="16" t="s">
        <v>123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43766.533356481</v>
      </c>
      <c r="B20" s="6" t="n">
        <v>258</v>
      </c>
      <c r="C20" s="16" t="s">
        <v>124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43766.736018519</v>
      </c>
      <c r="B21" s="6" t="n">
        <v>800</v>
      </c>
      <c r="C21" s="16" t="s">
        <v>125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43768.792766204</v>
      </c>
      <c r="B22" s="6" t="n">
        <v>100000</v>
      </c>
      <c r="C22" s="16" t="s">
        <v>110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43781.705983796</v>
      </c>
      <c r="B23" s="6" t="n">
        <v>43.460228</v>
      </c>
      <c r="C23" s="16" t="s">
        <v>126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43782.720636574</v>
      </c>
      <c r="B24" s="6" t="n">
        <v>36.39621</v>
      </c>
      <c r="C24" s="16" t="s">
        <v>127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43784</v>
      </c>
      <c r="B25" s="6" t="n">
        <v>-26.2</v>
      </c>
      <c r="C25" s="16" t="s">
        <v>128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43787</v>
      </c>
      <c r="B26" s="6" t="n">
        <v>-53.67</v>
      </c>
      <c r="C26" s="16" t="s">
        <v>129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43789</v>
      </c>
      <c r="B27" s="6" t="n">
        <v>-435.49</v>
      </c>
      <c r="C27" s="16" t="s">
        <v>130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43789.751388889</v>
      </c>
      <c r="B28" s="6" t="n">
        <v>50000</v>
      </c>
      <c r="C28" s="16" t="s">
        <v>110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43789.773680556</v>
      </c>
      <c r="B29" s="6" t="n">
        <v>47.82975</v>
      </c>
      <c r="C29" s="16" t="s">
        <v>131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43794.422071759</v>
      </c>
      <c r="B30" s="6" t="n">
        <v>435.49</v>
      </c>
      <c r="C30" s="16" t="s">
        <v>132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43808.776886574</v>
      </c>
      <c r="B31" s="6" t="n">
        <v>53.52354</v>
      </c>
      <c r="C31" s="16" t="s">
        <v>133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43811</v>
      </c>
      <c r="B32" s="6" t="n">
        <v>-68.01</v>
      </c>
      <c r="C32" s="16" t="s">
        <v>134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-107.9</v>
      </c>
      <c r="C33" s="16" t="s">
        <v>135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43816</v>
      </c>
      <c r="B34" s="6" t="n">
        <v>-308.2</v>
      </c>
      <c r="C34" s="16" t="s">
        <v>136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43818.645798611</v>
      </c>
      <c r="B35" s="6" t="n">
        <v>25.659071</v>
      </c>
      <c r="C35" s="16" t="s">
        <v>137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43829</v>
      </c>
      <c r="B36" s="6" t="n">
        <v>-275.68</v>
      </c>
      <c r="C36" s="16" t="s">
        <v>138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43829.810219907</v>
      </c>
      <c r="B37" s="6" t="n">
        <v>354.2</v>
      </c>
      <c r="C37" s="16" t="s">
        <v>139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43832</v>
      </c>
      <c r="B38" s="6" t="n">
        <v>-50.14</v>
      </c>
      <c r="C38" s="16" t="s">
        <v>140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43832</v>
      </c>
      <c r="B39" s="6" t="n">
        <v>-39</v>
      </c>
      <c r="C39" s="16" t="s">
        <v>141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43833</v>
      </c>
      <c r="B40" s="6" t="n">
        <v>-508.56</v>
      </c>
      <c r="C40" s="16" t="s">
        <v>142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43833.572164352</v>
      </c>
      <c r="B41" s="6" t="n">
        <v>100000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43837</v>
      </c>
      <c r="B42" s="6" t="n">
        <v>-53.86</v>
      </c>
      <c r="C42" s="16" t="s">
        <v>143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43839</v>
      </c>
      <c r="B43" s="6" t="n">
        <v>-117.42</v>
      </c>
      <c r="C43" s="16" t="s">
        <v>144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43839.462789352</v>
      </c>
      <c r="B44" s="6" t="n">
        <v>100000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43843.511909722</v>
      </c>
      <c r="B45" s="6" t="n">
        <v>117.42</v>
      </c>
      <c r="C45" s="16" t="s">
        <v>119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43843.520590278</v>
      </c>
      <c r="B46" s="6" t="n">
        <v>508.56</v>
      </c>
      <c r="C46" s="16" t="s">
        <v>145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43844</v>
      </c>
      <c r="B47" s="6" t="n">
        <v>-64.6</v>
      </c>
      <c r="C47" s="16" t="s">
        <v>146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43845</v>
      </c>
      <c r="B48" s="6" t="n">
        <v>-287</v>
      </c>
      <c r="C48" s="16" t="s">
        <v>147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43845.752430556</v>
      </c>
      <c r="B49" s="6" t="n">
        <v>104.4038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43847</v>
      </c>
      <c r="B50" s="6" t="n">
        <v>-466.2</v>
      </c>
      <c r="C50" s="16" t="s">
        <v>149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43847</v>
      </c>
      <c r="B51" s="6" t="n">
        <v>65.879258</v>
      </c>
      <c r="C51" s="16" t="s">
        <v>150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43850</v>
      </c>
      <c r="B52" s="6" t="n">
        <v>466.2</v>
      </c>
      <c r="C52" s="16" t="s">
        <v>151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43851.631643519</v>
      </c>
      <c r="B53" s="6" t="n">
        <v>316.68</v>
      </c>
      <c r="C53" s="16" t="s">
        <v>152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43852</v>
      </c>
      <c r="B54" s="6" t="n">
        <v>-588.4</v>
      </c>
      <c r="C54" s="16" t="s">
        <v>153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43853</v>
      </c>
      <c r="B55" s="6" t="n">
        <v>-800</v>
      </c>
      <c r="C55" s="16" t="s">
        <v>122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43853.743043981</v>
      </c>
      <c r="B56" s="6" t="n">
        <v>588.4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43854</v>
      </c>
      <c r="B57" s="6" t="n">
        <v>-235.6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43854.659895833</v>
      </c>
      <c r="B58" s="6" t="n">
        <v>330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43857</v>
      </c>
      <c r="B59" s="6" t="n">
        <v>235.6</v>
      </c>
      <c r="C59" s="16" t="s">
        <v>124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43857.674583333</v>
      </c>
      <c r="B60" s="6" t="n">
        <v>800</v>
      </c>
      <c r="C60" s="16" t="s">
        <v>125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43858.702997685</v>
      </c>
      <c r="B61" s="6" t="n">
        <v>39.27294</v>
      </c>
      <c r="C61" s="16" t="s">
        <v>157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43861</v>
      </c>
      <c r="B62" s="6" t="n">
        <v>54.841233</v>
      </c>
      <c r="C62" s="16" t="s">
        <v>126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43871.741828704</v>
      </c>
      <c r="B63" s="6" t="n">
        <v>51.41232</v>
      </c>
      <c r="C63" s="16" t="s">
        <v>127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43874</v>
      </c>
      <c r="B64" s="6" t="n">
        <v>-52.96</v>
      </c>
      <c r="C64" s="16" t="s">
        <v>158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43874</v>
      </c>
      <c r="B65" s="6" t="n">
        <v>-17.02</v>
      </c>
      <c r="C65" s="16" t="s">
        <v>159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43878</v>
      </c>
      <c r="B66" s="6" t="n">
        <v>-718</v>
      </c>
      <c r="C66" s="16" t="s">
        <v>160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43879</v>
      </c>
      <c r="B67" s="6" t="n">
        <v>-52.29</v>
      </c>
      <c r="C67" s="16" t="s">
        <v>161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43879.43462963</v>
      </c>
      <c r="B68" s="6" t="n">
        <v>718</v>
      </c>
      <c r="C68" s="16" t="s">
        <v>162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43880</v>
      </c>
      <c r="B69" s="6" t="n">
        <v>67.595988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43894</v>
      </c>
      <c r="B70" s="6" t="n">
        <v>-37.21</v>
      </c>
      <c r="C70" s="16" t="s">
        <v>163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43895</v>
      </c>
      <c r="B71" s="6" t="n">
        <v>55.505856</v>
      </c>
      <c r="C71" s="16" t="s">
        <v>133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43900.762881944</v>
      </c>
      <c r="B72" s="6" t="n">
        <v>18.229725</v>
      </c>
      <c r="C72" s="16" t="s">
        <v>164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43902</v>
      </c>
      <c r="B73" s="6" t="n">
        <v>-243</v>
      </c>
      <c r="C73" s="16" t="s">
        <v>165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43902</v>
      </c>
      <c r="B74" s="6" t="n">
        <v>-76.48</v>
      </c>
      <c r="C74" s="16" t="s">
        <v>166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43916</v>
      </c>
      <c r="B75" s="6" t="n">
        <v>63.790096</v>
      </c>
      <c r="C75" s="16" t="s">
        <v>167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43921</v>
      </c>
      <c r="B76" s="6" t="n">
        <v>43.5302</v>
      </c>
      <c r="C76" s="16" t="s">
        <v>168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43923</v>
      </c>
      <c r="B77" s="6" t="n">
        <v>-50.53</v>
      </c>
      <c r="C77" s="16" t="s">
        <v>169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43923</v>
      </c>
      <c r="B78" s="6" t="n">
        <v>-62.96</v>
      </c>
      <c r="C78" s="16" t="s">
        <v>170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43924</v>
      </c>
      <c r="B79" s="6" t="n">
        <v>-508.56</v>
      </c>
      <c r="C79" s="16" t="s">
        <v>142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43927.551666667</v>
      </c>
      <c r="B80" s="6" t="n">
        <v>508.56</v>
      </c>
      <c r="C80" s="16" t="s">
        <v>145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43928</v>
      </c>
      <c r="B81" s="6" t="n">
        <v>-863.2</v>
      </c>
      <c r="C81" s="16" t="s">
        <v>114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43928</v>
      </c>
      <c r="B82" s="6" t="n">
        <v>-66.47</v>
      </c>
      <c r="C82" s="16" t="s">
        <v>171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43929</v>
      </c>
      <c r="B83" s="6" t="n">
        <v>-27.16</v>
      </c>
      <c r="C83" s="16" t="s">
        <v>172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43929</v>
      </c>
      <c r="B84" s="6" t="n">
        <v>-105.64</v>
      </c>
      <c r="C84" s="16" t="s">
        <v>173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43930.725185185</v>
      </c>
      <c r="B85" s="6" t="n">
        <v>128.77483</v>
      </c>
      <c r="C85" s="16" t="s">
        <v>148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43931.838553241</v>
      </c>
      <c r="B86" s="6" t="n">
        <v>863.2</v>
      </c>
      <c r="C86" s="16" t="s">
        <v>174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43934</v>
      </c>
      <c r="B87" s="6" t="n">
        <v>-78.18</v>
      </c>
      <c r="C87" s="16" t="s">
        <v>175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43935</v>
      </c>
      <c r="B88" s="6" t="n">
        <v>-77.94</v>
      </c>
      <c r="C88" s="16" t="s">
        <v>176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43938</v>
      </c>
      <c r="B89" s="6" t="n">
        <v>-466.2</v>
      </c>
      <c r="C89" s="16" t="s">
        <v>149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43941.912916667</v>
      </c>
      <c r="B90" s="6" t="n">
        <v>79.120187</v>
      </c>
      <c r="C90" s="16" t="s">
        <v>150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43942.837893519</v>
      </c>
      <c r="B91" s="6" t="n">
        <v>466.2</v>
      </c>
      <c r="C91" s="16" t="s">
        <v>151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43943</v>
      </c>
      <c r="B92" s="6" t="n">
        <v>-581.4</v>
      </c>
      <c r="C92" s="16" t="s">
        <v>177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43944.73255787</v>
      </c>
      <c r="B93" s="6" t="n">
        <v>581.4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43949.68724537</v>
      </c>
      <c r="B94" s="6" t="n">
        <v>37.248</v>
      </c>
      <c r="C94" s="16" t="s">
        <v>157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43957.757905093</v>
      </c>
      <c r="B95" s="6" t="n">
        <v>101.81682</v>
      </c>
      <c r="C95" s="16" t="s">
        <v>178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43957.832291667</v>
      </c>
      <c r="B96" s="6" t="n">
        <v>58.908303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43964</v>
      </c>
      <c r="B97" s="6" t="n">
        <v>-19.83</v>
      </c>
      <c r="C97" s="16" t="s">
        <v>179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43964.731712963</v>
      </c>
      <c r="B98" s="6" t="n">
        <v>26.435736</v>
      </c>
      <c r="C98" s="16" t="s">
        <v>180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43966</v>
      </c>
      <c r="B99" s="6" t="n">
        <v>-26.61</v>
      </c>
      <c r="C99" s="16" t="s">
        <v>181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43970</v>
      </c>
      <c r="B100" s="6" t="n">
        <v>-60.28</v>
      </c>
      <c r="C100" s="16" t="s">
        <v>182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43971</v>
      </c>
      <c r="B101" s="6" t="n">
        <v>-409.75</v>
      </c>
      <c r="C101" s="16" t="s">
        <v>183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43972</v>
      </c>
      <c r="B102" s="6" t="n">
        <v>76.678386</v>
      </c>
      <c r="C102" s="16" t="s">
        <v>131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43976.546180556</v>
      </c>
      <c r="B103" s="6" t="n">
        <v>409.75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43983.575011574</v>
      </c>
      <c r="B104" s="6" t="n">
        <v>10.6128</v>
      </c>
      <c r="C104" s="16" t="s">
        <v>157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43984.683206019</v>
      </c>
      <c r="B105" s="6" t="n">
        <v>25.096104</v>
      </c>
      <c r="C105" s="16" t="s">
        <v>133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43985</v>
      </c>
      <c r="B106" s="6" t="n">
        <v>-40.01</v>
      </c>
      <c r="C106" s="16" t="s">
        <v>184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43990</v>
      </c>
      <c r="B107" s="6" t="n">
        <v>18.530613</v>
      </c>
      <c r="C107" s="16" t="s">
        <v>164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43999</v>
      </c>
      <c r="B108" s="6" t="n">
        <v>-262.4</v>
      </c>
      <c r="C108" s="16" t="s">
        <v>185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44005</v>
      </c>
      <c r="B109" s="6" t="n">
        <v>56.97647</v>
      </c>
      <c r="C109" s="16" t="s">
        <v>167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44013</v>
      </c>
      <c r="B110" s="6" t="n">
        <v>-57.06</v>
      </c>
      <c r="C110" s="16" t="s">
        <v>186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44014</v>
      </c>
      <c r="B111" s="6" t="n">
        <v>-45.79</v>
      </c>
      <c r="C111" s="16" t="s">
        <v>187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44014</v>
      </c>
      <c r="B112" s="6" t="n">
        <v>40.855954</v>
      </c>
      <c r="C112" s="16" t="s">
        <v>168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44015</v>
      </c>
      <c r="B113" s="6" t="n">
        <v>-508.56</v>
      </c>
      <c r="C113" s="16" t="s">
        <v>142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44015.471365741</v>
      </c>
      <c r="B114" s="6" t="n">
        <v>301.4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44018.517314815</v>
      </c>
      <c r="B115" s="6" t="n">
        <v>508.56</v>
      </c>
      <c r="C115" s="16" t="s">
        <v>145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44020</v>
      </c>
      <c r="B116" s="6" t="n">
        <v>-25.98</v>
      </c>
      <c r="C116" s="16" t="s">
        <v>188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44021</v>
      </c>
      <c r="B117" s="6" t="n">
        <v>-99.73</v>
      </c>
      <c r="C117" s="16" t="s">
        <v>189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44023</v>
      </c>
      <c r="B118" s="6" t="n">
        <v>-313</v>
      </c>
      <c r="C118" s="16" t="s">
        <v>190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44025</v>
      </c>
      <c r="B119" s="6" t="n">
        <v>-75.5</v>
      </c>
      <c r="C119" s="16" t="s">
        <v>191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44026</v>
      </c>
      <c r="B120" s="6" t="n">
        <v>-74.99</v>
      </c>
      <c r="C120" s="16" t="s">
        <v>192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44028</v>
      </c>
      <c r="B121" s="6" t="n">
        <v>-1193.6</v>
      </c>
      <c r="C121" s="16" t="s">
        <v>193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44028.629155093</v>
      </c>
      <c r="B122" s="6" t="n">
        <v>360</v>
      </c>
      <c r="C122" s="16" t="s">
        <v>194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44029</v>
      </c>
      <c r="B123" s="6" t="n">
        <v>-466.2</v>
      </c>
      <c r="C123" s="16" t="s">
        <v>149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44032.662349537</v>
      </c>
      <c r="B124" s="6" t="n">
        <v>466.2</v>
      </c>
      <c r="C124" s="16" t="s">
        <v>151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44034</v>
      </c>
      <c r="B125" s="6" t="n">
        <v>-567.4</v>
      </c>
      <c r="C125" s="16" t="s">
        <v>195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44036.511770833</v>
      </c>
      <c r="B126" s="6" t="n">
        <v>567.4</v>
      </c>
      <c r="C126" s="16" t="s">
        <v>154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44039</v>
      </c>
      <c r="B127" s="6" t="n">
        <v>46.53831</v>
      </c>
      <c r="C127" s="16" t="s">
        <v>157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44043.557847222</v>
      </c>
      <c r="B128" s="6" t="n">
        <v>1371.6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44049</v>
      </c>
      <c r="B129" s="6" t="n">
        <v>59.357286</v>
      </c>
      <c r="C129" s="16" t="s">
        <v>127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44049.5909375</v>
      </c>
      <c r="B130" s="6" t="n">
        <v>102.59284</v>
      </c>
      <c r="C130" s="16" t="s">
        <v>178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44055</v>
      </c>
      <c r="B131" s="6" t="n">
        <v>26.334792</v>
      </c>
      <c r="C131" s="16" t="s">
        <v>180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44056</v>
      </c>
      <c r="B132" s="6" t="n">
        <v>-19.77</v>
      </c>
      <c r="C132" s="16" t="s">
        <v>197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44056</v>
      </c>
      <c r="B133" s="6" t="n">
        <v>-26.36</v>
      </c>
      <c r="C133" s="16" t="s">
        <v>198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44060</v>
      </c>
      <c r="B134" s="6" t="n">
        <v>-718</v>
      </c>
      <c r="C134" s="16" t="s">
        <v>160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44060</v>
      </c>
      <c r="B135" s="6" t="n">
        <v>-61.94</v>
      </c>
      <c r="C135" s="16" t="s">
        <v>199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44060.726412037</v>
      </c>
      <c r="B136" s="6" t="n">
        <v>718</v>
      </c>
      <c r="C136" s="16" t="s">
        <v>162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44063</v>
      </c>
      <c r="B137" s="6" t="n">
        <v>77.633552</v>
      </c>
      <c r="C137" s="16" t="s">
        <v>131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44071</v>
      </c>
      <c r="B138" s="6" t="n">
        <v>27.084744</v>
      </c>
      <c r="C138" s="16" t="s">
        <v>133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44076</v>
      </c>
      <c r="B139" s="6" t="n">
        <v>-42.68</v>
      </c>
      <c r="C139" s="16" t="s">
        <v>200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44078</v>
      </c>
      <c r="B140" s="6" t="n">
        <v>20.37636</v>
      </c>
      <c r="C140" s="16" t="s">
        <v>164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44090.932928241</v>
      </c>
      <c r="B141" s="6" t="n">
        <v>100000</v>
      </c>
      <c r="C141" s="16" t="s">
        <v>110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44091</v>
      </c>
      <c r="B142" s="6" t="n">
        <v>62.939352</v>
      </c>
      <c r="C142" s="16" t="s">
        <v>167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44097</v>
      </c>
      <c r="B143" s="6" t="n">
        <v>-210.8</v>
      </c>
      <c r="C143" s="16" t="s">
        <v>201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44103</v>
      </c>
      <c r="B144" s="6" t="n">
        <v>-261</v>
      </c>
      <c r="C144" s="16" t="s">
        <v>202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44103</v>
      </c>
      <c r="B145" s="6" t="n">
        <v>45.629354</v>
      </c>
      <c r="C145" s="16" t="s">
        <v>168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44105</v>
      </c>
      <c r="B146" s="6" t="n">
        <v>-63.82</v>
      </c>
      <c r="C146" s="16" t="s">
        <v>203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44105</v>
      </c>
      <c r="B147" s="6" t="n">
        <v>-204.05</v>
      </c>
      <c r="C147" s="16" t="s">
        <v>204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44109</v>
      </c>
      <c r="B148" s="6" t="n">
        <v>-1302</v>
      </c>
      <c r="C148" s="16" t="s">
        <v>205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44109</v>
      </c>
      <c r="B149" s="6" t="n">
        <v>-253.02</v>
      </c>
      <c r="C149" s="16" t="s">
        <v>206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44110</v>
      </c>
      <c r="B150" s="6" t="n">
        <v>-863.2</v>
      </c>
      <c r="C150" s="16" t="s">
        <v>114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44111.537696759</v>
      </c>
      <c r="B151" s="6" t="n">
        <v>992.2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44111.566967593</v>
      </c>
      <c r="B152" s="6" t="n">
        <v>242.8</v>
      </c>
      <c r="C152" s="16" t="s">
        <v>207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44112</v>
      </c>
      <c r="B153" s="6" t="n">
        <v>-438.88</v>
      </c>
      <c r="C153" s="16" t="s">
        <v>208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44112</v>
      </c>
      <c r="B154" s="6" t="n">
        <v>-56.23</v>
      </c>
      <c r="C154" s="16" t="s">
        <v>209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44116</v>
      </c>
      <c r="B155" s="6" t="n">
        <v>-198.62</v>
      </c>
      <c r="C155" s="16" t="s">
        <v>210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44116</v>
      </c>
      <c r="B156" s="6" t="n">
        <v>-592.3</v>
      </c>
      <c r="C156" s="16" t="s">
        <v>211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44116.696493056</v>
      </c>
      <c r="B157" s="6" t="n">
        <v>300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44118</v>
      </c>
      <c r="B158" s="6" t="n">
        <v>-410.39</v>
      </c>
      <c r="C158" s="16" t="s">
        <v>212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44120</v>
      </c>
      <c r="B159" s="6" t="n">
        <v>-464.2</v>
      </c>
      <c r="C159" s="16" t="s">
        <v>213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44124.418703704</v>
      </c>
      <c r="B160" s="6" t="n">
        <v>464.2</v>
      </c>
      <c r="C160" s="16" t="s">
        <v>151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44125</v>
      </c>
      <c r="B161" s="6" t="n">
        <v>-550.4</v>
      </c>
      <c r="C161" s="16" t="s">
        <v>214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44125.752766204</v>
      </c>
      <c r="B162" s="6" t="n">
        <v>1496</v>
      </c>
      <c r="C162" s="16" t="s">
        <v>215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44126.577326389</v>
      </c>
      <c r="B163" s="6" t="n">
        <v>550.4</v>
      </c>
      <c r="C163" s="16" t="s">
        <v>154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44130</v>
      </c>
      <c r="B164" s="6" t="n">
        <v>198.048753</v>
      </c>
      <c r="C164" s="16" t="s">
        <v>216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44130.609803241</v>
      </c>
      <c r="B165" s="6" t="n">
        <v>681.3</v>
      </c>
      <c r="C165" s="16" t="s">
        <v>217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44132.538715278</v>
      </c>
      <c r="B166" s="6" t="n">
        <v>228.62</v>
      </c>
      <c r="C166" s="16" t="s">
        <v>218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44140</v>
      </c>
      <c r="B167" s="6" t="n">
        <v>-190.4</v>
      </c>
      <c r="C167" s="16" t="s">
        <v>219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44141</v>
      </c>
      <c r="B168" s="6" t="n">
        <v>63.549279</v>
      </c>
      <c r="C168" s="16" t="s">
        <v>127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44141.629293981</v>
      </c>
      <c r="B169" s="6" t="n">
        <v>254.197116</v>
      </c>
      <c r="C169" s="16" t="s">
        <v>220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44144</v>
      </c>
      <c r="B170" s="6" t="n">
        <v>433.021875</v>
      </c>
      <c r="C170" s="16" t="s">
        <v>221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44144.844849537</v>
      </c>
      <c r="B171" s="6" t="n">
        <v>100000</v>
      </c>
      <c r="C171" s="16" t="s">
        <v>110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44147</v>
      </c>
      <c r="B172" s="6" t="n">
        <v>-68.59</v>
      </c>
      <c r="C172" s="16" t="s">
        <v>222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44147</v>
      </c>
      <c r="B173" s="6" t="n">
        <v>-44.2</v>
      </c>
      <c r="C173" s="16" t="s">
        <v>223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44153</v>
      </c>
      <c r="B174" s="6" t="n">
        <v>-64.51</v>
      </c>
      <c r="C174" s="16" t="s">
        <v>224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44167</v>
      </c>
      <c r="B175" s="6" t="n">
        <v>-89.29</v>
      </c>
      <c r="C175" s="16" t="s">
        <v>225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44193</v>
      </c>
      <c r="B176" s="6" t="n">
        <v>-530.6</v>
      </c>
      <c r="C176" s="16" t="s">
        <v>226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44195</v>
      </c>
      <c r="B177" s="6" t="n">
        <v>-64.82</v>
      </c>
      <c r="C177" s="16" t="s">
        <v>227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44200</v>
      </c>
      <c r="B178" s="6" t="n">
        <v>-191.34</v>
      </c>
      <c r="C178" s="16" t="s">
        <v>228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44201</v>
      </c>
      <c r="B179" s="6" t="n">
        <v>-239.36</v>
      </c>
      <c r="C179" s="16" t="s">
        <v>229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44203</v>
      </c>
      <c r="B180" s="6" t="n">
        <v>-58.36</v>
      </c>
      <c r="C180" s="16" t="s">
        <v>230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44204</v>
      </c>
      <c r="B181" s="6" t="n">
        <v>-415.18</v>
      </c>
      <c r="C181" s="16" t="s">
        <v>231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44210</v>
      </c>
      <c r="B182" s="6" t="n">
        <v>-832.4</v>
      </c>
      <c r="C182" s="16" t="s">
        <v>232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44210</v>
      </c>
      <c r="B183" s="6" t="n">
        <v>-430.13</v>
      </c>
      <c r="C183" s="16" t="s">
        <v>233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44211</v>
      </c>
      <c r="B184" s="6" t="n">
        <v>-405.2</v>
      </c>
      <c r="C184" s="16" t="s">
        <v>234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44216</v>
      </c>
      <c r="B185" s="6" t="n">
        <v>-520.4</v>
      </c>
      <c r="C185" s="16" t="s">
        <v>235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44231</v>
      </c>
      <c r="B186" s="6" t="n">
        <v>-190.5</v>
      </c>
      <c r="C186" s="16" t="s">
        <v>236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44236</v>
      </c>
      <c r="B187" s="6" t="n">
        <v>-66.83</v>
      </c>
      <c r="C187" s="16" t="s">
        <v>237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44238</v>
      </c>
      <c r="B188" s="6" t="n">
        <v>-42.83</v>
      </c>
      <c r="C188" s="16" t="s">
        <v>238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44241</v>
      </c>
      <c r="B189" s="6" t="n">
        <v>-20000</v>
      </c>
      <c r="C189" s="16" t="s">
        <v>239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44242</v>
      </c>
      <c r="B190" s="6" t="n">
        <v>-625</v>
      </c>
      <c r="C190" s="16" t="s">
        <v>240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44245</v>
      </c>
      <c r="B191" s="6" t="n">
        <v>-62.41</v>
      </c>
      <c r="C191" s="16" t="s">
        <v>241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44258</v>
      </c>
      <c r="B192" s="6" t="n">
        <v>-87.25</v>
      </c>
      <c r="C192" s="16" t="s">
        <v>242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44286</v>
      </c>
      <c r="B193" s="6" t="n">
        <v>-66.62</v>
      </c>
      <c r="C193" s="16" t="s">
        <v>243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44287</v>
      </c>
      <c r="B194" s="6" t="n">
        <v>-245.06</v>
      </c>
      <c r="C194" s="16" t="s">
        <v>244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44291</v>
      </c>
      <c r="B195" s="6" t="n">
        <v>-202.36</v>
      </c>
      <c r="C195" s="16" t="s">
        <v>245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44292</v>
      </c>
      <c r="B196" s="6" t="n">
        <v>-863.2</v>
      </c>
      <c r="C196" s="16" t="s">
        <v>114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44292</v>
      </c>
      <c r="B197" s="6" t="n">
        <v>-267.96</v>
      </c>
      <c r="C197" s="16" t="s">
        <v>246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44294</v>
      </c>
      <c r="B198" s="6" t="n">
        <v>-61.44</v>
      </c>
      <c r="C198" s="16" t="s">
        <v>247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44294</v>
      </c>
      <c r="B199" s="6" t="n">
        <v>-437.08</v>
      </c>
      <c r="C199" s="16" t="s">
        <v>248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44300</v>
      </c>
      <c r="B200" s="6" t="n">
        <v>-451.93</v>
      </c>
      <c r="C200" s="16" t="s">
        <v>249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44302</v>
      </c>
      <c r="B201" s="6" t="n">
        <v>-405.2</v>
      </c>
      <c r="C201" s="16" t="s">
        <v>234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44307</v>
      </c>
      <c r="B202" s="6" t="n">
        <v>-520.4</v>
      </c>
      <c r="C202" s="16" t="s">
        <v>235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44322</v>
      </c>
      <c r="B203" s="6" t="n">
        <v>-187.45</v>
      </c>
      <c r="C203" s="16" t="s">
        <v>250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44328</v>
      </c>
      <c r="B204" s="6" t="n">
        <v>-2115</v>
      </c>
      <c r="C204" s="16" t="s">
        <v>251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44329</v>
      </c>
      <c r="B205" s="6" t="n">
        <v>-42.94</v>
      </c>
      <c r="C205" s="16" t="s">
        <v>252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44330</v>
      </c>
      <c r="B206" s="6" t="n">
        <v>-1315</v>
      </c>
      <c r="C206" s="16" t="s">
        <v>253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44333</v>
      </c>
      <c r="B207" s="6" t="n">
        <v>-587.3</v>
      </c>
      <c r="C207" s="16" t="s">
        <v>254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44333</v>
      </c>
      <c r="B208" s="6" t="n">
        <v>-598.6</v>
      </c>
      <c r="C208" s="16" t="s">
        <v>255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44334</v>
      </c>
      <c r="B209" s="6" t="n">
        <v>-79.76</v>
      </c>
      <c r="C209" s="16" t="s">
        <v>256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44336</v>
      </c>
      <c r="B210" s="6" t="n">
        <v>-62.33</v>
      </c>
      <c r="C210" s="16" t="s">
        <v>257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44349</v>
      </c>
      <c r="B211" s="6" t="n">
        <v>-89.35</v>
      </c>
      <c r="C211" s="16" t="s">
        <v>258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44364</v>
      </c>
      <c r="B212" s="6" t="n">
        <v>-329</v>
      </c>
      <c r="C212" s="16" t="s">
        <v>259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44364</v>
      </c>
      <c r="B213" s="6" t="n">
        <v>-625</v>
      </c>
      <c r="C213" s="16" t="s">
        <v>260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44378</v>
      </c>
      <c r="B214" s="6" t="n">
        <v>-64</v>
      </c>
      <c r="C214" s="16" t="s">
        <v>261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44379</v>
      </c>
      <c r="B215" s="6" t="n">
        <v>-193.94</v>
      </c>
      <c r="C215" s="16" t="s">
        <v>262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44379</v>
      </c>
      <c r="B216" s="6" t="n">
        <v>-236.22</v>
      </c>
      <c r="C216" s="16" t="s">
        <v>263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44383</v>
      </c>
      <c r="B217" s="6" t="n">
        <v>-126.9</v>
      </c>
      <c r="C217" s="16" t="s">
        <v>264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44385</v>
      </c>
      <c r="B218" s="6" t="n">
        <v>-58.51</v>
      </c>
      <c r="C218" s="16" t="s">
        <v>265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44385</v>
      </c>
      <c r="B219" s="6" t="n">
        <v>-416.21</v>
      </c>
      <c r="C219" s="16" t="s">
        <v>266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44386</v>
      </c>
      <c r="B220" s="6" t="n">
        <v>-245.9</v>
      </c>
      <c r="C220" s="16" t="s">
        <v>267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44388</v>
      </c>
      <c r="B221" s="6" t="n">
        <v>-633.4</v>
      </c>
      <c r="C221" s="16" t="s">
        <v>268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44391</v>
      </c>
      <c r="B222" s="6" t="n">
        <v>-433.24</v>
      </c>
      <c r="C222" s="16" t="s">
        <v>269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44392</v>
      </c>
      <c r="B223" s="6" t="n">
        <v>-1310</v>
      </c>
      <c r="C223" s="16" t="s">
        <v>270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44393</v>
      </c>
      <c r="B224" s="6" t="n">
        <v>-405.2</v>
      </c>
      <c r="C224" s="16" t="s">
        <v>234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44398</v>
      </c>
      <c r="B225" s="6" t="n">
        <v>-520.4</v>
      </c>
      <c r="C225" s="16" t="s">
        <v>235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44413</v>
      </c>
      <c r="B226" s="6" t="n">
        <v>-182.26</v>
      </c>
      <c r="C226" s="16" t="s">
        <v>271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44419</v>
      </c>
      <c r="B227" s="6" t="n">
        <v>-42.69</v>
      </c>
      <c r="C227" s="16" t="s">
        <v>272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44419</v>
      </c>
      <c r="B228" s="6" t="n">
        <v>-79.48</v>
      </c>
      <c r="C228" s="16" t="s">
        <v>273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44426</v>
      </c>
      <c r="B229" s="6" t="n">
        <v>-62.82</v>
      </c>
      <c r="C229" s="16" t="s">
        <v>274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44454</v>
      </c>
      <c r="B230" s="6" t="n">
        <v>-294.5</v>
      </c>
      <c r="C230" s="16" t="s">
        <v>275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44466</v>
      </c>
      <c r="B231" s="6" t="n">
        <v>-1228</v>
      </c>
      <c r="C231" s="16" t="s">
        <v>276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44468</v>
      </c>
      <c r="B232" s="6" t="n">
        <v>-88.46</v>
      </c>
      <c r="C232" s="16" t="s">
        <v>277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44469</v>
      </c>
      <c r="B233" s="6" t="n">
        <v>-64.03</v>
      </c>
      <c r="C233" s="16" t="s">
        <v>278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44473</v>
      </c>
      <c r="B234" s="6" t="n">
        <v>-262.52</v>
      </c>
      <c r="C234" s="16" t="s">
        <v>279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44473</v>
      </c>
      <c r="B235" s="6" t="n">
        <v>-126.15</v>
      </c>
      <c r="C235" s="16" t="s">
        <v>280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44474</v>
      </c>
      <c r="B236" s="6" t="n">
        <v>-193.98</v>
      </c>
      <c r="C236" s="16" t="s">
        <v>281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44474</v>
      </c>
      <c r="B237" s="6" t="n">
        <v>-863.2</v>
      </c>
      <c r="C237" s="16" t="s">
        <v>114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44474</v>
      </c>
      <c r="B238" s="6" t="n">
        <v>-126.16</v>
      </c>
      <c r="C238" s="16" t="s">
        <v>282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44476</v>
      </c>
      <c r="B239" s="6" t="n">
        <v>-57.33</v>
      </c>
      <c r="C239" s="16" t="s">
        <v>283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44477</v>
      </c>
      <c r="B240" s="6" t="n">
        <v>-406.24</v>
      </c>
      <c r="C240" s="16" t="s">
        <v>284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44481</v>
      </c>
      <c r="B241" s="6" t="n">
        <v>-330.96</v>
      </c>
      <c r="C241" s="16" t="s">
        <v>285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44483</v>
      </c>
      <c r="B242" s="6" t="n">
        <v>-420.37</v>
      </c>
      <c r="C242" s="16" t="s">
        <v>286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44484</v>
      </c>
      <c r="B243" s="6" t="n">
        <v>-405.2</v>
      </c>
      <c r="C243" s="16" t="s">
        <v>234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44489</v>
      </c>
      <c r="B244" s="6" t="n">
        <v>-520.4</v>
      </c>
      <c r="C244" s="16" t="s">
        <v>235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44507</v>
      </c>
      <c r="B245" s="6" t="n">
        <v>-178.72</v>
      </c>
      <c r="C245" s="16" t="s">
        <v>287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44509</v>
      </c>
      <c r="B246" s="6" t="n">
        <v>-79.97</v>
      </c>
      <c r="C246" s="16" t="s">
        <v>288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44509</v>
      </c>
      <c r="B247" s="6" t="n">
        <v>-47.84</v>
      </c>
      <c r="C247" s="16" t="s">
        <v>289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44512</v>
      </c>
      <c r="B248" s="6" t="n">
        <v>-60.94</v>
      </c>
      <c r="C248" s="16" t="s">
        <v>290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44531</v>
      </c>
      <c r="B249" s="6" t="n">
        <v>-91.37</v>
      </c>
      <c r="C249" s="16" t="s">
        <v>291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44532</v>
      </c>
      <c r="B250" s="6" t="n">
        <v>-90.25</v>
      </c>
      <c r="C250" s="16" t="s">
        <v>292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44543</v>
      </c>
      <c r="B251" s="6" t="n">
        <v>-298.1</v>
      </c>
      <c r="C251" s="16" t="s">
        <v>293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44556</v>
      </c>
      <c r="B252" s="6" t="n">
        <v>-543</v>
      </c>
      <c r="C252" s="16" t="s">
        <v>294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44565</v>
      </c>
      <c r="B253" s="6" t="n">
        <v>-128.53</v>
      </c>
      <c r="C253" s="16" t="s">
        <v>295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44566</v>
      </c>
      <c r="B254" s="6" t="n">
        <v>-197.62</v>
      </c>
      <c r="C254" s="16" t="s">
        <v>296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44566</v>
      </c>
      <c r="B255" s="6" t="n">
        <v>-267.45</v>
      </c>
      <c r="C255" s="16" t="s">
        <v>297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44567</v>
      </c>
      <c r="B256" s="6" t="n">
        <v>-65.38</v>
      </c>
      <c r="C256" s="16" t="s">
        <v>298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44567</v>
      </c>
      <c r="B257" s="6" t="n">
        <v>-72.06</v>
      </c>
      <c r="C257" s="16" t="s">
        <v>299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44568</v>
      </c>
      <c r="B258" s="6" t="n">
        <v>-417.52</v>
      </c>
      <c r="C258" s="16" t="s">
        <v>300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44571</v>
      </c>
      <c r="B259" s="6" t="n">
        <v>-199.54</v>
      </c>
      <c r="C259" s="16" t="s">
        <v>301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44574</v>
      </c>
      <c r="B260" s="6" t="n">
        <v>-927.2</v>
      </c>
      <c r="C260" s="16" t="s">
        <v>302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44574</v>
      </c>
      <c r="B261" s="6" t="n">
        <v>-472.51</v>
      </c>
      <c r="C261" s="16" t="s">
        <v>303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44575</v>
      </c>
      <c r="B262" s="6" t="n">
        <v>-405.2</v>
      </c>
      <c r="C262" s="16" t="s">
        <v>234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44580</v>
      </c>
      <c r="B263" s="6" t="n">
        <v>-520.4</v>
      </c>
      <c r="C263" s="16" t="s">
        <v>235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44599</v>
      </c>
      <c r="B264" s="6" t="n">
        <v>-200.01</v>
      </c>
      <c r="C264" s="16" t="s">
        <v>304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44602</v>
      </c>
      <c r="B265" s="6" t="n">
        <v>-83.78</v>
      </c>
      <c r="C265" s="16" t="s">
        <v>305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44602</v>
      </c>
      <c r="B266" s="6" t="n">
        <v>-50.12</v>
      </c>
      <c r="C266" s="16" t="s">
        <v>306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44609</v>
      </c>
      <c r="B267" s="6" t="n">
        <v>-64.21</v>
      </c>
      <c r="C267" s="16" t="s">
        <v>307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44622</v>
      </c>
      <c r="B268" s="6" t="n">
        <v>-111.93</v>
      </c>
      <c r="C268" s="16" t="s">
        <v>308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44634</v>
      </c>
      <c r="B269" s="6" t="n">
        <v>-498.53</v>
      </c>
      <c r="C269" s="16" t="s">
        <v>309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44655</v>
      </c>
      <c r="B270" s="6" t="n">
        <v>-20000</v>
      </c>
      <c r="C270" s="16" t="s">
        <v>310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44656</v>
      </c>
      <c r="B271" s="6" t="n">
        <v>-180.56</v>
      </c>
      <c r="C271" s="16" t="s">
        <v>311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44656</v>
      </c>
      <c r="B272" s="6" t="n">
        <v>-229.05</v>
      </c>
      <c r="C272" s="16" t="s">
        <v>312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44656</v>
      </c>
      <c r="B273" s="6" t="n">
        <v>-300.94</v>
      </c>
      <c r="C273" s="16" t="s">
        <v>313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44656</v>
      </c>
      <c r="B274" s="6" t="n">
        <v>-863.2</v>
      </c>
      <c r="C274" s="16" t="s">
        <v>114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44658</v>
      </c>
      <c r="B275" s="6" t="n">
        <v>-72.68</v>
      </c>
      <c r="C275" s="16" t="s">
        <v>314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44664</v>
      </c>
      <c r="B276" s="6" t="n">
        <v>-238.88</v>
      </c>
      <c r="C276" s="16" t="s">
        <v>315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44664</v>
      </c>
      <c r="B277" s="6" t="n">
        <v>-504.84</v>
      </c>
      <c r="C277" s="16" t="s">
        <v>316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44666</v>
      </c>
      <c r="B278" s="6" t="n">
        <v>-405.2</v>
      </c>
      <c r="C278" s="16" t="s">
        <v>234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44671</v>
      </c>
      <c r="B279" s="6" t="n">
        <v>-520.4</v>
      </c>
      <c r="C279" s="16" t="s">
        <v>235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44688</v>
      </c>
      <c r="B280" s="6" t="n">
        <v>-177.22</v>
      </c>
      <c r="C280" s="16" t="s">
        <v>317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44692</v>
      </c>
      <c r="B281" s="6" t="n">
        <v>-75.47</v>
      </c>
      <c r="C281" s="16" t="s">
        <v>318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44693</v>
      </c>
      <c r="B282" s="6" t="n">
        <v>-46.12</v>
      </c>
      <c r="C282" s="16" t="s">
        <v>319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44700</v>
      </c>
      <c r="B283" s="6" t="n">
        <v>-54.41</v>
      </c>
      <c r="C283" s="16" t="s">
        <v>320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44713</v>
      </c>
      <c r="B284" s="6" t="n">
        <v>-83.17</v>
      </c>
      <c r="C284" s="16" t="s">
        <v>321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44726</v>
      </c>
      <c r="B285" s="6" t="n">
        <v>-246.71</v>
      </c>
      <c r="C285" s="16" t="s">
        <v>322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44747</v>
      </c>
      <c r="B286" s="6" t="n">
        <v>-150.94</v>
      </c>
      <c r="C286" s="16" t="s">
        <v>323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44747</v>
      </c>
      <c r="B287" s="6" t="n">
        <v>-198.31</v>
      </c>
      <c r="C287" s="16" t="s">
        <v>324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44749</v>
      </c>
      <c r="B288" s="6" t="n">
        <v>-55.36</v>
      </c>
      <c r="C288" s="16" t="s">
        <v>325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44750</v>
      </c>
      <c r="B289" s="6" t="n">
        <v>-323.22</v>
      </c>
      <c r="C289" s="16" t="s">
        <v>326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44750</v>
      </c>
      <c r="B290" s="6" t="n">
        <v>-189.81</v>
      </c>
      <c r="C290" s="16" t="s">
        <v>327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44756</v>
      </c>
      <c r="B291" s="6" t="n">
        <v>-371.09</v>
      </c>
      <c r="C291" s="16" t="s">
        <v>328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44757</v>
      </c>
      <c r="B292" s="6" t="n">
        <v>-429.6</v>
      </c>
      <c r="C292" s="16" t="s">
        <v>329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44762</v>
      </c>
      <c r="B293" s="6" t="n">
        <v>-520.4</v>
      </c>
      <c r="C293" s="16" t="s">
        <v>235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44778</v>
      </c>
      <c r="B294" s="6" t="n">
        <v>-158.48</v>
      </c>
      <c r="C294" s="16" t="s">
        <v>330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44784</v>
      </c>
      <c r="B295" s="6" t="n">
        <v>-67.71</v>
      </c>
      <c r="C295" s="16" t="s">
        <v>331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44784</v>
      </c>
      <c r="B296" s="6" t="n">
        <v>-40.5</v>
      </c>
      <c r="C296" s="16" t="s">
        <v>332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44791</v>
      </c>
      <c r="B297" s="6" t="n">
        <v>-52.25</v>
      </c>
      <c r="C297" s="16" t="s">
        <v>333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44804</v>
      </c>
      <c r="B298" s="6" t="n">
        <v>-81.5</v>
      </c>
      <c r="C298" s="16" t="s">
        <v>334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44818</v>
      </c>
      <c r="B299" s="6" t="n">
        <v>-256.49</v>
      </c>
      <c r="C299" s="16" t="s">
        <v>335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44838</v>
      </c>
      <c r="B300" s="6" t="n">
        <v>-124.34</v>
      </c>
      <c r="C300" s="16" t="s">
        <v>336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44838</v>
      </c>
      <c r="B301" s="6" t="n">
        <v>-157.73</v>
      </c>
      <c r="C301" s="16" t="s">
        <v>337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44839</v>
      </c>
      <c r="B302" s="6" t="n">
        <v>-211.65</v>
      </c>
      <c r="C302" s="16" t="s">
        <v>338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44840</v>
      </c>
      <c r="B303" s="6" t="n">
        <v>-52.28</v>
      </c>
      <c r="C303" s="16" t="s">
        <v>339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44840</v>
      </c>
      <c r="B304" s="6" t="n">
        <v>-178.57</v>
      </c>
      <c r="C304" s="16" t="s">
        <v>340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44845</v>
      </c>
      <c r="B305" s="6" t="n">
        <v>-654.33</v>
      </c>
      <c r="C305" s="16" t="s">
        <v>341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44845</v>
      </c>
      <c r="B306" s="6" t="n">
        <v>-5327.6</v>
      </c>
      <c r="C306" s="16" t="s">
        <v>342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44847</v>
      </c>
      <c r="B307" s="6" t="n">
        <v>-404.21</v>
      </c>
      <c r="C307" s="16" t="s">
        <v>343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44848</v>
      </c>
      <c r="B308" s="6" t="n">
        <v>-429.6</v>
      </c>
      <c r="C308" s="16" t="s">
        <v>329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44852</v>
      </c>
      <c r="B309" s="6" t="n">
        <v>-20000</v>
      </c>
      <c r="C309" s="16" t="s">
        <v>344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44853</v>
      </c>
      <c r="B310" s="6" t="n">
        <v>-520.4</v>
      </c>
      <c r="C310" s="16" t="s">
        <v>235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44869</v>
      </c>
      <c r="B311" s="6" t="n">
        <v>-163.31</v>
      </c>
      <c r="C311" s="16" t="s">
        <v>345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44874</v>
      </c>
      <c r="B312" s="6" t="n">
        <v>-49.39</v>
      </c>
      <c r="C312" s="16" t="s">
        <v>346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44874</v>
      </c>
      <c r="B313" s="6" t="n">
        <v>-75.31</v>
      </c>
      <c r="C313" s="16" t="s">
        <v>347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44879</v>
      </c>
      <c r="B314" s="6" t="n">
        <v>-51.79</v>
      </c>
      <c r="C314" s="16" t="s">
        <v>348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44895</v>
      </c>
      <c r="B315" s="6" t="n">
        <v>-82.45</v>
      </c>
      <c r="C315" s="16" t="s">
        <v>349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44909</v>
      </c>
      <c r="B316" s="6" t="n">
        <v>-269.92</v>
      </c>
      <c r="C316" s="16" t="s">
        <v>350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44930</v>
      </c>
      <c r="B317" s="6" t="n">
        <v>-192.72</v>
      </c>
      <c r="C317" s="16" t="s">
        <v>351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44931</v>
      </c>
      <c r="B318" s="6" t="n">
        <v>-253.22</v>
      </c>
      <c r="C318" s="16" t="s">
        <v>352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44932</v>
      </c>
      <c r="B319" s="6" t="n">
        <v>-72.45</v>
      </c>
      <c r="C319" s="16" t="s">
        <v>353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44935</v>
      </c>
      <c r="B320" s="6" t="n">
        <v>-211.43</v>
      </c>
      <c r="C320" s="16" t="s">
        <v>354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44936</v>
      </c>
      <c r="B321" s="6" t="n">
        <v>-136.78</v>
      </c>
      <c r="C321" s="16" t="s">
        <v>355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44938</v>
      </c>
      <c r="B322" s="6" t="n">
        <v>-459.67</v>
      </c>
      <c r="C322" s="16" t="s">
        <v>356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44939</v>
      </c>
      <c r="B323" s="6" t="n">
        <v>-429.6</v>
      </c>
      <c r="C323" s="16" t="s">
        <v>329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44963</v>
      </c>
      <c r="B324" s="6" t="n">
        <v>-185.11</v>
      </c>
      <c r="C324" s="16" t="s">
        <v>357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44966</v>
      </c>
      <c r="B325" s="6" t="n">
        <v>-57.98</v>
      </c>
      <c r="C325" s="16" t="s">
        <v>358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44966</v>
      </c>
      <c r="B326" s="6" t="n">
        <v>-88.4</v>
      </c>
      <c r="C326" s="16" t="s">
        <v>359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44972</v>
      </c>
      <c r="B327" s="6" t="n">
        <v>-63.52</v>
      </c>
      <c r="C327" s="16" t="s">
        <v>360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44986</v>
      </c>
      <c r="B328" s="6" t="n">
        <v>-101.11</v>
      </c>
      <c r="C328" s="16" t="s">
        <v>361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44999</v>
      </c>
      <c r="B329" s="6" t="n">
        <v>-335.8</v>
      </c>
      <c r="C329" s="16" t="s">
        <v>362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45020</v>
      </c>
      <c r="B330" s="6" t="n">
        <v>-219.04</v>
      </c>
      <c r="C330" s="16" t="s">
        <v>363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45020</v>
      </c>
      <c r="B331" s="6" t="n">
        <v>-168.37</v>
      </c>
      <c r="C331" s="16" t="s">
        <v>364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45021</v>
      </c>
      <c r="B332" s="6" t="n">
        <v>-81.74</v>
      </c>
      <c r="C332" s="16" t="s">
        <v>365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45021</v>
      </c>
      <c r="B333" s="6" t="n">
        <v>-285.68</v>
      </c>
      <c r="C333" s="16" t="s">
        <v>366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45022</v>
      </c>
      <c r="B334" s="6" t="n">
        <v>-238.97</v>
      </c>
      <c r="C334" s="16" t="s">
        <v>367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45022</v>
      </c>
      <c r="B335" s="6" t="n">
        <v>-81.88</v>
      </c>
      <c r="C335" s="16" t="s">
        <v>368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45029</v>
      </c>
      <c r="B336" s="6" t="n">
        <v>-546.74</v>
      </c>
      <c r="C336" s="16" t="s">
        <v>369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45030</v>
      </c>
      <c r="B337" s="6" t="n">
        <v>-429.6</v>
      </c>
      <c r="C337" s="16" t="s">
        <v>329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45050</v>
      </c>
      <c r="B338" s="6" t="n">
        <v>-71.38</v>
      </c>
      <c r="C338" s="16" t="s">
        <v>370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45056</v>
      </c>
      <c r="B339" s="6" t="n">
        <v>-94.87</v>
      </c>
      <c r="C339" s="16" t="s">
        <v>371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45057</v>
      </c>
      <c r="B340" s="6" t="n">
        <v>-2827</v>
      </c>
      <c r="C340" s="16" t="s">
        <v>372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45057</v>
      </c>
      <c r="B341" s="6" t="n">
        <v>-62.12</v>
      </c>
      <c r="C341" s="16" t="s">
        <v>373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45064</v>
      </c>
      <c r="B342" s="6" t="n">
        <v>-69.46</v>
      </c>
      <c r="C342" s="16" t="s">
        <v>374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45077</v>
      </c>
      <c r="B343" s="6" t="n">
        <v>-116.19</v>
      </c>
      <c r="C343" s="16" t="s">
        <v>375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45091</v>
      </c>
      <c r="B344" s="6" t="n">
        <v>-372.2</v>
      </c>
      <c r="C344" s="16" t="s">
        <v>376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45093</v>
      </c>
      <c r="B345" s="6" t="n">
        <v>-673.4</v>
      </c>
      <c r="C345" s="16" t="s">
        <v>377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45100</v>
      </c>
      <c r="B346" s="6" t="n">
        <v>-447.3</v>
      </c>
      <c r="C346" s="16" t="s">
        <v>378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45110</v>
      </c>
      <c r="B347" s="6" t="n">
        <v>-190.91</v>
      </c>
      <c r="C347" s="16" t="s">
        <v>379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45112</v>
      </c>
      <c r="B348" s="6" t="n">
        <v>-322.36</v>
      </c>
      <c r="C348" s="16" t="s">
        <v>380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45112</v>
      </c>
      <c r="B349" s="6" t="n">
        <v>-251.62</v>
      </c>
      <c r="C349" s="16" t="s">
        <v>381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45113</v>
      </c>
      <c r="B350" s="6" t="n">
        <v>-93.05</v>
      </c>
      <c r="C350" s="16" t="s">
        <v>382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45113</v>
      </c>
      <c r="B351" s="6" t="n">
        <v>-93.05</v>
      </c>
      <c r="C351" s="16" t="s">
        <v>383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45114</v>
      </c>
      <c r="B352" s="6" t="n">
        <v>-278.26</v>
      </c>
      <c r="C352" s="16" t="s">
        <v>384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45118</v>
      </c>
      <c r="B353" s="6" t="n">
        <v>-554.33</v>
      </c>
      <c r="C353" s="16" t="s">
        <v>385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45120</v>
      </c>
      <c r="B354" s="6" t="n">
        <v>-603.56</v>
      </c>
      <c r="C354" s="16" t="s">
        <v>386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45121</v>
      </c>
      <c r="B355" s="6" t="n">
        <v>-429.6</v>
      </c>
      <c r="C355" s="16" t="s">
        <v>329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45142</v>
      </c>
      <c r="B356" s="6" t="n">
        <v>-84.4</v>
      </c>
      <c r="C356" s="16" t="s">
        <v>387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45147</v>
      </c>
      <c r="B357" s="6" t="n">
        <v>-118.65</v>
      </c>
      <c r="C357" s="16" t="s">
        <v>388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45148</v>
      </c>
      <c r="B358" s="6" t="n">
        <v>-78.89</v>
      </c>
      <c r="C358" s="16" t="s">
        <v>389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45156</v>
      </c>
      <c r="B359" s="6" t="n">
        <v>-80.62</v>
      </c>
      <c r="C359" s="16" t="s">
        <v>390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45168</v>
      </c>
      <c r="B360" s="6" t="n">
        <v>-137.82</v>
      </c>
      <c r="C360" s="16" t="s">
        <v>391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45183</v>
      </c>
      <c r="B361" s="6" t="n">
        <v>-427.11</v>
      </c>
      <c r="C361" s="16" t="s">
        <v>392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45202</v>
      </c>
      <c r="B362" s="6" t="n">
        <v>-212.71</v>
      </c>
      <c r="C362" s="16" t="s">
        <v>393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45202</v>
      </c>
      <c r="B363" s="6" t="n">
        <v>-276.72</v>
      </c>
      <c r="C363" s="16" t="s">
        <v>394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45204</v>
      </c>
      <c r="B364" s="6" t="n">
        <v>-102.44</v>
      </c>
      <c r="C364" s="16" t="s">
        <v>395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45204</v>
      </c>
      <c r="B365" s="6" t="n">
        <v>-102.44</v>
      </c>
      <c r="C365" s="16" t="s">
        <v>396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45204</v>
      </c>
      <c r="B366" s="6" t="n">
        <v>-375.94</v>
      </c>
      <c r="C366" s="16" t="s">
        <v>397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45205</v>
      </c>
      <c r="B367" s="6" t="n">
        <v>-299.63</v>
      </c>
      <c r="C367" s="16" t="s">
        <v>398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45210</v>
      </c>
      <c r="B368" s="6" t="n">
        <v>-551.42</v>
      </c>
      <c r="C368" s="16" t="s">
        <v>399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45211</v>
      </c>
      <c r="B369" s="6" t="n">
        <v>-665.87</v>
      </c>
      <c r="C369" s="16" t="s">
        <v>400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45212</v>
      </c>
      <c r="B370" s="6" t="n">
        <v>-429.6</v>
      </c>
      <c r="C370" s="16" t="s">
        <v>329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45236</v>
      </c>
      <c r="B371" s="6" t="n">
        <v>-83.73</v>
      </c>
      <c r="C371" s="16" t="s">
        <v>401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45238</v>
      </c>
      <c r="B372" s="6" t="n">
        <v>-86.87</v>
      </c>
      <c r="C372" s="16" t="s">
        <v>402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45240</v>
      </c>
      <c r="B373" s="6" t="n">
        <v>-125.48</v>
      </c>
      <c r="C373" s="16" t="s">
        <v>403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45243</v>
      </c>
      <c r="B374" s="6" t="n">
        <v>-79.17</v>
      </c>
      <c r="C374" s="16" t="s">
        <v>404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45259</v>
      </c>
      <c r="B375" s="6" t="n">
        <v>-127.6</v>
      </c>
      <c r="C375" s="16" t="s">
        <v>405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45274</v>
      </c>
      <c r="B376" s="6" t="n">
        <v>-400.02</v>
      </c>
      <c r="C376" s="16" t="s">
        <v>406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45280</v>
      </c>
      <c r="B377" s="6" t="n">
        <v>-81.08</v>
      </c>
      <c r="C377" s="16" t="s">
        <v>407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45293</v>
      </c>
      <c r="B378" s="6" t="n">
        <v>-193.73</v>
      </c>
      <c r="C378" s="16" t="s">
        <v>408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45294</v>
      </c>
      <c r="B379" s="6" t="n">
        <v>-252.02</v>
      </c>
      <c r="C379" s="16" t="s">
        <v>409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45295</v>
      </c>
      <c r="B380" s="6" t="n">
        <v>-96.86</v>
      </c>
      <c r="C380" s="16" t="s">
        <v>410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45295</v>
      </c>
      <c r="B381" s="6" t="n">
        <v>-339.02</v>
      </c>
      <c r="C381" s="16" t="s">
        <v>411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45299</v>
      </c>
      <c r="B382" s="6" t="n">
        <v>-106.73</v>
      </c>
      <c r="C382" s="16" t="s">
        <v>412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45300</v>
      </c>
      <c r="B383" s="6" t="n">
        <v>-703.91</v>
      </c>
      <c r="C383" s="16" t="s">
        <v>413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45300</v>
      </c>
      <c r="B384" s="6" t="n">
        <v>-269.6</v>
      </c>
      <c r="C384" s="16" t="s">
        <v>414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45303</v>
      </c>
      <c r="B385" s="6" t="n">
        <v>-618.81</v>
      </c>
      <c r="C385" s="16" t="s">
        <v>415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45303</v>
      </c>
      <c r="B386" s="6" t="n">
        <v>-429.6</v>
      </c>
      <c r="C386" s="16" t="s">
        <v>329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45328</v>
      </c>
      <c r="B387" s="6" t="n">
        <v>-82.12</v>
      </c>
      <c r="C387" s="16" t="s">
        <v>416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45330</v>
      </c>
      <c r="B388" s="6" t="n">
        <v>-124.42</v>
      </c>
      <c r="C388" s="16" t="s">
        <v>417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45330</v>
      </c>
      <c r="B389" s="6" t="n">
        <v>-85.68</v>
      </c>
      <c r="C389" s="16" t="s">
        <v>418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45338</v>
      </c>
      <c r="B390" s="6" t="n">
        <v>-41.32</v>
      </c>
      <c r="C390" s="16" t="s">
        <v>419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45350</v>
      </c>
      <c r="B391" s="6" t="n">
        <v>-132.54</v>
      </c>
      <c r="C391" s="16" t="s">
        <v>420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45365</v>
      </c>
      <c r="B392" s="6" t="n">
        <v>-430.26</v>
      </c>
      <c r="C392" s="16" t="s">
        <v>421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45385</v>
      </c>
      <c r="B393" s="6" t="n">
        <v>-266.47</v>
      </c>
      <c r="C393" s="16" t="s">
        <v>422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45386</v>
      </c>
      <c r="B394" s="6" t="n">
        <v>-99.78</v>
      </c>
      <c r="C394" s="16" t="s">
        <v>423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45386</v>
      </c>
      <c r="B395" s="6" t="n">
        <v>-382.49</v>
      </c>
      <c r="C395" s="16" t="s">
        <v>424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45390</v>
      </c>
      <c r="B396" s="6" t="n">
        <v>-109.97</v>
      </c>
      <c r="C396" s="16" t="s">
        <v>425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45391</v>
      </c>
      <c r="B397" s="6" t="n">
        <v>-278.3</v>
      </c>
      <c r="C397" s="16" t="s">
        <v>426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45391</v>
      </c>
      <c r="B398" s="6" t="n">
        <v>-199.97</v>
      </c>
      <c r="C398" s="16" t="s">
        <v>427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45393</v>
      </c>
      <c r="B399" s="6" t="n">
        <v>-481.95</v>
      </c>
      <c r="C399" s="16" t="s">
        <v>428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45394</v>
      </c>
      <c r="B400" s="6" t="n">
        <v>-653.23</v>
      </c>
      <c r="C400" s="16" t="s">
        <v>429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45394</v>
      </c>
      <c r="B401" s="6" t="n">
        <v>-429.6</v>
      </c>
      <c r="C401" s="16" t="s">
        <v>329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45418</v>
      </c>
      <c r="B402" s="6" t="n">
        <v>-82.52</v>
      </c>
      <c r="C402" s="16" t="s">
        <v>430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45425</v>
      </c>
      <c r="B403" s="6" t="n">
        <v>-125.34</v>
      </c>
      <c r="C403" s="16" t="s">
        <v>431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45428</v>
      </c>
      <c r="B404" s="6" t="n">
        <v>-85.78</v>
      </c>
      <c r="C404" s="16" t="s">
        <v>432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45432</v>
      </c>
      <c r="B405" s="6" t="n">
        <v>-40.94</v>
      </c>
      <c r="C405" s="16" t="s">
        <v>433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45442</v>
      </c>
      <c r="B406" s="6" t="n">
        <v>-136.57</v>
      </c>
      <c r="C406" s="16" t="s">
        <v>434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45453</v>
      </c>
      <c r="B407" s="6" t="n">
        <v>-957.8</v>
      </c>
      <c r="C407" s="16" t="s">
        <v>435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45453</v>
      </c>
      <c r="B408" s="6" t="n">
        <v>-319.54</v>
      </c>
      <c r="C408" s="16" t="s">
        <v>436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45456</v>
      </c>
      <c r="B409" s="6" t="n">
        <v>-132.64</v>
      </c>
      <c r="C409" s="16" t="s">
        <v>437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45457</v>
      </c>
      <c r="B410" s="6" t="n">
        <v>-2415</v>
      </c>
      <c r="C410" s="16" t="s">
        <v>438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45457</v>
      </c>
      <c r="B411" s="6" t="n">
        <v>-414.58</v>
      </c>
      <c r="C411" s="16" t="s">
        <v>439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45478</v>
      </c>
      <c r="B412" s="6" t="n">
        <v>-95.17</v>
      </c>
      <c r="C412" s="16" t="s">
        <v>440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45478</v>
      </c>
      <c r="B413" s="6" t="n">
        <v>-253.79</v>
      </c>
      <c r="C413" s="16" t="s">
        <v>441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45478</v>
      </c>
      <c r="B414" s="6" t="n">
        <v>-364.82</v>
      </c>
      <c r="C414" s="16" t="s">
        <v>442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45482</v>
      </c>
      <c r="B415" s="6" t="n">
        <v>-503.91</v>
      </c>
      <c r="C415" s="16" t="s">
        <v>443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45482</v>
      </c>
      <c r="B416" s="6" t="n">
        <v>-104.92</v>
      </c>
      <c r="C416" s="16" t="s">
        <v>444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45483</v>
      </c>
      <c r="B417" s="6" t="n">
        <v>-264.54</v>
      </c>
      <c r="C417" s="16" t="s">
        <v>445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45483</v>
      </c>
      <c r="B418" s="6" t="n">
        <v>-190.09</v>
      </c>
      <c r="C418" s="16" t="s">
        <v>446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45484</v>
      </c>
      <c r="B419" s="6" t="n">
        <v>-3766</v>
      </c>
      <c r="C419" s="16" t="s">
        <v>447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45485</v>
      </c>
      <c r="B420" s="6" t="n">
        <v>-429.6</v>
      </c>
      <c r="C420" s="16" t="s">
        <v>329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45488</v>
      </c>
      <c r="B421" s="6" t="n">
        <v>-611.57</v>
      </c>
      <c r="C421" s="16" t="s">
        <v>448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45511</v>
      </c>
      <c r="B422" s="6" t="n">
        <v>-76.65</v>
      </c>
      <c r="C422" s="16" t="s">
        <v>449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45513</v>
      </c>
      <c r="B423" s="6" t="n">
        <v>-81.37</v>
      </c>
      <c r="C423" s="16" t="s">
        <v>450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45525</v>
      </c>
      <c r="B424" s="6" t="n">
        <v>-40.81</v>
      </c>
      <c r="C424" s="16" t="s">
        <v>451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45540</v>
      </c>
      <c r="B425" s="6" t="n">
        <v>-136.06</v>
      </c>
      <c r="C425" s="16" t="s">
        <v>452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45544</v>
      </c>
      <c r="B426" s="6" t="n">
        <v>-323.36</v>
      </c>
      <c r="C426" s="16" t="s">
        <v>453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45548</v>
      </c>
      <c r="B427" s="6" t="n">
        <v>-428.22</v>
      </c>
      <c r="C427" s="16" t="s">
        <v>454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45555</v>
      </c>
      <c r="B428" s="6" t="n">
        <v>-418</v>
      </c>
      <c r="C428" s="16" t="s">
        <v>455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45567</v>
      </c>
      <c r="B429" s="6" t="n">
        <v>-268.87</v>
      </c>
      <c r="C429" s="16" t="s">
        <v>456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45569</v>
      </c>
      <c r="B430" s="6" t="n">
        <v>-102.63</v>
      </c>
      <c r="C430" s="16" t="s">
        <v>457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45569</v>
      </c>
      <c r="B431" s="6" t="n">
        <v>-427.62</v>
      </c>
      <c r="C431" s="16" t="s">
        <v>458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45573</v>
      </c>
      <c r="B432" s="6" t="n">
        <v>-764.6</v>
      </c>
      <c r="C432" s="16" t="s">
        <v>459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45574</v>
      </c>
      <c r="B433" s="6" t="n">
        <v>-207.59</v>
      </c>
      <c r="C433" s="16" t="s">
        <v>460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45574</v>
      </c>
      <c r="B434" s="6" t="n">
        <v>-114.37</v>
      </c>
      <c r="C434" s="16" t="s">
        <v>461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45575</v>
      </c>
      <c r="B435" s="6" t="n">
        <v>-291.43</v>
      </c>
      <c r="C435" s="16" t="s">
        <v>462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45576</v>
      </c>
      <c r="B436" s="6" t="n">
        <v>-429.6</v>
      </c>
      <c r="C436" s="16" t="s">
        <v>329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45580</v>
      </c>
      <c r="B437" s="6" t="n">
        <v>-669.83</v>
      </c>
      <c r="C437" s="16" t="s">
        <v>463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45582</v>
      </c>
      <c r="B438" s="6" t="n">
        <v>-867.6</v>
      </c>
      <c r="C438" s="16" t="s">
        <v>464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45608</v>
      </c>
      <c r="B439" s="6" t="n">
        <v>-103.83</v>
      </c>
      <c r="C439" s="16" t="s">
        <v>465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45614</v>
      </c>
      <c r="B440" s="6" t="n">
        <v>-45</v>
      </c>
      <c r="C440" s="16" t="s">
        <v>466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45631</v>
      </c>
      <c r="B441" s="6" t="n">
        <v>-159.48</v>
      </c>
      <c r="C441" s="16" t="s">
        <v>467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45635</v>
      </c>
      <c r="B442" s="6" t="n">
        <v>-357.92</v>
      </c>
      <c r="C442" s="16" t="s">
        <v>468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45639</v>
      </c>
      <c r="B443" s="6" t="n">
        <v>-488.57</v>
      </c>
      <c r="C443" s="16" t="s">
        <v>469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45660</v>
      </c>
      <c r="B444" s="6" t="n">
        <v>-113.88</v>
      </c>
      <c r="C444" s="16" t="s">
        <v>470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45660</v>
      </c>
      <c r="B445" s="6" t="n">
        <v>-292.84</v>
      </c>
      <c r="C445" s="16" t="s">
        <v>471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45663</v>
      </c>
      <c r="B446" s="6" t="n">
        <v>-457.56</v>
      </c>
      <c r="C446" s="16" t="s">
        <v>472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45665</v>
      </c>
      <c r="B447" s="6" t="n">
        <v>-347.97</v>
      </c>
      <c r="C447" s="16" t="s">
        <v>473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45667</v>
      </c>
      <c r="B448" s="6" t="n">
        <v>-307.49</v>
      </c>
      <c r="C448" s="16" t="s">
        <v>474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45667</v>
      </c>
      <c r="B449" s="6" t="n">
        <v>-140.14</v>
      </c>
      <c r="C449" s="16" t="s">
        <v>475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45667</v>
      </c>
      <c r="B450" s="6" t="n">
        <v>-429.6</v>
      </c>
      <c r="C450" s="16" t="s">
        <v>329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45672</v>
      </c>
      <c r="B451" s="6" t="n">
        <v>-763.37</v>
      </c>
      <c r="C451" s="16" t="s">
        <v>476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45699</v>
      </c>
      <c r="B452" s="6" t="n">
        <v>-102.59</v>
      </c>
      <c r="C452" s="16" t="s">
        <v>477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45722</v>
      </c>
      <c r="B453" s="6" t="n">
        <v>-137.38</v>
      </c>
      <c r="C453" s="16" t="s">
        <v>478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45726</v>
      </c>
      <c r="B454" s="6" t="n">
        <v>-320.89</v>
      </c>
      <c r="C454" s="16" t="s">
        <v>479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45730</v>
      </c>
      <c r="B455" s="6" t="n">
        <v>-425.3</v>
      </c>
      <c r="C455" s="16" t="s">
        <v>480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45750</v>
      </c>
      <c r="B456" s="6" t="n">
        <v>-249.43</v>
      </c>
      <c r="C456" s="16" t="s">
        <v>481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45751</v>
      </c>
      <c r="B457" s="6" t="n">
        <v>-425.29</v>
      </c>
      <c r="C457" s="16" t="s">
        <v>482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45751</v>
      </c>
      <c r="B458" s="6" t="n">
        <v>-94.51</v>
      </c>
      <c r="C458" s="16" t="s">
        <v>483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45756</v>
      </c>
      <c r="B459" s="6" t="n">
        <v>-441.85</v>
      </c>
      <c r="C459" s="16" t="s">
        <v>484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45756</v>
      </c>
      <c r="B460" s="6" t="n">
        <v>-117.09</v>
      </c>
      <c r="C460" s="16" t="s">
        <v>485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45757</v>
      </c>
      <c r="B461" s="6" t="n">
        <v>-258.79</v>
      </c>
      <c r="C461" s="16" t="s">
        <v>486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45758</v>
      </c>
      <c r="B462" s="6" t="n">
        <v>-429.6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45762</v>
      </c>
      <c r="B463" s="6" t="n">
        <v>-610.82</v>
      </c>
      <c r="C463" s="16" t="s">
        <v>487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45790</v>
      </c>
      <c r="B464" s="6" t="n">
        <v>-85.74</v>
      </c>
      <c r="C464" s="16" t="s">
        <v>488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45810</v>
      </c>
      <c r="B465" s="6" t="n">
        <v>-862.53</v>
      </c>
      <c r="C465" s="16" t="s">
        <v>489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45813</v>
      </c>
      <c r="B466" s="6" t="n">
        <v>-125.6</v>
      </c>
      <c r="C466" s="16" t="s">
        <v>490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45817</v>
      </c>
      <c r="B467" s="6" t="n">
        <v>-299.26</v>
      </c>
      <c r="C467" s="16" t="s">
        <v>491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45821</v>
      </c>
      <c r="B468" s="6" t="n">
        <v>-387.9</v>
      </c>
      <c r="C468" s="16" t="s">
        <v>492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45841</v>
      </c>
      <c r="B469" s="6" t="n">
        <v>-88.09</v>
      </c>
      <c r="C469" s="16" t="s">
        <v>493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45841</v>
      </c>
      <c r="B470" s="6" t="n">
        <v>-232.03</v>
      </c>
      <c r="C470" s="16" t="s">
        <v>494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45841</v>
      </c>
      <c r="B471" s="6" t="n">
        <v>-396.42</v>
      </c>
      <c r="C471" s="16" t="s">
        <v>495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-107.09</v>
      </c>
      <c r="C472" s="16" t="s">
        <v>496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-3634.6</v>
      </c>
      <c r="C473" s="16" t="s">
        <v>497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-234.99</v>
      </c>
      <c r="C474" s="16" t="s">
        <v>498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45849</v>
      </c>
      <c r="B475" s="6" t="n">
        <v>-433.6</v>
      </c>
      <c r="C475" s="16" t="s">
        <v>499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45853</v>
      </c>
      <c r="B476" s="6" t="n">
        <v>-578.39</v>
      </c>
      <c r="C476" s="16" t="s">
        <v>500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45856</v>
      </c>
      <c r="B477" s="6" t="n">
        <v>-3940.2</v>
      </c>
      <c r="C477" s="16" t="s">
        <v>501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45881</v>
      </c>
      <c r="B478" s="6" t="n">
        <v>-84.45</v>
      </c>
      <c r="C478" s="16" t="s">
        <v>502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45904</v>
      </c>
      <c r="B479" s="6" t="n">
        <v>-129.36</v>
      </c>
      <c r="C479" s="16" t="s">
        <v>503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45908</v>
      </c>
      <c r="B480" s="6" t="n">
        <v>-308.28</v>
      </c>
      <c r="C480" s="16" t="s">
        <v>504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45915</v>
      </c>
      <c r="B481" s="6" t="n">
        <v>-414.3</v>
      </c>
      <c r="C481" s="16" t="s">
        <v>505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45933</v>
      </c>
      <c r="B482" s="6" t="n">
        <v>-238.98</v>
      </c>
      <c r="C482" s="16" t="s">
        <v>506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45933</v>
      </c>
      <c r="B483" s="6" t="n">
        <v>-90.73</v>
      </c>
      <c r="C483" s="16" t="s">
        <v>507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45936</v>
      </c>
      <c r="B484" s="6" t="n">
        <v>-442.24</v>
      </c>
      <c r="C484" s="16" t="s">
        <v>508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45939</v>
      </c>
      <c r="B485" s="6" t="n">
        <v>-111.72</v>
      </c>
      <c r="C485" s="16" t="s">
        <v>509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45940</v>
      </c>
      <c r="B486" s="6" t="n">
        <v>-433.6</v>
      </c>
      <c r="C486" s="16" t="s">
        <v>499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45940</v>
      </c>
      <c r="B487" s="6" t="n">
        <v>-244.72</v>
      </c>
      <c r="C487" s="16" t="s">
        <v>510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45944</v>
      </c>
      <c r="B488" s="6" t="n">
        <v>-287.05</v>
      </c>
      <c r="C488" s="16" t="s">
        <v>511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45945</v>
      </c>
      <c r="B489" s="6" t="n">
        <v>-590.1</v>
      </c>
      <c r="C489" s="16" t="s">
        <v>512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45973</v>
      </c>
      <c r="B490" s="6" t="n">
        <v>-98.44</v>
      </c>
      <c r="C490" s="16" t="s">
        <v>513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45995</v>
      </c>
      <c r="B491" s="6" t="n">
        <v>-124.73</v>
      </c>
      <c r="C491" s="16" t="s">
        <v>514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45999</v>
      </c>
      <c r="B492" s="6" t="n">
        <v>-287.63</v>
      </c>
      <c r="C492" s="16" t="s">
        <v>515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46006</v>
      </c>
      <c r="B493" s="6" t="n">
        <v>-391.47</v>
      </c>
      <c r="C493" s="16" t="s">
        <v>516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46024</v>
      </c>
      <c r="B494" s="6" t="n">
        <v>-88.4</v>
      </c>
      <c r="C494" s="16" t="s">
        <v>517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46024</v>
      </c>
      <c r="B495" s="6" t="n">
        <v>-230.77</v>
      </c>
      <c r="C495" s="16" t="s">
        <v>518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46028</v>
      </c>
      <c r="B496" s="6" t="n">
        <v>-422.42</v>
      </c>
      <c r="C496" s="16" t="s">
        <v>519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46031</v>
      </c>
      <c r="B497" s="6" t="n">
        <v>-122.82</v>
      </c>
      <c r="C497" s="16" t="s">
        <v>520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46031</v>
      </c>
      <c r="B498" s="6" t="n">
        <v>-433.6</v>
      </c>
      <c r="C498" s="16" t="s">
        <v>499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46033</v>
      </c>
      <c r="B499" s="6" t="n">
        <v>-162.99</v>
      </c>
      <c r="C499" s="16" t="s">
        <v>521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46034</v>
      </c>
      <c r="B500" s="6" t="n">
        <v>-235.15</v>
      </c>
      <c r="C500" s="16" t="s">
        <v>522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46038</v>
      </c>
      <c r="B501" s="6" t="n">
        <v>-610.95</v>
      </c>
      <c r="C501" s="16" t="s">
        <v>523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46063</v>
      </c>
      <c r="B502" s="6" t="n">
        <v>-93.96</v>
      </c>
      <c r="C502" s="16" t="s">
        <v>524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46086</v>
      </c>
      <c r="B503" s="6" t="n">
        <v>-124.48</v>
      </c>
      <c r="C503" s="16" t="s">
        <v>525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46090</v>
      </c>
      <c r="B504" s="6" t="n">
        <v>-299.19</v>
      </c>
      <c r="C504" s="16" t="s">
        <v>526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46094</v>
      </c>
      <c r="B505" s="6" t="n">
        <v>-409.57</v>
      </c>
      <c r="C505" s="16" t="s">
        <v>527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46114</v>
      </c>
      <c r="B506" s="6" t="n">
        <v>-243.48</v>
      </c>
      <c r="C506" s="16" t="s">
        <v>528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46114</v>
      </c>
      <c r="B507" s="6" t="n">
        <v>-91.1</v>
      </c>
      <c r="C507" s="16" t="s">
        <v>529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46118</v>
      </c>
      <c r="B508" s="6" t="n">
        <v>-430.54</v>
      </c>
      <c r="C508" s="16" t="s">
        <v>530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46121</v>
      </c>
      <c r="B509" s="6" t="n">
        <v>-122.94</v>
      </c>
      <c r="C509" s="16" t="s">
        <v>531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46122</v>
      </c>
      <c r="B510" s="6" t="n">
        <v>-433.6</v>
      </c>
      <c r="C510" s="16" t="s">
        <v>499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46122</v>
      </c>
      <c r="B511" s="6" t="n">
        <v>-233.98</v>
      </c>
      <c r="C511" s="16" t="s">
        <v>532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46127</v>
      </c>
      <c r="B512" s="6" t="n">
        <v>-590.14</v>
      </c>
      <c r="C512" s="16" t="s">
        <v>533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46129</v>
      </c>
      <c r="B513" s="6" t="n">
        <v>-292.17</v>
      </c>
      <c r="C513" s="16" t="s">
        <v>534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2" t="n">
        <v>46168.692013889</v>
      </c>
      <c r="B514" s="5" t="n">
        <v>-1441879.63</v>
      </c>
      <c r="C514" s="14" t="s">
        <v>535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/>
      <c r="B515" s="9" t="s">
        <f>=XIRR(B2:B514,A2:A514)</f>
      </c>
      <c r="C515" s="16" t="s">
        <v>536</v>
      </c>
      <c r="D515" s="16"/>
      <c r="E515" s="16"/>
      <c r="F515" s="7"/>
      <c r="G515" s="2" t="s">
        <v>537</v>
      </c>
      <c r="H515" s="6" t="s">
        <f>=SUM(I2:H514)/365</f>
      </c>
    </row>
    <row collapsed="false" customFormat="false" customHeight="false" hidden="false" ht="12.1" outlineLevel="0" r="516">
      <c r="A516" s="13"/>
      <c r="B516" s="5" t="s">
        <f>=-SUM(B2:B514)</f>
      </c>
      <c r="C516" s="16" t="s">
        <v>538</v>
      </c>
      <c r="D516" s="16"/>
      <c r="E516" s="16"/>
      <c r="F516" s="7"/>
      <c r="G516" s="14" t="s">
        <v>539</v>
      </c>
      <c r="H516" s="9" t="s">
        <f>=B516/H515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</row>
    <row collapsed="false" customFormat="false" customHeight="false" hidden="false" ht="12.1" outlineLevel="0" r="2">
      <c r="A2" s="11" t="n">
        <v>44089</v>
      </c>
      <c r="B2" s="6" t="n">
        <v>115716.040796</v>
      </c>
      <c r="C2" s="0" t="s">
        <v>540</v>
      </c>
      <c r="D2" s="11" t="n">
        <v>44089</v>
      </c>
      <c r="E2" s="6" t="n">
        <v>14894.39538</v>
      </c>
      <c r="F2" s="0" t="s">
        <v>540</v>
      </c>
      <c r="G2" s="11" t="n">
        <v>43731</v>
      </c>
      <c r="H2" s="6" t="n">
        <v>4668.616944</v>
      </c>
      <c r="I2" s="0" t="s">
        <v>540</v>
      </c>
      <c r="J2" s="11" t="n">
        <v>43899</v>
      </c>
      <c r="K2" s="6" t="n">
        <v>17502.561525</v>
      </c>
      <c r="L2" s="0" t="s">
        <v>540</v>
      </c>
      <c r="M2" s="11" t="n">
        <v>43783</v>
      </c>
      <c r="N2" s="6" t="n">
        <v>5751.116622</v>
      </c>
      <c r="O2" s="0" t="s">
        <v>540</v>
      </c>
      <c r="P2" s="11" t="n">
        <v>44061</v>
      </c>
      <c r="Q2" s="6" t="n">
        <v>3584.168512</v>
      </c>
      <c r="R2" s="0" t="s">
        <v>540</v>
      </c>
      <c r="S2" s="11" t="n">
        <v>43864</v>
      </c>
      <c r="T2" s="6" t="n">
        <v>11966.00852</v>
      </c>
      <c r="U2" s="0" t="s">
        <v>540</v>
      </c>
      <c r="V2" s="11" t="n">
        <v>43731</v>
      </c>
      <c r="W2" s="6" t="n">
        <v>2970.241524</v>
      </c>
      <c r="X2" s="0" t="s">
        <v>540</v>
      </c>
      <c r="Y2" s="11" t="n">
        <v>43725</v>
      </c>
      <c r="Z2" s="6" t="n">
        <v>9425.11</v>
      </c>
      <c r="AA2" s="0" t="s">
        <v>540</v>
      </c>
      <c r="AB2" s="11" t="n">
        <v>43844</v>
      </c>
      <c r="AC2" s="6" t="n">
        <v>5524.88181</v>
      </c>
      <c r="AD2" s="0" t="s">
        <v>540</v>
      </c>
      <c r="AE2" s="11" t="n">
        <v>43731</v>
      </c>
      <c r="AF2" s="6" t="n">
        <v>4420.245501</v>
      </c>
      <c r="AG2" s="0" t="s">
        <v>540</v>
      </c>
      <c r="AH2" s="11" t="n">
        <v>44071</v>
      </c>
      <c r="AI2" s="6" t="n">
        <v>16892.44</v>
      </c>
      <c r="AJ2" s="0" t="s">
        <v>540</v>
      </c>
      <c r="AK2" s="11" t="n">
        <v>44089</v>
      </c>
      <c r="AL2" s="6" t="n">
        <v>20820.773316</v>
      </c>
      <c r="AM2" s="0" t="s">
        <v>540</v>
      </c>
      <c r="AN2" s="11" t="n">
        <v>43731</v>
      </c>
      <c r="AO2" s="6" t="n">
        <v>6573.862152</v>
      </c>
      <c r="AP2" s="0" t="s">
        <v>540</v>
      </c>
      <c r="AQ2" s="11" t="n">
        <v>43731</v>
      </c>
      <c r="AR2" s="6" t="n">
        <v>2338.57</v>
      </c>
      <c r="AS2" s="0" t="s">
        <v>540</v>
      </c>
      <c r="AT2" s="11" t="n">
        <v>43845</v>
      </c>
      <c r="AU2" s="6" t="n">
        <v>4660.09432</v>
      </c>
      <c r="AV2" s="0" t="s">
        <v>540</v>
      </c>
      <c r="AW2" s="11" t="n">
        <v>43731</v>
      </c>
      <c r="AX2" s="6" t="n">
        <v>2299.191687</v>
      </c>
      <c r="AY2" s="0" t="s">
        <v>540</v>
      </c>
      <c r="AZ2" s="11" t="n">
        <v>44090</v>
      </c>
      <c r="BA2" s="6" t="n">
        <v>36187.425036</v>
      </c>
      <c r="BB2" s="0" t="s">
        <v>540</v>
      </c>
      <c r="BC2" s="11" t="n">
        <v>43726</v>
      </c>
      <c r="BD2" s="6" t="n">
        <v>7805.9</v>
      </c>
      <c r="BE2" s="0" t="s">
        <v>540</v>
      </c>
      <c r="BF2" s="11" t="n">
        <v>43725</v>
      </c>
      <c r="BG2" s="6" t="n">
        <v>9349.07</v>
      </c>
      <c r="BH2" s="0" t="s">
        <v>540</v>
      </c>
      <c r="BI2" s="11" t="n">
        <v>43790</v>
      </c>
      <c r="BJ2" s="6" t="n">
        <v>9825.11</v>
      </c>
      <c r="BK2" s="0" t="s">
        <v>540</v>
      </c>
      <c r="BL2" s="11" t="n">
        <v>43780</v>
      </c>
      <c r="BM2" s="6" t="n">
        <v>7727.86</v>
      </c>
      <c r="BN2" s="0" t="s">
        <v>540</v>
      </c>
      <c r="BO2" s="11" t="n">
        <v>44091</v>
      </c>
      <c r="BP2" s="6" t="n">
        <v>20529.467922</v>
      </c>
      <c r="BQ2" s="0" t="s">
        <v>540</v>
      </c>
      <c r="BR2" s="11" t="n">
        <v>43731</v>
      </c>
      <c r="BS2" s="6" t="n">
        <v>3246.706395</v>
      </c>
      <c r="BT2" s="0" t="s">
        <v>540</v>
      </c>
      <c r="BU2" s="11" t="n">
        <v>43706</v>
      </c>
      <c r="BV2" s="6" t="n">
        <v>904.25</v>
      </c>
      <c r="BW2" s="0" t="s">
        <v>540</v>
      </c>
      <c r="BX2" s="11" t="n">
        <v>43783</v>
      </c>
      <c r="BY2" s="6" t="n">
        <v>5724.152244</v>
      </c>
      <c r="BZ2" s="0" t="s">
        <v>540</v>
      </c>
      <c r="CA2" s="11" t="n">
        <v>44665</v>
      </c>
      <c r="CB2" s="6" t="n">
        <v>4152.0492</v>
      </c>
      <c r="CC2" s="0" t="s">
        <v>541</v>
      </c>
      <c r="CD2" s="11" t="n">
        <v>43731</v>
      </c>
      <c r="CE2" s="6" t="n">
        <v>1866.297501</v>
      </c>
      <c r="CF2" s="0" t="s">
        <v>540</v>
      </c>
      <c r="CG2" s="11" t="n">
        <v>44071</v>
      </c>
      <c r="CH2" s="6" t="n">
        <v>16084.24</v>
      </c>
      <c r="CI2" s="0" t="s">
        <v>540</v>
      </c>
      <c r="CJ2" s="11" t="n">
        <v>43731</v>
      </c>
      <c r="CK2" s="6" t="n">
        <v>3474.007767</v>
      </c>
      <c r="CL2" s="0" t="s">
        <v>540</v>
      </c>
      <c r="CM2" s="11" t="n">
        <v>43789</v>
      </c>
      <c r="CN2" s="6" t="s">
        <f>=2081.73</f>
      </c>
      <c r="CO2" s="0" t="s">
        <v>540</v>
      </c>
    </row>
    <row collapsed="false" customFormat="false" customHeight="false" hidden="false" ht="12.1" outlineLevel="0" r="3">
      <c r="A3" s="11" t="n">
        <v>45453</v>
      </c>
      <c r="B3" s="6" t="n">
        <v>-319.54</v>
      </c>
      <c r="C3" s="0" t="s">
        <v>436</v>
      </c>
      <c r="D3" s="11" t="n">
        <v>44089</v>
      </c>
      <c r="E3" s="6" t="n">
        <v>7447.571264</v>
      </c>
      <c r="F3" s="0" t="s">
        <v>540</v>
      </c>
      <c r="G3" s="11" t="n">
        <v>43749</v>
      </c>
      <c r="H3" s="6" t="n">
        <v>-62.15</v>
      </c>
      <c r="I3" s="0" t="s">
        <v>121</v>
      </c>
      <c r="J3" s="11" t="n">
        <v>43929</v>
      </c>
      <c r="K3" s="6" t="n">
        <v>-27.16</v>
      </c>
      <c r="L3" s="0" t="s">
        <v>172</v>
      </c>
      <c r="M3" s="11" t="n">
        <v>43832</v>
      </c>
      <c r="N3" s="6" t="n">
        <v>-39</v>
      </c>
      <c r="O3" s="0" t="s">
        <v>141</v>
      </c>
      <c r="P3" s="11" t="n">
        <v>44061</v>
      </c>
      <c r="Q3" s="6" t="n">
        <v>3590.00592</v>
      </c>
      <c r="R3" s="0" t="s">
        <v>540</v>
      </c>
      <c r="S3" s="11" t="n">
        <v>43874</v>
      </c>
      <c r="T3" s="6" t="n">
        <v>-17.02</v>
      </c>
      <c r="U3" s="0" t="s">
        <v>159</v>
      </c>
      <c r="V3" s="11" t="n">
        <v>43769</v>
      </c>
      <c r="W3" s="6" t="n">
        <v>1891.291374</v>
      </c>
      <c r="X3" s="0" t="s">
        <v>540</v>
      </c>
      <c r="Y3" s="11" t="n">
        <v>43833</v>
      </c>
      <c r="Z3" s="6" t="n">
        <v>5132.97</v>
      </c>
      <c r="AA3" s="0" t="s">
        <v>540</v>
      </c>
      <c r="AB3" s="11" t="n">
        <v>43894</v>
      </c>
      <c r="AC3" s="6" t="n">
        <v>-37.21</v>
      </c>
      <c r="AD3" s="0" t="s">
        <v>163</v>
      </c>
      <c r="AE3" s="11" t="n">
        <v>43746</v>
      </c>
      <c r="AF3" s="6" t="n">
        <v>-56.4</v>
      </c>
      <c r="AG3" s="0" t="s">
        <v>115</v>
      </c>
      <c r="AH3" s="11" t="n">
        <v>44144</v>
      </c>
      <c r="AI3" s="6" t="n">
        <v>5632.01</v>
      </c>
      <c r="AJ3" s="0" t="s">
        <v>540</v>
      </c>
      <c r="AK3" s="11" t="n">
        <v>44144</v>
      </c>
      <c r="AL3" s="6" t="n">
        <v>18032.54375</v>
      </c>
      <c r="AM3" s="0" t="s">
        <v>540</v>
      </c>
      <c r="AN3" s="11" t="n">
        <v>44077</v>
      </c>
      <c r="AO3" s="6" t="n">
        <v>8956.118088</v>
      </c>
      <c r="AP3" s="0" t="s">
        <v>540</v>
      </c>
      <c r="AQ3" s="11" t="n">
        <v>43780</v>
      </c>
      <c r="AR3" s="6" t="n">
        <v>6544.47</v>
      </c>
      <c r="AS3" s="0" t="s">
        <v>540</v>
      </c>
      <c r="AT3" s="11" t="n">
        <v>43845</v>
      </c>
      <c r="AU3" s="6" t="n">
        <v>2330.04716</v>
      </c>
      <c r="AV3" s="0" t="s">
        <v>540</v>
      </c>
      <c r="AW3" s="11" t="n">
        <v>43731</v>
      </c>
      <c r="AX3" s="6" t="n">
        <v>2299.191687</v>
      </c>
      <c r="AY3" s="0" t="s">
        <v>540</v>
      </c>
      <c r="AZ3" s="11" t="n">
        <v>46168</v>
      </c>
      <c r="BA3" s="8" t="s">
        <f>=-Портфель!J19</f>
      </c>
      <c r="BB3" s="0" t="s">
        <v>542</v>
      </c>
      <c r="BC3" s="11" t="n">
        <v>43845</v>
      </c>
      <c r="BD3" s="6" t="n">
        <v>4094.05</v>
      </c>
      <c r="BE3" s="0" t="s">
        <v>540</v>
      </c>
      <c r="BF3" s="11" t="n">
        <v>43857</v>
      </c>
      <c r="BG3" s="6" t="n">
        <v>4613.31</v>
      </c>
      <c r="BH3" s="0" t="s">
        <v>540</v>
      </c>
      <c r="BI3" s="11" t="n">
        <v>43829</v>
      </c>
      <c r="BJ3" s="6" t="n">
        <v>-275.68</v>
      </c>
      <c r="BK3" s="0" t="s">
        <v>138</v>
      </c>
      <c r="BL3" s="11" t="n">
        <v>43845</v>
      </c>
      <c r="BM3" s="6" t="n">
        <v>-287</v>
      </c>
      <c r="BN3" s="0" t="s">
        <v>147</v>
      </c>
      <c r="BO3" s="11" t="n">
        <v>45280</v>
      </c>
      <c r="BP3" s="6" t="n">
        <v>-81.08</v>
      </c>
      <c r="BQ3" s="0" t="s">
        <v>407</v>
      </c>
      <c r="BR3" s="11" t="n">
        <v>43731</v>
      </c>
      <c r="BS3" s="6" t="n">
        <v>3246.706395</v>
      </c>
      <c r="BT3" s="0" t="s">
        <v>540</v>
      </c>
      <c r="BU3" s="11" t="n">
        <v>43706</v>
      </c>
      <c r="BV3" s="6" t="n">
        <v>5425.51</v>
      </c>
      <c r="BW3" s="0" t="s">
        <v>540</v>
      </c>
      <c r="BX3" s="11" t="n">
        <v>44068</v>
      </c>
      <c r="BY3" s="6" t="n">
        <v>5304.543552</v>
      </c>
      <c r="BZ3" s="0" t="s">
        <v>540</v>
      </c>
      <c r="CA3" s="11" t="n">
        <v>46168</v>
      </c>
      <c r="CB3" s="8" t="s">
        <f>=-Портфель!J28</f>
      </c>
      <c r="CC3" s="0" t="s">
        <v>542</v>
      </c>
      <c r="CD3" s="11" t="n">
        <v>43731</v>
      </c>
      <c r="CE3" s="6" t="n">
        <v>622.524825</v>
      </c>
      <c r="CF3" s="0" t="s">
        <v>540</v>
      </c>
      <c r="CG3" s="11" t="n">
        <v>46168</v>
      </c>
      <c r="CH3" s="8" t="s">
        <f>=-Портфель!J30</f>
      </c>
      <c r="CI3" s="0" t="s">
        <v>542</v>
      </c>
      <c r="CJ3" s="11" t="n">
        <v>43784</v>
      </c>
      <c r="CK3" s="6" t="n">
        <v>-26.2</v>
      </c>
      <c r="CL3" s="0" t="s">
        <v>128</v>
      </c>
      <c r="CM3" s="11" t="n">
        <v>43789</v>
      </c>
      <c r="CN3" s="6" t="s">
        <f>=18735.59</f>
      </c>
      <c r="CO3" s="0" t="s">
        <v>540</v>
      </c>
    </row>
    <row collapsed="false" customFormat="false" customHeight="false" hidden="false" ht="12.1" outlineLevel="0" r="4">
      <c r="A4" s="11" t="n">
        <v>45544</v>
      </c>
      <c r="B4" s="6" t="n">
        <v>-323.36</v>
      </c>
      <c r="C4" s="0" t="s">
        <v>453</v>
      </c>
      <c r="D4" s="11" t="n">
        <v>44091</v>
      </c>
      <c r="E4" s="6" t="n">
        <v>7367.650574</v>
      </c>
      <c r="F4" s="0" t="s">
        <v>540</v>
      </c>
      <c r="G4" s="11" t="n">
        <v>43844</v>
      </c>
      <c r="H4" s="6" t="n">
        <v>-64.6</v>
      </c>
      <c r="I4" s="0" t="s">
        <v>146</v>
      </c>
      <c r="J4" s="11" t="n">
        <v>44020</v>
      </c>
      <c r="K4" s="6" t="n">
        <v>-25.98</v>
      </c>
      <c r="L4" s="0" t="s">
        <v>188</v>
      </c>
      <c r="M4" s="11" t="n">
        <v>43923</v>
      </c>
      <c r="N4" s="6" t="n">
        <v>-50.53</v>
      </c>
      <c r="O4" s="0" t="s">
        <v>169</v>
      </c>
      <c r="P4" s="11" t="n">
        <v>44061</v>
      </c>
      <c r="Q4" s="6" t="n">
        <v>3590.00592</v>
      </c>
      <c r="R4" s="0" t="s">
        <v>540</v>
      </c>
      <c r="S4" s="11" t="n">
        <v>43964</v>
      </c>
      <c r="T4" s="6" t="n">
        <v>-19.83</v>
      </c>
      <c r="U4" s="0" t="s">
        <v>179</v>
      </c>
      <c r="V4" s="11" t="n">
        <v>43811</v>
      </c>
      <c r="W4" s="6" t="n">
        <v>-107.9</v>
      </c>
      <c r="X4" s="0" t="s">
        <v>135</v>
      </c>
      <c r="Y4" s="11" t="n">
        <v>44081</v>
      </c>
      <c r="Z4" s="6" t="n">
        <v>4427.61</v>
      </c>
      <c r="AA4" s="0" t="s">
        <v>540</v>
      </c>
      <c r="AB4" s="11" t="n">
        <v>43985</v>
      </c>
      <c r="AC4" s="6" t="n">
        <v>-40.01</v>
      </c>
      <c r="AD4" s="0" t="s">
        <v>184</v>
      </c>
      <c r="AE4" s="11" t="n">
        <v>43837</v>
      </c>
      <c r="AF4" s="6" t="n">
        <v>-53.86</v>
      </c>
      <c r="AG4" s="0" t="s">
        <v>143</v>
      </c>
      <c r="AH4" s="11" t="n">
        <v>44330</v>
      </c>
      <c r="AI4" s="6" t="n">
        <v>-1315</v>
      </c>
      <c r="AJ4" s="0" t="s">
        <v>253</v>
      </c>
      <c r="AK4" s="11" t="n">
        <v>46168</v>
      </c>
      <c r="AL4" s="8" t="s">
        <f>=-Портфель!J14</f>
      </c>
      <c r="AM4" s="0" t="s">
        <v>542</v>
      </c>
      <c r="AN4" s="11" t="n">
        <v>44089</v>
      </c>
      <c r="AO4" s="6" t="n">
        <v>9260.89946</v>
      </c>
      <c r="AP4" s="0" t="s">
        <v>540</v>
      </c>
      <c r="AQ4" s="11" t="n">
        <v>44144</v>
      </c>
      <c r="AR4" s="6" t="n">
        <v>5041.12</v>
      </c>
      <c r="AS4" s="0" t="s">
        <v>540</v>
      </c>
      <c r="AT4" s="11" t="n">
        <v>43929</v>
      </c>
      <c r="AU4" s="6" t="n">
        <v>-105.64</v>
      </c>
      <c r="AV4" s="0" t="s">
        <v>173</v>
      </c>
      <c r="AW4" s="11" t="n">
        <v>43787</v>
      </c>
      <c r="AX4" s="6" t="n">
        <v>-53.67</v>
      </c>
      <c r="AY4" s="0" t="s">
        <v>129</v>
      </c>
      <c r="AZ4" s="0"/>
      <c r="BA4" s="10" t="s">
        <f>=XIRR(BA2:BA3,AZ2:AZ3)</f>
      </c>
      <c r="BB4" s="0"/>
      <c r="BC4" s="11" t="n">
        <v>44116</v>
      </c>
      <c r="BD4" s="6" t="n">
        <v>-592.3</v>
      </c>
      <c r="BE4" s="0" t="s">
        <v>211</v>
      </c>
      <c r="BF4" s="11" t="n">
        <v>43901</v>
      </c>
      <c r="BG4" s="6" t="n">
        <v>5179.99</v>
      </c>
      <c r="BH4" s="0" t="s">
        <v>540</v>
      </c>
      <c r="BI4" s="11" t="n">
        <v>43901</v>
      </c>
      <c r="BJ4" s="6" t="n">
        <v>5329.66</v>
      </c>
      <c r="BK4" s="0" t="s">
        <v>540</v>
      </c>
      <c r="BL4" s="11" t="n">
        <v>43999</v>
      </c>
      <c r="BM4" s="6" t="n">
        <v>-262.4</v>
      </c>
      <c r="BN4" s="0" t="s">
        <v>185</v>
      </c>
      <c r="BO4" s="11" t="n">
        <v>45456</v>
      </c>
      <c r="BP4" s="6" t="n">
        <v>-132.64</v>
      </c>
      <c r="BQ4" s="0" t="s">
        <v>437</v>
      </c>
      <c r="BR4" s="11" t="n">
        <v>43741</v>
      </c>
      <c r="BS4" s="6" t="n">
        <v>-48.43</v>
      </c>
      <c r="BT4" s="0" t="s">
        <v>112</v>
      </c>
      <c r="BU4" s="11" t="n">
        <v>43816</v>
      </c>
      <c r="BV4" s="6" t="n">
        <v>-308.2</v>
      </c>
      <c r="BW4" s="0" t="s">
        <v>136</v>
      </c>
      <c r="BX4" s="11" t="n">
        <v>44089</v>
      </c>
      <c r="BY4" s="6" t="n">
        <v>-7735.970392</v>
      </c>
      <c r="BZ4" s="0" t="s">
        <v>543</v>
      </c>
      <c r="CA4" s="0"/>
      <c r="CB4" s="10" t="s">
        <f>=XIRR(CB2:CB3,CA2:CA3)</f>
      </c>
      <c r="CC4" s="0"/>
      <c r="CD4" s="11" t="n">
        <v>43731</v>
      </c>
      <c r="CE4" s="6" t="n">
        <v>1866.297501</v>
      </c>
      <c r="CF4" s="0" t="s">
        <v>540</v>
      </c>
      <c r="CG4" s="0"/>
      <c r="CH4" s="10" t="s">
        <f>=XIRR(CH2:CH3,CG2:CG3)</f>
      </c>
      <c r="CI4" s="0"/>
      <c r="CJ4" s="11" t="n">
        <v>43844</v>
      </c>
      <c r="CK4" s="6" t="n">
        <v>3318.58593</v>
      </c>
      <c r="CL4" s="0" t="s">
        <v>540</v>
      </c>
      <c r="CM4" s="11" t="n">
        <v>43847</v>
      </c>
      <c r="CN4" s="6" t="s">
        <f>=-466.2</f>
      </c>
      <c r="CO4" s="0" t="s">
        <v>149</v>
      </c>
    </row>
    <row collapsed="false" customFormat="false" customHeight="false" hidden="false" ht="12.1" outlineLevel="0" r="5">
      <c r="A5" s="11" t="n">
        <v>45635</v>
      </c>
      <c r="B5" s="6" t="n">
        <v>-357.92</v>
      </c>
      <c r="C5" s="0" t="s">
        <v>468</v>
      </c>
      <c r="D5" s="11" t="n">
        <v>44109</v>
      </c>
      <c r="E5" s="6" t="n">
        <v>-253.02</v>
      </c>
      <c r="F5" s="0" t="s">
        <v>206</v>
      </c>
      <c r="G5" s="11" t="n">
        <v>43934</v>
      </c>
      <c r="H5" s="6" t="n">
        <v>-78.18</v>
      </c>
      <c r="I5" s="0" t="s">
        <v>175</v>
      </c>
      <c r="J5" s="11" t="n">
        <v>44089</v>
      </c>
      <c r="K5" s="6" t="n">
        <v>25453.090916</v>
      </c>
      <c r="L5" s="0" t="s">
        <v>540</v>
      </c>
      <c r="M5" s="11" t="n">
        <v>44014</v>
      </c>
      <c r="N5" s="6" t="n">
        <v>-45.79</v>
      </c>
      <c r="O5" s="0" t="s">
        <v>187</v>
      </c>
      <c r="P5" s="11" t="n">
        <v>44061</v>
      </c>
      <c r="Q5" s="6" t="n">
        <v>3590.00592</v>
      </c>
      <c r="R5" s="0" t="s">
        <v>540</v>
      </c>
      <c r="S5" s="11" t="n">
        <v>44056</v>
      </c>
      <c r="T5" s="6" t="n">
        <v>-19.77</v>
      </c>
      <c r="U5" s="0" t="s">
        <v>197</v>
      </c>
      <c r="V5" s="11" t="n">
        <v>43902</v>
      </c>
      <c r="W5" s="6" t="n">
        <v>-243</v>
      </c>
      <c r="X5" s="0" t="s">
        <v>165</v>
      </c>
      <c r="Y5" s="11" t="n">
        <v>44109</v>
      </c>
      <c r="Z5" s="6" t="n">
        <v>-1302</v>
      </c>
      <c r="AA5" s="0" t="s">
        <v>205</v>
      </c>
      <c r="AB5" s="11" t="n">
        <v>44076</v>
      </c>
      <c r="AC5" s="6" t="n">
        <v>-42.68</v>
      </c>
      <c r="AD5" s="0" t="s">
        <v>200</v>
      </c>
      <c r="AE5" s="11" t="n">
        <v>43928</v>
      </c>
      <c r="AF5" s="6" t="n">
        <v>-66.47</v>
      </c>
      <c r="AG5" s="0" t="s">
        <v>171</v>
      </c>
      <c r="AH5" s="11" t="n">
        <v>45093</v>
      </c>
      <c r="AI5" s="6" t="n">
        <v>-673.4</v>
      </c>
      <c r="AJ5" s="0" t="s">
        <v>377</v>
      </c>
      <c r="AK5" s="0"/>
      <c r="AL5" s="10" t="s">
        <f>=XIRR(AL2:AL4,AK2:AK4)</f>
      </c>
      <c r="AM5" s="0"/>
      <c r="AN5" s="11" t="n">
        <v>46168</v>
      </c>
      <c r="AO5" s="8" t="s">
        <f>=-Портфель!J15</f>
      </c>
      <c r="AP5" s="0" t="s">
        <v>542</v>
      </c>
      <c r="AQ5" s="11" t="n">
        <v>44144</v>
      </c>
      <c r="AR5" s="6" t="n">
        <v>5041.72</v>
      </c>
      <c r="AS5" s="0" t="s">
        <v>540</v>
      </c>
      <c r="AT5" s="11" t="n">
        <v>44021</v>
      </c>
      <c r="AU5" s="6" t="n">
        <v>-99.73</v>
      </c>
      <c r="AV5" s="0" t="s">
        <v>189</v>
      </c>
      <c r="AW5" s="11" t="n">
        <v>43874</v>
      </c>
      <c r="AX5" s="6" t="n">
        <v>-52.96</v>
      </c>
      <c r="AY5" s="0" t="s">
        <v>158</v>
      </c>
      <c r="AZ5" s="0"/>
      <c r="BA5" s="8" t="s">
        <f>=-SUM(BA2:BA3)</f>
      </c>
      <c r="BB5" s="0" t="s">
        <v>544</v>
      </c>
      <c r="BC5" s="11" t="n">
        <v>44333</v>
      </c>
      <c r="BD5" s="6" t="n">
        <v>-587.3</v>
      </c>
      <c r="BE5" s="0" t="s">
        <v>254</v>
      </c>
      <c r="BF5" s="11" t="n">
        <v>44028</v>
      </c>
      <c r="BG5" s="6" t="n">
        <v>-1193.6</v>
      </c>
      <c r="BH5" s="0" t="s">
        <v>193</v>
      </c>
      <c r="BI5" s="11" t="n">
        <v>44116</v>
      </c>
      <c r="BJ5" s="6" t="n">
        <v>-198.62</v>
      </c>
      <c r="BK5" s="0" t="s">
        <v>210</v>
      </c>
      <c r="BL5" s="11" t="n">
        <v>44070</v>
      </c>
      <c r="BM5" s="6" t="n">
        <v>7779.89</v>
      </c>
      <c r="BN5" s="0" t="s">
        <v>540</v>
      </c>
      <c r="BO5" s="11" t="n">
        <v>46168</v>
      </c>
      <c r="BP5" s="8" t="s">
        <f>=-Портфель!J24</f>
      </c>
      <c r="BQ5" s="0" t="s">
        <v>542</v>
      </c>
      <c r="BR5" s="11" t="n">
        <v>43832</v>
      </c>
      <c r="BS5" s="6" t="n">
        <v>-50.14</v>
      </c>
      <c r="BT5" s="0" t="s">
        <v>140</v>
      </c>
      <c r="BU5" s="11" t="n">
        <v>43845</v>
      </c>
      <c r="BV5" s="6" t="n">
        <v>5332.67</v>
      </c>
      <c r="BW5" s="0" t="s">
        <v>540</v>
      </c>
      <c r="BX5" s="11" t="n">
        <v>44089</v>
      </c>
      <c r="BY5" s="6" t="n">
        <v>15518.26396</v>
      </c>
      <c r="BZ5" s="0" t="s">
        <v>540</v>
      </c>
      <c r="CA5" s="0"/>
      <c r="CB5" s="8" t="s">
        <f>=-SUM(CB2:CB3)</f>
      </c>
      <c r="CC5" s="0" t="s">
        <v>544</v>
      </c>
      <c r="CD5" s="11" t="n">
        <v>43811</v>
      </c>
      <c r="CE5" s="6" t="n">
        <v>-68.01</v>
      </c>
      <c r="CF5" s="0" t="s">
        <v>134</v>
      </c>
      <c r="CG5" s="0"/>
      <c r="CH5" s="8" t="s">
        <f>=-SUM(CH2:CH3)</f>
      </c>
      <c r="CI5" s="0" t="s">
        <v>544</v>
      </c>
      <c r="CJ5" s="11" t="n">
        <v>43879</v>
      </c>
      <c r="CK5" s="6" t="n">
        <v>-52.29</v>
      </c>
      <c r="CL5" s="0" t="s">
        <v>161</v>
      </c>
      <c r="CM5" s="11" t="n">
        <v>43938</v>
      </c>
      <c r="CN5" s="6" t="s">
        <f>=-466.2</f>
      </c>
      <c r="CO5" s="0" t="s">
        <v>149</v>
      </c>
    </row>
    <row collapsed="false" customFormat="false" customHeight="false" hidden="false" ht="12.1" outlineLevel="0" r="6">
      <c r="A6" s="11" t="n">
        <v>45726</v>
      </c>
      <c r="B6" s="6" t="n">
        <v>-320.89</v>
      </c>
      <c r="C6" s="0" t="s">
        <v>479</v>
      </c>
      <c r="D6" s="11" t="n">
        <v>44201</v>
      </c>
      <c r="E6" s="6" t="n">
        <v>-239.36</v>
      </c>
      <c r="F6" s="0" t="s">
        <v>229</v>
      </c>
      <c r="G6" s="11" t="n">
        <v>43935</v>
      </c>
      <c r="H6" s="6" t="n">
        <v>-77.94</v>
      </c>
      <c r="I6" s="0" t="s">
        <v>176</v>
      </c>
      <c r="J6" s="11" t="n">
        <v>44112</v>
      </c>
      <c r="K6" s="6" t="n">
        <v>-56.23</v>
      </c>
      <c r="L6" s="0" t="s">
        <v>209</v>
      </c>
      <c r="M6" s="11" t="n">
        <v>44068</v>
      </c>
      <c r="N6" s="6" t="n">
        <v>9381.183504</v>
      </c>
      <c r="O6" s="0" t="s">
        <v>540</v>
      </c>
      <c r="P6" s="11" t="n">
        <v>44089</v>
      </c>
      <c r="Q6" s="6" t="n">
        <v>7503.607364</v>
      </c>
      <c r="R6" s="0" t="s">
        <v>540</v>
      </c>
      <c r="S6" s="11" t="n">
        <v>44089</v>
      </c>
      <c r="T6" s="6" t="n">
        <v>15348.661364</v>
      </c>
      <c r="U6" s="0" t="s">
        <v>540</v>
      </c>
      <c r="V6" s="11" t="n">
        <v>43902</v>
      </c>
      <c r="W6" s="6" t="n">
        <v>1866.13392</v>
      </c>
      <c r="X6" s="0" t="s">
        <v>540</v>
      </c>
      <c r="Y6" s="11" t="n">
        <v>44144</v>
      </c>
      <c r="Z6" s="6" t="n">
        <v>4569.28</v>
      </c>
      <c r="AA6" s="0" t="s">
        <v>540</v>
      </c>
      <c r="AB6" s="11" t="n">
        <v>44082</v>
      </c>
      <c r="AC6" s="6" t="n">
        <v>8525.90889</v>
      </c>
      <c r="AD6" s="0" t="s">
        <v>540</v>
      </c>
      <c r="AE6" s="11" t="n">
        <v>44071</v>
      </c>
      <c r="AF6" s="6" t="n">
        <v>3945.344376</v>
      </c>
      <c r="AG6" s="0" t="s">
        <v>540</v>
      </c>
      <c r="AH6" s="11" t="n">
        <v>45457</v>
      </c>
      <c r="AI6" s="6" t="n">
        <v>-2415</v>
      </c>
      <c r="AJ6" s="0" t="s">
        <v>438</v>
      </c>
      <c r="AK6" s="0"/>
      <c r="AL6" s="8" t="s">
        <f>=-SUM(AL2:AL4)</f>
      </c>
      <c r="AM6" s="0" t="s">
        <v>544</v>
      </c>
      <c r="AN6" s="0"/>
      <c r="AO6" s="10" t="s">
        <f>=XIRR(AO2:AO5,AN2:AN5)</f>
      </c>
      <c r="AP6" s="0"/>
      <c r="AQ6" s="11" t="n">
        <v>45555</v>
      </c>
      <c r="AR6" s="6" t="n">
        <v>-418</v>
      </c>
      <c r="AS6" s="0" t="s">
        <v>455</v>
      </c>
      <c r="AT6" s="11" t="n">
        <v>44069</v>
      </c>
      <c r="AU6" s="6" t="n">
        <v>4455.108354</v>
      </c>
      <c r="AV6" s="0" t="s">
        <v>540</v>
      </c>
      <c r="AW6" s="11" t="n">
        <v>43966</v>
      </c>
      <c r="AX6" s="6" t="n">
        <v>-26.61</v>
      </c>
      <c r="AY6" s="0" t="s">
        <v>181</v>
      </c>
      <c r="AZ6" s="0"/>
      <c r="BA6" s="0"/>
      <c r="BB6" s="0"/>
      <c r="BC6" s="11" t="n">
        <v>44333</v>
      </c>
      <c r="BD6" s="6" t="n">
        <v>-598.6</v>
      </c>
      <c r="BE6" s="0" t="s">
        <v>255</v>
      </c>
      <c r="BF6" s="11" t="n">
        <v>44081</v>
      </c>
      <c r="BG6" s="6" t="n">
        <v>1772.29</v>
      </c>
      <c r="BH6" s="0" t="s">
        <v>540</v>
      </c>
      <c r="BI6" s="11" t="n">
        <v>44386</v>
      </c>
      <c r="BJ6" s="6" t="n">
        <v>-245.9</v>
      </c>
      <c r="BK6" s="0" t="s">
        <v>267</v>
      </c>
      <c r="BL6" s="11" t="n">
        <v>44097</v>
      </c>
      <c r="BM6" s="6" t="n">
        <v>-210.8</v>
      </c>
      <c r="BN6" s="0" t="s">
        <v>201</v>
      </c>
      <c r="BO6" s="0"/>
      <c r="BP6" s="10" t="s">
        <f>=XIRR(BP2:BP5,BO2:BO5)</f>
      </c>
      <c r="BQ6" s="0"/>
      <c r="BR6" s="11" t="n">
        <v>43923</v>
      </c>
      <c r="BS6" s="6" t="n">
        <v>-62.96</v>
      </c>
      <c r="BT6" s="0" t="s">
        <v>170</v>
      </c>
      <c r="BU6" s="11" t="n">
        <v>44023</v>
      </c>
      <c r="BV6" s="6" t="n">
        <v>-313</v>
      </c>
      <c r="BW6" s="0" t="s">
        <v>190</v>
      </c>
      <c r="BX6" s="11" t="n">
        <v>45100</v>
      </c>
      <c r="BY6" s="6" t="n">
        <v>-447.3</v>
      </c>
      <c r="BZ6" s="0" t="s">
        <v>378</v>
      </c>
      <c r="CA6" s="0"/>
      <c r="CB6" s="0"/>
      <c r="CC6" s="0"/>
      <c r="CD6" s="11" t="n">
        <v>43902</v>
      </c>
      <c r="CE6" s="6" t="n">
        <v>-76.48</v>
      </c>
      <c r="CF6" s="0" t="s">
        <v>166</v>
      </c>
      <c r="CG6" s="0"/>
      <c r="CH6" s="0"/>
      <c r="CI6" s="0"/>
      <c r="CJ6" s="11" t="n">
        <v>43970</v>
      </c>
      <c r="CK6" s="6" t="n">
        <v>-60.28</v>
      </c>
      <c r="CL6" s="0" t="s">
        <v>182</v>
      </c>
      <c r="CM6" s="11" t="n">
        <v>44029</v>
      </c>
      <c r="CN6" s="6" t="s">
        <f>=-466.2</f>
      </c>
      <c r="CO6" s="0" t="s">
        <v>149</v>
      </c>
    </row>
    <row collapsed="false" customFormat="false" customHeight="false" hidden="false" ht="12.1" outlineLevel="0" r="7">
      <c r="A7" s="11" t="n">
        <v>45817</v>
      </c>
      <c r="B7" s="6" t="n">
        <v>-299.26</v>
      </c>
      <c r="C7" s="0" t="s">
        <v>491</v>
      </c>
      <c r="D7" s="11" t="n">
        <v>44287</v>
      </c>
      <c r="E7" s="6" t="n">
        <v>-245.06</v>
      </c>
      <c r="F7" s="0" t="s">
        <v>244</v>
      </c>
      <c r="G7" s="11" t="n">
        <v>44025</v>
      </c>
      <c r="H7" s="6" t="n">
        <v>-75.5</v>
      </c>
      <c r="I7" s="0" t="s">
        <v>191</v>
      </c>
      <c r="J7" s="11" t="n">
        <v>44203</v>
      </c>
      <c r="K7" s="6" t="n">
        <v>-58.36</v>
      </c>
      <c r="L7" s="0" t="s">
        <v>230</v>
      </c>
      <c r="M7" s="11" t="n">
        <v>44089</v>
      </c>
      <c r="N7" s="6" t="n">
        <v>9071.123868</v>
      </c>
      <c r="O7" s="0" t="s">
        <v>540</v>
      </c>
      <c r="P7" s="11" t="n">
        <v>44089</v>
      </c>
      <c r="Q7" s="6" t="n">
        <v>7503.607364</v>
      </c>
      <c r="R7" s="0" t="s">
        <v>540</v>
      </c>
      <c r="S7" s="11" t="n">
        <v>44147</v>
      </c>
      <c r="T7" s="6" t="n">
        <v>-44.2</v>
      </c>
      <c r="U7" s="0" t="s">
        <v>223</v>
      </c>
      <c r="V7" s="11" t="n">
        <v>43902</v>
      </c>
      <c r="W7" s="6" t="n">
        <v>1244.32752</v>
      </c>
      <c r="X7" s="0" t="s">
        <v>540</v>
      </c>
      <c r="Y7" s="11" t="n">
        <v>44144</v>
      </c>
      <c r="Z7" s="6" t="n">
        <v>6853.93</v>
      </c>
      <c r="AA7" s="0" t="s">
        <v>540</v>
      </c>
      <c r="AB7" s="11" t="n">
        <v>44167</v>
      </c>
      <c r="AC7" s="6" t="n">
        <v>-89.29</v>
      </c>
      <c r="AD7" s="0" t="s">
        <v>225</v>
      </c>
      <c r="AE7" s="11" t="n">
        <v>44071</v>
      </c>
      <c r="AF7" s="6" t="n">
        <v>5259.706814</v>
      </c>
      <c r="AG7" s="0" t="s">
        <v>540</v>
      </c>
      <c r="AH7" s="11" t="n">
        <v>45848</v>
      </c>
      <c r="AI7" s="6" t="n">
        <v>-3634.6</v>
      </c>
      <c r="AJ7" s="0" t="s">
        <v>497</v>
      </c>
      <c r="AK7" s="0"/>
      <c r="AL7" s="0"/>
      <c r="AM7" s="0"/>
      <c r="AN7" s="0"/>
      <c r="AO7" s="8" t="s">
        <f>=-SUM(AO2:AO5)</f>
      </c>
      <c r="AP7" s="0" t="s">
        <v>544</v>
      </c>
      <c r="AQ7" s="11" t="n">
        <v>46168</v>
      </c>
      <c r="AR7" s="8" t="s">
        <f>=-Портфель!J16</f>
      </c>
      <c r="AS7" s="0" t="s">
        <v>542</v>
      </c>
      <c r="AT7" s="11" t="n">
        <v>44069</v>
      </c>
      <c r="AU7" s="6" t="n">
        <v>4455.108354</v>
      </c>
      <c r="AV7" s="0" t="s">
        <v>540</v>
      </c>
      <c r="AW7" s="11" t="n">
        <v>44056</v>
      </c>
      <c r="AX7" s="6" t="n">
        <v>-26.36</v>
      </c>
      <c r="AY7" s="0" t="s">
        <v>198</v>
      </c>
      <c r="AZ7" s="0"/>
      <c r="BA7" s="0"/>
      <c r="BB7" s="0"/>
      <c r="BC7" s="11" t="n">
        <v>46168</v>
      </c>
      <c r="BD7" s="8" t="s">
        <f>=-Портфель!J20</f>
      </c>
      <c r="BE7" s="0" t="s">
        <v>542</v>
      </c>
      <c r="BF7" s="11" t="n">
        <v>44081</v>
      </c>
      <c r="BG7" s="6" t="n">
        <v>3544.57</v>
      </c>
      <c r="BH7" s="0" t="s">
        <v>540</v>
      </c>
      <c r="BI7" s="11" t="n">
        <v>44481</v>
      </c>
      <c r="BJ7" s="6" t="n">
        <v>-330.96</v>
      </c>
      <c r="BK7" s="0" t="s">
        <v>285</v>
      </c>
      <c r="BL7" s="11" t="n">
        <v>44210</v>
      </c>
      <c r="BM7" s="6" t="n">
        <v>-832.4</v>
      </c>
      <c r="BN7" s="0" t="s">
        <v>232</v>
      </c>
      <c r="BO7" s="0"/>
      <c r="BP7" s="8" t="s">
        <f>=-SUM(BP2:BP5)</f>
      </c>
      <c r="BQ7" s="0" t="s">
        <v>544</v>
      </c>
      <c r="BR7" s="11" t="n">
        <v>44013</v>
      </c>
      <c r="BS7" s="6" t="n">
        <v>-57.06</v>
      </c>
      <c r="BT7" s="0" t="s">
        <v>186</v>
      </c>
      <c r="BU7" s="11" t="n">
        <v>44103</v>
      </c>
      <c r="BV7" s="6" t="n">
        <v>-261</v>
      </c>
      <c r="BW7" s="0" t="s">
        <v>202</v>
      </c>
      <c r="BX7" s="11" t="n">
        <v>45393</v>
      </c>
      <c r="BY7" s="6" t="n">
        <v>-481.95</v>
      </c>
      <c r="BZ7" s="0" t="s">
        <v>428</v>
      </c>
      <c r="CA7" s="0"/>
      <c r="CB7" s="0"/>
      <c r="CC7" s="0"/>
      <c r="CD7" s="11" t="n">
        <v>46168</v>
      </c>
      <c r="CE7" s="8" t="s">
        <f>=-Портфель!J29</f>
      </c>
      <c r="CF7" s="0" t="s">
        <v>542</v>
      </c>
      <c r="CG7" s="0"/>
      <c r="CH7" s="0"/>
      <c r="CI7" s="0"/>
      <c r="CJ7" s="11" t="n">
        <v>44060</v>
      </c>
      <c r="CK7" s="6" t="n">
        <v>-61.94</v>
      </c>
      <c r="CL7" s="0" t="s">
        <v>199</v>
      </c>
      <c r="CM7" s="11" t="n">
        <v>44120</v>
      </c>
      <c r="CN7" s="6" t="s">
        <f>=-464.2</f>
      </c>
      <c r="CO7" s="0" t="s">
        <v>213</v>
      </c>
    </row>
    <row collapsed="false" customFormat="false" customHeight="false" hidden="false" ht="12.1" outlineLevel="0" r="8">
      <c r="A8" s="11" t="n">
        <v>45908</v>
      </c>
      <c r="B8" s="6" t="n">
        <v>-308.28</v>
      </c>
      <c r="C8" s="0" t="s">
        <v>504</v>
      </c>
      <c r="D8" s="11" t="n">
        <v>44379</v>
      </c>
      <c r="E8" s="6" t="n">
        <v>-236.22</v>
      </c>
      <c r="F8" s="0" t="s">
        <v>263</v>
      </c>
      <c r="G8" s="11" t="n">
        <v>44026</v>
      </c>
      <c r="H8" s="6" t="n">
        <v>-74.99</v>
      </c>
      <c r="I8" s="0" t="s">
        <v>192</v>
      </c>
      <c r="J8" s="11" t="n">
        <v>44294</v>
      </c>
      <c r="K8" s="6" t="n">
        <v>-61.44</v>
      </c>
      <c r="L8" s="0" t="s">
        <v>247</v>
      </c>
      <c r="M8" s="11" t="n">
        <v>44105</v>
      </c>
      <c r="N8" s="6" t="n">
        <v>-204.05</v>
      </c>
      <c r="O8" s="0" t="s">
        <v>204</v>
      </c>
      <c r="P8" s="11" t="n">
        <v>44140</v>
      </c>
      <c r="Q8" s="6" t="n">
        <v>-190.4</v>
      </c>
      <c r="R8" s="0" t="s">
        <v>219</v>
      </c>
      <c r="S8" s="11" t="n">
        <v>44238</v>
      </c>
      <c r="T8" s="6" t="n">
        <v>-42.83</v>
      </c>
      <c r="U8" s="0" t="s">
        <v>238</v>
      </c>
      <c r="V8" s="11" t="n">
        <v>44144</v>
      </c>
      <c r="W8" s="6" t="n">
        <v>11754.1125</v>
      </c>
      <c r="X8" s="0" t="s">
        <v>540</v>
      </c>
      <c r="Y8" s="11" t="n">
        <v>44328</v>
      </c>
      <c r="Z8" s="6" t="n">
        <v>-2115</v>
      </c>
      <c r="AA8" s="0" t="s">
        <v>251</v>
      </c>
      <c r="AB8" s="11" t="n">
        <v>44258</v>
      </c>
      <c r="AC8" s="6" t="n">
        <v>-87.25</v>
      </c>
      <c r="AD8" s="0" t="s">
        <v>242</v>
      </c>
      <c r="AE8" s="11" t="n">
        <v>44089</v>
      </c>
      <c r="AF8" s="6" t="n">
        <v>6357.482332</v>
      </c>
      <c r="AG8" s="0" t="s">
        <v>540</v>
      </c>
      <c r="AH8" s="11" t="n">
        <v>46168</v>
      </c>
      <c r="AI8" s="8" t="s">
        <f>=-Портфель!J13</f>
      </c>
      <c r="AJ8" s="0" t="s">
        <v>542</v>
      </c>
      <c r="AK8" s="0"/>
      <c r="AL8" s="0"/>
      <c r="AM8" s="0"/>
      <c r="AN8" s="0"/>
      <c r="AO8" s="0"/>
      <c r="AP8" s="0"/>
      <c r="AQ8" s="0"/>
      <c r="AR8" s="10" t="s">
        <f>=XIRR(AR2:AR7,AQ2:AQ7)</f>
      </c>
      <c r="AS8" s="0"/>
      <c r="AT8" s="11" t="n">
        <v>44091</v>
      </c>
      <c r="AU8" s="6" t="n">
        <v>10899.747066</v>
      </c>
      <c r="AV8" s="0" t="s">
        <v>540</v>
      </c>
      <c r="AW8" s="11" t="n">
        <v>44091</v>
      </c>
      <c r="AX8" s="6" t="n">
        <v>8019.522434</v>
      </c>
      <c r="AY8" s="0" t="s">
        <v>540</v>
      </c>
      <c r="AZ8" s="0"/>
      <c r="BA8" s="0"/>
      <c r="BB8" s="0"/>
      <c r="BC8" s="0"/>
      <c r="BD8" s="10" t="s">
        <f>=XIRR(BD2:BD7,BC2:BC7)</f>
      </c>
      <c r="BE8" s="0"/>
      <c r="BF8" s="11" t="n">
        <v>44392</v>
      </c>
      <c r="BG8" s="6" t="n">
        <v>-1310</v>
      </c>
      <c r="BH8" s="0" t="s">
        <v>270</v>
      </c>
      <c r="BI8" s="11" t="n">
        <v>44571</v>
      </c>
      <c r="BJ8" s="6" t="n">
        <v>-199.54</v>
      </c>
      <c r="BK8" s="0" t="s">
        <v>301</v>
      </c>
      <c r="BL8" s="11" t="n">
        <v>44364</v>
      </c>
      <c r="BM8" s="6" t="n">
        <v>-329</v>
      </c>
      <c r="BN8" s="0" t="s">
        <v>259</v>
      </c>
      <c r="BO8" s="0"/>
      <c r="BP8" s="0"/>
      <c r="BQ8" s="0"/>
      <c r="BR8" s="11" t="n">
        <v>44105</v>
      </c>
      <c r="BS8" s="6" t="n">
        <v>-63.82</v>
      </c>
      <c r="BT8" s="0" t="s">
        <v>203</v>
      </c>
      <c r="BU8" s="11" t="n">
        <v>44193</v>
      </c>
      <c r="BV8" s="6" t="n">
        <v>-530.6</v>
      </c>
      <c r="BW8" s="0" t="s">
        <v>226</v>
      </c>
      <c r="BX8" s="11" t="n">
        <v>45756</v>
      </c>
      <c r="BY8" s="6" t="n">
        <v>-441.85</v>
      </c>
      <c r="BZ8" s="0" t="s">
        <v>484</v>
      </c>
      <c r="CA8" s="0"/>
      <c r="CB8" s="0"/>
      <c r="CC8" s="0"/>
      <c r="CD8" s="0"/>
      <c r="CE8" s="10" t="s">
        <f>=XIRR(CE2:CE7,CD2:CD7)</f>
      </c>
      <c r="CF8" s="0"/>
      <c r="CG8" s="0"/>
      <c r="CH8" s="0"/>
      <c r="CI8" s="0"/>
      <c r="CJ8" s="11" t="n">
        <v>44153</v>
      </c>
      <c r="CK8" s="6" t="n">
        <v>-64.51</v>
      </c>
      <c r="CL8" s="0" t="s">
        <v>224</v>
      </c>
      <c r="CM8" s="11" t="n">
        <v>44211</v>
      </c>
      <c r="CN8" s="6" t="s">
        <f>=-405.2</f>
      </c>
      <c r="CO8" s="0" t="s">
        <v>234</v>
      </c>
    </row>
    <row collapsed="false" customFormat="false" customHeight="false" hidden="false" ht="12.1" outlineLevel="0" r="9">
      <c r="A9" s="11" t="n">
        <v>45999</v>
      </c>
      <c r="B9" s="6" t="n">
        <v>-287.63</v>
      </c>
      <c r="C9" s="0" t="s">
        <v>515</v>
      </c>
      <c r="D9" s="11" t="n">
        <v>44473</v>
      </c>
      <c r="E9" s="6" t="n">
        <v>-262.52</v>
      </c>
      <c r="F9" s="0" t="s">
        <v>279</v>
      </c>
      <c r="G9" s="11" t="n">
        <v>44070</v>
      </c>
      <c r="H9" s="6" t="n">
        <v>7158.726783</v>
      </c>
      <c r="I9" s="0" t="s">
        <v>540</v>
      </c>
      <c r="J9" s="11" t="n">
        <v>44385</v>
      </c>
      <c r="K9" s="6" t="n">
        <v>-58.51</v>
      </c>
      <c r="L9" s="0" t="s">
        <v>265</v>
      </c>
      <c r="M9" s="11" t="n">
        <v>44200</v>
      </c>
      <c r="N9" s="6" t="n">
        <v>-191.34</v>
      </c>
      <c r="O9" s="0" t="s">
        <v>228</v>
      </c>
      <c r="P9" s="11" t="n">
        <v>44231</v>
      </c>
      <c r="Q9" s="6" t="n">
        <v>-190.5</v>
      </c>
      <c r="R9" s="0" t="s">
        <v>236</v>
      </c>
      <c r="S9" s="11" t="n">
        <v>44329</v>
      </c>
      <c r="T9" s="6" t="n">
        <v>-42.94</v>
      </c>
      <c r="U9" s="0" t="s">
        <v>252</v>
      </c>
      <c r="V9" s="11" t="n">
        <v>44454</v>
      </c>
      <c r="W9" s="6" t="n">
        <v>-294.5</v>
      </c>
      <c r="X9" s="0" t="s">
        <v>275</v>
      </c>
      <c r="Y9" s="11" t="n">
        <v>45057</v>
      </c>
      <c r="Z9" s="6" t="n">
        <v>-2827</v>
      </c>
      <c r="AA9" s="0" t="s">
        <v>372</v>
      </c>
      <c r="AB9" s="11" t="n">
        <v>44349</v>
      </c>
      <c r="AC9" s="6" t="n">
        <v>-89.35</v>
      </c>
      <c r="AD9" s="0" t="s">
        <v>258</v>
      </c>
      <c r="AE9" s="11" t="n">
        <v>44292</v>
      </c>
      <c r="AF9" s="6" t="n">
        <v>-267.96</v>
      </c>
      <c r="AG9" s="0" t="s">
        <v>246</v>
      </c>
      <c r="AH9" s="0"/>
      <c r="AI9" s="10" t="s">
        <f>=XIRR(AI2:AI8,AH2:AH8)</f>
      </c>
      <c r="AJ9" s="0"/>
      <c r="AK9" s="0"/>
      <c r="AL9" s="0"/>
      <c r="AM9" s="0"/>
      <c r="AN9" s="0"/>
      <c r="AO9" s="0"/>
      <c r="AP9" s="0"/>
      <c r="AQ9" s="0"/>
      <c r="AR9" s="8" t="s">
        <f>=-SUM(AR2:AR7)</f>
      </c>
      <c r="AS9" s="0" t="s">
        <v>544</v>
      </c>
      <c r="AT9" s="11" t="n">
        <v>44112</v>
      </c>
      <c r="AU9" s="6" t="n">
        <v>-438.88</v>
      </c>
      <c r="AV9" s="0" t="s">
        <v>208</v>
      </c>
      <c r="AW9" s="11" t="n">
        <v>44147</v>
      </c>
      <c r="AX9" s="6" t="n">
        <v>-68.59</v>
      </c>
      <c r="AY9" s="0" t="s">
        <v>222</v>
      </c>
      <c r="AZ9" s="0"/>
      <c r="BA9" s="0"/>
      <c r="BB9" s="0"/>
      <c r="BC9" s="0"/>
      <c r="BD9" s="8" t="s">
        <f>=-SUM(BD2:BD7)</f>
      </c>
      <c r="BE9" s="0" t="s">
        <v>544</v>
      </c>
      <c r="BF9" s="11" t="n">
        <v>44845</v>
      </c>
      <c r="BG9" s="6" t="n">
        <v>-5327.6</v>
      </c>
      <c r="BH9" s="0" t="s">
        <v>342</v>
      </c>
      <c r="BI9" s="11" t="n">
        <v>44750</v>
      </c>
      <c r="BJ9" s="6" t="n">
        <v>-323.22</v>
      </c>
      <c r="BK9" s="0" t="s">
        <v>326</v>
      </c>
      <c r="BL9" s="11" t="n">
        <v>44364</v>
      </c>
      <c r="BM9" s="6" t="n">
        <v>-625</v>
      </c>
      <c r="BN9" s="0" t="s">
        <v>260</v>
      </c>
      <c r="BO9" s="0"/>
      <c r="BP9" s="0"/>
      <c r="BQ9" s="0"/>
      <c r="BR9" s="11" t="n">
        <v>44195</v>
      </c>
      <c r="BS9" s="6" t="n">
        <v>-64.82</v>
      </c>
      <c r="BT9" s="0" t="s">
        <v>227</v>
      </c>
      <c r="BU9" s="11" t="n">
        <v>44388</v>
      </c>
      <c r="BV9" s="6" t="n">
        <v>-633.4</v>
      </c>
      <c r="BW9" s="0" t="s">
        <v>268</v>
      </c>
      <c r="BX9" s="11" t="n">
        <v>46129</v>
      </c>
      <c r="BY9" s="6" t="n">
        <v>-292.17</v>
      </c>
      <c r="BZ9" s="0" t="s">
        <v>534</v>
      </c>
      <c r="CA9" s="0"/>
      <c r="CB9" s="0"/>
      <c r="CC9" s="0"/>
      <c r="CD9" s="0"/>
      <c r="CE9" s="8" t="s">
        <f>=-SUM(CE2:CE7)</f>
      </c>
      <c r="CF9" s="0" t="s">
        <v>544</v>
      </c>
      <c r="CG9" s="0"/>
      <c r="CH9" s="0"/>
      <c r="CI9" s="0"/>
      <c r="CJ9" s="11" t="n">
        <v>44245</v>
      </c>
      <c r="CK9" s="6" t="n">
        <v>-62.41</v>
      </c>
      <c r="CL9" s="0" t="s">
        <v>241</v>
      </c>
      <c r="CM9" s="11" t="n">
        <v>44302</v>
      </c>
      <c r="CN9" s="6" t="s">
        <f>=-405.2</f>
      </c>
      <c r="CO9" s="0" t="s">
        <v>234</v>
      </c>
    </row>
    <row collapsed="false" customFormat="false" customHeight="false" hidden="false" ht="12.1" outlineLevel="0" r="10">
      <c r="A10" s="11" t="n">
        <v>46090</v>
      </c>
      <c r="B10" s="6" t="n">
        <v>-299.19</v>
      </c>
      <c r="C10" s="0" t="s">
        <v>526</v>
      </c>
      <c r="D10" s="11" t="n">
        <v>44566</v>
      </c>
      <c r="E10" s="6" t="n">
        <v>-267.45</v>
      </c>
      <c r="F10" s="0" t="s">
        <v>297</v>
      </c>
      <c r="G10" s="11" t="n">
        <v>44070</v>
      </c>
      <c r="H10" s="6" t="n">
        <v>7158.726783</v>
      </c>
      <c r="I10" s="0" t="s">
        <v>540</v>
      </c>
      <c r="J10" s="11" t="n">
        <v>44476</v>
      </c>
      <c r="K10" s="6" t="n">
        <v>-57.33</v>
      </c>
      <c r="L10" s="0" t="s">
        <v>283</v>
      </c>
      <c r="M10" s="11" t="n">
        <v>44291</v>
      </c>
      <c r="N10" s="6" t="n">
        <v>-202.36</v>
      </c>
      <c r="O10" s="0" t="s">
        <v>245</v>
      </c>
      <c r="P10" s="11" t="n">
        <v>44322</v>
      </c>
      <c r="Q10" s="6" t="n">
        <v>-187.45</v>
      </c>
      <c r="R10" s="0" t="s">
        <v>250</v>
      </c>
      <c r="S10" s="11" t="n">
        <v>44419</v>
      </c>
      <c r="T10" s="6" t="n">
        <v>-42.69</v>
      </c>
      <c r="U10" s="0" t="s">
        <v>272</v>
      </c>
      <c r="V10" s="11" t="n">
        <v>44543</v>
      </c>
      <c r="W10" s="6" t="n">
        <v>-298.1</v>
      </c>
      <c r="X10" s="0" t="s">
        <v>293</v>
      </c>
      <c r="Y10" s="11" t="n">
        <v>45484</v>
      </c>
      <c r="Z10" s="6" t="n">
        <v>-3766</v>
      </c>
      <c r="AA10" s="0" t="s">
        <v>447</v>
      </c>
      <c r="AB10" s="11" t="n">
        <v>44468</v>
      </c>
      <c r="AC10" s="6" t="n">
        <v>-88.46</v>
      </c>
      <c r="AD10" s="0" t="s">
        <v>277</v>
      </c>
      <c r="AE10" s="11" t="n">
        <v>44383</v>
      </c>
      <c r="AF10" s="6" t="n">
        <v>-126.9</v>
      </c>
      <c r="AG10" s="0" t="s">
        <v>264</v>
      </c>
      <c r="AH10" s="0"/>
      <c r="AI10" s="8" t="s">
        <f>=-SUM(AI2:AI8)</f>
      </c>
      <c r="AJ10" s="0" t="s">
        <v>544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44204</v>
      </c>
      <c r="AU10" s="6" t="n">
        <v>-415.18</v>
      </c>
      <c r="AV10" s="0" t="s">
        <v>231</v>
      </c>
      <c r="AW10" s="11" t="n">
        <v>44236</v>
      </c>
      <c r="AX10" s="6" t="n">
        <v>-66.83</v>
      </c>
      <c r="AY10" s="0" t="s">
        <v>237</v>
      </c>
      <c r="AZ10" s="0"/>
      <c r="BA10" s="0"/>
      <c r="BB10" s="0"/>
      <c r="BC10" s="0"/>
      <c r="BD10" s="0"/>
      <c r="BE10" s="0"/>
      <c r="BF10" s="11" t="n">
        <v>46168</v>
      </c>
      <c r="BG10" s="8" t="s">
        <f>=-Портфель!J21</f>
      </c>
      <c r="BH10" s="0" t="s">
        <v>542</v>
      </c>
      <c r="BI10" s="11" t="n">
        <v>44845</v>
      </c>
      <c r="BJ10" s="6" t="n">
        <v>-654.33</v>
      </c>
      <c r="BK10" s="0" t="s">
        <v>341</v>
      </c>
      <c r="BL10" s="11" t="n">
        <v>44466</v>
      </c>
      <c r="BM10" s="6" t="n">
        <v>-1228</v>
      </c>
      <c r="BN10" s="0" t="s">
        <v>276</v>
      </c>
      <c r="BO10" s="0"/>
      <c r="BP10" s="0"/>
      <c r="BQ10" s="0"/>
      <c r="BR10" s="11" t="n">
        <v>44286</v>
      </c>
      <c r="BS10" s="6" t="n">
        <v>-66.62</v>
      </c>
      <c r="BT10" s="0" t="s">
        <v>243</v>
      </c>
      <c r="BU10" s="11" t="n">
        <v>44556</v>
      </c>
      <c r="BV10" s="6" t="n">
        <v>-543</v>
      </c>
      <c r="BW10" s="0" t="s">
        <v>294</v>
      </c>
      <c r="BX10" s="11" t="n">
        <v>46168</v>
      </c>
      <c r="BY10" s="8" t="s">
        <f>=-Портфель!J27</f>
      </c>
      <c r="BZ10" s="0" t="s">
        <v>542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44336</v>
      </c>
      <c r="CK10" s="6" t="n">
        <v>-62.33</v>
      </c>
      <c r="CL10" s="0" t="s">
        <v>257</v>
      </c>
      <c r="CM10" s="11" t="n">
        <v>44393</v>
      </c>
      <c r="CN10" s="6" t="s">
        <f>=-405.2</f>
      </c>
      <c r="CO10" s="0" t="s">
        <v>234</v>
      </c>
    </row>
    <row collapsed="false" customFormat="false" customHeight="false" hidden="false" ht="12.1" outlineLevel="0" r="11">
      <c r="A11" s="11" t="n">
        <v>46168</v>
      </c>
      <c r="B11" s="8" t="s">
        <f>=-Портфель!J2</f>
      </c>
      <c r="C11" s="0" t="s">
        <v>542</v>
      </c>
      <c r="D11" s="11" t="n">
        <v>44656</v>
      </c>
      <c r="E11" s="6" t="n">
        <v>-300.94</v>
      </c>
      <c r="F11" s="0" t="s">
        <v>313</v>
      </c>
      <c r="G11" s="11" t="n">
        <v>44089</v>
      </c>
      <c r="H11" s="6" t="n">
        <v>13588.380676</v>
      </c>
      <c r="I11" s="0" t="s">
        <v>540</v>
      </c>
      <c r="J11" s="11" t="n">
        <v>44567</v>
      </c>
      <c r="K11" s="6" t="n">
        <v>-65.38</v>
      </c>
      <c r="L11" s="0" t="s">
        <v>298</v>
      </c>
      <c r="M11" s="11" t="n">
        <v>44379</v>
      </c>
      <c r="N11" s="6" t="n">
        <v>-193.94</v>
      </c>
      <c r="O11" s="0" t="s">
        <v>262</v>
      </c>
      <c r="P11" s="11" t="n">
        <v>44413</v>
      </c>
      <c r="Q11" s="6" t="n">
        <v>-182.26</v>
      </c>
      <c r="R11" s="0" t="s">
        <v>271</v>
      </c>
      <c r="S11" s="11" t="n">
        <v>44509</v>
      </c>
      <c r="T11" s="6" t="n">
        <v>-47.84</v>
      </c>
      <c r="U11" s="0" t="s">
        <v>289</v>
      </c>
      <c r="V11" s="11" t="n">
        <v>44634</v>
      </c>
      <c r="W11" s="6" t="n">
        <v>-498.53</v>
      </c>
      <c r="X11" s="0" t="s">
        <v>309</v>
      </c>
      <c r="Y11" s="11" t="n">
        <v>45856</v>
      </c>
      <c r="Z11" s="6" t="n">
        <v>-3940.2</v>
      </c>
      <c r="AA11" s="0" t="s">
        <v>501</v>
      </c>
      <c r="AB11" s="11" t="n">
        <v>44531</v>
      </c>
      <c r="AC11" s="6" t="n">
        <v>-91.37</v>
      </c>
      <c r="AD11" s="0" t="s">
        <v>291</v>
      </c>
      <c r="AE11" s="11" t="n">
        <v>44473</v>
      </c>
      <c r="AF11" s="6" t="n">
        <v>-126.15</v>
      </c>
      <c r="AG11" s="0" t="s">
        <v>280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44294</v>
      </c>
      <c r="AU11" s="6" t="n">
        <v>-437.08</v>
      </c>
      <c r="AV11" s="0" t="s">
        <v>248</v>
      </c>
      <c r="AW11" s="11" t="n">
        <v>44334</v>
      </c>
      <c r="AX11" s="6" t="n">
        <v>-79.76</v>
      </c>
      <c r="AY11" s="0" t="s">
        <v>256</v>
      </c>
      <c r="AZ11" s="0"/>
      <c r="BA11" s="0"/>
      <c r="BB11" s="0"/>
      <c r="BC11" s="0"/>
      <c r="BD11" s="0"/>
      <c r="BE11" s="0"/>
      <c r="BF11" s="0"/>
      <c r="BG11" s="10" t="s">
        <f>=XIRR(BG2:BG10,BF2:BF10)</f>
      </c>
      <c r="BH11" s="0"/>
      <c r="BI11" s="11" t="n">
        <v>44936</v>
      </c>
      <c r="BJ11" s="6" t="n">
        <v>-136.78</v>
      </c>
      <c r="BK11" s="0" t="s">
        <v>355</v>
      </c>
      <c r="BL11" s="11" t="n">
        <v>44574</v>
      </c>
      <c r="BM11" s="6" t="n">
        <v>-927.2</v>
      </c>
      <c r="BN11" s="0" t="s">
        <v>302</v>
      </c>
      <c r="BO11" s="0"/>
      <c r="BP11" s="0"/>
      <c r="BQ11" s="0"/>
      <c r="BR11" s="11" t="n">
        <v>44378</v>
      </c>
      <c r="BS11" s="6" t="n">
        <v>-64</v>
      </c>
      <c r="BT11" s="0" t="s">
        <v>261</v>
      </c>
      <c r="BU11" s="11" t="n">
        <v>46168</v>
      </c>
      <c r="BV11" s="8" t="s">
        <f>=-Портфель!J26</f>
      </c>
      <c r="BW11" s="0" t="s">
        <v>542</v>
      </c>
      <c r="BX11" s="0"/>
      <c r="BY11" s="10" t="s">
        <f>=XIRR(BY2:BY10,BX2:BX10)</f>
      </c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44426</v>
      </c>
      <c r="CK11" s="6" t="n">
        <v>-62.82</v>
      </c>
      <c r="CL11" s="0" t="s">
        <v>274</v>
      </c>
      <c r="CM11" s="11" t="n">
        <v>44484</v>
      </c>
      <c r="CN11" s="6" t="s">
        <f>=-405.2</f>
      </c>
      <c r="CO11" s="0" t="s">
        <v>234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44747</v>
      </c>
      <c r="E12" s="6" t="n">
        <v>-198.31</v>
      </c>
      <c r="F12" s="0" t="s">
        <v>324</v>
      </c>
      <c r="G12" s="11" t="n">
        <v>44118</v>
      </c>
      <c r="H12" s="6" t="n">
        <v>-410.39</v>
      </c>
      <c r="I12" s="0" t="s">
        <v>212</v>
      </c>
      <c r="J12" s="11" t="n">
        <v>44658</v>
      </c>
      <c r="K12" s="6" t="n">
        <v>-72.68</v>
      </c>
      <c r="L12" s="0" t="s">
        <v>314</v>
      </c>
      <c r="M12" s="11" t="n">
        <v>44474</v>
      </c>
      <c r="N12" s="6" t="n">
        <v>-193.98</v>
      </c>
      <c r="O12" s="0" t="s">
        <v>281</v>
      </c>
      <c r="P12" s="11" t="n">
        <v>44507</v>
      </c>
      <c r="Q12" s="6" t="n">
        <v>-178.72</v>
      </c>
      <c r="R12" s="0" t="s">
        <v>287</v>
      </c>
      <c r="S12" s="11" t="n">
        <v>44602</v>
      </c>
      <c r="T12" s="6" t="n">
        <v>-50.12</v>
      </c>
      <c r="U12" s="0" t="s">
        <v>306</v>
      </c>
      <c r="V12" s="11" t="n">
        <v>44726</v>
      </c>
      <c r="W12" s="6" t="n">
        <v>-246.71</v>
      </c>
      <c r="X12" s="0" t="s">
        <v>322</v>
      </c>
      <c r="Y12" s="11" t="n">
        <v>46168</v>
      </c>
      <c r="Z12" s="8" t="s">
        <f>=-Портфель!J10</f>
      </c>
      <c r="AA12" s="0" t="s">
        <v>542</v>
      </c>
      <c r="AB12" s="11" t="n">
        <v>44532</v>
      </c>
      <c r="AC12" s="6" t="n">
        <v>-90.25</v>
      </c>
      <c r="AD12" s="0" t="s">
        <v>292</v>
      </c>
      <c r="AE12" s="11" t="n">
        <v>44474</v>
      </c>
      <c r="AF12" s="6" t="n">
        <v>-126.16</v>
      </c>
      <c r="AG12" s="0" t="s">
        <v>282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44385</v>
      </c>
      <c r="AU12" s="6" t="n">
        <v>-416.21</v>
      </c>
      <c r="AV12" s="0" t="s">
        <v>266</v>
      </c>
      <c r="AW12" s="11" t="n">
        <v>44419</v>
      </c>
      <c r="AX12" s="6" t="n">
        <v>-79.48</v>
      </c>
      <c r="AY12" s="0" t="s">
        <v>273</v>
      </c>
      <c r="AZ12" s="0"/>
      <c r="BA12" s="0"/>
      <c r="BB12" s="0"/>
      <c r="BC12" s="0"/>
      <c r="BD12" s="0"/>
      <c r="BE12" s="0"/>
      <c r="BF12" s="0"/>
      <c r="BG12" s="8" t="s">
        <f>=-SUM(BG2:BG10)</f>
      </c>
      <c r="BH12" s="0" t="s">
        <v>544</v>
      </c>
      <c r="BI12" s="11" t="n">
        <v>45118</v>
      </c>
      <c r="BJ12" s="6" t="n">
        <v>-554.33</v>
      </c>
      <c r="BK12" s="0" t="s">
        <v>385</v>
      </c>
      <c r="BL12" s="11" t="n">
        <v>45453</v>
      </c>
      <c r="BM12" s="6" t="n">
        <v>-957.8</v>
      </c>
      <c r="BN12" s="0" t="s">
        <v>435</v>
      </c>
      <c r="BO12" s="0"/>
      <c r="BP12" s="0"/>
      <c r="BQ12" s="0"/>
      <c r="BR12" s="11" t="n">
        <v>44469</v>
      </c>
      <c r="BS12" s="6" t="n">
        <v>-64.03</v>
      </c>
      <c r="BT12" s="0" t="s">
        <v>278</v>
      </c>
      <c r="BU12" s="0"/>
      <c r="BV12" s="10" t="s">
        <f>=XIRR(BV2:BV11,BU2:BU11)</f>
      </c>
      <c r="BW12" s="0"/>
      <c r="BX12" s="0"/>
      <c r="BY12" s="8" t="s">
        <f>=-SUM(BY2:BY10)</f>
      </c>
      <c r="BZ12" s="0" t="s">
        <v>544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44512</v>
      </c>
      <c r="CK12" s="6" t="n">
        <v>-60.94</v>
      </c>
      <c r="CL12" s="0" t="s">
        <v>290</v>
      </c>
      <c r="CM12" s="11" t="n">
        <v>44575</v>
      </c>
      <c r="CN12" s="6" t="s">
        <f>=-405.2</f>
      </c>
      <c r="CO12" s="0" t="s">
        <v>234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544</v>
      </c>
      <c r="D13" s="11" t="n">
        <v>44839</v>
      </c>
      <c r="E13" s="6" t="n">
        <v>-211.65</v>
      </c>
      <c r="F13" s="0" t="s">
        <v>338</v>
      </c>
      <c r="G13" s="11" t="n">
        <v>44210</v>
      </c>
      <c r="H13" s="6" t="n">
        <v>-430.13</v>
      </c>
      <c r="I13" s="0" t="s">
        <v>233</v>
      </c>
      <c r="J13" s="11" t="n">
        <v>44749</v>
      </c>
      <c r="K13" s="6" t="n">
        <v>-55.36</v>
      </c>
      <c r="L13" s="0" t="s">
        <v>325</v>
      </c>
      <c r="M13" s="11" t="n">
        <v>44566</v>
      </c>
      <c r="N13" s="6" t="n">
        <v>-197.62</v>
      </c>
      <c r="O13" s="0" t="s">
        <v>296</v>
      </c>
      <c r="P13" s="11" t="n">
        <v>44599</v>
      </c>
      <c r="Q13" s="6" t="n">
        <v>-200.01</v>
      </c>
      <c r="R13" s="0" t="s">
        <v>304</v>
      </c>
      <c r="S13" s="11" t="n">
        <v>44693</v>
      </c>
      <c r="T13" s="6" t="n">
        <v>-46.12</v>
      </c>
      <c r="U13" s="0" t="s">
        <v>319</v>
      </c>
      <c r="V13" s="11" t="n">
        <v>44818</v>
      </c>
      <c r="W13" s="6" t="n">
        <v>-256.49</v>
      </c>
      <c r="X13" s="0" t="s">
        <v>335</v>
      </c>
      <c r="Y13" s="0"/>
      <c r="Z13" s="10" t="s">
        <f>=XIRR(Z2:Z12,Y2:Y12)</f>
      </c>
      <c r="AA13" s="0"/>
      <c r="AB13" s="11" t="n">
        <v>44622</v>
      </c>
      <c r="AC13" s="6" t="n">
        <v>-111.93</v>
      </c>
      <c r="AD13" s="0" t="s">
        <v>308</v>
      </c>
      <c r="AE13" s="11" t="n">
        <v>44565</v>
      </c>
      <c r="AF13" s="6" t="n">
        <v>-128.53</v>
      </c>
      <c r="AG13" s="0" t="s">
        <v>295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44477</v>
      </c>
      <c r="AU13" s="6" t="n">
        <v>-406.24</v>
      </c>
      <c r="AV13" s="0" t="s">
        <v>284</v>
      </c>
      <c r="AW13" s="11" t="n">
        <v>44509</v>
      </c>
      <c r="AX13" s="6" t="n">
        <v>-79.97</v>
      </c>
      <c r="AY13" s="0" t="s">
        <v>288</v>
      </c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45210</v>
      </c>
      <c r="BJ13" s="6" t="n">
        <v>-551.42</v>
      </c>
      <c r="BK13" s="0" t="s">
        <v>399</v>
      </c>
      <c r="BL13" s="11" t="n">
        <v>45582</v>
      </c>
      <c r="BM13" s="6" t="n">
        <v>-867.6</v>
      </c>
      <c r="BN13" s="0" t="s">
        <v>464</v>
      </c>
      <c r="BO13" s="0"/>
      <c r="BP13" s="0"/>
      <c r="BQ13" s="0"/>
      <c r="BR13" s="11" t="n">
        <v>44567</v>
      </c>
      <c r="BS13" s="6" t="n">
        <v>-72.06</v>
      </c>
      <c r="BT13" s="0" t="s">
        <v>299</v>
      </c>
      <c r="BU13" s="0"/>
      <c r="BV13" s="8" t="s">
        <f>=-SUM(BV2:BV11)</f>
      </c>
      <c r="BW13" s="0" t="s">
        <v>544</v>
      </c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44609</v>
      </c>
      <c r="CK13" s="6" t="n">
        <v>-64.21</v>
      </c>
      <c r="CL13" s="0" t="s">
        <v>307</v>
      </c>
      <c r="CM13" s="11" t="n">
        <v>44666</v>
      </c>
      <c r="CN13" s="6" t="s">
        <f>=-405.2</f>
      </c>
      <c r="CO13" s="0" t="s">
        <v>234</v>
      </c>
    </row>
    <row collapsed="false" customFormat="false" customHeight="false" hidden="false" ht="12.1" outlineLevel="0" r="14">
      <c r="A14" s="0"/>
      <c r="B14" s="0"/>
      <c r="C14" s="0"/>
      <c r="D14" s="11" t="n">
        <v>44931</v>
      </c>
      <c r="E14" s="6" t="n">
        <v>-253.22</v>
      </c>
      <c r="F14" s="0" t="s">
        <v>352</v>
      </c>
      <c r="G14" s="11" t="n">
        <v>44300</v>
      </c>
      <c r="H14" s="6" t="n">
        <v>-451.93</v>
      </c>
      <c r="I14" s="0" t="s">
        <v>249</v>
      </c>
      <c r="J14" s="11" t="n">
        <v>44840</v>
      </c>
      <c r="K14" s="6" t="n">
        <v>-52.28</v>
      </c>
      <c r="L14" s="0" t="s">
        <v>339</v>
      </c>
      <c r="M14" s="11" t="n">
        <v>44656</v>
      </c>
      <c r="N14" s="6" t="n">
        <v>-229.05</v>
      </c>
      <c r="O14" s="0" t="s">
        <v>312</v>
      </c>
      <c r="P14" s="11" t="n">
        <v>44688</v>
      </c>
      <c r="Q14" s="6" t="n">
        <v>-177.22</v>
      </c>
      <c r="R14" s="0" t="s">
        <v>317</v>
      </c>
      <c r="S14" s="11" t="n">
        <v>44784</v>
      </c>
      <c r="T14" s="6" t="n">
        <v>-40.5</v>
      </c>
      <c r="U14" s="0" t="s">
        <v>332</v>
      </c>
      <c r="V14" s="11" t="n">
        <v>44909</v>
      </c>
      <c r="W14" s="6" t="n">
        <v>-269.92</v>
      </c>
      <c r="X14" s="0" t="s">
        <v>350</v>
      </c>
      <c r="Y14" s="0"/>
      <c r="Z14" s="8" t="s">
        <f>=-SUM(Z2:Z12)</f>
      </c>
      <c r="AA14" s="0" t="s">
        <v>544</v>
      </c>
      <c r="AB14" s="11" t="n">
        <v>44713</v>
      </c>
      <c r="AC14" s="6" t="n">
        <v>-83.17</v>
      </c>
      <c r="AD14" s="0" t="s">
        <v>321</v>
      </c>
      <c r="AE14" s="11" t="n">
        <v>44656</v>
      </c>
      <c r="AF14" s="6" t="n">
        <v>-180.56</v>
      </c>
      <c r="AG14" s="0" t="s">
        <v>311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44568</v>
      </c>
      <c r="AU14" s="6" t="n">
        <v>-417.52</v>
      </c>
      <c r="AV14" s="0" t="s">
        <v>300</v>
      </c>
      <c r="AW14" s="11" t="n">
        <v>44602</v>
      </c>
      <c r="AX14" s="6" t="n">
        <v>-83.78</v>
      </c>
      <c r="AY14" s="0" t="s">
        <v>305</v>
      </c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45300</v>
      </c>
      <c r="BJ14" s="6" t="n">
        <v>-703.91</v>
      </c>
      <c r="BK14" s="0" t="s">
        <v>413</v>
      </c>
      <c r="BL14" s="11" t="n">
        <v>46168</v>
      </c>
      <c r="BM14" s="8" t="s">
        <f>=-Портфель!J23</f>
      </c>
      <c r="BN14" s="0" t="s">
        <v>542</v>
      </c>
      <c r="BO14" s="0"/>
      <c r="BP14" s="0"/>
      <c r="BQ14" s="0"/>
      <c r="BR14" s="11" t="n">
        <v>45022</v>
      </c>
      <c r="BS14" s="6" t="n">
        <v>-81.88</v>
      </c>
      <c r="BT14" s="0" t="s">
        <v>368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44700</v>
      </c>
      <c r="CK14" s="6" t="n">
        <v>-54.41</v>
      </c>
      <c r="CL14" s="0" t="s">
        <v>320</v>
      </c>
      <c r="CM14" s="11" t="n">
        <v>44757</v>
      </c>
      <c r="CN14" s="6" t="s">
        <f>=-429.6</f>
      </c>
      <c r="CO14" s="0" t="s">
        <v>329</v>
      </c>
    </row>
    <row collapsed="false" customFormat="false" customHeight="false" hidden="false" ht="12.1" outlineLevel="0" r="15">
      <c r="A15" s="0"/>
      <c r="B15" s="0"/>
      <c r="C15" s="0"/>
      <c r="D15" s="11" t="n">
        <v>45021</v>
      </c>
      <c r="E15" s="6" t="n">
        <v>-285.68</v>
      </c>
      <c r="F15" s="0" t="s">
        <v>366</v>
      </c>
      <c r="G15" s="11" t="n">
        <v>44391</v>
      </c>
      <c r="H15" s="6" t="n">
        <v>-433.24</v>
      </c>
      <c r="I15" s="0" t="s">
        <v>269</v>
      </c>
      <c r="J15" s="11" t="n">
        <v>44932</v>
      </c>
      <c r="K15" s="6" t="n">
        <v>-72.45</v>
      </c>
      <c r="L15" s="0" t="s">
        <v>353</v>
      </c>
      <c r="M15" s="11" t="n">
        <v>44747</v>
      </c>
      <c r="N15" s="6" t="n">
        <v>-150.94</v>
      </c>
      <c r="O15" s="0" t="s">
        <v>323</v>
      </c>
      <c r="P15" s="11" t="n">
        <v>44778</v>
      </c>
      <c r="Q15" s="6" t="n">
        <v>-158.48</v>
      </c>
      <c r="R15" s="0" t="s">
        <v>330</v>
      </c>
      <c r="S15" s="11" t="n">
        <v>44874</v>
      </c>
      <c r="T15" s="6" t="n">
        <v>-49.39</v>
      </c>
      <c r="U15" s="0" t="s">
        <v>346</v>
      </c>
      <c r="V15" s="11" t="n">
        <v>44999</v>
      </c>
      <c r="W15" s="6" t="n">
        <v>-335.8</v>
      </c>
      <c r="X15" s="0" t="s">
        <v>362</v>
      </c>
      <c r="Y15" s="0"/>
      <c r="Z15" s="0"/>
      <c r="AA15" s="0"/>
      <c r="AB15" s="11" t="n">
        <v>44804</v>
      </c>
      <c r="AC15" s="6" t="n">
        <v>-81.5</v>
      </c>
      <c r="AD15" s="0" t="s">
        <v>334</v>
      </c>
      <c r="AE15" s="11" t="n">
        <v>44838</v>
      </c>
      <c r="AF15" s="6" t="n">
        <v>-124.34</v>
      </c>
      <c r="AG15" s="0" t="s">
        <v>336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44664</v>
      </c>
      <c r="AU15" s="6" t="n">
        <v>-238.88</v>
      </c>
      <c r="AV15" s="0" t="s">
        <v>315</v>
      </c>
      <c r="AW15" s="11" t="n">
        <v>44692</v>
      </c>
      <c r="AX15" s="6" t="n">
        <v>-75.47</v>
      </c>
      <c r="AY15" s="0" t="s">
        <v>318</v>
      </c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45482</v>
      </c>
      <c r="BJ15" s="6" t="n">
        <v>-503.91</v>
      </c>
      <c r="BK15" s="0" t="s">
        <v>443</v>
      </c>
      <c r="BL15" s="0"/>
      <c r="BM15" s="10" t="s">
        <f>=XIRR(BM2:BM14,BL2:BL14)</f>
      </c>
      <c r="BN15" s="0"/>
      <c r="BO15" s="0"/>
      <c r="BP15" s="0"/>
      <c r="BQ15" s="0"/>
      <c r="BR15" s="11" t="n">
        <v>45113</v>
      </c>
      <c r="BS15" s="6" t="n">
        <v>-93.05</v>
      </c>
      <c r="BT15" s="0" t="s">
        <v>382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44791</v>
      </c>
      <c r="CK15" s="6" t="n">
        <v>-52.25</v>
      </c>
      <c r="CL15" s="0" t="s">
        <v>333</v>
      </c>
      <c r="CM15" s="11" t="n">
        <v>44848</v>
      </c>
      <c r="CN15" s="6" t="s">
        <f>=-429.6</f>
      </c>
      <c r="CO15" s="0" t="s">
        <v>329</v>
      </c>
    </row>
    <row collapsed="false" customFormat="false" customHeight="false" hidden="false" ht="12.1" outlineLevel="0" r="16">
      <c r="A16" s="0"/>
      <c r="B16" s="0"/>
      <c r="C16" s="0"/>
      <c r="D16" s="11" t="n">
        <v>45112</v>
      </c>
      <c r="E16" s="6" t="n">
        <v>-322.36</v>
      </c>
      <c r="F16" s="0" t="s">
        <v>380</v>
      </c>
      <c r="G16" s="11" t="n">
        <v>44483</v>
      </c>
      <c r="H16" s="6" t="n">
        <v>-420.37</v>
      </c>
      <c r="I16" s="0" t="s">
        <v>286</v>
      </c>
      <c r="J16" s="11" t="n">
        <v>45021</v>
      </c>
      <c r="K16" s="6" t="n">
        <v>-81.74</v>
      </c>
      <c r="L16" s="0" t="s">
        <v>365</v>
      </c>
      <c r="M16" s="11" t="n">
        <v>44838</v>
      </c>
      <c r="N16" s="6" t="n">
        <v>-157.73</v>
      </c>
      <c r="O16" s="0" t="s">
        <v>337</v>
      </c>
      <c r="P16" s="11" t="n">
        <v>44869</v>
      </c>
      <c r="Q16" s="6" t="n">
        <v>-163.31</v>
      </c>
      <c r="R16" s="0" t="s">
        <v>345</v>
      </c>
      <c r="S16" s="11" t="n">
        <v>44966</v>
      </c>
      <c r="T16" s="6" t="n">
        <v>-57.98</v>
      </c>
      <c r="U16" s="0" t="s">
        <v>358</v>
      </c>
      <c r="V16" s="11" t="n">
        <v>45091</v>
      </c>
      <c r="W16" s="6" t="n">
        <v>-372.2</v>
      </c>
      <c r="X16" s="0" t="s">
        <v>376</v>
      </c>
      <c r="Y16" s="0"/>
      <c r="Z16" s="0"/>
      <c r="AA16" s="0"/>
      <c r="AB16" s="11" t="n">
        <v>44895</v>
      </c>
      <c r="AC16" s="6" t="n">
        <v>-82.45</v>
      </c>
      <c r="AD16" s="0" t="s">
        <v>349</v>
      </c>
      <c r="AE16" s="11" t="n">
        <v>45020</v>
      </c>
      <c r="AF16" s="6" t="n">
        <v>-168.37</v>
      </c>
      <c r="AG16" s="0" t="s">
        <v>364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44750</v>
      </c>
      <c r="AU16" s="6" t="n">
        <v>-189.81</v>
      </c>
      <c r="AV16" s="0" t="s">
        <v>327</v>
      </c>
      <c r="AW16" s="11" t="n">
        <v>44784</v>
      </c>
      <c r="AX16" s="6" t="n">
        <v>-67.71</v>
      </c>
      <c r="AY16" s="0" t="s">
        <v>331</v>
      </c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45573</v>
      </c>
      <c r="BJ16" s="6" t="n">
        <v>-764.6</v>
      </c>
      <c r="BK16" s="0" t="s">
        <v>459</v>
      </c>
      <c r="BL16" s="0"/>
      <c r="BM16" s="8" t="s">
        <f>=-SUM(BM2:BM14)</f>
      </c>
      <c r="BN16" s="0" t="s">
        <v>544</v>
      </c>
      <c r="BO16" s="0"/>
      <c r="BP16" s="0"/>
      <c r="BQ16" s="0"/>
      <c r="BR16" s="11" t="n">
        <v>45204</v>
      </c>
      <c r="BS16" s="6" t="n">
        <v>-102.44</v>
      </c>
      <c r="BT16" s="0" t="s">
        <v>395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44879</v>
      </c>
      <c r="CK16" s="6" t="n">
        <v>-51.79</v>
      </c>
      <c r="CL16" s="0" t="s">
        <v>348</v>
      </c>
      <c r="CM16" s="11" t="n">
        <v>44939</v>
      </c>
      <c r="CN16" s="6" t="s">
        <f>=-429.6</f>
      </c>
      <c r="CO16" s="0" t="s">
        <v>329</v>
      </c>
    </row>
    <row collapsed="false" customFormat="false" customHeight="false" hidden="false" ht="12.1" outlineLevel="0" r="17">
      <c r="A17" s="0"/>
      <c r="B17" s="0"/>
      <c r="C17" s="0"/>
      <c r="D17" s="11" t="n">
        <v>45204</v>
      </c>
      <c r="E17" s="6" t="n">
        <v>-375.94</v>
      </c>
      <c r="F17" s="0" t="s">
        <v>397</v>
      </c>
      <c r="G17" s="11" t="n">
        <v>44574</v>
      </c>
      <c r="H17" s="6" t="n">
        <v>-472.51</v>
      </c>
      <c r="I17" s="0" t="s">
        <v>303</v>
      </c>
      <c r="J17" s="11" t="n">
        <v>45113</v>
      </c>
      <c r="K17" s="6" t="n">
        <v>-93.05</v>
      </c>
      <c r="L17" s="0" t="s">
        <v>383</v>
      </c>
      <c r="M17" s="11" t="n">
        <v>44930</v>
      </c>
      <c r="N17" s="6" t="n">
        <v>-192.72</v>
      </c>
      <c r="O17" s="0" t="s">
        <v>351</v>
      </c>
      <c r="P17" s="11" t="n">
        <v>44963</v>
      </c>
      <c r="Q17" s="6" t="n">
        <v>-185.11</v>
      </c>
      <c r="R17" s="0" t="s">
        <v>357</v>
      </c>
      <c r="S17" s="11" t="n">
        <v>45057</v>
      </c>
      <c r="T17" s="6" t="n">
        <v>-62.12</v>
      </c>
      <c r="U17" s="0" t="s">
        <v>373</v>
      </c>
      <c r="V17" s="11" t="n">
        <v>45183</v>
      </c>
      <c r="W17" s="6" t="n">
        <v>-427.11</v>
      </c>
      <c r="X17" s="0" t="s">
        <v>392</v>
      </c>
      <c r="Y17" s="0"/>
      <c r="Z17" s="0"/>
      <c r="AA17" s="0"/>
      <c r="AB17" s="11" t="n">
        <v>44986</v>
      </c>
      <c r="AC17" s="6" t="n">
        <v>-101.11</v>
      </c>
      <c r="AD17" s="0" t="s">
        <v>361</v>
      </c>
      <c r="AE17" s="11" t="n">
        <v>45110</v>
      </c>
      <c r="AF17" s="6" t="n">
        <v>-190.91</v>
      </c>
      <c r="AG17" s="0" t="s">
        <v>379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44840</v>
      </c>
      <c r="AU17" s="6" t="n">
        <v>-178.57</v>
      </c>
      <c r="AV17" s="0" t="s">
        <v>340</v>
      </c>
      <c r="AW17" s="11" t="n">
        <v>44874</v>
      </c>
      <c r="AX17" s="6" t="n">
        <v>-75.31</v>
      </c>
      <c r="AY17" s="0" t="s">
        <v>347</v>
      </c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45665</v>
      </c>
      <c r="BJ17" s="6" t="n">
        <v>-347.97</v>
      </c>
      <c r="BK17" s="0" t="s">
        <v>473</v>
      </c>
      <c r="BL17" s="0"/>
      <c r="BM17" s="0"/>
      <c r="BN17" s="0"/>
      <c r="BO17" s="0"/>
      <c r="BP17" s="0"/>
      <c r="BQ17" s="0"/>
      <c r="BR17" s="11" t="n">
        <v>45295</v>
      </c>
      <c r="BS17" s="6" t="n">
        <v>-96.86</v>
      </c>
      <c r="BT17" s="0" t="s">
        <v>410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44972</v>
      </c>
      <c r="CK17" s="6" t="n">
        <v>-63.52</v>
      </c>
      <c r="CL17" s="0" t="s">
        <v>360</v>
      </c>
      <c r="CM17" s="11" t="n">
        <v>45030</v>
      </c>
      <c r="CN17" s="6" t="s">
        <f>=-429.6</f>
      </c>
      <c r="CO17" s="0" t="s">
        <v>329</v>
      </c>
    </row>
    <row collapsed="false" customFormat="false" customHeight="false" hidden="false" ht="12.1" outlineLevel="0" r="18">
      <c r="A18" s="0"/>
      <c r="B18" s="0"/>
      <c r="C18" s="0"/>
      <c r="D18" s="11" t="n">
        <v>45295</v>
      </c>
      <c r="E18" s="6" t="n">
        <v>-339.02</v>
      </c>
      <c r="F18" s="0" t="s">
        <v>411</v>
      </c>
      <c r="G18" s="11" t="n">
        <v>44664</v>
      </c>
      <c r="H18" s="6" t="n">
        <v>-504.84</v>
      </c>
      <c r="I18" s="0" t="s">
        <v>316</v>
      </c>
      <c r="J18" s="11" t="n">
        <v>45204</v>
      </c>
      <c r="K18" s="6" t="n">
        <v>-102.44</v>
      </c>
      <c r="L18" s="0" t="s">
        <v>396</v>
      </c>
      <c r="M18" s="11" t="n">
        <v>45020</v>
      </c>
      <c r="N18" s="6" t="n">
        <v>-219.04</v>
      </c>
      <c r="O18" s="0" t="s">
        <v>363</v>
      </c>
      <c r="P18" s="11" t="n">
        <v>45050</v>
      </c>
      <c r="Q18" s="6" t="n">
        <v>-71.38</v>
      </c>
      <c r="R18" s="0" t="s">
        <v>370</v>
      </c>
      <c r="S18" s="11" t="n">
        <v>45148</v>
      </c>
      <c r="T18" s="6" t="n">
        <v>-78.89</v>
      </c>
      <c r="U18" s="0" t="s">
        <v>389</v>
      </c>
      <c r="V18" s="11" t="n">
        <v>45274</v>
      </c>
      <c r="W18" s="6" t="n">
        <v>-400.02</v>
      </c>
      <c r="X18" s="0" t="s">
        <v>406</v>
      </c>
      <c r="Y18" s="0"/>
      <c r="Z18" s="0"/>
      <c r="AA18" s="0"/>
      <c r="AB18" s="11" t="n">
        <v>45077</v>
      </c>
      <c r="AC18" s="6" t="n">
        <v>-116.19</v>
      </c>
      <c r="AD18" s="0" t="s">
        <v>375</v>
      </c>
      <c r="AE18" s="11" t="n">
        <v>45202</v>
      </c>
      <c r="AF18" s="6" t="n">
        <v>-212.71</v>
      </c>
      <c r="AG18" s="0" t="s">
        <v>393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44935</v>
      </c>
      <c r="AU18" s="6" t="n">
        <v>-211.43</v>
      </c>
      <c r="AV18" s="0" t="s">
        <v>354</v>
      </c>
      <c r="AW18" s="11" t="n">
        <v>44966</v>
      </c>
      <c r="AX18" s="6" t="n">
        <v>-88.4</v>
      </c>
      <c r="AY18" s="0" t="s">
        <v>359</v>
      </c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45810</v>
      </c>
      <c r="BJ18" s="6" t="n">
        <v>-862.53</v>
      </c>
      <c r="BK18" s="0" t="s">
        <v>489</v>
      </c>
      <c r="BL18" s="0"/>
      <c r="BM18" s="0"/>
      <c r="BN18" s="0"/>
      <c r="BO18" s="0"/>
      <c r="BP18" s="0"/>
      <c r="BQ18" s="0"/>
      <c r="BR18" s="11" t="n">
        <v>45386</v>
      </c>
      <c r="BS18" s="6" t="n">
        <v>-99.78</v>
      </c>
      <c r="BT18" s="0" t="s">
        <v>423</v>
      </c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45064</v>
      </c>
      <c r="CK18" s="6" t="n">
        <v>-69.46</v>
      </c>
      <c r="CL18" s="0" t="s">
        <v>374</v>
      </c>
      <c r="CM18" s="11" t="n">
        <v>45121</v>
      </c>
      <c r="CN18" s="6" t="s">
        <f>=-429.6</f>
      </c>
      <c r="CO18" s="0" t="s">
        <v>329</v>
      </c>
    </row>
    <row collapsed="false" customFormat="false" customHeight="false" hidden="false" ht="12.1" outlineLevel="0" r="19">
      <c r="A19" s="0"/>
      <c r="B19" s="0"/>
      <c r="C19" s="0"/>
      <c r="D19" s="11" t="n">
        <v>45386</v>
      </c>
      <c r="E19" s="6" t="n">
        <v>-382.49</v>
      </c>
      <c r="F19" s="0" t="s">
        <v>424</v>
      </c>
      <c r="G19" s="11" t="n">
        <v>44756</v>
      </c>
      <c r="H19" s="6" t="n">
        <v>-371.09</v>
      </c>
      <c r="I19" s="0" t="s">
        <v>328</v>
      </c>
      <c r="J19" s="11" t="n">
        <v>45299</v>
      </c>
      <c r="K19" s="6" t="n">
        <v>-106.73</v>
      </c>
      <c r="L19" s="0" t="s">
        <v>412</v>
      </c>
      <c r="M19" s="11" t="n">
        <v>45112</v>
      </c>
      <c r="N19" s="6" t="n">
        <v>-251.62</v>
      </c>
      <c r="O19" s="0" t="s">
        <v>381</v>
      </c>
      <c r="P19" s="11" t="n">
        <v>45142</v>
      </c>
      <c r="Q19" s="6" t="n">
        <v>-84.4</v>
      </c>
      <c r="R19" s="0" t="s">
        <v>387</v>
      </c>
      <c r="S19" s="11" t="n">
        <v>45238</v>
      </c>
      <c r="T19" s="6" t="n">
        <v>-86.87</v>
      </c>
      <c r="U19" s="0" t="s">
        <v>402</v>
      </c>
      <c r="V19" s="11" t="n">
        <v>45365</v>
      </c>
      <c r="W19" s="6" t="n">
        <v>-430.26</v>
      </c>
      <c r="X19" s="0" t="s">
        <v>421</v>
      </c>
      <c r="Y19" s="0"/>
      <c r="Z19" s="0"/>
      <c r="AA19" s="0"/>
      <c r="AB19" s="11" t="n">
        <v>45168</v>
      </c>
      <c r="AC19" s="6" t="n">
        <v>-137.82</v>
      </c>
      <c r="AD19" s="0" t="s">
        <v>391</v>
      </c>
      <c r="AE19" s="11" t="n">
        <v>45293</v>
      </c>
      <c r="AF19" s="6" t="n">
        <v>-193.73</v>
      </c>
      <c r="AG19" s="0" t="s">
        <v>408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45022</v>
      </c>
      <c r="AU19" s="6" t="n">
        <v>-238.97</v>
      </c>
      <c r="AV19" s="0" t="s">
        <v>367</v>
      </c>
      <c r="AW19" s="11" t="n">
        <v>45056</v>
      </c>
      <c r="AX19" s="6" t="n">
        <v>-94.87</v>
      </c>
      <c r="AY19" s="0" t="s">
        <v>371</v>
      </c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45944</v>
      </c>
      <c r="BJ19" s="6" t="n">
        <v>-287.05</v>
      </c>
      <c r="BK19" s="0" t="s">
        <v>511</v>
      </c>
      <c r="BL19" s="0"/>
      <c r="BM19" s="0"/>
      <c r="BN19" s="0"/>
      <c r="BO19" s="0"/>
      <c r="BP19" s="0"/>
      <c r="BQ19" s="0"/>
      <c r="BR19" s="11" t="n">
        <v>45478</v>
      </c>
      <c r="BS19" s="6" t="n">
        <v>-95.17</v>
      </c>
      <c r="BT19" s="0" t="s">
        <v>440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45156</v>
      </c>
      <c r="CK19" s="6" t="n">
        <v>-80.62</v>
      </c>
      <c r="CL19" s="0" t="s">
        <v>390</v>
      </c>
      <c r="CM19" s="11" t="n">
        <v>45212</v>
      </c>
      <c r="CN19" s="6" t="s">
        <f>=-429.6</f>
      </c>
      <c r="CO19" s="0" t="s">
        <v>329</v>
      </c>
    </row>
    <row collapsed="false" customFormat="false" customHeight="false" hidden="false" ht="12.1" outlineLevel="0" r="20">
      <c r="A20" s="0"/>
      <c r="B20" s="0"/>
      <c r="C20" s="0"/>
      <c r="D20" s="11" t="n">
        <v>45478</v>
      </c>
      <c r="E20" s="6" t="n">
        <v>-364.82</v>
      </c>
      <c r="F20" s="0" t="s">
        <v>442</v>
      </c>
      <c r="G20" s="11" t="n">
        <v>44847</v>
      </c>
      <c r="H20" s="6" t="n">
        <v>-404.21</v>
      </c>
      <c r="I20" s="0" t="s">
        <v>343</v>
      </c>
      <c r="J20" s="11" t="n">
        <v>45390</v>
      </c>
      <c r="K20" s="6" t="n">
        <v>-109.97</v>
      </c>
      <c r="L20" s="0" t="s">
        <v>425</v>
      </c>
      <c r="M20" s="11" t="n">
        <v>45202</v>
      </c>
      <c r="N20" s="6" t="n">
        <v>-276.72</v>
      </c>
      <c r="O20" s="0" t="s">
        <v>394</v>
      </c>
      <c r="P20" s="11" t="n">
        <v>45236</v>
      </c>
      <c r="Q20" s="6" t="n">
        <v>-83.73</v>
      </c>
      <c r="R20" s="0" t="s">
        <v>401</v>
      </c>
      <c r="S20" s="11" t="n">
        <v>45330</v>
      </c>
      <c r="T20" s="6" t="n">
        <v>-85.68</v>
      </c>
      <c r="U20" s="0" t="s">
        <v>418</v>
      </c>
      <c r="V20" s="11" t="n">
        <v>45457</v>
      </c>
      <c r="W20" s="6" t="n">
        <v>-414.58</v>
      </c>
      <c r="X20" s="0" t="s">
        <v>439</v>
      </c>
      <c r="Y20" s="0"/>
      <c r="Z20" s="0"/>
      <c r="AA20" s="0"/>
      <c r="AB20" s="11" t="n">
        <v>45259</v>
      </c>
      <c r="AC20" s="6" t="n">
        <v>-127.6</v>
      </c>
      <c r="AD20" s="0" t="s">
        <v>405</v>
      </c>
      <c r="AE20" s="11" t="n">
        <v>45391</v>
      </c>
      <c r="AF20" s="6" t="n">
        <v>-199.97</v>
      </c>
      <c r="AG20" s="0" t="s">
        <v>427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45114</v>
      </c>
      <c r="AU20" s="6" t="n">
        <v>-278.26</v>
      </c>
      <c r="AV20" s="0" t="s">
        <v>384</v>
      </c>
      <c r="AW20" s="11" t="n">
        <v>45147</v>
      </c>
      <c r="AX20" s="6" t="n">
        <v>-118.65</v>
      </c>
      <c r="AY20" s="0" t="s">
        <v>388</v>
      </c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46033</v>
      </c>
      <c r="BJ20" s="6" t="n">
        <v>-162.99</v>
      </c>
      <c r="BK20" s="0" t="s">
        <v>521</v>
      </c>
      <c r="BL20" s="0"/>
      <c r="BM20" s="0"/>
      <c r="BN20" s="0"/>
      <c r="BO20" s="0"/>
      <c r="BP20" s="0"/>
      <c r="BQ20" s="0"/>
      <c r="BR20" s="11" t="n">
        <v>45569</v>
      </c>
      <c r="BS20" s="6" t="n">
        <v>-102.63</v>
      </c>
      <c r="BT20" s="0" t="s">
        <v>457</v>
      </c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11" t="n">
        <v>45243</v>
      </c>
      <c r="CK20" s="6" t="n">
        <v>-79.17</v>
      </c>
      <c r="CL20" s="0" t="s">
        <v>404</v>
      </c>
      <c r="CM20" s="11" t="n">
        <v>45303</v>
      </c>
      <c r="CN20" s="6" t="s">
        <f>=-429.6</f>
      </c>
      <c r="CO20" s="0" t="s">
        <v>329</v>
      </c>
    </row>
    <row collapsed="false" customFormat="false" customHeight="false" hidden="false" ht="12.1" outlineLevel="0" r="21">
      <c r="A21" s="0"/>
      <c r="B21" s="0"/>
      <c r="C21" s="0"/>
      <c r="D21" s="11" t="n">
        <v>45569</v>
      </c>
      <c r="E21" s="6" t="n">
        <v>-427.62</v>
      </c>
      <c r="F21" s="0" t="s">
        <v>458</v>
      </c>
      <c r="G21" s="11" t="n">
        <v>44938</v>
      </c>
      <c r="H21" s="6" t="n">
        <v>-459.67</v>
      </c>
      <c r="I21" s="0" t="s">
        <v>356</v>
      </c>
      <c r="J21" s="11" t="n">
        <v>45482</v>
      </c>
      <c r="K21" s="6" t="n">
        <v>-104.92</v>
      </c>
      <c r="L21" s="0" t="s">
        <v>444</v>
      </c>
      <c r="M21" s="11" t="n">
        <v>45294</v>
      </c>
      <c r="N21" s="6" t="n">
        <v>-252.02</v>
      </c>
      <c r="O21" s="0" t="s">
        <v>409</v>
      </c>
      <c r="P21" s="11" t="n">
        <v>45328</v>
      </c>
      <c r="Q21" s="6" t="n">
        <v>-82.12</v>
      </c>
      <c r="R21" s="0" t="s">
        <v>416</v>
      </c>
      <c r="S21" s="11" t="n">
        <v>45428</v>
      </c>
      <c r="T21" s="6" t="n">
        <v>-85.78</v>
      </c>
      <c r="U21" s="0" t="s">
        <v>432</v>
      </c>
      <c r="V21" s="11" t="n">
        <v>45548</v>
      </c>
      <c r="W21" s="6" t="n">
        <v>-428.22</v>
      </c>
      <c r="X21" s="0" t="s">
        <v>454</v>
      </c>
      <c r="Y21" s="0"/>
      <c r="Z21" s="0"/>
      <c r="AA21" s="0"/>
      <c r="AB21" s="11" t="n">
        <v>45350</v>
      </c>
      <c r="AC21" s="6" t="n">
        <v>-132.54</v>
      </c>
      <c r="AD21" s="0" t="s">
        <v>420</v>
      </c>
      <c r="AE21" s="11" t="n">
        <v>45483</v>
      </c>
      <c r="AF21" s="6" t="n">
        <v>-190.09</v>
      </c>
      <c r="AG21" s="0" t="s">
        <v>446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45205</v>
      </c>
      <c r="AU21" s="6" t="n">
        <v>-299.63</v>
      </c>
      <c r="AV21" s="0" t="s">
        <v>398</v>
      </c>
      <c r="AW21" s="11" t="n">
        <v>45240</v>
      </c>
      <c r="AX21" s="6" t="n">
        <v>-125.48</v>
      </c>
      <c r="AY21" s="0" t="s">
        <v>403</v>
      </c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46168</v>
      </c>
      <c r="BJ21" s="8" t="s">
        <f>=-Портфель!J22</f>
      </c>
      <c r="BK21" s="0" t="s">
        <v>542</v>
      </c>
      <c r="BL21" s="0"/>
      <c r="BM21" s="0"/>
      <c r="BN21" s="0"/>
      <c r="BO21" s="0"/>
      <c r="BP21" s="0"/>
      <c r="BQ21" s="0"/>
      <c r="BR21" s="11" t="n">
        <v>45660</v>
      </c>
      <c r="BS21" s="6" t="n">
        <v>-113.88</v>
      </c>
      <c r="BT21" s="0" t="s">
        <v>470</v>
      </c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11" t="n">
        <v>45338</v>
      </c>
      <c r="CK21" s="6" t="n">
        <v>-41.32</v>
      </c>
      <c r="CL21" s="0" t="s">
        <v>419</v>
      </c>
      <c r="CM21" s="11" t="n">
        <v>45394</v>
      </c>
      <c r="CN21" s="6" t="s">
        <f>=-429.6</f>
      </c>
      <c r="CO21" s="0" t="s">
        <v>329</v>
      </c>
    </row>
    <row collapsed="false" customFormat="false" customHeight="false" hidden="false" ht="12.1" outlineLevel="0" r="22">
      <c r="A22" s="0"/>
      <c r="B22" s="0"/>
      <c r="C22" s="0"/>
      <c r="D22" s="11" t="n">
        <v>45663</v>
      </c>
      <c r="E22" s="6" t="n">
        <v>-457.56</v>
      </c>
      <c r="F22" s="0" t="s">
        <v>472</v>
      </c>
      <c r="G22" s="11" t="n">
        <v>45029</v>
      </c>
      <c r="H22" s="6" t="n">
        <v>-546.74</v>
      </c>
      <c r="I22" s="0" t="s">
        <v>369</v>
      </c>
      <c r="J22" s="11" t="n">
        <v>45574</v>
      </c>
      <c r="K22" s="6" t="n">
        <v>-114.37</v>
      </c>
      <c r="L22" s="0" t="s">
        <v>461</v>
      </c>
      <c r="M22" s="11" t="n">
        <v>45385</v>
      </c>
      <c r="N22" s="6" t="n">
        <v>-266.47</v>
      </c>
      <c r="O22" s="0" t="s">
        <v>422</v>
      </c>
      <c r="P22" s="11" t="n">
        <v>45418</v>
      </c>
      <c r="Q22" s="6" t="n">
        <v>-82.52</v>
      </c>
      <c r="R22" s="0" t="s">
        <v>430</v>
      </c>
      <c r="S22" s="11" t="n">
        <v>45513</v>
      </c>
      <c r="T22" s="6" t="n">
        <v>-81.37</v>
      </c>
      <c r="U22" s="0" t="s">
        <v>450</v>
      </c>
      <c r="V22" s="11" t="n">
        <v>45639</v>
      </c>
      <c r="W22" s="6" t="n">
        <v>-488.57</v>
      </c>
      <c r="X22" s="0" t="s">
        <v>469</v>
      </c>
      <c r="Y22" s="0"/>
      <c r="Z22" s="0"/>
      <c r="AA22" s="0"/>
      <c r="AB22" s="11" t="n">
        <v>45442</v>
      </c>
      <c r="AC22" s="6" t="n">
        <v>-136.57</v>
      </c>
      <c r="AD22" s="0" t="s">
        <v>434</v>
      </c>
      <c r="AE22" s="11" t="n">
        <v>45574</v>
      </c>
      <c r="AF22" s="6" t="n">
        <v>-207.59</v>
      </c>
      <c r="AG22" s="0" t="s">
        <v>460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45300</v>
      </c>
      <c r="AU22" s="6" t="n">
        <v>-269.6</v>
      </c>
      <c r="AV22" s="0" t="s">
        <v>414</v>
      </c>
      <c r="AW22" s="11" t="n">
        <v>45330</v>
      </c>
      <c r="AX22" s="6" t="n">
        <v>-124.42</v>
      </c>
      <c r="AY22" s="0" t="s">
        <v>417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10" t="s">
        <f>=XIRR(BJ2:BJ21,BI2:BI21)</f>
      </c>
      <c r="BK22" s="0"/>
      <c r="BL22" s="0"/>
      <c r="BM22" s="0"/>
      <c r="BN22" s="0"/>
      <c r="BO22" s="0"/>
      <c r="BP22" s="0"/>
      <c r="BQ22" s="0"/>
      <c r="BR22" s="11" t="n">
        <v>45751</v>
      </c>
      <c r="BS22" s="6" t="n">
        <v>-94.51</v>
      </c>
      <c r="BT22" s="0" t="s">
        <v>483</v>
      </c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11" t="n">
        <v>45432</v>
      </c>
      <c r="CK22" s="6" t="n">
        <v>-40.94</v>
      </c>
      <c r="CL22" s="0" t="s">
        <v>433</v>
      </c>
      <c r="CM22" s="11" t="n">
        <v>45485</v>
      </c>
      <c r="CN22" s="6" t="s">
        <f>=-429.6</f>
      </c>
      <c r="CO22" s="0" t="s">
        <v>329</v>
      </c>
    </row>
    <row collapsed="false" customFormat="false" customHeight="false" hidden="false" ht="12.1" outlineLevel="0" r="23">
      <c r="A23" s="0"/>
      <c r="B23" s="0"/>
      <c r="C23" s="0"/>
      <c r="D23" s="11" t="n">
        <v>45751</v>
      </c>
      <c r="E23" s="6" t="n">
        <v>-425.29</v>
      </c>
      <c r="F23" s="0" t="s">
        <v>482</v>
      </c>
      <c r="G23" s="11" t="n">
        <v>45120</v>
      </c>
      <c r="H23" s="6" t="n">
        <v>-603.56</v>
      </c>
      <c r="I23" s="0" t="s">
        <v>386</v>
      </c>
      <c r="J23" s="11" t="n">
        <v>45667</v>
      </c>
      <c r="K23" s="6" t="n">
        <v>-140.14</v>
      </c>
      <c r="L23" s="0" t="s">
        <v>475</v>
      </c>
      <c r="M23" s="11" t="n">
        <v>45478</v>
      </c>
      <c r="N23" s="6" t="n">
        <v>-253.79</v>
      </c>
      <c r="O23" s="0" t="s">
        <v>441</v>
      </c>
      <c r="P23" s="11" t="n">
        <v>45511</v>
      </c>
      <c r="Q23" s="6" t="n">
        <v>-76.65</v>
      </c>
      <c r="R23" s="0" t="s">
        <v>449</v>
      </c>
      <c r="S23" s="11" t="n">
        <v>45608</v>
      </c>
      <c r="T23" s="6" t="n">
        <v>-103.83</v>
      </c>
      <c r="U23" s="0" t="s">
        <v>465</v>
      </c>
      <c r="V23" s="11" t="n">
        <v>45730</v>
      </c>
      <c r="W23" s="6" t="n">
        <v>-425.3</v>
      </c>
      <c r="X23" s="0" t="s">
        <v>480</v>
      </c>
      <c r="Y23" s="0"/>
      <c r="Z23" s="0"/>
      <c r="AA23" s="0"/>
      <c r="AB23" s="11" t="n">
        <v>45540</v>
      </c>
      <c r="AC23" s="6" t="n">
        <v>-136.06</v>
      </c>
      <c r="AD23" s="0" t="s">
        <v>452</v>
      </c>
      <c r="AE23" s="11" t="n">
        <v>46168</v>
      </c>
      <c r="AF23" s="8" t="s">
        <f>=-Портфель!J12</f>
      </c>
      <c r="AG23" s="0" t="s">
        <v>542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45391</v>
      </c>
      <c r="AU23" s="6" t="n">
        <v>-278.3</v>
      </c>
      <c r="AV23" s="0" t="s">
        <v>426</v>
      </c>
      <c r="AW23" s="11" t="n">
        <v>45425</v>
      </c>
      <c r="AX23" s="6" t="n">
        <v>-125.34</v>
      </c>
      <c r="AY23" s="0" t="s">
        <v>431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8" t="s">
        <f>=-SUM(BJ2:BJ21)</f>
      </c>
      <c r="BK23" s="0" t="s">
        <v>544</v>
      </c>
      <c r="BL23" s="0"/>
      <c r="BM23" s="0"/>
      <c r="BN23" s="0"/>
      <c r="BO23" s="0"/>
      <c r="BP23" s="0"/>
      <c r="BQ23" s="0"/>
      <c r="BR23" s="11" t="n">
        <v>45841</v>
      </c>
      <c r="BS23" s="6" t="n">
        <v>-88.09</v>
      </c>
      <c r="BT23" s="0" t="s">
        <v>493</v>
      </c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11" t="n">
        <v>45525</v>
      </c>
      <c r="CK23" s="6" t="n">
        <v>-40.81</v>
      </c>
      <c r="CL23" s="0" t="s">
        <v>451</v>
      </c>
      <c r="CM23" s="11" t="n">
        <v>45576</v>
      </c>
      <c r="CN23" s="6" t="s">
        <f>=-429.6</f>
      </c>
      <c r="CO23" s="0" t="s">
        <v>329</v>
      </c>
    </row>
    <row collapsed="false" customFormat="false" customHeight="false" hidden="false" ht="12.1" outlineLevel="0" r="24">
      <c r="A24" s="0"/>
      <c r="B24" s="0"/>
      <c r="C24" s="0"/>
      <c r="D24" s="11" t="n">
        <v>45841</v>
      </c>
      <c r="E24" s="6" t="n">
        <v>-396.42</v>
      </c>
      <c r="F24" s="0" t="s">
        <v>495</v>
      </c>
      <c r="G24" s="11" t="n">
        <v>45211</v>
      </c>
      <c r="H24" s="6" t="n">
        <v>-665.87</v>
      </c>
      <c r="I24" s="0" t="s">
        <v>400</v>
      </c>
      <c r="J24" s="11" t="n">
        <v>45756</v>
      </c>
      <c r="K24" s="6" t="n">
        <v>-117.09</v>
      </c>
      <c r="L24" s="0" t="s">
        <v>485</v>
      </c>
      <c r="M24" s="11" t="n">
        <v>45567</v>
      </c>
      <c r="N24" s="6" t="n">
        <v>-268.87</v>
      </c>
      <c r="O24" s="0" t="s">
        <v>456</v>
      </c>
      <c r="P24" s="11" t="n">
        <v>46168</v>
      </c>
      <c r="Q24" s="8" t="s">
        <f>=-Портфель!J7</f>
      </c>
      <c r="R24" s="0" t="s">
        <v>542</v>
      </c>
      <c r="S24" s="11" t="n">
        <v>45699</v>
      </c>
      <c r="T24" s="6" t="n">
        <v>-102.59</v>
      </c>
      <c r="U24" s="0" t="s">
        <v>477</v>
      </c>
      <c r="V24" s="11" t="n">
        <v>45821</v>
      </c>
      <c r="W24" s="6" t="n">
        <v>-387.9</v>
      </c>
      <c r="X24" s="0" t="s">
        <v>492</v>
      </c>
      <c r="Y24" s="0"/>
      <c r="Z24" s="0"/>
      <c r="AA24" s="0"/>
      <c r="AB24" s="11" t="n">
        <v>45631</v>
      </c>
      <c r="AC24" s="6" t="n">
        <v>-159.48</v>
      </c>
      <c r="AD24" s="0" t="s">
        <v>467</v>
      </c>
      <c r="AE24" s="0"/>
      <c r="AF24" s="10" t="s">
        <f>=XIRR(AF2:AF23,AE2:AE23)</f>
      </c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45483</v>
      </c>
      <c r="AU24" s="6" t="n">
        <v>-264.54</v>
      </c>
      <c r="AV24" s="0" t="s">
        <v>445</v>
      </c>
      <c r="AW24" s="11" t="n">
        <v>46168</v>
      </c>
      <c r="AX24" s="8" t="s">
        <f>=-Портфель!J18</f>
      </c>
      <c r="AY24" s="0" t="s">
        <v>542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11" t="n">
        <v>45933</v>
      </c>
      <c r="BS24" s="6" t="n">
        <v>-90.73</v>
      </c>
      <c r="BT24" s="0" t="s">
        <v>507</v>
      </c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11" t="n">
        <v>45614</v>
      </c>
      <c r="CK24" s="6" t="n">
        <v>-45</v>
      </c>
      <c r="CL24" s="0" t="s">
        <v>466</v>
      </c>
      <c r="CM24" s="11" t="n">
        <v>45667</v>
      </c>
      <c r="CN24" s="6" t="s">
        <f>=-429.6</f>
      </c>
      <c r="CO24" s="0" t="s">
        <v>329</v>
      </c>
    </row>
    <row collapsed="false" customFormat="false" customHeight="false" hidden="false" ht="12.1" outlineLevel="0" r="25">
      <c r="A25" s="0"/>
      <c r="B25" s="0"/>
      <c r="C25" s="0"/>
      <c r="D25" s="11" t="n">
        <v>45936</v>
      </c>
      <c r="E25" s="6" t="n">
        <v>-442.24</v>
      </c>
      <c r="F25" s="0" t="s">
        <v>508</v>
      </c>
      <c r="G25" s="11" t="n">
        <v>45303</v>
      </c>
      <c r="H25" s="6" t="n">
        <v>-618.81</v>
      </c>
      <c r="I25" s="0" t="s">
        <v>415</v>
      </c>
      <c r="J25" s="11" t="n">
        <v>45847</v>
      </c>
      <c r="K25" s="6" t="n">
        <v>-107.09</v>
      </c>
      <c r="L25" s="0" t="s">
        <v>496</v>
      </c>
      <c r="M25" s="11" t="n">
        <v>45660</v>
      </c>
      <c r="N25" s="6" t="n">
        <v>-292.84</v>
      </c>
      <c r="O25" s="0" t="s">
        <v>471</v>
      </c>
      <c r="P25" s="0"/>
      <c r="Q25" s="10" t="s">
        <f>=XIRR(Q2:Q24,P2:P24)</f>
      </c>
      <c r="R25" s="0"/>
      <c r="S25" s="11" t="n">
        <v>45790</v>
      </c>
      <c r="T25" s="6" t="n">
        <v>-85.74</v>
      </c>
      <c r="U25" s="0" t="s">
        <v>488</v>
      </c>
      <c r="V25" s="11" t="n">
        <v>45915</v>
      </c>
      <c r="W25" s="6" t="n">
        <v>-414.3</v>
      </c>
      <c r="X25" s="0" t="s">
        <v>505</v>
      </c>
      <c r="Y25" s="0"/>
      <c r="Z25" s="0"/>
      <c r="AA25" s="0"/>
      <c r="AB25" s="11" t="n">
        <v>45722</v>
      </c>
      <c r="AC25" s="6" t="n">
        <v>-137.38</v>
      </c>
      <c r="AD25" s="0" t="s">
        <v>478</v>
      </c>
      <c r="AE25" s="0"/>
      <c r="AF25" s="8" t="s">
        <f>=-SUM(AF2:AF23)</f>
      </c>
      <c r="AG25" s="0" t="s">
        <v>544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45575</v>
      </c>
      <c r="AU25" s="6" t="n">
        <v>-291.43</v>
      </c>
      <c r="AV25" s="0" t="s">
        <v>462</v>
      </c>
      <c r="AW25" s="0"/>
      <c r="AX25" s="10" t="s">
        <f>=XIRR(AX2:AX24,AW2:AW24)</f>
      </c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11" t="n">
        <v>46024</v>
      </c>
      <c r="BS25" s="6" t="n">
        <v>-88.4</v>
      </c>
      <c r="BT25" s="0" t="s">
        <v>517</v>
      </c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46168</v>
      </c>
      <c r="CK25" s="8" t="s">
        <f>=-Портфель!J31</f>
      </c>
      <c r="CL25" s="0" t="s">
        <v>542</v>
      </c>
      <c r="CM25" s="11" t="n">
        <v>45758</v>
      </c>
      <c r="CN25" s="6" t="s">
        <f>=-429.6</f>
      </c>
      <c r="CO25" s="0" t="s">
        <v>329</v>
      </c>
    </row>
    <row collapsed="false" customFormat="false" customHeight="false" hidden="false" ht="12.1" outlineLevel="0" r="26">
      <c r="A26" s="0"/>
      <c r="B26" s="0"/>
      <c r="C26" s="0"/>
      <c r="D26" s="11" t="n">
        <v>46028</v>
      </c>
      <c r="E26" s="6" t="n">
        <v>-422.42</v>
      </c>
      <c r="F26" s="0" t="s">
        <v>519</v>
      </c>
      <c r="G26" s="11" t="n">
        <v>45394</v>
      </c>
      <c r="H26" s="6" t="n">
        <v>-653.23</v>
      </c>
      <c r="I26" s="0" t="s">
        <v>429</v>
      </c>
      <c r="J26" s="11" t="n">
        <v>45939</v>
      </c>
      <c r="K26" s="6" t="n">
        <v>-111.72</v>
      </c>
      <c r="L26" s="0" t="s">
        <v>509</v>
      </c>
      <c r="M26" s="11" t="n">
        <v>45750</v>
      </c>
      <c r="N26" s="6" t="n">
        <v>-249.43</v>
      </c>
      <c r="O26" s="0" t="s">
        <v>481</v>
      </c>
      <c r="P26" s="0"/>
      <c r="Q26" s="8" t="s">
        <f>=-SUM(Q2:Q24)</f>
      </c>
      <c r="R26" s="0" t="s">
        <v>544</v>
      </c>
      <c r="S26" s="11" t="n">
        <v>45881</v>
      </c>
      <c r="T26" s="6" t="n">
        <v>-84.45</v>
      </c>
      <c r="U26" s="0" t="s">
        <v>502</v>
      </c>
      <c r="V26" s="11" t="n">
        <v>46006</v>
      </c>
      <c r="W26" s="6" t="n">
        <v>-391.47</v>
      </c>
      <c r="X26" s="0" t="s">
        <v>516</v>
      </c>
      <c r="Y26" s="0"/>
      <c r="Z26" s="0"/>
      <c r="AA26" s="0"/>
      <c r="AB26" s="11" t="n">
        <v>45813</v>
      </c>
      <c r="AC26" s="6" t="n">
        <v>-125.6</v>
      </c>
      <c r="AD26" s="0" t="s">
        <v>490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45667</v>
      </c>
      <c r="AU26" s="6" t="n">
        <v>-307.49</v>
      </c>
      <c r="AV26" s="0" t="s">
        <v>474</v>
      </c>
      <c r="AW26" s="0"/>
      <c r="AX26" s="8" t="s">
        <f>=-SUM(AX2:AX24)</f>
      </c>
      <c r="AY26" s="0" t="s">
        <v>544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11" t="n">
        <v>46114</v>
      </c>
      <c r="BS26" s="6" t="n">
        <v>-91.1</v>
      </c>
      <c r="BT26" s="0" t="s">
        <v>529</v>
      </c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10" t="s">
        <f>=XIRR(CK2:CK25,CJ2:CJ25)</f>
      </c>
      <c r="CL26" s="0"/>
      <c r="CM26" s="11" t="n">
        <v>45849</v>
      </c>
      <c r="CN26" s="6" t="s">
        <f>=-433.6</f>
      </c>
      <c r="CO26" s="0" t="s">
        <v>499</v>
      </c>
    </row>
    <row collapsed="false" customFormat="false" customHeight="false" hidden="false" ht="12.1" outlineLevel="0" r="27">
      <c r="A27" s="0"/>
      <c r="B27" s="0"/>
      <c r="C27" s="0"/>
      <c r="D27" s="11" t="n">
        <v>46118</v>
      </c>
      <c r="E27" s="6" t="n">
        <v>-430.54</v>
      </c>
      <c r="F27" s="0" t="s">
        <v>530</v>
      </c>
      <c r="G27" s="11" t="n">
        <v>45488</v>
      </c>
      <c r="H27" s="6" t="n">
        <v>-611.57</v>
      </c>
      <c r="I27" s="0" t="s">
        <v>448</v>
      </c>
      <c r="J27" s="11" t="n">
        <v>46031</v>
      </c>
      <c r="K27" s="6" t="n">
        <v>-122.82</v>
      </c>
      <c r="L27" s="0" t="s">
        <v>520</v>
      </c>
      <c r="M27" s="11" t="n">
        <v>45841</v>
      </c>
      <c r="N27" s="6" t="n">
        <v>-232.03</v>
      </c>
      <c r="O27" s="0" t="s">
        <v>494</v>
      </c>
      <c r="P27" s="0"/>
      <c r="Q27" s="0"/>
      <c r="R27" s="0"/>
      <c r="S27" s="11" t="n">
        <v>45973</v>
      </c>
      <c r="T27" s="6" t="n">
        <v>-98.44</v>
      </c>
      <c r="U27" s="0" t="s">
        <v>513</v>
      </c>
      <c r="V27" s="11" t="n">
        <v>46094</v>
      </c>
      <c r="W27" s="6" t="n">
        <v>-409.57</v>
      </c>
      <c r="X27" s="0" t="s">
        <v>527</v>
      </c>
      <c r="Y27" s="0"/>
      <c r="Z27" s="0"/>
      <c r="AA27" s="0"/>
      <c r="AB27" s="11" t="n">
        <v>45904</v>
      </c>
      <c r="AC27" s="6" t="n">
        <v>-129.36</v>
      </c>
      <c r="AD27" s="0" t="s">
        <v>503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45757</v>
      </c>
      <c r="AU27" s="6" t="n">
        <v>-258.79</v>
      </c>
      <c r="AV27" s="0" t="s">
        <v>486</v>
      </c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11" t="n">
        <v>46168</v>
      </c>
      <c r="BS27" s="8" t="s">
        <f>=-Портфель!J25</f>
      </c>
      <c r="BT27" s="0" t="s">
        <v>542</v>
      </c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8" t="s">
        <f>=-SUM(CK2:CK25)</f>
      </c>
      <c r="CL27" s="0" t="s">
        <v>544</v>
      </c>
      <c r="CM27" s="11" t="n">
        <v>45940</v>
      </c>
      <c r="CN27" s="6" t="s">
        <f>=-433.6</f>
      </c>
      <c r="CO27" s="0" t="s">
        <v>499</v>
      </c>
    </row>
    <row collapsed="false" customFormat="false" customHeight="false" hidden="false" ht="12.1" outlineLevel="0" r="28">
      <c r="A28" s="0"/>
      <c r="B28" s="0"/>
      <c r="C28" s="0"/>
      <c r="D28" s="11" t="n">
        <v>46168</v>
      </c>
      <c r="E28" s="8" t="s">
        <f>=-Портфель!J3</f>
      </c>
      <c r="F28" s="0" t="s">
        <v>542</v>
      </c>
      <c r="G28" s="11" t="n">
        <v>45580</v>
      </c>
      <c r="H28" s="6" t="n">
        <v>-669.83</v>
      </c>
      <c r="I28" s="0" t="s">
        <v>463</v>
      </c>
      <c r="J28" s="11" t="n">
        <v>46121</v>
      </c>
      <c r="K28" s="6" t="n">
        <v>-122.94</v>
      </c>
      <c r="L28" s="0" t="s">
        <v>531</v>
      </c>
      <c r="M28" s="11" t="n">
        <v>45933</v>
      </c>
      <c r="N28" s="6" t="n">
        <v>-238.98</v>
      </c>
      <c r="O28" s="0" t="s">
        <v>506</v>
      </c>
      <c r="P28" s="0"/>
      <c r="Q28" s="0"/>
      <c r="R28" s="0"/>
      <c r="S28" s="11" t="n">
        <v>46063</v>
      </c>
      <c r="T28" s="6" t="n">
        <v>-93.96</v>
      </c>
      <c r="U28" s="0" t="s">
        <v>524</v>
      </c>
      <c r="V28" s="11" t="n">
        <v>46168</v>
      </c>
      <c r="W28" s="8" t="s">
        <f>=-Портфель!J9</f>
      </c>
      <c r="X28" s="0" t="s">
        <v>542</v>
      </c>
      <c r="Y28" s="0"/>
      <c r="Z28" s="0"/>
      <c r="AA28" s="0"/>
      <c r="AB28" s="11" t="n">
        <v>45995</v>
      </c>
      <c r="AC28" s="6" t="n">
        <v>-124.73</v>
      </c>
      <c r="AD28" s="0" t="s">
        <v>514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45848</v>
      </c>
      <c r="AU28" s="6" t="n">
        <v>-234.99</v>
      </c>
      <c r="AV28" s="0" t="s">
        <v>498</v>
      </c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10" t="s">
        <f>=XIRR(BS2:BS27,BR2:BR27)</f>
      </c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11" t="n">
        <v>46031</v>
      </c>
      <c r="CN28" s="6" t="s">
        <f>=-433.6</f>
      </c>
      <c r="CO28" s="0" t="s">
        <v>499</v>
      </c>
    </row>
    <row collapsed="false" customFormat="false" customHeight="false" hidden="false" ht="12.1" outlineLevel="0" r="29">
      <c r="A29" s="0"/>
      <c r="B29" s="0"/>
      <c r="C29" s="0"/>
      <c r="D29" s="0"/>
      <c r="E29" s="10" t="s">
        <f>=XIRR(E2:E28,D2:D28)</f>
      </c>
      <c r="F29" s="0"/>
      <c r="G29" s="11" t="n">
        <v>45672</v>
      </c>
      <c r="H29" s="6" t="n">
        <v>-763.37</v>
      </c>
      <c r="I29" s="0" t="s">
        <v>476</v>
      </c>
      <c r="J29" s="11" t="n">
        <v>46168</v>
      </c>
      <c r="K29" s="8" t="s">
        <f>=-Портфель!J5</f>
      </c>
      <c r="L29" s="0" t="s">
        <v>542</v>
      </c>
      <c r="M29" s="11" t="n">
        <v>46024</v>
      </c>
      <c r="N29" s="6" t="n">
        <v>-230.77</v>
      </c>
      <c r="O29" s="0" t="s">
        <v>518</v>
      </c>
      <c r="P29" s="0"/>
      <c r="Q29" s="0"/>
      <c r="R29" s="0"/>
      <c r="S29" s="11" t="n">
        <v>46168</v>
      </c>
      <c r="T29" s="8" t="s">
        <f>=-Портфель!J8</f>
      </c>
      <c r="U29" s="0" t="s">
        <v>542</v>
      </c>
      <c r="V29" s="0"/>
      <c r="W29" s="10" t="s">
        <f>=XIRR(W2:W28,V2:V28)</f>
      </c>
      <c r="X29" s="0"/>
      <c r="Y29" s="0"/>
      <c r="Z29" s="0"/>
      <c r="AA29" s="0"/>
      <c r="AB29" s="11" t="n">
        <v>46086</v>
      </c>
      <c r="AC29" s="6" t="n">
        <v>-124.48</v>
      </c>
      <c r="AD29" s="0" t="s">
        <v>525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45940</v>
      </c>
      <c r="AU29" s="6" t="n">
        <v>-244.72</v>
      </c>
      <c r="AV29" s="0" t="s">
        <v>510</v>
      </c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8" t="s">
        <f>=-SUM(BS2:BS27)</f>
      </c>
      <c r="BT29" s="0" t="s">
        <v>544</v>
      </c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11" t="n">
        <v>46122</v>
      </c>
      <c r="CN29" s="6" t="s">
        <f>=-433.6</f>
      </c>
      <c r="CO29" s="0" t="s">
        <v>499</v>
      </c>
    </row>
    <row collapsed="false" customFormat="false" customHeight="false" hidden="false" ht="12.1" outlineLevel="0" r="30">
      <c r="A30" s="0"/>
      <c r="B30" s="0"/>
      <c r="C30" s="0"/>
      <c r="D30" s="0"/>
      <c r="E30" s="8" t="s">
        <f>=-SUM(E2:E28)</f>
      </c>
      <c r="F30" s="0" t="s">
        <v>544</v>
      </c>
      <c r="G30" s="11" t="n">
        <v>45762</v>
      </c>
      <c r="H30" s="6" t="n">
        <v>-610.82</v>
      </c>
      <c r="I30" s="0" t="s">
        <v>487</v>
      </c>
      <c r="J30" s="0"/>
      <c r="K30" s="10" t="s">
        <f>=XIRR(K2:K29,J2:J29)</f>
      </c>
      <c r="L30" s="0"/>
      <c r="M30" s="11" t="n">
        <v>46114</v>
      </c>
      <c r="N30" s="6" t="n">
        <v>-243.48</v>
      </c>
      <c r="O30" s="0" t="s">
        <v>528</v>
      </c>
      <c r="P30" s="0"/>
      <c r="Q30" s="0"/>
      <c r="R30" s="0"/>
      <c r="S30" s="0"/>
      <c r="T30" s="10" t="s">
        <f>=XIRR(T2:T29,S2:S29)</f>
      </c>
      <c r="U30" s="0"/>
      <c r="V30" s="0"/>
      <c r="W30" s="8" t="s">
        <f>=-SUM(W2:W28)</f>
      </c>
      <c r="X30" s="0" t="s">
        <v>544</v>
      </c>
      <c r="Y30" s="0"/>
      <c r="Z30" s="0"/>
      <c r="AA30" s="0"/>
      <c r="AB30" s="11" t="n">
        <v>46168</v>
      </c>
      <c r="AC30" s="8" t="s">
        <f>=-Портфель!J11</f>
      </c>
      <c r="AD30" s="0" t="s">
        <v>542</v>
      </c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46034</v>
      </c>
      <c r="AU30" s="6" t="n">
        <v>-235.15</v>
      </c>
      <c r="AV30" s="0" t="s">
        <v>522</v>
      </c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11" t="n">
        <v>46168</v>
      </c>
      <c r="CN30" s="8" t="s">
        <f>=-Портфель!J33</f>
      </c>
      <c r="CO30" s="0" t="s">
        <v>542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45853</v>
      </c>
      <c r="H31" s="6" t="n">
        <v>-578.39</v>
      </c>
      <c r="I31" s="0" t="s">
        <v>500</v>
      </c>
      <c r="J31" s="0"/>
      <c r="K31" s="8" t="s">
        <f>=-SUM(K2:K29)</f>
      </c>
      <c r="L31" s="0" t="s">
        <v>544</v>
      </c>
      <c r="M31" s="11" t="n">
        <v>46168</v>
      </c>
      <c r="N31" s="8" t="s">
        <f>=-Портфель!J6</f>
      </c>
      <c r="O31" s="0" t="s">
        <v>542</v>
      </c>
      <c r="P31" s="0"/>
      <c r="Q31" s="0"/>
      <c r="R31" s="0"/>
      <c r="S31" s="0"/>
      <c r="T31" s="8" t="s">
        <f>=-SUM(T2:T29)</f>
      </c>
      <c r="U31" s="0" t="s">
        <v>544</v>
      </c>
      <c r="V31" s="0"/>
      <c r="W31" s="0"/>
      <c r="X31" s="0"/>
      <c r="Y31" s="0"/>
      <c r="Z31" s="0"/>
      <c r="AA31" s="0"/>
      <c r="AB31" s="0"/>
      <c r="AC31" s="10" t="s">
        <f>=XIRR(AC2:AC30,AB2:AB30)</f>
      </c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46122</v>
      </c>
      <c r="AU31" s="6" t="n">
        <v>-233.98</v>
      </c>
      <c r="AV31" s="0" t="s">
        <v>532</v>
      </c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10" t="s">
        <f>=XIRR(CN2:CN30,CM2:CM30)</f>
      </c>
      <c r="CO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45945</v>
      </c>
      <c r="H32" s="6" t="n">
        <v>-590.1</v>
      </c>
      <c r="I32" s="0" t="s">
        <v>512</v>
      </c>
      <c r="J32" s="0"/>
      <c r="K32" s="0"/>
      <c r="L32" s="0"/>
      <c r="M32" s="0"/>
      <c r="N32" s="10" t="s">
        <f>=XIRR(N2:N31,M2:M31)</f>
      </c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8" t="s">
        <f>=-SUM(AC2:AC30)</f>
      </c>
      <c r="AD32" s="0" t="s">
        <v>544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46168</v>
      </c>
      <c r="AU32" s="8" t="s">
        <f>=-Портфель!J17</f>
      </c>
      <c r="AV32" s="0" t="s">
        <v>542</v>
      </c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8" t="s">
        <f>=-SUM(CN2:CN30)</f>
      </c>
      <c r="CO32" s="0" t="s">
        <v>544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46038</v>
      </c>
      <c r="H33" s="6" t="n">
        <v>-610.95</v>
      </c>
      <c r="I33" s="0" t="s">
        <v>523</v>
      </c>
      <c r="J33" s="0"/>
      <c r="K33" s="0"/>
      <c r="L33" s="0"/>
      <c r="M33" s="0"/>
      <c r="N33" s="8" t="s">
        <f>=-SUM(N2:N31)</f>
      </c>
      <c r="O33" s="0" t="s">
        <v>544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10" t="s">
        <f>=XIRR(AU2:AU32,AT2:AT32)</f>
      </c>
      <c r="AV33" s="0"/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11" t="n">
        <v>46127</v>
      </c>
      <c r="H34" s="6" t="n">
        <v>-590.14</v>
      </c>
      <c r="I34" s="0" t="s">
        <v>533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8" t="s">
        <f>=-SUM(AU2:AU32)</f>
      </c>
      <c r="AV34" s="0" t="s">
        <v>544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11" t="n">
        <v>46168</v>
      </c>
      <c r="H35" s="8" t="s">
        <f>=-Портфель!J4</f>
      </c>
      <c r="I35" s="0" t="s">
        <v>542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10" t="s">
        <f>=XIRR(H2:H35,G2:G35)</f>
      </c>
      <c r="I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8" t="s">
        <f>=-SUM(H2:H35)</f>
      </c>
      <c r="I37" s="0" t="s">
        <v>544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545</v>
      </c>
      <c r="C1" s="0"/>
      <c r="D1" s="0"/>
      <c r="E1" s="4" t="s">
        <v>546</v>
      </c>
      <c r="F1" s="0"/>
      <c r="G1" s="0"/>
      <c r="H1" s="4" t="s">
        <v>547</v>
      </c>
      <c r="I1" s="0"/>
      <c r="J1" s="0"/>
      <c r="K1" s="4" t="s">
        <v>548</v>
      </c>
      <c r="L1" s="0"/>
      <c r="M1" s="0"/>
      <c r="N1" s="4" t="s">
        <v>549</v>
      </c>
      <c r="O1" s="0"/>
      <c r="P1" s="0"/>
      <c r="Q1" s="4" t="s">
        <v>550</v>
      </c>
      <c r="R1" s="0"/>
      <c r="S1" s="0"/>
      <c r="T1" s="4" t="s">
        <v>551</v>
      </c>
      <c r="U1" s="0"/>
      <c r="V1" s="0"/>
      <c r="W1" s="4" t="s">
        <v>552</v>
      </c>
      <c r="X1" s="0"/>
      <c r="Y1" s="0"/>
      <c r="Z1" s="4" t="s">
        <v>553</v>
      </c>
      <c r="AA1" s="0"/>
    </row>
    <row collapsed="false" customFormat="false" customHeight="false" hidden="false" ht="12.1" outlineLevel="0" r="2">
      <c r="A2" s="11" t="n">
        <v>43705</v>
      </c>
      <c r="B2" s="6" t="n">
        <v>9646.13</v>
      </c>
      <c r="C2" s="0" t="s">
        <v>540</v>
      </c>
      <c r="D2" s="11" t="n">
        <v>43705</v>
      </c>
      <c r="E2" s="6" t="n">
        <v>7932.03</v>
      </c>
      <c r="F2" s="0" t="s">
        <v>540</v>
      </c>
      <c r="G2" s="11" t="n">
        <v>43705</v>
      </c>
      <c r="H2" s="6" t="n">
        <v>19961.56</v>
      </c>
      <c r="I2" s="0" t="s">
        <v>540</v>
      </c>
      <c r="J2" s="11" t="n">
        <v>43705</v>
      </c>
      <c r="K2" s="6" t="n">
        <v>21499.16</v>
      </c>
      <c r="L2" s="0" t="s">
        <v>540</v>
      </c>
      <c r="M2" s="11" t="n">
        <v>43706</v>
      </c>
      <c r="N2" s="6" t="n">
        <v>28435.1</v>
      </c>
      <c r="O2" s="0" t="s">
        <v>540</v>
      </c>
      <c r="P2" s="11" t="n">
        <v>43706</v>
      </c>
      <c r="Q2" s="6" t="n">
        <v>7254.99</v>
      </c>
      <c r="R2" s="0" t="s">
        <v>540</v>
      </c>
      <c r="S2" s="11" t="n">
        <v>43712</v>
      </c>
      <c r="T2" s="6" t="n">
        <v>12795.19</v>
      </c>
      <c r="U2" s="0" t="s">
        <v>540</v>
      </c>
      <c r="V2" s="11" t="n">
        <v>43769</v>
      </c>
      <c r="W2" s="6" t="n">
        <v>20215.84</v>
      </c>
      <c r="X2" s="0" t="s">
        <v>540</v>
      </c>
      <c r="Y2" s="11" t="n">
        <v>43774</v>
      </c>
      <c r="Z2" s="6" t="n">
        <v>20693.7</v>
      </c>
      <c r="AA2" s="0" t="s">
        <v>540</v>
      </c>
    </row>
    <row collapsed="false" customFormat="false" customHeight="false" hidden="false" ht="12.1" outlineLevel="0" r="3">
      <c r="A3" s="11" t="n">
        <v>43763</v>
      </c>
      <c r="B3" s="6" t="n">
        <v>-258</v>
      </c>
      <c r="C3" s="0" t="s">
        <v>123</v>
      </c>
      <c r="D3" s="11" t="n">
        <v>43747</v>
      </c>
      <c r="E3" s="6" t="n">
        <v>-234.65</v>
      </c>
      <c r="F3" s="0" t="s">
        <v>117</v>
      </c>
      <c r="G3" s="11" t="n">
        <v>43878</v>
      </c>
      <c r="H3" s="6" t="n">
        <v>-718</v>
      </c>
      <c r="I3" s="0" t="s">
        <v>160</v>
      </c>
      <c r="J3" s="11" t="n">
        <v>43746</v>
      </c>
      <c r="K3" s="6" t="n">
        <v>-863.2</v>
      </c>
      <c r="L3" s="0" t="s">
        <v>114</v>
      </c>
      <c r="M3" s="11" t="n">
        <v>43741</v>
      </c>
      <c r="N3" s="6" t="n">
        <v>-673.2</v>
      </c>
      <c r="O3" s="0" t="s">
        <v>111</v>
      </c>
      <c r="P3" s="11" t="n">
        <v>43706</v>
      </c>
      <c r="Q3" s="6" t="n">
        <v>4145.71</v>
      </c>
      <c r="R3" s="0" t="s">
        <v>540</v>
      </c>
      <c r="S3" s="11" t="n">
        <v>43712</v>
      </c>
      <c r="T3" s="6" t="n">
        <v>51180.78</v>
      </c>
      <c r="U3" s="0" t="s">
        <v>540</v>
      </c>
      <c r="V3" s="11" t="n">
        <v>43790</v>
      </c>
      <c r="W3" s="6" t="n">
        <v>4056.73</v>
      </c>
      <c r="X3" s="0" t="s">
        <v>540</v>
      </c>
      <c r="Y3" s="11" t="n">
        <v>43852</v>
      </c>
      <c r="Z3" s="6" t="n">
        <v>-588.4</v>
      </c>
      <c r="AA3" s="0" t="s">
        <v>153</v>
      </c>
    </row>
    <row collapsed="false" customFormat="false" customHeight="false" hidden="false" ht="12.1" outlineLevel="0" r="4">
      <c r="A4" s="11" t="n">
        <v>43762</v>
      </c>
      <c r="B4" s="6" t="n">
        <v>-800</v>
      </c>
      <c r="C4" s="0" t="s">
        <v>122</v>
      </c>
      <c r="D4" s="11" t="n">
        <v>43747</v>
      </c>
      <c r="E4" s="6" t="n">
        <v>-3800</v>
      </c>
      <c r="F4" s="0" t="s">
        <v>118</v>
      </c>
      <c r="G4" s="11" t="n">
        <v>44060</v>
      </c>
      <c r="H4" s="6" t="n">
        <v>-718</v>
      </c>
      <c r="I4" s="0" t="s">
        <v>160</v>
      </c>
      <c r="J4" s="11" t="n">
        <v>43928</v>
      </c>
      <c r="K4" s="6" t="n">
        <v>-863.2</v>
      </c>
      <c r="L4" s="0" t="s">
        <v>114</v>
      </c>
      <c r="M4" s="11" t="n">
        <v>43774</v>
      </c>
      <c r="N4" s="6" t="n">
        <v>-157.24</v>
      </c>
      <c r="O4" s="0" t="s">
        <v>543</v>
      </c>
      <c r="P4" s="11" t="n">
        <v>43789</v>
      </c>
      <c r="Q4" s="6" t="n">
        <v>-435.49</v>
      </c>
      <c r="R4" s="0" t="s">
        <v>130</v>
      </c>
      <c r="S4" s="11" t="n">
        <v>43731</v>
      </c>
      <c r="T4" s="6" t="n">
        <v>1544.57</v>
      </c>
      <c r="U4" s="0" t="s">
        <v>540</v>
      </c>
      <c r="V4" s="11" t="n">
        <v>43833</v>
      </c>
      <c r="W4" s="6" t="n">
        <v>-508.56</v>
      </c>
      <c r="X4" s="0" t="s">
        <v>142</v>
      </c>
      <c r="Y4" s="11" t="n">
        <v>43943</v>
      </c>
      <c r="Z4" s="6" t="n">
        <v>-581.4</v>
      </c>
      <c r="AA4" s="0" t="s">
        <v>177</v>
      </c>
    </row>
    <row collapsed="false" customFormat="false" customHeight="false" hidden="false" ht="12.1" outlineLevel="0" r="5">
      <c r="A5" s="11" t="n">
        <v>43854</v>
      </c>
      <c r="B5" s="6" t="n">
        <v>-235.6</v>
      </c>
      <c r="C5" s="0" t="s">
        <v>155</v>
      </c>
      <c r="D5" s="11" t="n">
        <v>43839</v>
      </c>
      <c r="E5" s="6" t="n">
        <v>-117.42</v>
      </c>
      <c r="F5" s="0" t="s">
        <v>144</v>
      </c>
      <c r="G5" s="11" t="n">
        <v>44242</v>
      </c>
      <c r="H5" s="6" t="n">
        <v>-625</v>
      </c>
      <c r="I5" s="0" t="s">
        <v>240</v>
      </c>
      <c r="J5" s="11" t="n">
        <v>44110</v>
      </c>
      <c r="K5" s="6" t="n">
        <v>-863.2</v>
      </c>
      <c r="L5" s="0" t="s">
        <v>114</v>
      </c>
      <c r="M5" s="11" t="n">
        <v>43774</v>
      </c>
      <c r="N5" s="6" t="n">
        <v>-157.24</v>
      </c>
      <c r="O5" s="0" t="s">
        <v>543</v>
      </c>
      <c r="P5" s="11" t="n">
        <v>43971</v>
      </c>
      <c r="Q5" s="6" t="n">
        <v>-409.75</v>
      </c>
      <c r="R5" s="0" t="s">
        <v>183</v>
      </c>
      <c r="S5" s="11" t="n">
        <v>43774</v>
      </c>
      <c r="T5" s="6" t="n">
        <v>20095.04</v>
      </c>
      <c r="U5" s="0" t="s">
        <v>540</v>
      </c>
      <c r="V5" s="11" t="n">
        <v>43924</v>
      </c>
      <c r="W5" s="6" t="n">
        <v>-508.56</v>
      </c>
      <c r="X5" s="0" t="s">
        <v>142</v>
      </c>
      <c r="Y5" s="11" t="n">
        <v>44034</v>
      </c>
      <c r="Z5" s="6" t="n">
        <v>-567.4</v>
      </c>
      <c r="AA5" s="0" t="s">
        <v>195</v>
      </c>
    </row>
    <row collapsed="false" customFormat="false" customHeight="false" hidden="false" ht="12.1" outlineLevel="0" r="6">
      <c r="A6" s="11" t="n">
        <v>43853</v>
      </c>
      <c r="B6" s="6" t="n">
        <v>-800</v>
      </c>
      <c r="C6" s="0" t="s">
        <v>122</v>
      </c>
      <c r="D6" s="11" t="n">
        <v>43857</v>
      </c>
      <c r="E6" s="6" t="n">
        <v>-3144.09</v>
      </c>
      <c r="F6" s="0" t="s">
        <v>543</v>
      </c>
      <c r="G6" s="11" t="n">
        <v>44241</v>
      </c>
      <c r="H6" s="6" t="n">
        <v>-20000</v>
      </c>
      <c r="I6" s="0" t="s">
        <v>239</v>
      </c>
      <c r="J6" s="11" t="n">
        <v>44292</v>
      </c>
      <c r="K6" s="6" t="n">
        <v>-863.2</v>
      </c>
      <c r="L6" s="0" t="s">
        <v>114</v>
      </c>
      <c r="M6" s="11" t="n">
        <v>43774</v>
      </c>
      <c r="N6" s="6" t="n">
        <v>-628.95</v>
      </c>
      <c r="O6" s="0" t="s">
        <v>543</v>
      </c>
      <c r="P6" s="11" t="n">
        <v>44091</v>
      </c>
      <c r="Q6" s="6" t="n">
        <v>-11305.65</v>
      </c>
      <c r="R6" s="0" t="s">
        <v>543</v>
      </c>
      <c r="S6" s="11" t="n">
        <v>43789</v>
      </c>
      <c r="T6" s="6" t="n">
        <v>23429.71</v>
      </c>
      <c r="U6" s="0" t="s">
        <v>540</v>
      </c>
      <c r="V6" s="11" t="n">
        <v>44015</v>
      </c>
      <c r="W6" s="6" t="n">
        <v>-508.56</v>
      </c>
      <c r="X6" s="0" t="s">
        <v>142</v>
      </c>
      <c r="Y6" s="11" t="n">
        <v>44125</v>
      </c>
      <c r="Z6" s="6" t="n">
        <v>-550.4</v>
      </c>
      <c r="AA6" s="0" t="s">
        <v>214</v>
      </c>
    </row>
    <row collapsed="false" customFormat="false" customHeight="false" hidden="false" ht="12.1" outlineLevel="0" r="7">
      <c r="A7" s="11" t="n">
        <v>43901</v>
      </c>
      <c r="B7" s="6" t="n">
        <v>-3170.64</v>
      </c>
      <c r="C7" s="0" t="s">
        <v>543</v>
      </c>
      <c r="D7" s="11" t="n">
        <v>43857</v>
      </c>
      <c r="E7" s="6" t="n">
        <v>-419.21</v>
      </c>
      <c r="F7" s="0" t="s">
        <v>543</v>
      </c>
      <c r="G7" s="0"/>
      <c r="H7" s="10" t="s">
        <f>=XIRR(H2:H6,G2:G6)</f>
      </c>
      <c r="I7" s="0"/>
      <c r="J7" s="11" t="n">
        <v>44474</v>
      </c>
      <c r="K7" s="6" t="n">
        <v>-863.2</v>
      </c>
      <c r="L7" s="0" t="s">
        <v>114</v>
      </c>
      <c r="M7" s="11" t="n">
        <v>43774</v>
      </c>
      <c r="N7" s="6" t="n">
        <v>-314.47</v>
      </c>
      <c r="O7" s="0" t="s">
        <v>543</v>
      </c>
      <c r="P7" s="0"/>
      <c r="Q7" s="10" t="s">
        <f>=XIRR(Q2:Q6,P2:P6)</f>
      </c>
      <c r="R7" s="0"/>
      <c r="S7" s="11" t="n">
        <v>43790</v>
      </c>
      <c r="T7" s="6" t="n">
        <v>6223.11</v>
      </c>
      <c r="U7" s="0" t="s">
        <v>540</v>
      </c>
      <c r="V7" s="11" t="n">
        <v>44091</v>
      </c>
      <c r="W7" s="6" t="n">
        <v>-25257.9</v>
      </c>
      <c r="X7" s="0" t="s">
        <v>543</v>
      </c>
      <c r="Y7" s="11" t="n">
        <v>44216</v>
      </c>
      <c r="Z7" s="6" t="n">
        <v>-520.4</v>
      </c>
      <c r="AA7" s="0" t="s">
        <v>235</v>
      </c>
    </row>
    <row collapsed="false" customFormat="false" customHeight="false" hidden="false" ht="12.1" outlineLevel="0" r="8">
      <c r="A8" s="11" t="n">
        <v>43901</v>
      </c>
      <c r="B8" s="6" t="n">
        <v>-4755.95</v>
      </c>
      <c r="C8" s="0" t="s">
        <v>543</v>
      </c>
      <c r="D8" s="11" t="n">
        <v>43857</v>
      </c>
      <c r="E8" s="6" t="n">
        <v>-419.21</v>
      </c>
      <c r="F8" s="0" t="s">
        <v>543</v>
      </c>
      <c r="G8" s="0"/>
      <c r="H8" s="8" t="s">
        <f>=-SUM(H2:H6)</f>
      </c>
      <c r="I8" s="0" t="s">
        <v>544</v>
      </c>
      <c r="J8" s="11" t="n">
        <v>44656</v>
      </c>
      <c r="K8" s="6" t="n">
        <v>-863.2</v>
      </c>
      <c r="L8" s="0" t="s">
        <v>114</v>
      </c>
      <c r="M8" s="11" t="n">
        <v>43774</v>
      </c>
      <c r="N8" s="6" t="n">
        <v>-157.24</v>
      </c>
      <c r="O8" s="0" t="s">
        <v>543</v>
      </c>
      <c r="P8" s="0"/>
      <c r="Q8" s="8" t="s">
        <f>=-SUM(Q2:Q6)</f>
      </c>
      <c r="R8" s="0" t="s">
        <v>544</v>
      </c>
      <c r="S8" s="11" t="n">
        <v>43791</v>
      </c>
      <c r="T8" s="6" t="n">
        <v>778.39</v>
      </c>
      <c r="U8" s="0" t="s">
        <v>540</v>
      </c>
      <c r="V8" s="0"/>
      <c r="W8" s="10" t="s">
        <f>=XIRR(W2:W7,V2:V7)</f>
      </c>
      <c r="X8" s="0"/>
      <c r="Y8" s="11" t="n">
        <v>44307</v>
      </c>
      <c r="Z8" s="6" t="n">
        <v>-520.4</v>
      </c>
      <c r="AA8" s="0" t="s">
        <v>235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0"/>
      <c r="H9" s="0"/>
      <c r="I9" s="0"/>
      <c r="J9" s="11" t="n">
        <v>44655</v>
      </c>
      <c r="K9" s="6" t="n">
        <v>-20000</v>
      </c>
      <c r="L9" s="0" t="s">
        <v>310</v>
      </c>
      <c r="M9" s="11" t="n">
        <v>43774</v>
      </c>
      <c r="N9" s="6" t="n">
        <v>-1886.84</v>
      </c>
      <c r="O9" s="0" t="s">
        <v>543</v>
      </c>
      <c r="P9" s="0"/>
      <c r="Q9" s="0"/>
      <c r="R9" s="0"/>
      <c r="S9" s="11" t="n">
        <v>43791</v>
      </c>
      <c r="T9" s="6" t="n">
        <v>778.39</v>
      </c>
      <c r="U9" s="0" t="s">
        <v>540</v>
      </c>
      <c r="V9" s="0"/>
      <c r="W9" s="8" t="s">
        <f>=-SUM(W2:W7)</f>
      </c>
      <c r="X9" s="0" t="s">
        <v>544</v>
      </c>
      <c r="Y9" s="11" t="n">
        <v>44398</v>
      </c>
      <c r="Z9" s="6" t="n">
        <v>-520.4</v>
      </c>
      <c r="AA9" s="0" t="s">
        <v>235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544</v>
      </c>
      <c r="D10" s="0"/>
      <c r="E10" s="8" t="s">
        <f>=-SUM(E2:E8)</f>
      </c>
      <c r="F10" s="0" t="s">
        <v>544</v>
      </c>
      <c r="G10" s="0"/>
      <c r="H10" s="0"/>
      <c r="I10" s="0"/>
      <c r="J10" s="0"/>
      <c r="K10" s="10" t="s">
        <f>=XIRR(K2:K9,J2:J9)</f>
      </c>
      <c r="L10" s="0"/>
      <c r="M10" s="11" t="n">
        <v>43774</v>
      </c>
      <c r="N10" s="6" t="n">
        <v>-12578.96</v>
      </c>
      <c r="O10" s="0" t="s">
        <v>543</v>
      </c>
      <c r="P10" s="0"/>
      <c r="Q10" s="0"/>
      <c r="R10" s="0"/>
      <c r="S10" s="11" t="n">
        <v>43791</v>
      </c>
      <c r="T10" s="6" t="n">
        <v>11675.84</v>
      </c>
      <c r="U10" s="0" t="s">
        <v>540</v>
      </c>
      <c r="V10" s="0"/>
      <c r="W10" s="0"/>
      <c r="X10" s="0"/>
      <c r="Y10" s="11" t="n">
        <v>44489</v>
      </c>
      <c r="Z10" s="6" t="n">
        <v>-520.4</v>
      </c>
      <c r="AA10" s="0" t="s">
        <v>235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544</v>
      </c>
      <c r="M11" s="11" t="n">
        <v>43774</v>
      </c>
      <c r="N11" s="6" t="n">
        <v>-157.24</v>
      </c>
      <c r="O11" s="0" t="s">
        <v>543</v>
      </c>
      <c r="P11" s="0"/>
      <c r="Q11" s="0"/>
      <c r="R11" s="0"/>
      <c r="S11" s="11" t="n">
        <v>43839</v>
      </c>
      <c r="T11" s="6" t="n">
        <v>105598.77</v>
      </c>
      <c r="U11" s="0" t="s">
        <v>540</v>
      </c>
      <c r="V11" s="0"/>
      <c r="W11" s="0"/>
      <c r="X11" s="0"/>
      <c r="Y11" s="11" t="n">
        <v>44580</v>
      </c>
      <c r="Z11" s="6" t="n">
        <v>-520.4</v>
      </c>
      <c r="AA11" s="0" t="s">
        <v>235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11" t="n">
        <v>43774</v>
      </c>
      <c r="N12" s="6" t="n">
        <v>-314.47</v>
      </c>
      <c r="O12" s="0" t="s">
        <v>543</v>
      </c>
      <c r="P12" s="0"/>
      <c r="Q12" s="0"/>
      <c r="R12" s="0"/>
      <c r="S12" s="11" t="n">
        <v>43903</v>
      </c>
      <c r="T12" s="6" t="n">
        <v>-40188.4</v>
      </c>
      <c r="U12" s="0" t="s">
        <v>543</v>
      </c>
      <c r="V12" s="0"/>
      <c r="W12" s="0"/>
      <c r="X12" s="0"/>
      <c r="Y12" s="11" t="n">
        <v>44671</v>
      </c>
      <c r="Z12" s="6" t="n">
        <v>-520.4</v>
      </c>
      <c r="AA12" s="0" t="s">
        <v>235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11" t="n">
        <v>43774</v>
      </c>
      <c r="N13" s="6" t="n">
        <v>-314.47</v>
      </c>
      <c r="O13" s="0" t="s">
        <v>543</v>
      </c>
      <c r="P13" s="0"/>
      <c r="Q13" s="0"/>
      <c r="R13" s="0"/>
      <c r="S13" s="11" t="n">
        <v>43903</v>
      </c>
      <c r="T13" s="6" t="n">
        <v>-8550.72</v>
      </c>
      <c r="U13" s="0" t="s">
        <v>543</v>
      </c>
      <c r="V13" s="0"/>
      <c r="W13" s="0"/>
      <c r="X13" s="0"/>
      <c r="Y13" s="11" t="n">
        <v>44762</v>
      </c>
      <c r="Z13" s="6" t="n">
        <v>-520.4</v>
      </c>
      <c r="AA13" s="0" t="s">
        <v>235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43774</v>
      </c>
      <c r="N14" s="6" t="n">
        <v>-471.72</v>
      </c>
      <c r="O14" s="0" t="s">
        <v>543</v>
      </c>
      <c r="P14" s="0"/>
      <c r="Q14" s="0"/>
      <c r="R14" s="0"/>
      <c r="S14" s="11" t="n">
        <v>43903</v>
      </c>
      <c r="T14" s="6" t="n">
        <v>-17101.44</v>
      </c>
      <c r="U14" s="0" t="s">
        <v>543</v>
      </c>
      <c r="V14" s="0"/>
      <c r="W14" s="0"/>
      <c r="X14" s="0"/>
      <c r="Y14" s="11" t="n">
        <v>44853</v>
      </c>
      <c r="Z14" s="6" t="n">
        <v>-520.4</v>
      </c>
      <c r="AA14" s="0" t="s">
        <v>235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43774</v>
      </c>
      <c r="N15" s="6" t="n">
        <v>-471.72</v>
      </c>
      <c r="O15" s="0" t="s">
        <v>543</v>
      </c>
      <c r="P15" s="0"/>
      <c r="Q15" s="0"/>
      <c r="R15" s="0"/>
      <c r="S15" s="11" t="n">
        <v>43903</v>
      </c>
      <c r="T15" s="6" t="n">
        <v>-855.07</v>
      </c>
      <c r="U15" s="0" t="s">
        <v>543</v>
      </c>
      <c r="V15" s="0"/>
      <c r="W15" s="0"/>
      <c r="X15" s="0"/>
      <c r="Y15" s="11" t="n">
        <v>44852</v>
      </c>
      <c r="Z15" s="6" t="n">
        <v>-20000</v>
      </c>
      <c r="AA15" s="0" t="s">
        <v>344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43774</v>
      </c>
      <c r="N16" s="6" t="n">
        <v>-471.72</v>
      </c>
      <c r="O16" s="0" t="s">
        <v>543</v>
      </c>
      <c r="P16" s="0"/>
      <c r="Q16" s="0"/>
      <c r="R16" s="0"/>
      <c r="S16" s="11" t="n">
        <v>43903</v>
      </c>
      <c r="T16" s="6" t="n">
        <v>-5130.43</v>
      </c>
      <c r="U16" s="0" t="s">
        <v>543</v>
      </c>
      <c r="V16" s="0"/>
      <c r="W16" s="0"/>
      <c r="X16" s="0"/>
      <c r="Y16" s="0"/>
      <c r="Z16" s="10" t="s">
        <f>=XIRR(Z2:Z15,Y2:Y15)</f>
      </c>
      <c r="AA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43774</v>
      </c>
      <c r="N17" s="6" t="n">
        <v>-10220.41</v>
      </c>
      <c r="O17" s="0" t="s">
        <v>543</v>
      </c>
      <c r="P17" s="0"/>
      <c r="Q17" s="0"/>
      <c r="R17" s="0"/>
      <c r="S17" s="11" t="n">
        <v>43903</v>
      </c>
      <c r="T17" s="6" t="n">
        <v>-6840.58</v>
      </c>
      <c r="U17" s="0" t="s">
        <v>543</v>
      </c>
      <c r="V17" s="0"/>
      <c r="W17" s="0"/>
      <c r="X17" s="0"/>
      <c r="Y17" s="0"/>
      <c r="Z17" s="8" t="s">
        <f>=-SUM(Z2:Z15)</f>
      </c>
      <c r="AA17" s="0" t="s">
        <v>544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11" t="n">
        <v>43906</v>
      </c>
      <c r="T18" s="6" t="n">
        <v>-5031.48</v>
      </c>
      <c r="U18" s="0" t="s">
        <v>543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8" t="s">
        <f>=-SUM(N2:N17)</f>
      </c>
      <c r="O19" s="0" t="s">
        <v>544</v>
      </c>
      <c r="P19" s="0"/>
      <c r="Q19" s="0"/>
      <c r="R19" s="0"/>
      <c r="S19" s="11" t="n">
        <v>43906</v>
      </c>
      <c r="T19" s="6" t="n">
        <v>-74005.98</v>
      </c>
      <c r="U19" s="0" t="s">
        <v>543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43907</v>
      </c>
      <c r="T20" s="6" t="n">
        <v>-829.49</v>
      </c>
      <c r="U20" s="0" t="s">
        <v>543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43907</v>
      </c>
      <c r="T21" s="6" t="n">
        <v>-36435.77</v>
      </c>
      <c r="U21" s="0" t="s">
        <v>543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43907</v>
      </c>
      <c r="T22" s="6" t="n">
        <v>-46372.8</v>
      </c>
      <c r="U22" s="0" t="s">
        <v>543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44091</v>
      </c>
      <c r="T23" s="6" t="n">
        <v>-13244.37</v>
      </c>
      <c r="U23" s="0" t="s">
        <v>543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10" t="s">
        <f>=XIRR(T2:T23,S2:S23)</f>
      </c>
      <c r="U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8" t="s">
        <f>=-SUM(T2:T23)</f>
      </c>
      <c r="U25" s="0" t="s">
        <v>544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554</v>
      </c>
      <c r="C1" s="0"/>
      <c r="D1" s="0"/>
      <c r="E1" s="3" t="s">
        <v>555</v>
      </c>
      <c r="F1" s="0"/>
      <c r="G1" s="0"/>
      <c r="H1" s="3" t="s">
        <v>556</v>
      </c>
      <c r="I1" s="0"/>
      <c r="J1" s="0"/>
      <c r="K1" s="3" t="s">
        <v>557</v>
      </c>
      <c r="L1" s="0"/>
      <c r="M1" s="0"/>
      <c r="N1" s="3" t="s">
        <v>558</v>
      </c>
      <c r="O1" s="0"/>
      <c r="P1" s="0"/>
      <c r="Q1" s="3" t="s">
        <v>559</v>
      </c>
      <c r="R1" s="0"/>
      <c r="S1" s="0"/>
      <c r="T1" s="3" t="s">
        <v>560</v>
      </c>
      <c r="U1" s="0"/>
      <c r="V1" s="0"/>
      <c r="W1" s="3" t="s">
        <v>561</v>
      </c>
      <c r="X1" s="0"/>
      <c r="Y1" s="0"/>
      <c r="Z1" s="3" t="s">
        <v>562</v>
      </c>
      <c r="AA1" s="0"/>
      <c r="AB1" s="0"/>
      <c r="AC1" s="3" t="s">
        <v>563</v>
      </c>
      <c r="AD1" s="0"/>
      <c r="AE1" s="0"/>
      <c r="AF1" s="3" t="s">
        <v>564</v>
      </c>
      <c r="AG1" s="0"/>
      <c r="AH1" s="0"/>
      <c r="AI1" s="3" t="s">
        <v>565</v>
      </c>
      <c r="AJ1" s="0"/>
      <c r="AK1" s="0"/>
      <c r="AL1" s="3" t="s">
        <v>566</v>
      </c>
      <c r="AM1" s="0"/>
      <c r="AN1" s="0"/>
      <c r="AO1" s="3" t="s">
        <v>567</v>
      </c>
      <c r="AP1" s="0"/>
      <c r="AQ1" s="0"/>
      <c r="AR1" s="3" t="s">
        <v>568</v>
      </c>
      <c r="AS1" s="0"/>
      <c r="AT1" s="0"/>
      <c r="AU1" s="3" t="s">
        <v>569</v>
      </c>
      <c r="AV1" s="0"/>
      <c r="AW1" s="0"/>
      <c r="AX1" s="3" t="s">
        <v>570</v>
      </c>
      <c r="AY1" s="0"/>
      <c r="AZ1" s="0"/>
      <c r="BA1" s="3" t="s">
        <v>571</v>
      </c>
      <c r="BB1" s="0"/>
      <c r="BC1" s="0"/>
      <c r="BD1" s="3" t="s">
        <v>572</v>
      </c>
      <c r="BE1" s="0"/>
      <c r="BF1" s="0"/>
      <c r="BG1" s="3" t="s">
        <v>573</v>
      </c>
      <c r="BH1" s="0"/>
      <c r="BI1" s="0"/>
      <c r="BJ1" s="3" t="s">
        <v>574</v>
      </c>
      <c r="BK1" s="0"/>
      <c r="BL1" s="0"/>
      <c r="BM1" s="3" t="s">
        <v>575</v>
      </c>
      <c r="BN1" s="0"/>
      <c r="BO1" s="0"/>
      <c r="BP1" s="3" t="s">
        <v>576</v>
      </c>
      <c r="BQ1" s="0"/>
      <c r="BR1" s="0"/>
      <c r="BS1" s="3" t="s">
        <v>577</v>
      </c>
      <c r="BT1" s="0"/>
      <c r="BU1" s="0"/>
      <c r="BV1" s="3" t="s">
        <v>578</v>
      </c>
      <c r="BW1" s="0"/>
      <c r="BX1" s="0"/>
      <c r="BY1" s="3" t="s">
        <v>579</v>
      </c>
      <c r="BZ1" s="0"/>
      <c r="CA1" s="0"/>
      <c r="CB1" s="3" t="s">
        <v>580</v>
      </c>
      <c r="CC1" s="0"/>
      <c r="CD1" s="0"/>
      <c r="CE1" s="3" t="s">
        <v>581</v>
      </c>
      <c r="CF1" s="0"/>
      <c r="CG1" s="0"/>
      <c r="CH1" s="3" t="s">
        <v>582</v>
      </c>
      <c r="CI1" s="0"/>
      <c r="CJ1" s="0"/>
      <c r="CK1" s="3" t="s">
        <v>583</v>
      </c>
      <c r="CL1" s="0"/>
      <c r="CM1" s="0"/>
      <c r="CN1" s="3" t="s">
        <v>584</v>
      </c>
      <c r="CO1" s="0"/>
    </row>
    <row collapsed="false" customFormat="false" customHeight="false" hidden="false" ht="12.1" outlineLevel="0" r="2">
      <c r="A2" s="11" t="n">
        <v>44089</v>
      </c>
      <c r="B2" s="6" t="n">
        <v>20</v>
      </c>
      <c r="C2" s="6" t="n">
        <v>115716.040796</v>
      </c>
      <c r="D2" s="11" t="n">
        <v>44089</v>
      </c>
      <c r="E2" s="6" t="n">
        <v>2</v>
      </c>
      <c r="F2" s="6" t="n">
        <v>14894.39538</v>
      </c>
      <c r="G2" s="11" t="n">
        <v>43731</v>
      </c>
      <c r="H2" s="6" t="n">
        <v>1</v>
      </c>
      <c r="I2" s="6" t="n">
        <v>4668.616944</v>
      </c>
      <c r="J2" s="11" t="n">
        <v>43899</v>
      </c>
      <c r="K2" s="6" t="n">
        <v>1</v>
      </c>
      <c r="L2" s="6" t="n">
        <v>17502.561525</v>
      </c>
      <c r="M2" s="11" t="n">
        <v>43783</v>
      </c>
      <c r="N2" s="6" t="n">
        <v>2</v>
      </c>
      <c r="O2" s="6" t="n">
        <v>5751.116622</v>
      </c>
      <c r="P2" s="11" t="n">
        <v>44061</v>
      </c>
      <c r="Q2" s="6" t="n">
        <v>1</v>
      </c>
      <c r="R2" s="6" t="n">
        <v>3584.168512</v>
      </c>
      <c r="S2" s="11" t="n">
        <v>43864</v>
      </c>
      <c r="T2" s="6" t="n">
        <v>1</v>
      </c>
      <c r="U2" s="6" t="n">
        <v>11966.00852</v>
      </c>
      <c r="V2" s="11" t="n">
        <v>43731</v>
      </c>
      <c r="W2" s="6" t="n">
        <v>3</v>
      </c>
      <c r="X2" s="6" t="n">
        <v>2970.241524</v>
      </c>
      <c r="Y2" s="11" t="n">
        <v>43725</v>
      </c>
      <c r="Z2" s="6" t="n">
        <v>40</v>
      </c>
      <c r="AA2" s="6" t="n">
        <v>9425.11</v>
      </c>
      <c r="AB2" s="11" t="n">
        <v>43844</v>
      </c>
      <c r="AC2" s="6" t="n">
        <v>1</v>
      </c>
      <c r="AD2" s="6" t="n">
        <v>5524.88181</v>
      </c>
      <c r="AE2" s="11" t="n">
        <v>43731</v>
      </c>
      <c r="AF2" s="6" t="n">
        <v>4</v>
      </c>
      <c r="AG2" s="6" t="n">
        <v>4420.245501</v>
      </c>
      <c r="AH2" s="11" t="n">
        <v>44071</v>
      </c>
      <c r="AI2" s="6" t="n">
        <v>120</v>
      </c>
      <c r="AJ2" s="6" t="n">
        <v>16892.44</v>
      </c>
      <c r="AK2" s="11" t="n">
        <v>44089</v>
      </c>
      <c r="AL2" s="6" t="n">
        <v>1</v>
      </c>
      <c r="AM2" s="6" t="n">
        <v>20820.773316</v>
      </c>
      <c r="AN2" s="11" t="n">
        <v>43731</v>
      </c>
      <c r="AO2" s="6" t="n">
        <v>1</v>
      </c>
      <c r="AP2" s="6" t="n">
        <v>6573.862152</v>
      </c>
      <c r="AQ2" s="11" t="n">
        <v>43731</v>
      </c>
      <c r="AR2" s="6" t="n">
        <v>1</v>
      </c>
      <c r="AS2" s="6" t="n">
        <v>2338.57</v>
      </c>
      <c r="AT2" s="11" t="n">
        <v>43845</v>
      </c>
      <c r="AU2" s="6" t="n">
        <v>2</v>
      </c>
      <c r="AV2" s="6" t="n">
        <v>4660.09432</v>
      </c>
      <c r="AW2" s="11" t="n">
        <v>43731</v>
      </c>
      <c r="AX2" s="6" t="n">
        <v>1</v>
      </c>
      <c r="AY2" s="6" t="n">
        <v>2299.191687</v>
      </c>
      <c r="AZ2" s="11" t="n">
        <v>44090</v>
      </c>
      <c r="BA2" s="6" t="n">
        <v>1</v>
      </c>
      <c r="BB2" s="6" t="n">
        <v>36187.425036</v>
      </c>
      <c r="BC2" s="11" t="n">
        <v>43726</v>
      </c>
      <c r="BD2" s="6" t="n">
        <v>20</v>
      </c>
      <c r="BE2" s="6" t="n">
        <v>7805.9</v>
      </c>
      <c r="BF2" s="11" t="n">
        <v>43725</v>
      </c>
      <c r="BG2" s="6" t="n">
        <v>40</v>
      </c>
      <c r="BH2" s="6" t="n">
        <v>9349.07</v>
      </c>
      <c r="BI2" s="11" t="n">
        <v>43790</v>
      </c>
      <c r="BJ2" s="6" t="n">
        <v>13</v>
      </c>
      <c r="BK2" s="6" t="n">
        <v>9825.11</v>
      </c>
      <c r="BL2" s="11" t="n">
        <v>43780</v>
      </c>
      <c r="BM2" s="6" t="n">
        <v>200</v>
      </c>
      <c r="BN2" s="6" t="n">
        <v>7727.86</v>
      </c>
      <c r="BO2" s="11" t="n">
        <v>44091</v>
      </c>
      <c r="BP2" s="6" t="n">
        <v>1</v>
      </c>
      <c r="BQ2" s="6" t="n">
        <v>20529.467922</v>
      </c>
      <c r="BR2" s="11" t="n">
        <v>43731</v>
      </c>
      <c r="BS2" s="6" t="n">
        <v>1</v>
      </c>
      <c r="BT2" s="6" t="n">
        <v>3246.706395</v>
      </c>
      <c r="BU2" s="11" t="n">
        <v>43706</v>
      </c>
      <c r="BV2" s="6" t="n">
        <v>10</v>
      </c>
      <c r="BW2" s="6" t="n">
        <v>904.25</v>
      </c>
      <c r="BX2" s="11" t="n">
        <v>44068</v>
      </c>
      <c r="BY2" s="6" t="n">
        <v>1</v>
      </c>
      <c r="BZ2" s="6" t="n">
        <v>2652.271776</v>
      </c>
      <c r="CA2" s="11" t="n">
        <v>44665</v>
      </c>
      <c r="CB2" s="6" t="n">
        <v>2</v>
      </c>
      <c r="CC2" s="6" t="n">
        <v>4152.0492</v>
      </c>
      <c r="CD2" s="11" t="n">
        <v>43731</v>
      </c>
      <c r="CE2" s="6" t="n">
        <v>3</v>
      </c>
      <c r="CF2" s="6" t="n">
        <v>1866.297501</v>
      </c>
      <c r="CG2" s="11" t="n">
        <v>44071</v>
      </c>
      <c r="CH2" s="6" t="n">
        <v>7</v>
      </c>
      <c r="CI2" s="6" t="n">
        <v>16084.24</v>
      </c>
      <c r="CJ2" s="11" t="n">
        <v>43731</v>
      </c>
      <c r="CK2" s="6" t="n">
        <v>1</v>
      </c>
      <c r="CL2" s="6" t="n">
        <v>3474.007767</v>
      </c>
      <c r="CM2" s="11" t="n">
        <v>43789</v>
      </c>
      <c r="CN2" s="6" t="n">
        <v>2</v>
      </c>
      <c r="CO2" s="6" t="n">
        <v>2081.73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44089</v>
      </c>
      <c r="E3" s="6" t="n">
        <v>1</v>
      </c>
      <c r="F3" s="6" t="n">
        <v>7447.571264</v>
      </c>
      <c r="G3" s="11" t="n">
        <v>44070</v>
      </c>
      <c r="H3" s="6" t="n">
        <v>1</v>
      </c>
      <c r="I3" s="6" t="n">
        <v>7158.726783</v>
      </c>
      <c r="J3" s="11" t="n">
        <v>44089</v>
      </c>
      <c r="K3" s="6" t="n">
        <v>1</v>
      </c>
      <c r="L3" s="6" t="n">
        <v>25453.090916</v>
      </c>
      <c r="M3" s="11" t="n">
        <v>44068</v>
      </c>
      <c r="N3" s="6" t="n">
        <v>3</v>
      </c>
      <c r="O3" s="6" t="n">
        <v>9381.183504</v>
      </c>
      <c r="P3" s="11" t="n">
        <v>44061</v>
      </c>
      <c r="Q3" s="6" t="n">
        <v>1</v>
      </c>
      <c r="R3" s="6" t="n">
        <v>3590.00592</v>
      </c>
      <c r="S3" s="11" t="n">
        <v>44089</v>
      </c>
      <c r="T3" s="6" t="n">
        <v>1</v>
      </c>
      <c r="U3" s="6" t="n">
        <v>15348.661364</v>
      </c>
      <c r="V3" s="11" t="n">
        <v>43769</v>
      </c>
      <c r="W3" s="6" t="n">
        <v>2</v>
      </c>
      <c r="X3" s="6" t="n">
        <v>1891.291374</v>
      </c>
      <c r="Y3" s="11" t="n">
        <v>43833</v>
      </c>
      <c r="Z3" s="6" t="n">
        <v>20</v>
      </c>
      <c r="AA3" s="6" t="n">
        <v>5132.97</v>
      </c>
      <c r="AB3" s="11" t="n">
        <v>44082</v>
      </c>
      <c r="AC3" s="6" t="n">
        <v>1</v>
      </c>
      <c r="AD3" s="6" t="n">
        <v>8525.90889</v>
      </c>
      <c r="AE3" s="11" t="n">
        <v>44071</v>
      </c>
      <c r="AF3" s="6" t="n">
        <v>4</v>
      </c>
      <c r="AG3" s="6" t="n">
        <v>5259.706814</v>
      </c>
      <c r="AH3" s="11" t="n">
        <v>44144</v>
      </c>
      <c r="AI3" s="6" t="n">
        <v>40</v>
      </c>
      <c r="AJ3" s="6" t="n">
        <v>5632.01</v>
      </c>
      <c r="AK3" s="11" t="n">
        <v>44144</v>
      </c>
      <c r="AL3" s="6" t="n">
        <v>1</v>
      </c>
      <c r="AM3" s="6" t="n">
        <v>18032.54375</v>
      </c>
      <c r="AN3" s="11" t="n">
        <v>44077</v>
      </c>
      <c r="AO3" s="6" t="n">
        <v>1</v>
      </c>
      <c r="AP3" s="6" t="n">
        <v>8956.118088</v>
      </c>
      <c r="AQ3" s="11" t="n">
        <v>43780</v>
      </c>
      <c r="AR3" s="6" t="n">
        <v>3</v>
      </c>
      <c r="AS3" s="6" t="n">
        <v>6544.47</v>
      </c>
      <c r="AT3" s="11" t="n">
        <v>43845</v>
      </c>
      <c r="AU3" s="6" t="n">
        <v>1</v>
      </c>
      <c r="AV3" s="6" t="n">
        <v>2330.04716</v>
      </c>
      <c r="AW3" s="11" t="n">
        <v>43731</v>
      </c>
      <c r="AX3" s="6" t="n">
        <v>1</v>
      </c>
      <c r="AY3" s="6" t="n">
        <v>2299.191687</v>
      </c>
      <c r="AZ3" s="0"/>
      <c r="BA3" s="5" t="s">
        <f>=SUM(BB2:BB2)/SUM(BA2:BA2)</f>
      </c>
      <c r="BB3" s="0" t="s">
        <v>11</v>
      </c>
      <c r="BC3" s="11" t="n">
        <v>43845</v>
      </c>
      <c r="BD3" s="6" t="n">
        <v>10</v>
      </c>
      <c r="BE3" s="6" t="n">
        <v>4094.05</v>
      </c>
      <c r="BF3" s="11" t="n">
        <v>43857</v>
      </c>
      <c r="BG3" s="6" t="n">
        <v>20</v>
      </c>
      <c r="BH3" s="6" t="n">
        <v>4613.31</v>
      </c>
      <c r="BI3" s="11" t="n">
        <v>43901</v>
      </c>
      <c r="BJ3" s="6" t="n">
        <v>10</v>
      </c>
      <c r="BK3" s="6" t="n">
        <v>5329.66</v>
      </c>
      <c r="BL3" s="11" t="n">
        <v>44070</v>
      </c>
      <c r="BM3" s="6" t="n">
        <v>200</v>
      </c>
      <c r="BN3" s="6" t="n">
        <v>7779.89</v>
      </c>
      <c r="BO3" s="0"/>
      <c r="BP3" s="5" t="s">
        <f>=SUM(BQ2:BQ2)/SUM(BP2:BP2)</f>
      </c>
      <c r="BQ3" s="0" t="s">
        <v>11</v>
      </c>
      <c r="BR3" s="11" t="n">
        <v>43731</v>
      </c>
      <c r="BS3" s="6" t="n">
        <v>1</v>
      </c>
      <c r="BT3" s="6" t="n">
        <v>3246.706395</v>
      </c>
      <c r="BU3" s="11" t="n">
        <v>43706</v>
      </c>
      <c r="BV3" s="6" t="n">
        <v>60</v>
      </c>
      <c r="BW3" s="6" t="n">
        <v>5425.51</v>
      </c>
      <c r="BX3" s="11" t="n">
        <v>44089</v>
      </c>
      <c r="BY3" s="6" t="n">
        <v>6</v>
      </c>
      <c r="BZ3" s="6" t="n">
        <v>15518.26396</v>
      </c>
      <c r="CA3" s="0"/>
      <c r="CB3" s="5" t="s">
        <f>=SUM(CC2:CC2)/SUM(CB2:CB2)</f>
      </c>
      <c r="CC3" s="0" t="s">
        <v>11</v>
      </c>
      <c r="CD3" s="11" t="n">
        <v>43731</v>
      </c>
      <c r="CE3" s="6" t="n">
        <v>1</v>
      </c>
      <c r="CF3" s="6" t="n">
        <v>622.524825</v>
      </c>
      <c r="CG3" s="0"/>
      <c r="CH3" s="5" t="s">
        <f>=SUM(CI2:CI2)/SUM(CH2:CH2)</f>
      </c>
      <c r="CI3" s="0" t="s">
        <v>11</v>
      </c>
      <c r="CJ3" s="11" t="n">
        <v>43844</v>
      </c>
      <c r="CK3" s="6" t="n">
        <v>1</v>
      </c>
      <c r="CL3" s="6" t="n">
        <v>3318.58593</v>
      </c>
      <c r="CM3" s="11" t="n">
        <v>43789</v>
      </c>
      <c r="CN3" s="6" t="n">
        <v>18</v>
      </c>
      <c r="CO3" s="6" t="n">
        <v>18735.59</v>
      </c>
    </row>
    <row collapsed="false" customFormat="false" customHeight="false" hidden="false" ht="12.1" outlineLevel="0" r="4">
      <c r="A4" s="0"/>
      <c r="B4" s="6" t="n">
        <v>382.97</v>
      </c>
      <c r="C4" s="0" t="s">
        <v>585</v>
      </c>
      <c r="D4" s="11" t="n">
        <v>44091</v>
      </c>
      <c r="E4" s="6" t="n">
        <v>1</v>
      </c>
      <c r="F4" s="6" t="n">
        <v>7367.650574</v>
      </c>
      <c r="G4" s="11" t="n">
        <v>44070</v>
      </c>
      <c r="H4" s="6" t="n">
        <v>1</v>
      </c>
      <c r="I4" s="6" t="n">
        <v>7158.726783</v>
      </c>
      <c r="J4" s="0"/>
      <c r="K4" s="5" t="s">
        <f>=SUM(L2:L3)/SUM(K2:K3)</f>
      </c>
      <c r="L4" s="0" t="s">
        <v>11</v>
      </c>
      <c r="M4" s="11" t="n">
        <v>44089</v>
      </c>
      <c r="N4" s="6" t="n">
        <v>3</v>
      </c>
      <c r="O4" s="6" t="n">
        <v>9071.123868</v>
      </c>
      <c r="P4" s="11" t="n">
        <v>44061</v>
      </c>
      <c r="Q4" s="6" t="n">
        <v>1</v>
      </c>
      <c r="R4" s="6" t="n">
        <v>3590.00592</v>
      </c>
      <c r="S4" s="0"/>
      <c r="T4" s="5" t="s">
        <f>=SUM(U2:U3)/SUM(T2:T3)</f>
      </c>
      <c r="U4" s="0" t="s">
        <v>11</v>
      </c>
      <c r="V4" s="11" t="n">
        <v>43902</v>
      </c>
      <c r="W4" s="6" t="n">
        <v>2</v>
      </c>
      <c r="X4" s="6" t="n">
        <v>1244.32752</v>
      </c>
      <c r="Y4" s="11" t="n">
        <v>44081</v>
      </c>
      <c r="Z4" s="6" t="n">
        <v>20</v>
      </c>
      <c r="AA4" s="6" t="n">
        <v>4427.61</v>
      </c>
      <c r="AB4" s="0"/>
      <c r="AC4" s="5" t="s">
        <f>=SUM(AD2:AD3)/SUM(AC2:AC3)</f>
      </c>
      <c r="AD4" s="0" t="s">
        <v>11</v>
      </c>
      <c r="AE4" s="11" t="n">
        <v>44071</v>
      </c>
      <c r="AF4" s="6" t="n">
        <v>3</v>
      </c>
      <c r="AG4" s="6" t="n">
        <v>3945.344376</v>
      </c>
      <c r="AH4" s="0"/>
      <c r="AI4" s="5" t="s">
        <f>=SUM(AJ2:AJ3)/SUM(AI2:AI3)</f>
      </c>
      <c r="AJ4" s="0" t="s">
        <v>11</v>
      </c>
      <c r="AK4" s="0"/>
      <c r="AL4" s="5" t="s">
        <f>=SUM(AM2:AM3)/SUM(AL2:AL3)</f>
      </c>
      <c r="AM4" s="0" t="s">
        <v>11</v>
      </c>
      <c r="AN4" s="11" t="n">
        <v>44089</v>
      </c>
      <c r="AO4" s="6" t="n">
        <v>1</v>
      </c>
      <c r="AP4" s="6" t="n">
        <v>9260.89946</v>
      </c>
      <c r="AQ4" s="11" t="n">
        <v>44144</v>
      </c>
      <c r="AR4" s="6" t="n">
        <v>1</v>
      </c>
      <c r="AS4" s="6" t="n">
        <v>5041.72</v>
      </c>
      <c r="AT4" s="11" t="n">
        <v>44069</v>
      </c>
      <c r="AU4" s="6" t="n">
        <v>2</v>
      </c>
      <c r="AV4" s="6" t="n">
        <v>4455.108354</v>
      </c>
      <c r="AW4" s="11" t="n">
        <v>44091</v>
      </c>
      <c r="AX4" s="6" t="n">
        <v>3</v>
      </c>
      <c r="AY4" s="6" t="n">
        <v>8019.522434</v>
      </c>
      <c r="AZ4" s="0"/>
      <c r="BA4" s="6" t="n">
        <v>244.76</v>
      </c>
      <c r="BB4" s="0" t="s">
        <v>585</v>
      </c>
      <c r="BC4" s="0"/>
      <c r="BD4" s="5" t="s">
        <f>=SUM(BE2:BE3)/SUM(BD2:BD3)</f>
      </c>
      <c r="BE4" s="0" t="s">
        <v>11</v>
      </c>
      <c r="BF4" s="11" t="n">
        <v>43901</v>
      </c>
      <c r="BG4" s="6" t="n">
        <v>30</v>
      </c>
      <c r="BH4" s="6" t="n">
        <v>5179.99</v>
      </c>
      <c r="BI4" s="0"/>
      <c r="BJ4" s="5" t="s">
        <f>=SUM(BK2:BK3)/SUM(BJ2:BJ3)</f>
      </c>
      <c r="BK4" s="0" t="s">
        <v>11</v>
      </c>
      <c r="BL4" s="0"/>
      <c r="BM4" s="5" t="s">
        <f>=SUM(BN2:BN3)/SUM(BM2:BM3)</f>
      </c>
      <c r="BN4" s="0" t="s">
        <v>11</v>
      </c>
      <c r="BO4" s="0"/>
      <c r="BP4" s="6" t="n">
        <v>130</v>
      </c>
      <c r="BQ4" s="0" t="s">
        <v>585</v>
      </c>
      <c r="BR4" s="0"/>
      <c r="BS4" s="5" t="s">
        <f>=SUM(BT2:BT3)/SUM(BS2:BS3)</f>
      </c>
      <c r="BT4" s="0" t="s">
        <v>11</v>
      </c>
      <c r="BU4" s="11" t="n">
        <v>43845</v>
      </c>
      <c r="BV4" s="6" t="n">
        <v>50</v>
      </c>
      <c r="BW4" s="6" t="n">
        <v>5332.67</v>
      </c>
      <c r="BX4" s="0"/>
      <c r="BY4" s="5" t="s">
        <f>=SUM(BZ2:BZ3)/SUM(BY2:BY3)</f>
      </c>
      <c r="BZ4" s="0" t="s">
        <v>11</v>
      </c>
      <c r="CA4" s="0"/>
      <c r="CB4" s="6" t="n">
        <v>27.03</v>
      </c>
      <c r="CC4" s="0" t="s">
        <v>585</v>
      </c>
      <c r="CD4" s="11" t="n">
        <v>43731</v>
      </c>
      <c r="CE4" s="6" t="n">
        <v>3</v>
      </c>
      <c r="CF4" s="6" t="n">
        <v>1866.297501</v>
      </c>
      <c r="CG4" s="0"/>
      <c r="CH4" s="6" t="n">
        <v>237.7</v>
      </c>
      <c r="CI4" s="0" t="s">
        <v>585</v>
      </c>
      <c r="CJ4" s="0"/>
      <c r="CK4" s="5" t="s">
        <f>=SUM(CL2:CL3)/SUM(CK2:CK3)</f>
      </c>
      <c r="CL4" s="0" t="s">
        <v>11</v>
      </c>
      <c r="CM4" s="0"/>
      <c r="CN4" s="5" t="s">
        <f>=SUM(CO2:CO3)/SUM(CN2:CN3)</f>
      </c>
      <c r="CO4" s="0" t="s">
        <v>11</v>
      </c>
    </row>
    <row collapsed="false" customFormat="false" customHeight="false" hidden="false" ht="12.1" outlineLevel="0" r="5">
      <c r="A5" s="0"/>
      <c r="B5" s="6" t="n">
        <v>20</v>
      </c>
      <c r="C5" s="0" t="s">
        <v>586</v>
      </c>
      <c r="D5" s="0"/>
      <c r="E5" s="5" t="s">
        <f>=SUM(F2:F4)/SUM(E2:E4)</f>
      </c>
      <c r="F5" s="0" t="s">
        <v>11</v>
      </c>
      <c r="G5" s="11" t="n">
        <v>44089</v>
      </c>
      <c r="H5" s="6" t="n">
        <v>2</v>
      </c>
      <c r="I5" s="6" t="n">
        <v>13588.380676</v>
      </c>
      <c r="J5" s="0"/>
      <c r="K5" s="6" t="n">
        <v>498.54</v>
      </c>
      <c r="L5" s="0" t="s">
        <v>585</v>
      </c>
      <c r="M5" s="0"/>
      <c r="N5" s="5" t="s">
        <f>=SUM(O2:O4)/SUM(N2:N4)</f>
      </c>
      <c r="O5" s="0" t="s">
        <v>11</v>
      </c>
      <c r="P5" s="11" t="n">
        <v>44061</v>
      </c>
      <c r="Q5" s="6" t="n">
        <v>1</v>
      </c>
      <c r="R5" s="6" t="n">
        <v>3590.00592</v>
      </c>
      <c r="S5" s="0"/>
      <c r="T5" s="6" t="n">
        <v>328.88</v>
      </c>
      <c r="U5" s="0" t="s">
        <v>585</v>
      </c>
      <c r="V5" s="11" t="n">
        <v>43902</v>
      </c>
      <c r="W5" s="6" t="n">
        <v>3</v>
      </c>
      <c r="X5" s="6" t="n">
        <v>1866.13392</v>
      </c>
      <c r="Y5" s="11" t="n">
        <v>44144</v>
      </c>
      <c r="Z5" s="6" t="n">
        <v>20</v>
      </c>
      <c r="AA5" s="6" t="n">
        <v>4569.28</v>
      </c>
      <c r="AB5" s="0"/>
      <c r="AC5" s="6" t="n">
        <v>238.16</v>
      </c>
      <c r="AD5" s="0" t="s">
        <v>585</v>
      </c>
      <c r="AE5" s="11" t="n">
        <v>44089</v>
      </c>
      <c r="AF5" s="6" t="n">
        <v>5</v>
      </c>
      <c r="AG5" s="6" t="n">
        <v>6357.482332</v>
      </c>
      <c r="AH5" s="0"/>
      <c r="AI5" s="6" t="n">
        <v>173.42</v>
      </c>
      <c r="AJ5" s="0" t="s">
        <v>585</v>
      </c>
      <c r="AK5" s="0"/>
      <c r="AL5" s="6" t="n">
        <v>193.76</v>
      </c>
      <c r="AM5" s="0" t="s">
        <v>585</v>
      </c>
      <c r="AN5" s="0"/>
      <c r="AO5" s="5" t="s">
        <f>=SUM(AP2:AP4)/SUM(AO2:AO4)</f>
      </c>
      <c r="AP5" s="0" t="s">
        <v>11</v>
      </c>
      <c r="AQ5" s="11" t="n">
        <v>44144</v>
      </c>
      <c r="AR5" s="6" t="n">
        <v>1</v>
      </c>
      <c r="AS5" s="6" t="n">
        <v>5041.12</v>
      </c>
      <c r="AT5" s="11" t="n">
        <v>44069</v>
      </c>
      <c r="AU5" s="6" t="n">
        <v>2</v>
      </c>
      <c r="AV5" s="6" t="n">
        <v>4455.108354</v>
      </c>
      <c r="AW5" s="0"/>
      <c r="AX5" s="5" t="s">
        <f>=SUM(AY2:AY4)/SUM(AX2:AX4)</f>
      </c>
      <c r="AY5" s="0" t="s">
        <v>11</v>
      </c>
      <c r="AZ5" s="0"/>
      <c r="BA5" s="6" t="n">
        <v>1</v>
      </c>
      <c r="BB5" s="0" t="s">
        <v>586</v>
      </c>
      <c r="BC5" s="0"/>
      <c r="BD5" s="6" t="n">
        <v>540.8</v>
      </c>
      <c r="BE5" s="0" t="s">
        <v>585</v>
      </c>
      <c r="BF5" s="11" t="n">
        <v>44081</v>
      </c>
      <c r="BG5" s="6" t="n">
        <v>10</v>
      </c>
      <c r="BH5" s="6" t="n">
        <v>1772.29</v>
      </c>
      <c r="BI5" s="0"/>
      <c r="BJ5" s="6" t="n">
        <v>602.7</v>
      </c>
      <c r="BK5" s="0" t="s">
        <v>585</v>
      </c>
      <c r="BL5" s="0"/>
      <c r="BM5" s="6" t="n">
        <v>24.53</v>
      </c>
      <c r="BN5" s="0" t="s">
        <v>585</v>
      </c>
      <c r="BO5" s="0"/>
      <c r="BP5" s="6" t="n">
        <v>1</v>
      </c>
      <c r="BQ5" s="0" t="s">
        <v>586</v>
      </c>
      <c r="BR5" s="0"/>
      <c r="BS5" s="6" t="n">
        <v>59.46</v>
      </c>
      <c r="BT5" s="0" t="s">
        <v>585</v>
      </c>
      <c r="BU5" s="0"/>
      <c r="BV5" s="5" t="s">
        <f>=SUM(BW2:BW4)/SUM(BV2:BV4)</f>
      </c>
      <c r="BW5" s="0" t="s">
        <v>11</v>
      </c>
      <c r="BX5" s="0"/>
      <c r="BY5" s="6" t="n">
        <v>8.01</v>
      </c>
      <c r="BZ5" s="0" t="s">
        <v>585</v>
      </c>
      <c r="CA5" s="0"/>
      <c r="CB5" s="6" t="n">
        <v>2</v>
      </c>
      <c r="CC5" s="0" t="s">
        <v>586</v>
      </c>
      <c r="CD5" s="0"/>
      <c r="CE5" s="5" t="s">
        <f>=SUM(CF2:CF4)/SUM(CE2:CE4)</f>
      </c>
      <c r="CF5" s="0" t="s">
        <v>11</v>
      </c>
      <c r="CG5" s="0"/>
      <c r="CH5" s="6" t="n">
        <v>7</v>
      </c>
      <c r="CI5" s="0" t="s">
        <v>586</v>
      </c>
      <c r="CJ5" s="0"/>
      <c r="CK5" s="6" t="n">
        <v>11.98</v>
      </c>
      <c r="CL5" s="0" t="s">
        <v>585</v>
      </c>
      <c r="CM5" s="0"/>
      <c r="CN5" s="6" t="n">
        <v>87.5</v>
      </c>
      <c r="CO5" s="0" t="s">
        <v>585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587</v>
      </c>
      <c r="D6" s="0"/>
      <c r="E6" s="6" t="n">
        <v>306.38</v>
      </c>
      <c r="F6" s="0" t="s">
        <v>585</v>
      </c>
      <c r="G6" s="0"/>
      <c r="H6" s="5" t="s">
        <f>=SUM(I2:I5)/SUM(H2:H5)</f>
      </c>
      <c r="I6" s="0" t="s">
        <v>11</v>
      </c>
      <c r="J6" s="0"/>
      <c r="K6" s="6" t="n">
        <v>2</v>
      </c>
      <c r="L6" s="0" t="s">
        <v>586</v>
      </c>
      <c r="M6" s="0"/>
      <c r="N6" s="6" t="n">
        <v>120.41</v>
      </c>
      <c r="O6" s="0" t="s">
        <v>585</v>
      </c>
      <c r="P6" s="11" t="n">
        <v>44089</v>
      </c>
      <c r="Q6" s="6" t="n">
        <v>2</v>
      </c>
      <c r="R6" s="6" t="n">
        <v>7503.607364</v>
      </c>
      <c r="S6" s="0"/>
      <c r="T6" s="6" t="n">
        <v>2</v>
      </c>
      <c r="U6" s="0" t="s">
        <v>586</v>
      </c>
      <c r="V6" s="11" t="n">
        <v>44144</v>
      </c>
      <c r="W6" s="6" t="n">
        <v>20</v>
      </c>
      <c r="X6" s="6" t="n">
        <v>11754.1125</v>
      </c>
      <c r="Y6" s="11" t="n">
        <v>44144</v>
      </c>
      <c r="Z6" s="6" t="n">
        <v>30</v>
      </c>
      <c r="AA6" s="6" t="n">
        <v>6853.93</v>
      </c>
      <c r="AB6" s="0"/>
      <c r="AC6" s="6" t="n">
        <v>2</v>
      </c>
      <c r="AD6" s="0" t="s">
        <v>586</v>
      </c>
      <c r="AE6" s="0"/>
      <c r="AF6" s="5" t="s">
        <f>=SUM(AG2:AG5)/SUM(AF2:AF5)</f>
      </c>
      <c r="AG6" s="0" t="s">
        <v>11</v>
      </c>
      <c r="AH6" s="0"/>
      <c r="AI6" s="6" t="n">
        <v>160</v>
      </c>
      <c r="AJ6" s="0" t="s">
        <v>586</v>
      </c>
      <c r="AK6" s="0"/>
      <c r="AL6" s="6" t="n">
        <v>2</v>
      </c>
      <c r="AM6" s="0" t="s">
        <v>586</v>
      </c>
      <c r="AN6" s="0"/>
      <c r="AO6" s="6" t="n">
        <v>127.79</v>
      </c>
      <c r="AP6" s="0" t="s">
        <v>585</v>
      </c>
      <c r="AQ6" s="0"/>
      <c r="AR6" s="5" t="s">
        <f>=SUM(AS2:AS5)/SUM(AR2:AR5)</f>
      </c>
      <c r="AS6" s="0" t="s">
        <v>11</v>
      </c>
      <c r="AT6" s="11" t="n">
        <v>44091</v>
      </c>
      <c r="AU6" s="6" t="n">
        <v>5</v>
      </c>
      <c r="AV6" s="6" t="n">
        <v>10899.747066</v>
      </c>
      <c r="AW6" s="0"/>
      <c r="AX6" s="6" t="n">
        <v>51.51</v>
      </c>
      <c r="AY6" s="0" t="s">
        <v>585</v>
      </c>
      <c r="AZ6" s="0"/>
      <c r="BA6" s="5" t="s">
        <f>=BA5*(ABS(BA4)-ABS(BA3))</f>
      </c>
      <c r="BB6" s="0" t="s">
        <v>587</v>
      </c>
      <c r="BC6" s="0"/>
      <c r="BD6" s="6" t="n">
        <v>30</v>
      </c>
      <c r="BE6" s="0" t="s">
        <v>586</v>
      </c>
      <c r="BF6" s="11" t="n">
        <v>44081</v>
      </c>
      <c r="BG6" s="6" t="n">
        <v>20</v>
      </c>
      <c r="BH6" s="6" t="n">
        <v>3544.57</v>
      </c>
      <c r="BI6" s="0"/>
      <c r="BJ6" s="6" t="n">
        <v>23</v>
      </c>
      <c r="BK6" s="0" t="s">
        <v>586</v>
      </c>
      <c r="BL6" s="0"/>
      <c r="BM6" s="6" t="n">
        <v>400</v>
      </c>
      <c r="BN6" s="0" t="s">
        <v>586</v>
      </c>
      <c r="BO6" s="0"/>
      <c r="BP6" s="5" t="s">
        <f>=BP5*(ABS(BP4)-ABS(BP3))</f>
      </c>
      <c r="BQ6" s="0" t="s">
        <v>587</v>
      </c>
      <c r="BR6" s="0"/>
      <c r="BS6" s="6" t="n">
        <v>2</v>
      </c>
      <c r="BT6" s="0" t="s">
        <v>586</v>
      </c>
      <c r="BU6" s="0"/>
      <c r="BV6" s="6" t="n">
        <v>51.02</v>
      </c>
      <c r="BW6" s="0" t="s">
        <v>585</v>
      </c>
      <c r="BX6" s="0"/>
      <c r="BY6" s="6" t="n">
        <v>7</v>
      </c>
      <c r="BZ6" s="0" t="s">
        <v>586</v>
      </c>
      <c r="CA6" s="0"/>
      <c r="CB6" s="5" t="s">
        <f>=CB5*(ABS(CB4)-ABS(CB3))</f>
      </c>
      <c r="CC6" s="0" t="s">
        <v>587</v>
      </c>
      <c r="CD6" s="0"/>
      <c r="CE6" s="6" t="n">
        <v>5.6</v>
      </c>
      <c r="CF6" s="0" t="s">
        <v>585</v>
      </c>
      <c r="CG6" s="0"/>
      <c r="CH6" s="5" t="s">
        <f>=CH5*(ABS(CH4)-ABS(CH3))</f>
      </c>
      <c r="CI6" s="0" t="s">
        <v>587</v>
      </c>
      <c r="CJ6" s="0"/>
      <c r="CK6" s="6" t="n">
        <v>2</v>
      </c>
      <c r="CL6" s="0" t="s">
        <v>586</v>
      </c>
      <c r="CM6" s="0"/>
      <c r="CN6" s="6" t="n">
        <v>20</v>
      </c>
      <c r="CO6" s="0" t="s">
        <v>586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586</v>
      </c>
      <c r="G7" s="0"/>
      <c r="H7" s="6" t="n">
        <v>215.7</v>
      </c>
      <c r="I7" s="0" t="s">
        <v>585</v>
      </c>
      <c r="J7" s="0"/>
      <c r="K7" s="5" t="s">
        <f>=K6*(ABS(K5)-ABS(K4))</f>
      </c>
      <c r="L7" s="0" t="s">
        <v>587</v>
      </c>
      <c r="M7" s="0"/>
      <c r="N7" s="6" t="n">
        <v>8</v>
      </c>
      <c r="O7" s="0" t="s">
        <v>586</v>
      </c>
      <c r="P7" s="11" t="n">
        <v>44089</v>
      </c>
      <c r="Q7" s="6" t="n">
        <v>2</v>
      </c>
      <c r="R7" s="6" t="n">
        <v>7503.607364</v>
      </c>
      <c r="S7" s="0"/>
      <c r="T7" s="5" t="s">
        <f>=T6*(ABS(T5)-ABS(T4))</f>
      </c>
      <c r="U7" s="0" t="s">
        <v>587</v>
      </c>
      <c r="V7" s="0"/>
      <c r="W7" s="5" t="s">
        <f>=SUM(X2:X6)/SUM(W2:W6)</f>
      </c>
      <c r="X7" s="0" t="s">
        <v>11</v>
      </c>
      <c r="Y7" s="0"/>
      <c r="Z7" s="5" t="s">
        <f>=SUM(AA2:AA6)/SUM(Z2:Z6)</f>
      </c>
      <c r="AA7" s="0" t="s">
        <v>11</v>
      </c>
      <c r="AB7" s="0"/>
      <c r="AC7" s="5" t="s">
        <f>=AC6*(ABS(AC5)-ABS(AC4))</f>
      </c>
      <c r="AD7" s="0" t="s">
        <v>587</v>
      </c>
      <c r="AE7" s="0"/>
      <c r="AF7" s="6" t="n">
        <v>24.55</v>
      </c>
      <c r="AG7" s="0" t="s">
        <v>585</v>
      </c>
      <c r="AH7" s="0"/>
      <c r="AI7" s="5" t="s">
        <f>=AI6*(ABS(AI5)-ABS(AI4))</f>
      </c>
      <c r="AJ7" s="0" t="s">
        <v>587</v>
      </c>
      <c r="AK7" s="0"/>
      <c r="AL7" s="5" t="s">
        <f>=AL6*(ABS(AL5)-ABS(AL4))</f>
      </c>
      <c r="AM7" s="0" t="s">
        <v>587</v>
      </c>
      <c r="AN7" s="0"/>
      <c r="AO7" s="6" t="n">
        <v>3</v>
      </c>
      <c r="AP7" s="0" t="s">
        <v>586</v>
      </c>
      <c r="AQ7" s="0"/>
      <c r="AR7" s="6" t="n">
        <v>4071.2</v>
      </c>
      <c r="AS7" s="0" t="s">
        <v>585</v>
      </c>
      <c r="AT7" s="0"/>
      <c r="AU7" s="5" t="s">
        <f>=SUM(AV2:AV6)/SUM(AU2:AU6)</f>
      </c>
      <c r="AV7" s="0" t="s">
        <v>11</v>
      </c>
      <c r="AW7" s="0"/>
      <c r="AX7" s="6" t="n">
        <v>5</v>
      </c>
      <c r="AY7" s="0" t="s">
        <v>586</v>
      </c>
      <c r="AZ7" s="0"/>
      <c r="BA7" s="0"/>
      <c r="BB7" s="0"/>
      <c r="BC7" s="0"/>
      <c r="BD7" s="5" t="s">
        <f>=BD6*(ABS(BD5)-ABS(BD4))</f>
      </c>
      <c r="BE7" s="0" t="s">
        <v>587</v>
      </c>
      <c r="BF7" s="0"/>
      <c r="BG7" s="5" t="s">
        <f>=SUM(BH2:BH6)/SUM(BG2:BG6)</f>
      </c>
      <c r="BH7" s="0" t="s">
        <v>11</v>
      </c>
      <c r="BI7" s="0"/>
      <c r="BJ7" s="5" t="s">
        <f>=BJ6*(ABS(BJ5)-ABS(BJ4))</f>
      </c>
      <c r="BK7" s="0" t="s">
        <v>587</v>
      </c>
      <c r="BL7" s="0"/>
      <c r="BM7" s="5" t="s">
        <f>=BM6*(ABS(BM5)-ABS(BM4))</f>
      </c>
      <c r="BN7" s="0" t="s">
        <v>587</v>
      </c>
      <c r="BO7" s="0"/>
      <c r="BP7" s="0"/>
      <c r="BQ7" s="0"/>
      <c r="BR7" s="0"/>
      <c r="BS7" s="5" t="s">
        <f>=BS6*(ABS(BS5)-ABS(BS4))</f>
      </c>
      <c r="BT7" s="0" t="s">
        <v>587</v>
      </c>
      <c r="BU7" s="0"/>
      <c r="BV7" s="6" t="n">
        <v>120</v>
      </c>
      <c r="BW7" s="0" t="s">
        <v>586</v>
      </c>
      <c r="BX7" s="0"/>
      <c r="BY7" s="5" t="s">
        <f>=BY6*(ABS(BY5)-ABS(BY4))</f>
      </c>
      <c r="BZ7" s="0" t="s">
        <v>587</v>
      </c>
      <c r="CA7" s="0"/>
      <c r="CB7" s="0"/>
      <c r="CC7" s="0"/>
      <c r="CD7" s="0"/>
      <c r="CE7" s="6" t="n">
        <v>7</v>
      </c>
      <c r="CF7" s="0" t="s">
        <v>586</v>
      </c>
      <c r="CG7" s="0"/>
      <c r="CH7" s="0"/>
      <c r="CI7" s="0"/>
      <c r="CJ7" s="0"/>
      <c r="CK7" s="5" t="s">
        <f>=CK6*(ABS(CK5)-ABS(CK4))</f>
      </c>
      <c r="CL7" s="0" t="s">
        <v>587</v>
      </c>
      <c r="CM7" s="0"/>
      <c r="CN7" s="6" t="s">
        <f>=Портфель!G33*Портфель!$Q$13</f>
      </c>
      <c r="CO7" s="0" t="s">
        <v>6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587</v>
      </c>
      <c r="G8" s="0"/>
      <c r="H8" s="6" t="n">
        <v>5</v>
      </c>
      <c r="I8" s="0" t="s">
        <v>586</v>
      </c>
      <c r="J8" s="0"/>
      <c r="K8" s="0"/>
      <c r="L8" s="0"/>
      <c r="M8" s="0"/>
      <c r="N8" s="5" t="s">
        <f>=N7*(ABS(N6)-ABS(N5))</f>
      </c>
      <c r="O8" s="0" t="s">
        <v>587</v>
      </c>
      <c r="P8" s="0"/>
      <c r="Q8" s="5" t="s">
        <f>=SUM(R2:R7)/SUM(Q2:Q7)</f>
      </c>
      <c r="R8" s="0" t="s">
        <v>11</v>
      </c>
      <c r="S8" s="0"/>
      <c r="T8" s="0"/>
      <c r="U8" s="0"/>
      <c r="V8" s="0"/>
      <c r="W8" s="6" t="n">
        <v>20.66</v>
      </c>
      <c r="X8" s="0" t="s">
        <v>585</v>
      </c>
      <c r="Y8" s="0"/>
      <c r="Z8" s="6" t="n">
        <v>320.33</v>
      </c>
      <c r="AA8" s="0" t="s">
        <v>585</v>
      </c>
      <c r="AB8" s="0"/>
      <c r="AC8" s="0"/>
      <c r="AD8" s="0"/>
      <c r="AE8" s="0"/>
      <c r="AF8" s="6" t="n">
        <v>16</v>
      </c>
      <c r="AG8" s="0" t="s">
        <v>586</v>
      </c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587</v>
      </c>
      <c r="AQ8" s="0"/>
      <c r="AR8" s="6" t="n">
        <v>6</v>
      </c>
      <c r="AS8" s="0" t="s">
        <v>586</v>
      </c>
      <c r="AT8" s="0"/>
      <c r="AU8" s="6" t="n">
        <v>25.26</v>
      </c>
      <c r="AV8" s="0" t="s">
        <v>585</v>
      </c>
      <c r="AW8" s="0"/>
      <c r="AX8" s="5" t="s">
        <f>=AX7*(ABS(AX6)-ABS(AX5))</f>
      </c>
      <c r="AY8" s="0" t="s">
        <v>587</v>
      </c>
      <c r="AZ8" s="0"/>
      <c r="BA8" s="0"/>
      <c r="BB8" s="0"/>
      <c r="BC8" s="0"/>
      <c r="BD8" s="0"/>
      <c r="BE8" s="0"/>
      <c r="BF8" s="0"/>
      <c r="BG8" s="6" t="n">
        <v>116.01</v>
      </c>
      <c r="BH8" s="0" t="s">
        <v>585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5" t="s">
        <f>=BV7*(ABS(BV6)-ABS(BV5))</f>
      </c>
      <c r="BW8" s="0" t="s">
        <v>587</v>
      </c>
      <c r="BX8" s="0"/>
      <c r="BY8" s="0"/>
      <c r="BZ8" s="0"/>
      <c r="CA8" s="0"/>
      <c r="CB8" s="0"/>
      <c r="CC8" s="0"/>
      <c r="CD8" s="0"/>
      <c r="CE8" s="5" t="s">
        <f>=CE7*(ABS(CE6)-ABS(CE5))</f>
      </c>
      <c r="CF8" s="0" t="s">
        <v>587</v>
      </c>
      <c r="CG8" s="0"/>
      <c r="CH8" s="0"/>
      <c r="CI8" s="0"/>
      <c r="CJ8" s="0"/>
      <c r="CK8" s="0"/>
      <c r="CL8" s="0"/>
      <c r="CM8" s="0"/>
      <c r="CN8" s="6" t="s">
        <f>=Портфель!H33*Портфель!$Q$13</f>
      </c>
      <c r="CO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587</v>
      </c>
      <c r="J9" s="0"/>
      <c r="K9" s="0"/>
      <c r="L9" s="0"/>
      <c r="M9" s="0"/>
      <c r="N9" s="0"/>
      <c r="O9" s="0"/>
      <c r="P9" s="0"/>
      <c r="Q9" s="6" t="n">
        <v>119.84</v>
      </c>
      <c r="R9" s="0" t="s">
        <v>585</v>
      </c>
      <c r="S9" s="0"/>
      <c r="T9" s="0"/>
      <c r="U9" s="0"/>
      <c r="V9" s="0"/>
      <c r="W9" s="6" t="n">
        <v>30</v>
      </c>
      <c r="X9" s="0" t="s">
        <v>586</v>
      </c>
      <c r="Y9" s="0"/>
      <c r="Z9" s="6" t="n">
        <v>130</v>
      </c>
      <c r="AA9" s="0" t="s">
        <v>586</v>
      </c>
      <c r="AB9" s="0"/>
      <c r="AC9" s="0"/>
      <c r="AD9" s="0"/>
      <c r="AE9" s="0"/>
      <c r="AF9" s="5" t="s">
        <f>=AF8*(ABS(AF7)-ABS(AF6))</f>
      </c>
      <c r="AG9" s="0" t="s">
        <v>587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5" t="s">
        <f>=AR8*(ABS(AR7)-ABS(AR6))</f>
      </c>
      <c r="AS9" s="0" t="s">
        <v>587</v>
      </c>
      <c r="AT9" s="0"/>
      <c r="AU9" s="6" t="n">
        <v>12</v>
      </c>
      <c r="AV9" s="0" t="s">
        <v>586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6" t="n">
        <v>120</v>
      </c>
      <c r="BH9" s="0" t="s">
        <v>586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=CN6*(CN7*CN5/100-CN4+CN8)</f>
      </c>
      <c r="CO9" s="0" t="s">
        <v>587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6" t="n">
        <v>8</v>
      </c>
      <c r="R10" s="0" t="s">
        <v>586</v>
      </c>
      <c r="S10" s="0"/>
      <c r="T10" s="0"/>
      <c r="U10" s="0"/>
      <c r="V10" s="0"/>
      <c r="W10" s="5" t="s">
        <f>=W9*(ABS(W8)-ABS(W7))</f>
      </c>
      <c r="X10" s="0" t="s">
        <v>587</v>
      </c>
      <c r="Y10" s="0"/>
      <c r="Z10" s="5" t="s">
        <f>=Z9*(ABS(Z8)-ABS(Z7))</f>
      </c>
      <c r="AA10" s="0" t="s">
        <v>587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5" t="s">
        <f>=AU9*(ABS(AU8)-ABS(AU7))</f>
      </c>
      <c r="AV10" s="0" t="s">
        <v>587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5" t="s">
        <f>=BG9*(ABS(BG8)-ABS(BG7))</f>
      </c>
      <c r="BH10" s="0" t="s">
        <v>587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5" t="s">
        <f>=Q10*(ABS(Q9)-ABS(Q8))</f>
      </c>
      <c r="R11" s="0" t="s">
        <v>587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103</v>
      </c>
      <c r="B1" s="18" t="s">
        <v>0</v>
      </c>
      <c r="C1" s="18" t="s">
        <v>2</v>
      </c>
      <c r="D1" s="18" t="s">
        <v>588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589</v>
      </c>
      <c r="L1" s="18" t="s">
        <v>590</v>
      </c>
      <c r="M1" s="18" t="s">
        <v>19</v>
      </c>
      <c r="N1" s="18" t="s">
        <v>44</v>
      </c>
      <c r="O1" s="18" t="s">
        <v>591</v>
      </c>
    </row>
    <row collapsed="false" customFormat="false" customHeight="false" hidden="false" ht="12.1" outlineLevel="0" r="2">
      <c r="A2" s="21" t="n">
        <v>43704.580196759</v>
      </c>
      <c r="B2" s="22" t="s">
        <v>592</v>
      </c>
      <c r="C2" s="22" t="s">
        <v>110</v>
      </c>
      <c r="D2" s="22" t="s">
        <v>592</v>
      </c>
      <c r="E2" s="22" t="s">
        <v>592</v>
      </c>
      <c r="F2" s="22" t="s">
        <v>44</v>
      </c>
      <c r="G2" s="23" t="n">
        <v>1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43705</v>
      </c>
      <c r="B3" s="26" t="s">
        <v>593</v>
      </c>
      <c r="C3" s="26" t="s">
        <v>594</v>
      </c>
      <c r="D3" s="26" t="s">
        <v>593</v>
      </c>
      <c r="E3" s="26" t="s">
        <v>593</v>
      </c>
      <c r="F3" s="26" t="s">
        <v>44</v>
      </c>
      <c r="G3" s="27" t="n">
        <v>1</v>
      </c>
      <c r="H3" s="28" t="n">
        <v>-1</v>
      </c>
      <c r="I3" s="28" t="n">
        <v>-290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0" t="n">
        <v>43705.634467593</v>
      </c>
      <c r="B4" s="16" t="s">
        <v>545</v>
      </c>
      <c r="C4" s="16" t="s">
        <v>595</v>
      </c>
      <c r="D4" s="16" t="s">
        <v>540</v>
      </c>
      <c r="E4" s="16" t="s">
        <v>95</v>
      </c>
      <c r="F4" s="16" t="s">
        <v>44</v>
      </c>
      <c r="G4" s="7" t="n">
        <v>10</v>
      </c>
      <c r="H4" s="6" t="n">
        <v>103.78</v>
      </c>
      <c r="I4" s="6" t="n">
        <v>-9547.76</v>
      </c>
      <c r="J4" s="6" t="n">
        <v>-93.6</v>
      </c>
      <c r="K4" s="6" t="n">
        <v>-4.77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1" t="n">
        <v>43705.639965278</v>
      </c>
      <c r="B5" s="22" t="s">
        <v>592</v>
      </c>
      <c r="C5" s="22" t="s">
        <v>110</v>
      </c>
      <c r="D5" s="22" t="s">
        <v>592</v>
      </c>
      <c r="E5" s="22" t="s">
        <v>592</v>
      </c>
      <c r="F5" s="22" t="s">
        <v>44</v>
      </c>
      <c r="G5" s="23" t="n">
        <v>1</v>
      </c>
      <c r="H5" s="24" t="n">
        <v>1</v>
      </c>
      <c r="I5" s="24" t="n">
        <v>90000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43705.660543981</v>
      </c>
      <c r="B6" s="16" t="s">
        <v>546</v>
      </c>
      <c r="C6" s="16" t="s">
        <v>596</v>
      </c>
      <c r="D6" s="16" t="s">
        <v>540</v>
      </c>
      <c r="E6" s="16" t="s">
        <v>95</v>
      </c>
      <c r="F6" s="16" t="s">
        <v>44</v>
      </c>
      <c r="G6" s="7" t="n">
        <v>19</v>
      </c>
      <c r="H6" s="6" t="n">
        <v>102.64</v>
      </c>
      <c r="I6" s="6" t="n">
        <v>-7800.64</v>
      </c>
      <c r="J6" s="6" t="n">
        <v>-127.49</v>
      </c>
      <c r="K6" s="6" t="n">
        <v>-3.9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43705.767372685</v>
      </c>
      <c r="B7" s="16" t="s">
        <v>547</v>
      </c>
      <c r="C7" s="16" t="s">
        <v>597</v>
      </c>
      <c r="D7" s="16" t="s">
        <v>540</v>
      </c>
      <c r="E7" s="16" t="s">
        <v>95</v>
      </c>
      <c r="F7" s="16" t="s">
        <v>44</v>
      </c>
      <c r="G7" s="7" t="n">
        <v>20</v>
      </c>
      <c r="H7" s="6" t="n">
        <v>99.58</v>
      </c>
      <c r="I7" s="6" t="n">
        <v>-19916</v>
      </c>
      <c r="J7" s="6" t="n">
        <v>-35.6</v>
      </c>
      <c r="K7" s="6" t="n">
        <v>-9.96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43705.774201389</v>
      </c>
      <c r="B8" s="16" t="s">
        <v>548</v>
      </c>
      <c r="C8" s="16" t="s">
        <v>598</v>
      </c>
      <c r="D8" s="16" t="s">
        <v>540</v>
      </c>
      <c r="E8" s="16" t="s">
        <v>95</v>
      </c>
      <c r="F8" s="16" t="s">
        <v>44</v>
      </c>
      <c r="G8" s="7" t="n">
        <v>20</v>
      </c>
      <c r="H8" s="6" t="n">
        <v>103.6</v>
      </c>
      <c r="I8" s="6" t="n">
        <v>-20720</v>
      </c>
      <c r="J8" s="6" t="n">
        <v>-768.8</v>
      </c>
      <c r="K8" s="6" t="n">
        <v>-10.36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43706.522465278</v>
      </c>
      <c r="B9" s="16" t="s">
        <v>549</v>
      </c>
      <c r="C9" s="16" t="s">
        <v>599</v>
      </c>
      <c r="D9" s="16" t="s">
        <v>540</v>
      </c>
      <c r="E9" s="16" t="s">
        <v>95</v>
      </c>
      <c r="F9" s="16" t="s">
        <v>44</v>
      </c>
      <c r="G9" s="7" t="n">
        <v>180</v>
      </c>
      <c r="H9" s="6" t="n">
        <v>103.73</v>
      </c>
      <c r="I9" s="6" t="n">
        <v>-28007.1</v>
      </c>
      <c r="J9" s="6" t="n">
        <v>-414</v>
      </c>
      <c r="K9" s="6" t="n">
        <v>-14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43706.54119213</v>
      </c>
      <c r="B10" s="16" t="s">
        <v>550</v>
      </c>
      <c r="C10" s="16" t="s">
        <v>600</v>
      </c>
      <c r="D10" s="16" t="s">
        <v>540</v>
      </c>
      <c r="E10" s="16" t="s">
        <v>95</v>
      </c>
      <c r="F10" s="16" t="s">
        <v>44</v>
      </c>
      <c r="G10" s="7" t="n">
        <v>7</v>
      </c>
      <c r="H10" s="6" t="n">
        <v>101.417</v>
      </c>
      <c r="I10" s="6" t="n">
        <v>-7099.19</v>
      </c>
      <c r="J10" s="6" t="n">
        <v>-152.25</v>
      </c>
      <c r="K10" s="6" t="n">
        <v>-3.55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43706.543958333</v>
      </c>
      <c r="B11" s="16" t="s">
        <v>550</v>
      </c>
      <c r="C11" s="16" t="s">
        <v>600</v>
      </c>
      <c r="D11" s="16" t="s">
        <v>540</v>
      </c>
      <c r="E11" s="16" t="s">
        <v>95</v>
      </c>
      <c r="F11" s="16" t="s">
        <v>44</v>
      </c>
      <c r="G11" s="7" t="n">
        <v>4</v>
      </c>
      <c r="H11" s="6" t="n">
        <v>101.417</v>
      </c>
      <c r="I11" s="6" t="n">
        <v>-4056.68</v>
      </c>
      <c r="J11" s="6" t="n">
        <v>-87</v>
      </c>
      <c r="K11" s="6" t="n">
        <v>-2.03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43706.739224537</v>
      </c>
      <c r="B12" s="22" t="s">
        <v>592</v>
      </c>
      <c r="C12" s="22" t="s">
        <v>110</v>
      </c>
      <c r="D12" s="22" t="s">
        <v>592</v>
      </c>
      <c r="E12" s="22" t="s">
        <v>592</v>
      </c>
      <c r="F12" s="22" t="s">
        <v>44</v>
      </c>
      <c r="G12" s="23" t="n">
        <v>1</v>
      </c>
      <c r="H12" s="24" t="n">
        <v>1</v>
      </c>
      <c r="I12" s="24" t="n">
        <v>6329.77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0" t="n">
        <v>43706.74</v>
      </c>
      <c r="B13" s="16" t="s">
        <v>81</v>
      </c>
      <c r="C13" s="16" t="s">
        <v>601</v>
      </c>
      <c r="D13" s="16" t="s">
        <v>540</v>
      </c>
      <c r="E13" s="16" t="s">
        <v>17</v>
      </c>
      <c r="F13" s="16" t="s">
        <v>44</v>
      </c>
      <c r="G13" s="7" t="n">
        <v>10</v>
      </c>
      <c r="H13" s="6" t="n">
        <v>90.38</v>
      </c>
      <c r="I13" s="6" t="n">
        <v>-903.8</v>
      </c>
      <c r="J13" s="6" t="n">
        <v>0</v>
      </c>
      <c r="K13" s="6" t="n">
        <v>-0.45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43706.748368056</v>
      </c>
      <c r="B14" s="16" t="s">
        <v>81</v>
      </c>
      <c r="C14" s="16" t="s">
        <v>601</v>
      </c>
      <c r="D14" s="16" t="s">
        <v>540</v>
      </c>
      <c r="E14" s="16" t="s">
        <v>17</v>
      </c>
      <c r="F14" s="16" t="s">
        <v>44</v>
      </c>
      <c r="G14" s="7" t="n">
        <v>60</v>
      </c>
      <c r="H14" s="6" t="n">
        <v>90.38</v>
      </c>
      <c r="I14" s="6" t="n">
        <v>-5422.8</v>
      </c>
      <c r="J14" s="6" t="n">
        <v>0</v>
      </c>
      <c r="K14" s="6" t="n">
        <v>-2.71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43707.681296296</v>
      </c>
      <c r="B15" s="22" t="s">
        <v>592</v>
      </c>
      <c r="C15" s="22" t="s">
        <v>110</v>
      </c>
      <c r="D15" s="22" t="s">
        <v>592</v>
      </c>
      <c r="E15" s="22" t="s">
        <v>592</v>
      </c>
      <c r="F15" s="22" t="s">
        <v>44</v>
      </c>
      <c r="G15" s="23" t="n">
        <v>1</v>
      </c>
      <c r="H15" s="24" t="n">
        <v>1</v>
      </c>
      <c r="I15" s="24" t="n">
        <v>93670.23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43712.454907407</v>
      </c>
      <c r="B16" s="16" t="s">
        <v>602</v>
      </c>
      <c r="C16" s="16" t="s">
        <v>603</v>
      </c>
      <c r="D16" s="16" t="s">
        <v>540</v>
      </c>
      <c r="E16" s="16" t="s">
        <v>604</v>
      </c>
      <c r="F16" s="16" t="s">
        <v>44</v>
      </c>
      <c r="G16" s="7" t="n">
        <v>459</v>
      </c>
      <c r="H16" s="6" t="n">
        <v>66.4575</v>
      </c>
      <c r="I16" s="6" t="n">
        <v>-30503.99</v>
      </c>
      <c r="J16" s="6" t="n">
        <v>0</v>
      </c>
      <c r="K16" s="6" t="n">
        <v>-15.25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43712.679363426</v>
      </c>
      <c r="B17" s="16" t="s">
        <v>551</v>
      </c>
      <c r="C17" s="16" t="s">
        <v>605</v>
      </c>
      <c r="D17" s="16" t="s">
        <v>540</v>
      </c>
      <c r="E17" s="16" t="s">
        <v>606</v>
      </c>
      <c r="F17" s="16" t="s">
        <v>44</v>
      </c>
      <c r="G17" s="7" t="n">
        <v>16</v>
      </c>
      <c r="H17" s="6" t="n">
        <v>799.3</v>
      </c>
      <c r="I17" s="6" t="n">
        <v>-12788.8</v>
      </c>
      <c r="J17" s="6" t="n">
        <v>0</v>
      </c>
      <c r="K17" s="6" t="n">
        <v>-6.39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43712.6903125</v>
      </c>
      <c r="B18" s="16" t="s">
        <v>551</v>
      </c>
      <c r="C18" s="16" t="s">
        <v>605</v>
      </c>
      <c r="D18" s="16" t="s">
        <v>540</v>
      </c>
      <c r="E18" s="16" t="s">
        <v>606</v>
      </c>
      <c r="F18" s="16" t="s">
        <v>44</v>
      </c>
      <c r="G18" s="7" t="n">
        <v>64</v>
      </c>
      <c r="H18" s="6" t="n">
        <v>799.3</v>
      </c>
      <c r="I18" s="6" t="n">
        <v>-51155.2</v>
      </c>
      <c r="J18" s="6" t="n">
        <v>0</v>
      </c>
      <c r="K18" s="6" t="n">
        <v>-25.58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43725.542523148</v>
      </c>
      <c r="B19" s="22" t="s">
        <v>592</v>
      </c>
      <c r="C19" s="22" t="s">
        <v>110</v>
      </c>
      <c r="D19" s="22" t="s">
        <v>592</v>
      </c>
      <c r="E19" s="22" t="s">
        <v>592</v>
      </c>
      <c r="F19" s="22" t="s">
        <v>44</v>
      </c>
      <c r="G19" s="23" t="n">
        <v>1</v>
      </c>
      <c r="H19" s="24" t="n">
        <v>1</v>
      </c>
      <c r="I19" s="24" t="n">
        <v>50000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43725.557048611</v>
      </c>
      <c r="B20" s="16" t="s">
        <v>71</v>
      </c>
      <c r="C20" s="16" t="s">
        <v>607</v>
      </c>
      <c r="D20" s="16" t="s">
        <v>540</v>
      </c>
      <c r="E20" s="16" t="s">
        <v>17</v>
      </c>
      <c r="F20" s="16" t="s">
        <v>44</v>
      </c>
      <c r="G20" s="7" t="n">
        <v>40</v>
      </c>
      <c r="H20" s="6" t="n">
        <v>233.61</v>
      </c>
      <c r="I20" s="6" t="n">
        <v>-9344.4</v>
      </c>
      <c r="J20" s="6" t="n">
        <v>0</v>
      </c>
      <c r="K20" s="6" t="n">
        <v>-4.67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43725.712824074</v>
      </c>
      <c r="B21" s="16" t="s">
        <v>42</v>
      </c>
      <c r="C21" s="16" t="s">
        <v>608</v>
      </c>
      <c r="D21" s="16" t="s">
        <v>540</v>
      </c>
      <c r="E21" s="16" t="s">
        <v>17</v>
      </c>
      <c r="F21" s="16" t="s">
        <v>44</v>
      </c>
      <c r="G21" s="7" t="n">
        <v>40</v>
      </c>
      <c r="H21" s="6" t="n">
        <v>235.51</v>
      </c>
      <c r="I21" s="6" t="n">
        <v>-9420.4</v>
      </c>
      <c r="J21" s="6" t="n">
        <v>0</v>
      </c>
      <c r="K21" s="6" t="n">
        <v>-4.71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43726.6909375</v>
      </c>
      <c r="B22" s="16" t="s">
        <v>69</v>
      </c>
      <c r="C22" s="16" t="s">
        <v>609</v>
      </c>
      <c r="D22" s="16" t="s">
        <v>540</v>
      </c>
      <c r="E22" s="16" t="s">
        <v>17</v>
      </c>
      <c r="F22" s="16" t="s">
        <v>44</v>
      </c>
      <c r="G22" s="7" t="n">
        <v>20</v>
      </c>
      <c r="H22" s="6" t="n">
        <v>390.1</v>
      </c>
      <c r="I22" s="6" t="n">
        <v>-7802</v>
      </c>
      <c r="J22" s="6" t="n">
        <v>0</v>
      </c>
      <c r="K22" s="6" t="n">
        <v>-3.9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43728.443287037</v>
      </c>
      <c r="B23" s="16" t="s">
        <v>602</v>
      </c>
      <c r="C23" s="16" t="s">
        <v>603</v>
      </c>
      <c r="D23" s="16" t="s">
        <v>540</v>
      </c>
      <c r="E23" s="16" t="s">
        <v>604</v>
      </c>
      <c r="F23" s="16" t="s">
        <v>44</v>
      </c>
      <c r="G23" s="7" t="n">
        <v>300</v>
      </c>
      <c r="H23" s="6" t="n">
        <v>63.8525</v>
      </c>
      <c r="I23" s="6" t="n">
        <v>-19155.75</v>
      </c>
      <c r="J23" s="6" t="n">
        <v>0</v>
      </c>
      <c r="K23" s="6" t="n">
        <v>-9.58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43731.7153125</v>
      </c>
      <c r="B24" s="16" t="s">
        <v>91</v>
      </c>
      <c r="C24" s="16" t="s">
        <v>92</v>
      </c>
      <c r="D24" s="16" t="s">
        <v>540</v>
      </c>
      <c r="E24" s="16" t="s">
        <v>17</v>
      </c>
      <c r="F24" s="16" t="s">
        <v>19</v>
      </c>
      <c r="G24" s="7" t="n">
        <v>1</v>
      </c>
      <c r="H24" s="6" t="n">
        <v>54.38</v>
      </c>
      <c r="I24" s="6" t="n">
        <v>-54.38</v>
      </c>
      <c r="J24" s="6" t="n">
        <v>0</v>
      </c>
      <c r="K24" s="6" t="n">
        <v>-0.03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43731.727881944</v>
      </c>
      <c r="B25" s="16" t="s">
        <v>60</v>
      </c>
      <c r="C25" s="16" t="s">
        <v>610</v>
      </c>
      <c r="D25" s="16" t="s">
        <v>540</v>
      </c>
      <c r="E25" s="16" t="s">
        <v>17</v>
      </c>
      <c r="F25" s="16" t="s">
        <v>44</v>
      </c>
      <c r="G25" s="7" t="n">
        <v>1</v>
      </c>
      <c r="H25" s="6" t="n">
        <v>2337.4</v>
      </c>
      <c r="I25" s="6" t="n">
        <v>-2337.4</v>
      </c>
      <c r="J25" s="6" t="n">
        <v>0</v>
      </c>
      <c r="K25" s="6" t="n">
        <v>-1.17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43731.731006944</v>
      </c>
      <c r="B26" s="16" t="s">
        <v>49</v>
      </c>
      <c r="C26" s="16" t="s">
        <v>50</v>
      </c>
      <c r="D26" s="16" t="s">
        <v>540</v>
      </c>
      <c r="E26" s="16" t="s">
        <v>17</v>
      </c>
      <c r="F26" s="16" t="s">
        <v>19</v>
      </c>
      <c r="G26" s="7" t="n">
        <v>4</v>
      </c>
      <c r="H26" s="6" t="n">
        <v>17.3</v>
      </c>
      <c r="I26" s="6" t="n">
        <v>-69.2</v>
      </c>
      <c r="J26" s="6" t="n">
        <v>0</v>
      </c>
      <c r="K26" s="6" t="n">
        <v>-0.03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43731.734594907</v>
      </c>
      <c r="B27" s="16" t="s">
        <v>87</v>
      </c>
      <c r="C27" s="16" t="s">
        <v>88</v>
      </c>
      <c r="D27" s="16" t="s">
        <v>540</v>
      </c>
      <c r="E27" s="16" t="s">
        <v>17</v>
      </c>
      <c r="F27" s="16" t="s">
        <v>19</v>
      </c>
      <c r="G27" s="7" t="n">
        <v>3</v>
      </c>
      <c r="H27" s="6" t="n">
        <v>9.74</v>
      </c>
      <c r="I27" s="6" t="n">
        <v>-29.22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43731.734594907</v>
      </c>
      <c r="B28" s="16" t="s">
        <v>87</v>
      </c>
      <c r="C28" s="16" t="s">
        <v>88</v>
      </c>
      <c r="D28" s="16" t="s">
        <v>540</v>
      </c>
      <c r="E28" s="16" t="s">
        <v>17</v>
      </c>
      <c r="F28" s="16" t="s">
        <v>19</v>
      </c>
      <c r="G28" s="7" t="n">
        <v>1</v>
      </c>
      <c r="H28" s="6" t="n">
        <v>9.74</v>
      </c>
      <c r="I28" s="6" t="n">
        <v>-9.74</v>
      </c>
      <c r="J28" s="6" t="n">
        <v>0</v>
      </c>
      <c r="K28" s="6" t="n">
        <v>-0.01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43731.734594907</v>
      </c>
      <c r="B29" s="16" t="s">
        <v>87</v>
      </c>
      <c r="C29" s="16" t="s">
        <v>88</v>
      </c>
      <c r="D29" s="16" t="s">
        <v>540</v>
      </c>
      <c r="E29" s="16" t="s">
        <v>17</v>
      </c>
      <c r="F29" s="16" t="s">
        <v>19</v>
      </c>
      <c r="G29" s="7" t="n">
        <v>3</v>
      </c>
      <c r="H29" s="6" t="n">
        <v>9.74</v>
      </c>
      <c r="I29" s="6" t="n">
        <v>-29.22</v>
      </c>
      <c r="J29" s="6" t="n">
        <v>0</v>
      </c>
      <c r="K29" s="6" t="n">
        <v>-0.01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43731.739293981</v>
      </c>
      <c r="B30" s="16" t="s">
        <v>65</v>
      </c>
      <c r="C30" s="16" t="s">
        <v>66</v>
      </c>
      <c r="D30" s="16" t="s">
        <v>540</v>
      </c>
      <c r="E30" s="16" t="s">
        <v>17</v>
      </c>
      <c r="F30" s="16" t="s">
        <v>19</v>
      </c>
      <c r="G30" s="7" t="n">
        <v>1</v>
      </c>
      <c r="H30" s="6" t="n">
        <v>35.99</v>
      </c>
      <c r="I30" s="6" t="n">
        <v>-35.99</v>
      </c>
      <c r="J30" s="6" t="n">
        <v>0</v>
      </c>
      <c r="K30" s="6" t="n">
        <v>-0.02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43731.739293981</v>
      </c>
      <c r="B31" s="16" t="s">
        <v>65</v>
      </c>
      <c r="C31" s="16" t="s">
        <v>66</v>
      </c>
      <c r="D31" s="16" t="s">
        <v>540</v>
      </c>
      <c r="E31" s="16" t="s">
        <v>17</v>
      </c>
      <c r="F31" s="16" t="s">
        <v>19</v>
      </c>
      <c r="G31" s="7" t="n">
        <v>1</v>
      </c>
      <c r="H31" s="6" t="n">
        <v>35.99</v>
      </c>
      <c r="I31" s="6" t="n">
        <v>-35.99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43731.741493056</v>
      </c>
      <c r="B32" s="16" t="s">
        <v>39</v>
      </c>
      <c r="C32" s="16" t="s">
        <v>40</v>
      </c>
      <c r="D32" s="16" t="s">
        <v>540</v>
      </c>
      <c r="E32" s="16" t="s">
        <v>17</v>
      </c>
      <c r="F32" s="16" t="s">
        <v>19</v>
      </c>
      <c r="G32" s="7" t="n">
        <v>3</v>
      </c>
      <c r="H32" s="6" t="n">
        <v>15.5</v>
      </c>
      <c r="I32" s="6" t="n">
        <v>-46.5</v>
      </c>
      <c r="J32" s="6" t="n">
        <v>0</v>
      </c>
      <c r="K32" s="6" t="n">
        <v>-0.02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43731.743055556</v>
      </c>
      <c r="B33" s="16" t="s">
        <v>24</v>
      </c>
      <c r="C33" s="16" t="s">
        <v>25</v>
      </c>
      <c r="D33" s="16" t="s">
        <v>540</v>
      </c>
      <c r="E33" s="16" t="s">
        <v>17</v>
      </c>
      <c r="F33" s="16" t="s">
        <v>19</v>
      </c>
      <c r="G33" s="7" t="n">
        <v>1</v>
      </c>
      <c r="H33" s="6" t="n">
        <v>73.08</v>
      </c>
      <c r="I33" s="6" t="n">
        <v>-73.08</v>
      </c>
      <c r="J33" s="6" t="n">
        <v>0</v>
      </c>
      <c r="K33" s="6" t="n">
        <v>-0.04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43731.744826389</v>
      </c>
      <c r="B34" s="16" t="s">
        <v>551</v>
      </c>
      <c r="C34" s="16" t="s">
        <v>605</v>
      </c>
      <c r="D34" s="16" t="s">
        <v>540</v>
      </c>
      <c r="E34" s="16" t="s">
        <v>606</v>
      </c>
      <c r="F34" s="16" t="s">
        <v>44</v>
      </c>
      <c r="G34" s="7" t="n">
        <v>2</v>
      </c>
      <c r="H34" s="6" t="n">
        <v>771.9</v>
      </c>
      <c r="I34" s="6" t="n">
        <v>-1543.8</v>
      </c>
      <c r="J34" s="6" t="n">
        <v>0</v>
      </c>
      <c r="K34" s="6" t="n">
        <v>-0.77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43731.747523148</v>
      </c>
      <c r="B35" s="16" t="s">
        <v>57</v>
      </c>
      <c r="C35" s="16" t="s">
        <v>58</v>
      </c>
      <c r="D35" s="16" t="s">
        <v>540</v>
      </c>
      <c r="E35" s="16" t="s">
        <v>17</v>
      </c>
      <c r="F35" s="16" t="s">
        <v>19</v>
      </c>
      <c r="G35" s="7" t="n">
        <v>1</v>
      </c>
      <c r="H35" s="6" t="n">
        <v>102.91</v>
      </c>
      <c r="I35" s="6" t="n">
        <v>-102.91</v>
      </c>
      <c r="J35" s="6" t="n">
        <v>0</v>
      </c>
      <c r="K35" s="6" t="n">
        <v>-0.05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43731.750092593</v>
      </c>
      <c r="B36" s="16" t="s">
        <v>79</v>
      </c>
      <c r="C36" s="16" t="s">
        <v>80</v>
      </c>
      <c r="D36" s="16" t="s">
        <v>540</v>
      </c>
      <c r="E36" s="16" t="s">
        <v>17</v>
      </c>
      <c r="F36" s="16" t="s">
        <v>19</v>
      </c>
      <c r="G36" s="7" t="n">
        <v>1</v>
      </c>
      <c r="H36" s="6" t="n">
        <v>50.82</v>
      </c>
      <c r="I36" s="6" t="n">
        <v>-50.82</v>
      </c>
      <c r="J36" s="6" t="n">
        <v>0</v>
      </c>
      <c r="K36" s="6" t="n">
        <v>-0.03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43731.750092593</v>
      </c>
      <c r="B37" s="16" t="s">
        <v>79</v>
      </c>
      <c r="C37" s="16" t="s">
        <v>80</v>
      </c>
      <c r="D37" s="16" t="s">
        <v>540</v>
      </c>
      <c r="E37" s="16" t="s">
        <v>17</v>
      </c>
      <c r="F37" s="16" t="s">
        <v>19</v>
      </c>
      <c r="G37" s="7" t="n">
        <v>1</v>
      </c>
      <c r="H37" s="6" t="n">
        <v>50.82</v>
      </c>
      <c r="I37" s="6" t="n">
        <v>-50.82</v>
      </c>
      <c r="J37" s="6" t="n">
        <v>0</v>
      </c>
      <c r="K37" s="6" t="n">
        <v>-0.03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1" t="n">
        <v>43745.668738426</v>
      </c>
      <c r="B38" s="22" t="s">
        <v>611</v>
      </c>
      <c r="C38" s="22" t="s">
        <v>612</v>
      </c>
      <c r="D38" s="22" t="s">
        <v>611</v>
      </c>
      <c r="E38" s="22" t="s">
        <v>611</v>
      </c>
      <c r="F38" s="22" t="s">
        <v>44</v>
      </c>
      <c r="G38" s="23" t="n">
        <v>1</v>
      </c>
      <c r="H38" s="24" t="n">
        <v>1</v>
      </c>
      <c r="I38" s="24" t="n">
        <v>673.2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1" t="n">
        <v>43746.149189815</v>
      </c>
      <c r="B39" s="22" t="s">
        <v>611</v>
      </c>
      <c r="C39" s="22" t="s">
        <v>613</v>
      </c>
      <c r="D39" s="22" t="s">
        <v>611</v>
      </c>
      <c r="E39" s="22" t="s">
        <v>611</v>
      </c>
      <c r="F39" s="22" t="s">
        <v>44</v>
      </c>
      <c r="G39" s="23" t="n">
        <v>1</v>
      </c>
      <c r="H39" s="24" t="n">
        <v>1</v>
      </c>
      <c r="I39" s="24" t="n">
        <v>863.2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1" t="n">
        <v>43747.768518519</v>
      </c>
      <c r="B40" s="22" t="s">
        <v>611</v>
      </c>
      <c r="C40" s="22" t="s">
        <v>614</v>
      </c>
      <c r="D40" s="22" t="s">
        <v>611</v>
      </c>
      <c r="E40" s="22" t="s">
        <v>611</v>
      </c>
      <c r="F40" s="22" t="s">
        <v>44</v>
      </c>
      <c r="G40" s="23" t="n">
        <v>1</v>
      </c>
      <c r="H40" s="24" t="n">
        <v>1</v>
      </c>
      <c r="I40" s="24" t="n">
        <v>234.65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43747.782395833</v>
      </c>
      <c r="B41" s="22" t="s">
        <v>615</v>
      </c>
      <c r="C41" s="22" t="s">
        <v>616</v>
      </c>
      <c r="D41" s="22" t="s">
        <v>615</v>
      </c>
      <c r="E41" s="22" t="s">
        <v>615</v>
      </c>
      <c r="F41" s="22" t="s">
        <v>44</v>
      </c>
      <c r="G41" s="23" t="n">
        <v>1</v>
      </c>
      <c r="H41" s="24" t="n">
        <v>1</v>
      </c>
      <c r="I41" s="24" t="n">
        <v>3800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43766.533356481</v>
      </c>
      <c r="B42" s="22" t="s">
        <v>611</v>
      </c>
      <c r="C42" s="22" t="s">
        <v>617</v>
      </c>
      <c r="D42" s="22" t="s">
        <v>611</v>
      </c>
      <c r="E42" s="22" t="s">
        <v>611</v>
      </c>
      <c r="F42" s="22" t="s">
        <v>44</v>
      </c>
      <c r="G42" s="23" t="n">
        <v>1</v>
      </c>
      <c r="H42" s="24" t="n">
        <v>1</v>
      </c>
      <c r="I42" s="24" t="n">
        <v>258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1" t="n">
        <v>43766.736018519</v>
      </c>
      <c r="B43" s="22" t="s">
        <v>615</v>
      </c>
      <c r="C43" s="22" t="s">
        <v>618</v>
      </c>
      <c r="D43" s="22" t="s">
        <v>615</v>
      </c>
      <c r="E43" s="22" t="s">
        <v>615</v>
      </c>
      <c r="F43" s="22" t="s">
        <v>44</v>
      </c>
      <c r="G43" s="23" t="n">
        <v>1</v>
      </c>
      <c r="H43" s="24" t="n">
        <v>1</v>
      </c>
      <c r="I43" s="24" t="n">
        <v>800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1" t="n">
        <v>43768.792766204</v>
      </c>
      <c r="B44" s="22" t="s">
        <v>592</v>
      </c>
      <c r="C44" s="22" t="s">
        <v>110</v>
      </c>
      <c r="D44" s="22" t="s">
        <v>592</v>
      </c>
      <c r="E44" s="22" t="s">
        <v>592</v>
      </c>
      <c r="F44" s="22" t="s">
        <v>44</v>
      </c>
      <c r="G44" s="23" t="n">
        <v>1</v>
      </c>
      <c r="H44" s="24" t="n">
        <v>1</v>
      </c>
      <c r="I44" s="24" t="n">
        <v>100000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43769.68900463</v>
      </c>
      <c r="B45" s="16" t="s">
        <v>39</v>
      </c>
      <c r="C45" s="16" t="s">
        <v>40</v>
      </c>
      <c r="D45" s="16" t="s">
        <v>540</v>
      </c>
      <c r="E45" s="16" t="s">
        <v>17</v>
      </c>
      <c r="F45" s="16" t="s">
        <v>19</v>
      </c>
      <c r="G45" s="7" t="n">
        <v>2</v>
      </c>
      <c r="H45" s="6" t="n">
        <v>14.8</v>
      </c>
      <c r="I45" s="6" t="n">
        <v>-29.6</v>
      </c>
      <c r="J45" s="6" t="n">
        <v>0</v>
      </c>
      <c r="K45" s="6" t="n">
        <v>-0.01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43769.696724537</v>
      </c>
      <c r="B46" s="16" t="s">
        <v>552</v>
      </c>
      <c r="C46" s="16" t="s">
        <v>619</v>
      </c>
      <c r="D46" s="16" t="s">
        <v>540</v>
      </c>
      <c r="E46" s="16" t="s">
        <v>95</v>
      </c>
      <c r="F46" s="16" t="s">
        <v>44</v>
      </c>
      <c r="G46" s="7" t="n">
        <v>20</v>
      </c>
      <c r="H46" s="6" t="n">
        <v>251</v>
      </c>
      <c r="I46" s="6" t="n">
        <v>-20080</v>
      </c>
      <c r="J46" s="6" t="n">
        <v>-125.8</v>
      </c>
      <c r="K46" s="6" t="n">
        <v>-10.04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5" t="n">
        <v>43773</v>
      </c>
      <c r="B47" s="26" t="s">
        <v>593</v>
      </c>
      <c r="C47" s="26" t="s">
        <v>594</v>
      </c>
      <c r="D47" s="26" t="s">
        <v>593</v>
      </c>
      <c r="E47" s="26" t="s">
        <v>593</v>
      </c>
      <c r="F47" s="26" t="s">
        <v>19</v>
      </c>
      <c r="G47" s="27" t="n">
        <v>1</v>
      </c>
      <c r="H47" s="28" t="n">
        <v>-1</v>
      </c>
      <c r="I47" s="28" t="n">
        <v>-4.54</v>
      </c>
      <c r="J47" s="28" t="n">
        <v>0</v>
      </c>
      <c r="K47" s="28" t="n">
        <v>0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9" t="n">
        <v>43774.700752315</v>
      </c>
      <c r="B48" s="30" t="s">
        <v>549</v>
      </c>
      <c r="C48" s="30" t="s">
        <v>599</v>
      </c>
      <c r="D48" s="30" t="s">
        <v>543</v>
      </c>
      <c r="E48" s="30" t="s">
        <v>95</v>
      </c>
      <c r="F48" s="30" t="s">
        <v>44</v>
      </c>
      <c r="G48" s="31" t="n">
        <v>-1</v>
      </c>
      <c r="H48" s="32" t="n">
        <v>103.97</v>
      </c>
      <c r="I48" s="32" t="n">
        <v>155.96</v>
      </c>
      <c r="J48" s="32" t="n">
        <v>1.36</v>
      </c>
      <c r="K48" s="32" t="n">
        <v>-0.08</v>
      </c>
      <c r="L48" s="32" t="n">
        <v>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43774.70099537</v>
      </c>
      <c r="B49" s="30" t="s">
        <v>549</v>
      </c>
      <c r="C49" s="30" t="s">
        <v>599</v>
      </c>
      <c r="D49" s="30" t="s">
        <v>543</v>
      </c>
      <c r="E49" s="30" t="s">
        <v>95</v>
      </c>
      <c r="F49" s="30" t="s">
        <v>44</v>
      </c>
      <c r="G49" s="31" t="n">
        <v>-1</v>
      </c>
      <c r="H49" s="32" t="n">
        <v>103.97</v>
      </c>
      <c r="I49" s="32" t="n">
        <v>155.96</v>
      </c>
      <c r="J49" s="32" t="n">
        <v>1.36</v>
      </c>
      <c r="K49" s="32" t="n">
        <v>-0.08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43774.704733796</v>
      </c>
      <c r="B50" s="30" t="s">
        <v>549</v>
      </c>
      <c r="C50" s="30" t="s">
        <v>599</v>
      </c>
      <c r="D50" s="30" t="s">
        <v>543</v>
      </c>
      <c r="E50" s="30" t="s">
        <v>95</v>
      </c>
      <c r="F50" s="30" t="s">
        <v>44</v>
      </c>
      <c r="G50" s="31" t="n">
        <v>-4</v>
      </c>
      <c r="H50" s="32" t="n">
        <v>103.97</v>
      </c>
      <c r="I50" s="32" t="n">
        <v>623.82</v>
      </c>
      <c r="J50" s="32" t="n">
        <v>5.44</v>
      </c>
      <c r="K50" s="32" t="n">
        <v>-0.31</v>
      </c>
      <c r="L50" s="32" t="n">
        <v>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9" t="n">
        <v>43774.705983796</v>
      </c>
      <c r="B51" s="30" t="s">
        <v>549</v>
      </c>
      <c r="C51" s="30" t="s">
        <v>599</v>
      </c>
      <c r="D51" s="30" t="s">
        <v>543</v>
      </c>
      <c r="E51" s="30" t="s">
        <v>95</v>
      </c>
      <c r="F51" s="30" t="s">
        <v>44</v>
      </c>
      <c r="G51" s="31" t="n">
        <v>-2</v>
      </c>
      <c r="H51" s="32" t="n">
        <v>103.97</v>
      </c>
      <c r="I51" s="32" t="n">
        <v>311.91</v>
      </c>
      <c r="J51" s="32" t="n">
        <v>2.72</v>
      </c>
      <c r="K51" s="32" t="n">
        <v>-0.16</v>
      </c>
      <c r="L51" s="32" t="n">
        <v>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43774.7084375</v>
      </c>
      <c r="B52" s="30" t="s">
        <v>549</v>
      </c>
      <c r="C52" s="30" t="s">
        <v>599</v>
      </c>
      <c r="D52" s="30" t="s">
        <v>543</v>
      </c>
      <c r="E52" s="30" t="s">
        <v>95</v>
      </c>
      <c r="F52" s="30" t="s">
        <v>44</v>
      </c>
      <c r="G52" s="31" t="n">
        <v>-1</v>
      </c>
      <c r="H52" s="32" t="n">
        <v>103.97</v>
      </c>
      <c r="I52" s="32" t="n">
        <v>155.96</v>
      </c>
      <c r="J52" s="32" t="n">
        <v>1.36</v>
      </c>
      <c r="K52" s="32" t="n">
        <v>-0.08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9" t="n">
        <v>43774.71181713</v>
      </c>
      <c r="B53" s="30" t="s">
        <v>549</v>
      </c>
      <c r="C53" s="30" t="s">
        <v>599</v>
      </c>
      <c r="D53" s="30" t="s">
        <v>543</v>
      </c>
      <c r="E53" s="30" t="s">
        <v>95</v>
      </c>
      <c r="F53" s="30" t="s">
        <v>44</v>
      </c>
      <c r="G53" s="31" t="n">
        <v>-12</v>
      </c>
      <c r="H53" s="32" t="n">
        <v>103.97</v>
      </c>
      <c r="I53" s="32" t="n">
        <v>1871.46</v>
      </c>
      <c r="J53" s="32" t="n">
        <v>16.32</v>
      </c>
      <c r="K53" s="32" t="n">
        <v>-0.94</v>
      </c>
      <c r="L53" s="32" t="n">
        <v>0</v>
      </c>
      <c r="M53" s="32"/>
      <c r="N53" s="6" t="s">
        <f>=I53+J53+K53+L53</f>
      </c>
      <c r="O53" s="30"/>
    </row>
    <row collapsed="false" customFormat="false" customHeight="false" hidden="false" ht="12.1" outlineLevel="0" r="54">
      <c r="A54" s="29" t="n">
        <v>43774.716180556</v>
      </c>
      <c r="B54" s="30" t="s">
        <v>549</v>
      </c>
      <c r="C54" s="30" t="s">
        <v>599</v>
      </c>
      <c r="D54" s="30" t="s">
        <v>543</v>
      </c>
      <c r="E54" s="30" t="s">
        <v>95</v>
      </c>
      <c r="F54" s="30" t="s">
        <v>44</v>
      </c>
      <c r="G54" s="31" t="n">
        <v>-80</v>
      </c>
      <c r="H54" s="32" t="n">
        <v>103.97</v>
      </c>
      <c r="I54" s="32" t="n">
        <v>12476.4</v>
      </c>
      <c r="J54" s="32" t="n">
        <v>108.8</v>
      </c>
      <c r="K54" s="32" t="n">
        <v>-6.24</v>
      </c>
      <c r="L54" s="32" t="n">
        <v>0</v>
      </c>
      <c r="M54" s="32"/>
      <c r="N54" s="6" t="s">
        <f>=I54+J54+K54+L54</f>
      </c>
      <c r="O54" s="30"/>
    </row>
    <row collapsed="false" customFormat="false" customHeight="false" hidden="false" ht="12.1" outlineLevel="0" r="55">
      <c r="A55" s="29" t="n">
        <v>43774.724710648</v>
      </c>
      <c r="B55" s="30" t="s">
        <v>549</v>
      </c>
      <c r="C55" s="30" t="s">
        <v>599</v>
      </c>
      <c r="D55" s="30" t="s">
        <v>543</v>
      </c>
      <c r="E55" s="30" t="s">
        <v>95</v>
      </c>
      <c r="F55" s="30" t="s">
        <v>44</v>
      </c>
      <c r="G55" s="31" t="n">
        <v>-1</v>
      </c>
      <c r="H55" s="32" t="n">
        <v>103.97</v>
      </c>
      <c r="I55" s="32" t="n">
        <v>155.96</v>
      </c>
      <c r="J55" s="32" t="n">
        <v>1.36</v>
      </c>
      <c r="K55" s="32" t="n">
        <v>-0.08</v>
      </c>
      <c r="L55" s="32" t="n">
        <v>0</v>
      </c>
      <c r="M55" s="32"/>
      <c r="N55" s="6" t="s">
        <f>=I55+J55+K55+L55</f>
      </c>
      <c r="O55" s="30"/>
    </row>
    <row collapsed="false" customFormat="false" customHeight="false" hidden="false" ht="12.1" outlineLevel="0" r="56">
      <c r="A56" s="29" t="n">
        <v>43774.728483796</v>
      </c>
      <c r="B56" s="30" t="s">
        <v>549</v>
      </c>
      <c r="C56" s="30" t="s">
        <v>599</v>
      </c>
      <c r="D56" s="30" t="s">
        <v>543</v>
      </c>
      <c r="E56" s="30" t="s">
        <v>95</v>
      </c>
      <c r="F56" s="30" t="s">
        <v>44</v>
      </c>
      <c r="G56" s="31" t="n">
        <v>-2</v>
      </c>
      <c r="H56" s="32" t="n">
        <v>103.97</v>
      </c>
      <c r="I56" s="32" t="n">
        <v>311.91</v>
      </c>
      <c r="J56" s="32" t="n">
        <v>2.72</v>
      </c>
      <c r="K56" s="32" t="n">
        <v>-0.16</v>
      </c>
      <c r="L56" s="32" t="n">
        <v>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9" t="n">
        <v>43774.730115741</v>
      </c>
      <c r="B57" s="30" t="s">
        <v>549</v>
      </c>
      <c r="C57" s="30" t="s">
        <v>599</v>
      </c>
      <c r="D57" s="30" t="s">
        <v>543</v>
      </c>
      <c r="E57" s="30" t="s">
        <v>95</v>
      </c>
      <c r="F57" s="30" t="s">
        <v>44</v>
      </c>
      <c r="G57" s="31" t="n">
        <v>-2</v>
      </c>
      <c r="H57" s="32" t="n">
        <v>103.97</v>
      </c>
      <c r="I57" s="32" t="n">
        <v>311.91</v>
      </c>
      <c r="J57" s="32" t="n">
        <v>2.72</v>
      </c>
      <c r="K57" s="32" t="n">
        <v>-0.16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43774.730960648</v>
      </c>
      <c r="B58" s="30" t="s">
        <v>549</v>
      </c>
      <c r="C58" s="30" t="s">
        <v>599</v>
      </c>
      <c r="D58" s="30" t="s">
        <v>543</v>
      </c>
      <c r="E58" s="30" t="s">
        <v>95</v>
      </c>
      <c r="F58" s="30" t="s">
        <v>44</v>
      </c>
      <c r="G58" s="31" t="n">
        <v>-3</v>
      </c>
      <c r="H58" s="32" t="n">
        <v>103.97</v>
      </c>
      <c r="I58" s="32" t="n">
        <v>467.87</v>
      </c>
      <c r="J58" s="32" t="n">
        <v>4.08</v>
      </c>
      <c r="K58" s="32" t="n">
        <v>-0.23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9" t="n">
        <v>43774.731956019</v>
      </c>
      <c r="B59" s="30" t="s">
        <v>549</v>
      </c>
      <c r="C59" s="30" t="s">
        <v>599</v>
      </c>
      <c r="D59" s="30" t="s">
        <v>543</v>
      </c>
      <c r="E59" s="30" t="s">
        <v>95</v>
      </c>
      <c r="F59" s="30" t="s">
        <v>44</v>
      </c>
      <c r="G59" s="31" t="n">
        <v>-3</v>
      </c>
      <c r="H59" s="32" t="n">
        <v>103.97</v>
      </c>
      <c r="I59" s="32" t="n">
        <v>467.87</v>
      </c>
      <c r="J59" s="32" t="n">
        <v>4.08</v>
      </c>
      <c r="K59" s="32" t="n">
        <v>-0.23</v>
      </c>
      <c r="L59" s="32" t="n">
        <v>0</v>
      </c>
      <c r="M59" s="32"/>
      <c r="N59" s="6" t="s">
        <f>=I59+J59+K59+L59</f>
      </c>
      <c r="O59" s="30"/>
    </row>
    <row collapsed="false" customFormat="false" customHeight="false" hidden="false" ht="12.1" outlineLevel="0" r="60">
      <c r="A60" s="29" t="n">
        <v>43774.732025463</v>
      </c>
      <c r="B60" s="30" t="s">
        <v>549</v>
      </c>
      <c r="C60" s="30" t="s">
        <v>599</v>
      </c>
      <c r="D60" s="30" t="s">
        <v>543</v>
      </c>
      <c r="E60" s="30" t="s">
        <v>95</v>
      </c>
      <c r="F60" s="30" t="s">
        <v>44</v>
      </c>
      <c r="G60" s="31" t="n">
        <v>-3</v>
      </c>
      <c r="H60" s="32" t="n">
        <v>103.97</v>
      </c>
      <c r="I60" s="32" t="n">
        <v>467.87</v>
      </c>
      <c r="J60" s="32" t="n">
        <v>4.08</v>
      </c>
      <c r="K60" s="32" t="n">
        <v>-0.23</v>
      </c>
      <c r="L60" s="32" t="n">
        <v>0</v>
      </c>
      <c r="M60" s="32"/>
      <c r="N60" s="6" t="s">
        <f>=I60+J60+K60+L60</f>
      </c>
      <c r="O60" s="30"/>
    </row>
    <row collapsed="false" customFormat="false" customHeight="false" hidden="false" ht="12.1" outlineLevel="0" r="61">
      <c r="A61" s="20" t="n">
        <v>43774.734965278</v>
      </c>
      <c r="B61" s="16" t="s">
        <v>553</v>
      </c>
      <c r="C61" s="16" t="s">
        <v>620</v>
      </c>
      <c r="D61" s="16" t="s">
        <v>540</v>
      </c>
      <c r="E61" s="16" t="s">
        <v>95</v>
      </c>
      <c r="F61" s="16" t="s">
        <v>44</v>
      </c>
      <c r="G61" s="7" t="n">
        <v>20</v>
      </c>
      <c r="H61" s="6" t="n">
        <v>102.99</v>
      </c>
      <c r="I61" s="6" t="n">
        <v>-20598</v>
      </c>
      <c r="J61" s="6" t="n">
        <v>-85.4</v>
      </c>
      <c r="K61" s="6" t="n">
        <v>-10.3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9" t="n">
        <v>43774.740555556</v>
      </c>
      <c r="B62" s="30" t="s">
        <v>549</v>
      </c>
      <c r="C62" s="30" t="s">
        <v>599</v>
      </c>
      <c r="D62" s="30" t="s">
        <v>543</v>
      </c>
      <c r="E62" s="30" t="s">
        <v>95</v>
      </c>
      <c r="F62" s="30" t="s">
        <v>44</v>
      </c>
      <c r="G62" s="31" t="n">
        <v>-65</v>
      </c>
      <c r="H62" s="32" t="n">
        <v>103.97</v>
      </c>
      <c r="I62" s="32" t="n">
        <v>10137.08</v>
      </c>
      <c r="J62" s="32" t="n">
        <v>88.4</v>
      </c>
      <c r="K62" s="32" t="n">
        <v>-5.07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0" t="n">
        <v>43774.762673611</v>
      </c>
      <c r="B63" s="16" t="s">
        <v>551</v>
      </c>
      <c r="C63" s="16" t="s">
        <v>605</v>
      </c>
      <c r="D63" s="16" t="s">
        <v>540</v>
      </c>
      <c r="E63" s="16" t="s">
        <v>606</v>
      </c>
      <c r="F63" s="16" t="s">
        <v>44</v>
      </c>
      <c r="G63" s="7" t="n">
        <v>26</v>
      </c>
      <c r="H63" s="6" t="n">
        <v>772.5</v>
      </c>
      <c r="I63" s="6" t="n">
        <v>-20085</v>
      </c>
      <c r="J63" s="6" t="n">
        <v>0</v>
      </c>
      <c r="K63" s="6" t="n">
        <v>-10.04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43780.448657407</v>
      </c>
      <c r="B64" s="16" t="s">
        <v>75</v>
      </c>
      <c r="C64" s="16" t="s">
        <v>621</v>
      </c>
      <c r="D64" s="16" t="s">
        <v>540</v>
      </c>
      <c r="E64" s="16" t="s">
        <v>17</v>
      </c>
      <c r="F64" s="16" t="s">
        <v>44</v>
      </c>
      <c r="G64" s="7" t="n">
        <v>200</v>
      </c>
      <c r="H64" s="6" t="n">
        <v>38.62</v>
      </c>
      <c r="I64" s="6" t="n">
        <v>-7724</v>
      </c>
      <c r="J64" s="6" t="n">
        <v>0</v>
      </c>
      <c r="K64" s="6" t="n">
        <v>-3.86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43780.657905093</v>
      </c>
      <c r="B65" s="16" t="s">
        <v>60</v>
      </c>
      <c r="C65" s="16" t="s">
        <v>610</v>
      </c>
      <c r="D65" s="16" t="s">
        <v>540</v>
      </c>
      <c r="E65" s="16" t="s">
        <v>17</v>
      </c>
      <c r="F65" s="16" t="s">
        <v>44</v>
      </c>
      <c r="G65" s="7" t="n">
        <v>3</v>
      </c>
      <c r="H65" s="6" t="n">
        <v>2180.4</v>
      </c>
      <c r="I65" s="6" t="n">
        <v>-6541.2</v>
      </c>
      <c r="J65" s="6" t="n">
        <v>0</v>
      </c>
      <c r="K65" s="6" t="n">
        <v>-3.27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43780.754108796</v>
      </c>
      <c r="B66" s="16" t="s">
        <v>602</v>
      </c>
      <c r="C66" s="16" t="s">
        <v>603</v>
      </c>
      <c r="D66" s="16" t="s">
        <v>540</v>
      </c>
      <c r="E66" s="16" t="s">
        <v>604</v>
      </c>
      <c r="F66" s="16" t="s">
        <v>44</v>
      </c>
      <c r="G66" s="7" t="n">
        <v>500</v>
      </c>
      <c r="H66" s="6" t="n">
        <v>63.845</v>
      </c>
      <c r="I66" s="6" t="n">
        <v>-31922.5</v>
      </c>
      <c r="J66" s="6" t="n">
        <v>0</v>
      </c>
      <c r="K66" s="6" t="n">
        <v>-15.96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43781.705983796</v>
      </c>
      <c r="B67" s="22" t="s">
        <v>611</v>
      </c>
      <c r="C67" s="22" t="s">
        <v>622</v>
      </c>
      <c r="D67" s="22" t="s">
        <v>611</v>
      </c>
      <c r="E67" s="22" t="s">
        <v>611</v>
      </c>
      <c r="F67" s="22" t="s">
        <v>19</v>
      </c>
      <c r="G67" s="23" t="n">
        <v>1</v>
      </c>
      <c r="H67" s="24" t="n">
        <v>1</v>
      </c>
      <c r="I67" s="24" t="n">
        <v>0.68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1" t="n">
        <v>43782.720636574</v>
      </c>
      <c r="B68" s="22" t="s">
        <v>611</v>
      </c>
      <c r="C68" s="22" t="s">
        <v>623</v>
      </c>
      <c r="D68" s="22" t="s">
        <v>611</v>
      </c>
      <c r="E68" s="22" t="s">
        <v>611</v>
      </c>
      <c r="F68" s="22" t="s">
        <v>19</v>
      </c>
      <c r="G68" s="23" t="n">
        <v>1</v>
      </c>
      <c r="H68" s="24" t="n">
        <v>1</v>
      </c>
      <c r="I68" s="24" t="n">
        <v>0.57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20" t="n">
        <v>43783.801053241</v>
      </c>
      <c r="B69" s="16" t="s">
        <v>83</v>
      </c>
      <c r="C69" s="16" t="s">
        <v>624</v>
      </c>
      <c r="D69" s="16" t="s">
        <v>540</v>
      </c>
      <c r="E69" s="16" t="s">
        <v>17</v>
      </c>
      <c r="F69" s="16" t="s">
        <v>19</v>
      </c>
      <c r="G69" s="7" t="n">
        <v>2</v>
      </c>
      <c r="H69" s="6" t="n">
        <v>44.56</v>
      </c>
      <c r="I69" s="6" t="n">
        <v>-89.12</v>
      </c>
      <c r="J69" s="6" t="n">
        <v>0</v>
      </c>
      <c r="K69" s="6" t="n">
        <v>-0.04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43783.802060185</v>
      </c>
      <c r="B70" s="16" t="s">
        <v>30</v>
      </c>
      <c r="C70" s="16" t="s">
        <v>31</v>
      </c>
      <c r="D70" s="16" t="s">
        <v>540</v>
      </c>
      <c r="E70" s="16" t="s">
        <v>17</v>
      </c>
      <c r="F70" s="16" t="s">
        <v>19</v>
      </c>
      <c r="G70" s="7" t="n">
        <v>2</v>
      </c>
      <c r="H70" s="6" t="n">
        <v>44.77</v>
      </c>
      <c r="I70" s="6" t="n">
        <v>-89.54</v>
      </c>
      <c r="J70" s="6" t="n">
        <v>0</v>
      </c>
      <c r="K70" s="6" t="n">
        <v>-0.04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43789.741342593</v>
      </c>
      <c r="B71" s="16" t="s">
        <v>94</v>
      </c>
      <c r="C71" s="16" t="s">
        <v>625</v>
      </c>
      <c r="D71" s="16" t="s">
        <v>540</v>
      </c>
      <c r="E71" s="16" t="s">
        <v>95</v>
      </c>
      <c r="F71" s="16" t="s">
        <v>44</v>
      </c>
      <c r="G71" s="7" t="n">
        <v>2</v>
      </c>
      <c r="H71" s="6" t="n">
        <v>103.19</v>
      </c>
      <c r="I71" s="6" t="n">
        <v>-2063.8</v>
      </c>
      <c r="J71" s="6" t="n">
        <v>-16.9</v>
      </c>
      <c r="K71" s="6" t="n">
        <v>-1.03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43789.741990741</v>
      </c>
      <c r="B72" s="16" t="s">
        <v>94</v>
      </c>
      <c r="C72" s="16" t="s">
        <v>625</v>
      </c>
      <c r="D72" s="16" t="s">
        <v>540</v>
      </c>
      <c r="E72" s="16" t="s">
        <v>95</v>
      </c>
      <c r="F72" s="16" t="s">
        <v>44</v>
      </c>
      <c r="G72" s="7" t="n">
        <v>18</v>
      </c>
      <c r="H72" s="6" t="n">
        <v>103.19</v>
      </c>
      <c r="I72" s="6" t="n">
        <v>-18574.2</v>
      </c>
      <c r="J72" s="6" t="n">
        <v>-152.1</v>
      </c>
      <c r="K72" s="6" t="n">
        <v>-9.29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43789.751388889</v>
      </c>
      <c r="B73" s="22" t="s">
        <v>592</v>
      </c>
      <c r="C73" s="22" t="s">
        <v>110</v>
      </c>
      <c r="D73" s="22" t="s">
        <v>592</v>
      </c>
      <c r="E73" s="22" t="s">
        <v>592</v>
      </c>
      <c r="F73" s="22" t="s">
        <v>44</v>
      </c>
      <c r="G73" s="23" t="n">
        <v>1</v>
      </c>
      <c r="H73" s="24" t="n">
        <v>1</v>
      </c>
      <c r="I73" s="24" t="n">
        <v>50000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43789.755844907</v>
      </c>
      <c r="B74" s="16" t="s">
        <v>551</v>
      </c>
      <c r="C74" s="16" t="s">
        <v>605</v>
      </c>
      <c r="D74" s="16" t="s">
        <v>540</v>
      </c>
      <c r="E74" s="16" t="s">
        <v>606</v>
      </c>
      <c r="F74" s="16" t="s">
        <v>44</v>
      </c>
      <c r="G74" s="7" t="n">
        <v>30</v>
      </c>
      <c r="H74" s="6" t="n">
        <v>780.6</v>
      </c>
      <c r="I74" s="6" t="n">
        <v>-23418</v>
      </c>
      <c r="J74" s="6" t="n">
        <v>0</v>
      </c>
      <c r="K74" s="6" t="n">
        <v>-11.71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43789.773680556</v>
      </c>
      <c r="B75" s="22" t="s">
        <v>611</v>
      </c>
      <c r="C75" s="22" t="s">
        <v>626</v>
      </c>
      <c r="D75" s="22" t="s">
        <v>611</v>
      </c>
      <c r="E75" s="22" t="s">
        <v>611</v>
      </c>
      <c r="F75" s="22" t="s">
        <v>19</v>
      </c>
      <c r="G75" s="23" t="n">
        <v>1</v>
      </c>
      <c r="H75" s="24" t="n">
        <v>1</v>
      </c>
      <c r="I75" s="24" t="n">
        <v>0.75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4"/>
      <c r="O75" s="22"/>
    </row>
    <row collapsed="false" customFormat="false" customHeight="false" hidden="false" ht="12.1" outlineLevel="0" r="76">
      <c r="A76" s="20" t="n">
        <v>43790.716793981</v>
      </c>
      <c r="B76" s="16" t="s">
        <v>73</v>
      </c>
      <c r="C76" s="16" t="s">
        <v>627</v>
      </c>
      <c r="D76" s="16" t="s">
        <v>540</v>
      </c>
      <c r="E76" s="16" t="s">
        <v>17</v>
      </c>
      <c r="F76" s="16" t="s">
        <v>44</v>
      </c>
      <c r="G76" s="7" t="n">
        <v>13</v>
      </c>
      <c r="H76" s="6" t="n">
        <v>755.4</v>
      </c>
      <c r="I76" s="6" t="n">
        <v>-9820.2</v>
      </c>
      <c r="J76" s="6" t="n">
        <v>0</v>
      </c>
      <c r="K76" s="6" t="n">
        <v>-4.91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43790.729270833</v>
      </c>
      <c r="B77" s="16" t="s">
        <v>552</v>
      </c>
      <c r="C77" s="16" t="s">
        <v>619</v>
      </c>
      <c r="D77" s="16" t="s">
        <v>540</v>
      </c>
      <c r="E77" s="16" t="s">
        <v>95</v>
      </c>
      <c r="F77" s="16" t="s">
        <v>44</v>
      </c>
      <c r="G77" s="7" t="n">
        <v>4</v>
      </c>
      <c r="H77" s="6" t="n">
        <v>250.625</v>
      </c>
      <c r="I77" s="6" t="n">
        <v>-4010</v>
      </c>
      <c r="J77" s="6" t="n">
        <v>-44.72</v>
      </c>
      <c r="K77" s="6" t="n">
        <v>-2.01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43790.731747685</v>
      </c>
      <c r="B78" s="16" t="s">
        <v>551</v>
      </c>
      <c r="C78" s="16" t="s">
        <v>605</v>
      </c>
      <c r="D78" s="16" t="s">
        <v>540</v>
      </c>
      <c r="E78" s="16" t="s">
        <v>606</v>
      </c>
      <c r="F78" s="16" t="s">
        <v>44</v>
      </c>
      <c r="G78" s="7" t="n">
        <v>8</v>
      </c>
      <c r="H78" s="6" t="n">
        <v>777.5</v>
      </c>
      <c r="I78" s="6" t="n">
        <v>-6220</v>
      </c>
      <c r="J78" s="6" t="n">
        <v>0</v>
      </c>
      <c r="K78" s="6" t="n">
        <v>-3.11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43791.455752315</v>
      </c>
      <c r="B79" s="16" t="s">
        <v>551</v>
      </c>
      <c r="C79" s="16" t="s">
        <v>605</v>
      </c>
      <c r="D79" s="16" t="s">
        <v>540</v>
      </c>
      <c r="E79" s="16" t="s">
        <v>606</v>
      </c>
      <c r="F79" s="16" t="s">
        <v>44</v>
      </c>
      <c r="G79" s="7" t="n">
        <v>1</v>
      </c>
      <c r="H79" s="6" t="n">
        <v>778</v>
      </c>
      <c r="I79" s="6" t="n">
        <v>-778</v>
      </c>
      <c r="J79" s="6" t="n">
        <v>0</v>
      </c>
      <c r="K79" s="6" t="n">
        <v>-0.39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43791.457430556</v>
      </c>
      <c r="B80" s="16" t="s">
        <v>551</v>
      </c>
      <c r="C80" s="16" t="s">
        <v>605</v>
      </c>
      <c r="D80" s="16" t="s">
        <v>540</v>
      </c>
      <c r="E80" s="16" t="s">
        <v>606</v>
      </c>
      <c r="F80" s="16" t="s">
        <v>44</v>
      </c>
      <c r="G80" s="7" t="n">
        <v>1</v>
      </c>
      <c r="H80" s="6" t="n">
        <v>778</v>
      </c>
      <c r="I80" s="6" t="n">
        <v>-778</v>
      </c>
      <c r="J80" s="6" t="n">
        <v>0</v>
      </c>
      <c r="K80" s="6" t="n">
        <v>-0.39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43791.460138889</v>
      </c>
      <c r="B81" s="16" t="s">
        <v>551</v>
      </c>
      <c r="C81" s="16" t="s">
        <v>605</v>
      </c>
      <c r="D81" s="16" t="s">
        <v>540</v>
      </c>
      <c r="E81" s="16" t="s">
        <v>606</v>
      </c>
      <c r="F81" s="16" t="s">
        <v>44</v>
      </c>
      <c r="G81" s="7" t="n">
        <v>15</v>
      </c>
      <c r="H81" s="6" t="n">
        <v>778</v>
      </c>
      <c r="I81" s="6" t="n">
        <v>-11670</v>
      </c>
      <c r="J81" s="6" t="n">
        <v>0</v>
      </c>
      <c r="K81" s="6" t="n">
        <v>-5.84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43791.628981481</v>
      </c>
      <c r="B82" s="16" t="s">
        <v>602</v>
      </c>
      <c r="C82" s="16" t="s">
        <v>603</v>
      </c>
      <c r="D82" s="16" t="s">
        <v>540</v>
      </c>
      <c r="E82" s="16" t="s">
        <v>604</v>
      </c>
      <c r="F82" s="16" t="s">
        <v>44</v>
      </c>
      <c r="G82" s="7" t="n">
        <v>8</v>
      </c>
      <c r="H82" s="6" t="n">
        <v>63.705</v>
      </c>
      <c r="I82" s="6" t="n">
        <v>-509.64</v>
      </c>
      <c r="J82" s="6" t="n">
        <v>0</v>
      </c>
      <c r="K82" s="6" t="n">
        <v>-0.25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1" t="n">
        <v>43794.422071759</v>
      </c>
      <c r="B83" s="22" t="s">
        <v>611</v>
      </c>
      <c r="C83" s="22" t="s">
        <v>628</v>
      </c>
      <c r="D83" s="22" t="s">
        <v>611</v>
      </c>
      <c r="E83" s="22" t="s">
        <v>611</v>
      </c>
      <c r="F83" s="22" t="s">
        <v>44</v>
      </c>
      <c r="G83" s="23" t="n">
        <v>1</v>
      </c>
      <c r="H83" s="24" t="n">
        <v>1</v>
      </c>
      <c r="I83" s="24" t="n">
        <v>435.49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2"/>
    </row>
    <row collapsed="false" customFormat="false" customHeight="false" hidden="false" ht="12.1" outlineLevel="0" r="84">
      <c r="A84" s="20" t="n">
        <v>43795.426331019</v>
      </c>
      <c r="B84" s="16" t="s">
        <v>602</v>
      </c>
      <c r="C84" s="16" t="s">
        <v>603</v>
      </c>
      <c r="D84" s="16" t="s">
        <v>540</v>
      </c>
      <c r="E84" s="16" t="s">
        <v>604</v>
      </c>
      <c r="F84" s="16" t="s">
        <v>44</v>
      </c>
      <c r="G84" s="7" t="n">
        <v>6</v>
      </c>
      <c r="H84" s="6" t="n">
        <v>64</v>
      </c>
      <c r="I84" s="6" t="n">
        <v>-384</v>
      </c>
      <c r="J84" s="6" t="n">
        <v>0</v>
      </c>
      <c r="K84" s="6" t="n">
        <v>-0.19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1" t="n">
        <v>43808.776886574</v>
      </c>
      <c r="B85" s="22" t="s">
        <v>611</v>
      </c>
      <c r="C85" s="22" t="s">
        <v>629</v>
      </c>
      <c r="D85" s="22" t="s">
        <v>611</v>
      </c>
      <c r="E85" s="22" t="s">
        <v>611</v>
      </c>
      <c r="F85" s="22" t="s">
        <v>19</v>
      </c>
      <c r="G85" s="23" t="n">
        <v>1</v>
      </c>
      <c r="H85" s="24" t="n">
        <v>1</v>
      </c>
      <c r="I85" s="24" t="n">
        <v>0.84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1" t="n">
        <v>43818.645798611</v>
      </c>
      <c r="B86" s="22" t="s">
        <v>611</v>
      </c>
      <c r="C86" s="22" t="s">
        <v>630</v>
      </c>
      <c r="D86" s="22" t="s">
        <v>611</v>
      </c>
      <c r="E86" s="22" t="s">
        <v>611</v>
      </c>
      <c r="F86" s="22" t="s">
        <v>19</v>
      </c>
      <c r="G86" s="23" t="n">
        <v>1</v>
      </c>
      <c r="H86" s="24" t="n">
        <v>1</v>
      </c>
      <c r="I86" s="24" t="n">
        <v>0.41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4"/>
      <c r="O86" s="22"/>
    </row>
    <row collapsed="false" customFormat="false" customHeight="false" hidden="false" ht="12.1" outlineLevel="0" r="87">
      <c r="A87" s="25" t="n">
        <v>43829.810219907</v>
      </c>
      <c r="B87" s="26" t="s">
        <v>631</v>
      </c>
      <c r="C87" s="26" t="s">
        <v>632</v>
      </c>
      <c r="D87" s="26" t="s">
        <v>631</v>
      </c>
      <c r="E87" s="26" t="s">
        <v>631</v>
      </c>
      <c r="F87" s="26" t="s">
        <v>44</v>
      </c>
      <c r="G87" s="27" t="n">
        <v>1</v>
      </c>
      <c r="H87" s="28" t="n">
        <v>-1</v>
      </c>
      <c r="I87" s="28" t="n">
        <v>-46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6"/>
    </row>
    <row collapsed="false" customFormat="false" customHeight="false" hidden="false" ht="12.1" outlineLevel="0" r="88">
      <c r="A88" s="21" t="n">
        <v>43829.810219907</v>
      </c>
      <c r="B88" s="22" t="s">
        <v>611</v>
      </c>
      <c r="C88" s="22" t="s">
        <v>633</v>
      </c>
      <c r="D88" s="22" t="s">
        <v>611</v>
      </c>
      <c r="E88" s="22" t="s">
        <v>611</v>
      </c>
      <c r="F88" s="22" t="s">
        <v>44</v>
      </c>
      <c r="G88" s="23" t="n">
        <v>1</v>
      </c>
      <c r="H88" s="24" t="n">
        <v>1</v>
      </c>
      <c r="I88" s="24" t="n">
        <v>354.2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1" t="n">
        <v>43833.572164352</v>
      </c>
      <c r="B89" s="22" t="s">
        <v>592</v>
      </c>
      <c r="C89" s="22" t="s">
        <v>110</v>
      </c>
      <c r="D89" s="22" t="s">
        <v>592</v>
      </c>
      <c r="E89" s="22" t="s">
        <v>592</v>
      </c>
      <c r="F89" s="22" t="s">
        <v>44</v>
      </c>
      <c r="G89" s="23" t="n">
        <v>1</v>
      </c>
      <c r="H89" s="24" t="n">
        <v>1</v>
      </c>
      <c r="I89" s="24" t="n">
        <v>100000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43833.5909375</v>
      </c>
      <c r="B90" s="16" t="s">
        <v>42</v>
      </c>
      <c r="C90" s="16" t="s">
        <v>608</v>
      </c>
      <c r="D90" s="16" t="s">
        <v>540</v>
      </c>
      <c r="E90" s="16" t="s">
        <v>17</v>
      </c>
      <c r="F90" s="16" t="s">
        <v>44</v>
      </c>
      <c r="G90" s="7" t="n">
        <v>20</v>
      </c>
      <c r="H90" s="6" t="n">
        <v>256.52</v>
      </c>
      <c r="I90" s="6" t="n">
        <v>-5130.4</v>
      </c>
      <c r="J90" s="6" t="n">
        <v>0</v>
      </c>
      <c r="K90" s="6" t="n">
        <v>-2.57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43833.622511574</v>
      </c>
      <c r="B91" s="16" t="s">
        <v>602</v>
      </c>
      <c r="C91" s="16" t="s">
        <v>603</v>
      </c>
      <c r="D91" s="16" t="s">
        <v>540</v>
      </c>
      <c r="E91" s="16" t="s">
        <v>604</v>
      </c>
      <c r="F91" s="16" t="s">
        <v>44</v>
      </c>
      <c r="G91" s="7" t="n">
        <v>1000</v>
      </c>
      <c r="H91" s="6" t="n">
        <v>62.065</v>
      </c>
      <c r="I91" s="6" t="n">
        <v>-62065</v>
      </c>
      <c r="J91" s="6" t="n">
        <v>0</v>
      </c>
      <c r="K91" s="6" t="n">
        <v>-31.03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5" t="n">
        <v>43838</v>
      </c>
      <c r="B92" s="26" t="s">
        <v>593</v>
      </c>
      <c r="C92" s="26" t="s">
        <v>594</v>
      </c>
      <c r="D92" s="26" t="s">
        <v>593</v>
      </c>
      <c r="E92" s="26" t="s">
        <v>593</v>
      </c>
      <c r="F92" s="26" t="s">
        <v>44</v>
      </c>
      <c r="G92" s="27" t="n">
        <v>1</v>
      </c>
      <c r="H92" s="28" t="n">
        <v>-1</v>
      </c>
      <c r="I92" s="28" t="n">
        <v>-290</v>
      </c>
      <c r="J92" s="28" t="n">
        <v>0</v>
      </c>
      <c r="K92" s="28" t="n">
        <v>0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1" t="n">
        <v>43839.462789352</v>
      </c>
      <c r="B93" s="22" t="s">
        <v>592</v>
      </c>
      <c r="C93" s="22" t="s">
        <v>110</v>
      </c>
      <c r="D93" s="22" t="s">
        <v>592</v>
      </c>
      <c r="E93" s="22" t="s">
        <v>592</v>
      </c>
      <c r="F93" s="22" t="s">
        <v>44</v>
      </c>
      <c r="G93" s="23" t="n">
        <v>1</v>
      </c>
      <c r="H93" s="24" t="n">
        <v>1</v>
      </c>
      <c r="I93" s="24" t="n">
        <v>100000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43839.467083333</v>
      </c>
      <c r="B94" s="16" t="s">
        <v>551</v>
      </c>
      <c r="C94" s="16" t="s">
        <v>605</v>
      </c>
      <c r="D94" s="16" t="s">
        <v>540</v>
      </c>
      <c r="E94" s="16" t="s">
        <v>606</v>
      </c>
      <c r="F94" s="16" t="s">
        <v>44</v>
      </c>
      <c r="G94" s="7" t="n">
        <v>140</v>
      </c>
      <c r="H94" s="6" t="n">
        <v>753.9</v>
      </c>
      <c r="I94" s="6" t="n">
        <v>-105546</v>
      </c>
      <c r="J94" s="6" t="n">
        <v>0</v>
      </c>
      <c r="K94" s="6" t="n">
        <v>-52.77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43843.511909722</v>
      </c>
      <c r="B95" s="22" t="s">
        <v>611</v>
      </c>
      <c r="C95" s="22" t="s">
        <v>614</v>
      </c>
      <c r="D95" s="22" t="s">
        <v>611</v>
      </c>
      <c r="E95" s="22" t="s">
        <v>611</v>
      </c>
      <c r="F95" s="22" t="s">
        <v>44</v>
      </c>
      <c r="G95" s="23" t="n">
        <v>1</v>
      </c>
      <c r="H95" s="24" t="n">
        <v>1</v>
      </c>
      <c r="I95" s="24" t="n">
        <v>117.42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1" t="n">
        <v>43843.520590278</v>
      </c>
      <c r="B96" s="22" t="s">
        <v>611</v>
      </c>
      <c r="C96" s="22" t="s">
        <v>634</v>
      </c>
      <c r="D96" s="22" t="s">
        <v>611</v>
      </c>
      <c r="E96" s="22" t="s">
        <v>611</v>
      </c>
      <c r="F96" s="22" t="s">
        <v>44</v>
      </c>
      <c r="G96" s="23" t="n">
        <v>1</v>
      </c>
      <c r="H96" s="24" t="n">
        <v>1</v>
      </c>
      <c r="I96" s="24" t="n">
        <v>508.56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0" t="n">
        <v>43844.907627315</v>
      </c>
      <c r="B97" s="16" t="s">
        <v>46</v>
      </c>
      <c r="C97" s="16" t="s">
        <v>47</v>
      </c>
      <c r="D97" s="16" t="s">
        <v>540</v>
      </c>
      <c r="E97" s="16" t="s">
        <v>17</v>
      </c>
      <c r="F97" s="16" t="s">
        <v>19</v>
      </c>
      <c r="G97" s="7" t="n">
        <v>1</v>
      </c>
      <c r="H97" s="6" t="n">
        <v>90.6</v>
      </c>
      <c r="I97" s="6" t="n">
        <v>-90.6</v>
      </c>
      <c r="J97" s="6" t="n">
        <v>0</v>
      </c>
      <c r="K97" s="6" t="n">
        <v>-0.05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43844.949097222</v>
      </c>
      <c r="B98" s="16" t="s">
        <v>91</v>
      </c>
      <c r="C98" s="16" t="s">
        <v>92</v>
      </c>
      <c r="D98" s="16" t="s">
        <v>540</v>
      </c>
      <c r="E98" s="16" t="s">
        <v>17</v>
      </c>
      <c r="F98" s="16" t="s">
        <v>19</v>
      </c>
      <c r="G98" s="7" t="n">
        <v>1</v>
      </c>
      <c r="H98" s="6" t="n">
        <v>54.42</v>
      </c>
      <c r="I98" s="6" t="n">
        <v>-54.42</v>
      </c>
      <c r="J98" s="6" t="n">
        <v>0</v>
      </c>
      <c r="K98" s="6" t="n">
        <v>-0.03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43845.620949074</v>
      </c>
      <c r="B99" s="16" t="s">
        <v>69</v>
      </c>
      <c r="C99" s="16" t="s">
        <v>609</v>
      </c>
      <c r="D99" s="16" t="s">
        <v>540</v>
      </c>
      <c r="E99" s="16" t="s">
        <v>17</v>
      </c>
      <c r="F99" s="16" t="s">
        <v>44</v>
      </c>
      <c r="G99" s="7" t="n">
        <v>10</v>
      </c>
      <c r="H99" s="6" t="n">
        <v>409.2</v>
      </c>
      <c r="I99" s="6" t="n">
        <v>-4092</v>
      </c>
      <c r="J99" s="6" t="n">
        <v>0</v>
      </c>
      <c r="K99" s="6" t="n">
        <v>-2.05</v>
      </c>
      <c r="L99" s="6" t="n">
        <v>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43845.623113426</v>
      </c>
      <c r="B100" s="16" t="s">
        <v>81</v>
      </c>
      <c r="C100" s="16" t="s">
        <v>601</v>
      </c>
      <c r="D100" s="16" t="s">
        <v>540</v>
      </c>
      <c r="E100" s="16" t="s">
        <v>17</v>
      </c>
      <c r="F100" s="16" t="s">
        <v>44</v>
      </c>
      <c r="G100" s="7" t="n">
        <v>50</v>
      </c>
      <c r="H100" s="6" t="n">
        <v>106.6</v>
      </c>
      <c r="I100" s="6" t="n">
        <v>-5330</v>
      </c>
      <c r="J100" s="6" t="n">
        <v>0</v>
      </c>
      <c r="K100" s="6" t="n">
        <v>-2.67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43845.697928241</v>
      </c>
      <c r="B101" s="16" t="s">
        <v>602</v>
      </c>
      <c r="C101" s="16" t="s">
        <v>603</v>
      </c>
      <c r="D101" s="16" t="s">
        <v>540</v>
      </c>
      <c r="E101" s="16" t="s">
        <v>604</v>
      </c>
      <c r="F101" s="16" t="s">
        <v>44</v>
      </c>
      <c r="G101" s="7" t="n">
        <v>299</v>
      </c>
      <c r="H101" s="6" t="n">
        <v>61.6375</v>
      </c>
      <c r="I101" s="6" t="n">
        <v>-18429.61</v>
      </c>
      <c r="J101" s="6" t="n">
        <v>0</v>
      </c>
      <c r="K101" s="6" t="n">
        <v>-9.21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43845.752430556</v>
      </c>
      <c r="B102" s="22" t="s">
        <v>611</v>
      </c>
      <c r="C102" s="22" t="s">
        <v>635</v>
      </c>
      <c r="D102" s="22" t="s">
        <v>611</v>
      </c>
      <c r="E102" s="22" t="s">
        <v>611</v>
      </c>
      <c r="F102" s="22" t="s">
        <v>19</v>
      </c>
      <c r="G102" s="23" t="n">
        <v>1</v>
      </c>
      <c r="H102" s="24" t="n">
        <v>1</v>
      </c>
      <c r="I102" s="24" t="n">
        <v>1.7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4"/>
      <c r="O102" s="22"/>
    </row>
    <row collapsed="false" customFormat="false" customHeight="false" hidden="false" ht="12.1" outlineLevel="0" r="103">
      <c r="A103" s="20" t="n">
        <v>43845.836909722</v>
      </c>
      <c r="B103" s="16" t="s">
        <v>63</v>
      </c>
      <c r="C103" s="16" t="s">
        <v>64</v>
      </c>
      <c r="D103" s="16" t="s">
        <v>540</v>
      </c>
      <c r="E103" s="16" t="s">
        <v>17</v>
      </c>
      <c r="F103" s="16" t="s">
        <v>19</v>
      </c>
      <c r="G103" s="7" t="n">
        <v>2</v>
      </c>
      <c r="H103" s="6" t="n">
        <v>37.92</v>
      </c>
      <c r="I103" s="6" t="n">
        <v>-75.84</v>
      </c>
      <c r="J103" s="6" t="n">
        <v>0</v>
      </c>
      <c r="K103" s="6" t="n">
        <v>-0.04</v>
      </c>
      <c r="L103" s="6" t="n">
        <v>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43845.836909722</v>
      </c>
      <c r="B104" s="16" t="s">
        <v>63</v>
      </c>
      <c r="C104" s="16" t="s">
        <v>64</v>
      </c>
      <c r="D104" s="16" t="s">
        <v>540</v>
      </c>
      <c r="E104" s="16" t="s">
        <v>17</v>
      </c>
      <c r="F104" s="16" t="s">
        <v>19</v>
      </c>
      <c r="G104" s="7" t="n">
        <v>1</v>
      </c>
      <c r="H104" s="6" t="n">
        <v>37.92</v>
      </c>
      <c r="I104" s="6" t="n">
        <v>-37.92</v>
      </c>
      <c r="J104" s="6" t="n">
        <v>0</v>
      </c>
      <c r="K104" s="6" t="n">
        <v>-0.02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43847.034560185</v>
      </c>
      <c r="B105" s="22" t="s">
        <v>611</v>
      </c>
      <c r="C105" s="22" t="s">
        <v>636</v>
      </c>
      <c r="D105" s="22" t="s">
        <v>611</v>
      </c>
      <c r="E105" s="22" t="s">
        <v>611</v>
      </c>
      <c r="F105" s="22" t="s">
        <v>19</v>
      </c>
      <c r="G105" s="23" t="n">
        <v>1</v>
      </c>
      <c r="H105" s="24" t="n">
        <v>1</v>
      </c>
      <c r="I105" s="24" t="n">
        <v>1.07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43850.406435185</v>
      </c>
      <c r="B106" s="22" t="s">
        <v>611</v>
      </c>
      <c r="C106" s="22" t="s">
        <v>637</v>
      </c>
      <c r="D106" s="22" t="s">
        <v>611</v>
      </c>
      <c r="E106" s="22" t="s">
        <v>611</v>
      </c>
      <c r="F106" s="22" t="s">
        <v>44</v>
      </c>
      <c r="G106" s="23" t="n">
        <v>1</v>
      </c>
      <c r="H106" s="24" t="n">
        <v>1</v>
      </c>
      <c r="I106" s="24" t="n">
        <v>466.2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5" t="n">
        <v>43851.631643519</v>
      </c>
      <c r="B107" s="26" t="s">
        <v>631</v>
      </c>
      <c r="C107" s="26" t="s">
        <v>638</v>
      </c>
      <c r="D107" s="26" t="s">
        <v>631</v>
      </c>
      <c r="E107" s="26" t="s">
        <v>631</v>
      </c>
      <c r="F107" s="26" t="s">
        <v>44</v>
      </c>
      <c r="G107" s="27" t="n">
        <v>1</v>
      </c>
      <c r="H107" s="28" t="n">
        <v>-1</v>
      </c>
      <c r="I107" s="28" t="n">
        <v>-41</v>
      </c>
      <c r="J107" s="28" t="n">
        <v>0</v>
      </c>
      <c r="K107" s="28" t="n">
        <v>0</v>
      </c>
      <c r="L107" s="28" t="n">
        <v>0</v>
      </c>
      <c r="M107" s="28"/>
      <c r="N107" s="6" t="s">
        <f>=I107+J107+K107+L107</f>
      </c>
      <c r="O107" s="26"/>
    </row>
    <row collapsed="false" customFormat="false" customHeight="false" hidden="false" ht="12.1" outlineLevel="0" r="108">
      <c r="A108" s="21" t="n">
        <v>43851.631643519</v>
      </c>
      <c r="B108" s="22" t="s">
        <v>611</v>
      </c>
      <c r="C108" s="22" t="s">
        <v>639</v>
      </c>
      <c r="D108" s="22" t="s">
        <v>611</v>
      </c>
      <c r="E108" s="22" t="s">
        <v>611</v>
      </c>
      <c r="F108" s="22" t="s">
        <v>44</v>
      </c>
      <c r="G108" s="23" t="n">
        <v>1</v>
      </c>
      <c r="H108" s="24" t="n">
        <v>1</v>
      </c>
      <c r="I108" s="24" t="n">
        <v>316.68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43853.743043981</v>
      </c>
      <c r="B109" s="22" t="s">
        <v>611</v>
      </c>
      <c r="C109" s="22" t="s">
        <v>640</v>
      </c>
      <c r="D109" s="22" t="s">
        <v>611</v>
      </c>
      <c r="E109" s="22" t="s">
        <v>611</v>
      </c>
      <c r="F109" s="22" t="s">
        <v>44</v>
      </c>
      <c r="G109" s="23" t="n">
        <v>1</v>
      </c>
      <c r="H109" s="24" t="n">
        <v>1</v>
      </c>
      <c r="I109" s="24" t="n">
        <v>588.4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25" t="n">
        <v>43854.659895833</v>
      </c>
      <c r="B110" s="26" t="s">
        <v>631</v>
      </c>
      <c r="C110" s="26" t="s">
        <v>641</v>
      </c>
      <c r="D110" s="26" t="s">
        <v>631</v>
      </c>
      <c r="E110" s="26" t="s">
        <v>631</v>
      </c>
      <c r="F110" s="26" t="s">
        <v>44</v>
      </c>
      <c r="G110" s="27" t="n">
        <v>1</v>
      </c>
      <c r="H110" s="28" t="n">
        <v>-1</v>
      </c>
      <c r="I110" s="28" t="n">
        <v>-43</v>
      </c>
      <c r="J110" s="28" t="n">
        <v>0</v>
      </c>
      <c r="K110" s="28" t="n">
        <v>0</v>
      </c>
      <c r="L110" s="28" t="n">
        <v>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1" t="n">
        <v>43854.659895833</v>
      </c>
      <c r="B111" s="22" t="s">
        <v>611</v>
      </c>
      <c r="C111" s="22" t="s">
        <v>642</v>
      </c>
      <c r="D111" s="22" t="s">
        <v>611</v>
      </c>
      <c r="E111" s="22" t="s">
        <v>611</v>
      </c>
      <c r="F111" s="22" t="s">
        <v>44</v>
      </c>
      <c r="G111" s="23" t="n">
        <v>1</v>
      </c>
      <c r="H111" s="24" t="n">
        <v>1</v>
      </c>
      <c r="I111" s="24" t="n">
        <v>330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43857.401018519</v>
      </c>
      <c r="B112" s="22" t="s">
        <v>611</v>
      </c>
      <c r="C112" s="22" t="s">
        <v>617</v>
      </c>
      <c r="D112" s="22" t="s">
        <v>611</v>
      </c>
      <c r="E112" s="22" t="s">
        <v>611</v>
      </c>
      <c r="F112" s="22" t="s">
        <v>44</v>
      </c>
      <c r="G112" s="23" t="n">
        <v>1</v>
      </c>
      <c r="H112" s="24" t="n">
        <v>1</v>
      </c>
      <c r="I112" s="24" t="n">
        <v>235.6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</row>
    <row collapsed="false" customFormat="false" customHeight="false" hidden="false" ht="12.1" outlineLevel="0" r="113">
      <c r="A113" s="29" t="n">
        <v>43857.594560185</v>
      </c>
      <c r="B113" s="30" t="s">
        <v>546</v>
      </c>
      <c r="C113" s="30" t="s">
        <v>596</v>
      </c>
      <c r="D113" s="30" t="s">
        <v>543</v>
      </c>
      <c r="E113" s="30" t="s">
        <v>95</v>
      </c>
      <c r="F113" s="30" t="s">
        <v>44</v>
      </c>
      <c r="G113" s="31" t="n">
        <v>-15</v>
      </c>
      <c r="H113" s="32" t="n">
        <v>104.25</v>
      </c>
      <c r="I113" s="32" t="n">
        <v>3127.5</v>
      </c>
      <c r="J113" s="32" t="n">
        <v>18.15</v>
      </c>
      <c r="K113" s="32" t="n">
        <v>-1.56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43857.631273148</v>
      </c>
      <c r="B114" s="30" t="s">
        <v>546</v>
      </c>
      <c r="C114" s="30" t="s">
        <v>596</v>
      </c>
      <c r="D114" s="30" t="s">
        <v>543</v>
      </c>
      <c r="E114" s="30" t="s">
        <v>95</v>
      </c>
      <c r="F114" s="30" t="s">
        <v>44</v>
      </c>
      <c r="G114" s="31" t="n">
        <v>-2</v>
      </c>
      <c r="H114" s="32" t="n">
        <v>104.25</v>
      </c>
      <c r="I114" s="32" t="n">
        <v>417</v>
      </c>
      <c r="J114" s="32" t="n">
        <v>2.42</v>
      </c>
      <c r="K114" s="32" t="n">
        <v>-0.21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43857.653391204</v>
      </c>
      <c r="B115" s="30" t="s">
        <v>546</v>
      </c>
      <c r="C115" s="30" t="s">
        <v>596</v>
      </c>
      <c r="D115" s="30" t="s">
        <v>543</v>
      </c>
      <c r="E115" s="30" t="s">
        <v>95</v>
      </c>
      <c r="F115" s="30" t="s">
        <v>44</v>
      </c>
      <c r="G115" s="31" t="n">
        <v>-2</v>
      </c>
      <c r="H115" s="32" t="n">
        <v>104.25</v>
      </c>
      <c r="I115" s="32" t="n">
        <v>417</v>
      </c>
      <c r="J115" s="32" t="n">
        <v>2.42</v>
      </c>
      <c r="K115" s="32" t="n">
        <v>-0.21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1" t="n">
        <v>43857.674583333</v>
      </c>
      <c r="B116" s="22" t="s">
        <v>615</v>
      </c>
      <c r="C116" s="22" t="s">
        <v>618</v>
      </c>
      <c r="D116" s="22" t="s">
        <v>615</v>
      </c>
      <c r="E116" s="22" t="s">
        <v>615</v>
      </c>
      <c r="F116" s="22" t="s">
        <v>44</v>
      </c>
      <c r="G116" s="23" t="n">
        <v>1</v>
      </c>
      <c r="H116" s="24" t="n">
        <v>1</v>
      </c>
      <c r="I116" s="24" t="n">
        <v>800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0" t="n">
        <v>43857.67806713</v>
      </c>
      <c r="B117" s="16" t="s">
        <v>71</v>
      </c>
      <c r="C117" s="16" t="s">
        <v>607</v>
      </c>
      <c r="D117" s="16" t="s">
        <v>540</v>
      </c>
      <c r="E117" s="16" t="s">
        <v>17</v>
      </c>
      <c r="F117" s="16" t="s">
        <v>44</v>
      </c>
      <c r="G117" s="7" t="n">
        <v>20</v>
      </c>
      <c r="H117" s="6" t="n">
        <v>230.55</v>
      </c>
      <c r="I117" s="6" t="n">
        <v>-4611</v>
      </c>
      <c r="J117" s="6" t="n">
        <v>0</v>
      </c>
      <c r="K117" s="6" t="n">
        <v>-2.31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43858.702997685</v>
      </c>
      <c r="B118" s="22" t="s">
        <v>611</v>
      </c>
      <c r="C118" s="22" t="s">
        <v>643</v>
      </c>
      <c r="D118" s="22" t="s">
        <v>611</v>
      </c>
      <c r="E118" s="22" t="s">
        <v>611</v>
      </c>
      <c r="F118" s="22" t="s">
        <v>19</v>
      </c>
      <c r="G118" s="23" t="n">
        <v>1</v>
      </c>
      <c r="H118" s="24" t="n">
        <v>1</v>
      </c>
      <c r="I118" s="24" t="n">
        <v>0.63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1" t="n">
        <v>43861.115821759</v>
      </c>
      <c r="B119" s="22" t="s">
        <v>611</v>
      </c>
      <c r="C119" s="22" t="s">
        <v>622</v>
      </c>
      <c r="D119" s="22" t="s">
        <v>611</v>
      </c>
      <c r="E119" s="22" t="s">
        <v>611</v>
      </c>
      <c r="F119" s="22" t="s">
        <v>19</v>
      </c>
      <c r="G119" s="23" t="n">
        <v>1</v>
      </c>
      <c r="H119" s="24" t="n">
        <v>1</v>
      </c>
      <c r="I119" s="24" t="n">
        <v>0.87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0" t="n">
        <v>43864.417685185</v>
      </c>
      <c r="B120" s="16" t="s">
        <v>36</v>
      </c>
      <c r="C120" s="16" t="s">
        <v>37</v>
      </c>
      <c r="D120" s="16" t="s">
        <v>540</v>
      </c>
      <c r="E120" s="16" t="s">
        <v>17</v>
      </c>
      <c r="F120" s="16" t="s">
        <v>19</v>
      </c>
      <c r="G120" s="7" t="n">
        <v>1</v>
      </c>
      <c r="H120" s="6" t="n">
        <v>189.43</v>
      </c>
      <c r="I120" s="6" t="n">
        <v>-189.43</v>
      </c>
      <c r="J120" s="6" t="n">
        <v>0</v>
      </c>
      <c r="K120" s="6" t="n">
        <v>-0.09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1" t="n">
        <v>43871.741828704</v>
      </c>
      <c r="B121" s="22" t="s">
        <v>611</v>
      </c>
      <c r="C121" s="22" t="s">
        <v>623</v>
      </c>
      <c r="D121" s="22" t="s">
        <v>611</v>
      </c>
      <c r="E121" s="22" t="s">
        <v>611</v>
      </c>
      <c r="F121" s="22" t="s">
        <v>19</v>
      </c>
      <c r="G121" s="23" t="n">
        <v>1</v>
      </c>
      <c r="H121" s="24" t="n">
        <v>1</v>
      </c>
      <c r="I121" s="24" t="n">
        <v>0.81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43879.43462963</v>
      </c>
      <c r="B122" s="22" t="s">
        <v>611</v>
      </c>
      <c r="C122" s="22" t="s">
        <v>644</v>
      </c>
      <c r="D122" s="22" t="s">
        <v>611</v>
      </c>
      <c r="E122" s="22" t="s">
        <v>611</v>
      </c>
      <c r="F122" s="22" t="s">
        <v>44</v>
      </c>
      <c r="G122" s="23" t="n">
        <v>1</v>
      </c>
      <c r="H122" s="24" t="n">
        <v>1</v>
      </c>
      <c r="I122" s="24" t="n">
        <v>718</v>
      </c>
      <c r="J122" s="24" t="n">
        <v>0</v>
      </c>
      <c r="K122" s="24" t="n">
        <v>0</v>
      </c>
      <c r="L122" s="24" t="n">
        <v>0</v>
      </c>
      <c r="M122" s="24"/>
      <c r="N122" s="6" t="s">
        <f>=I122+J122+K122+L122</f>
      </c>
      <c r="O122" s="22"/>
    </row>
    <row collapsed="false" customFormat="false" customHeight="false" hidden="false" ht="12.1" outlineLevel="0" r="123">
      <c r="A123" s="21" t="n">
        <v>43880.11431713</v>
      </c>
      <c r="B123" s="22" t="s">
        <v>611</v>
      </c>
      <c r="C123" s="22" t="s">
        <v>626</v>
      </c>
      <c r="D123" s="22" t="s">
        <v>611</v>
      </c>
      <c r="E123" s="22" t="s">
        <v>611</v>
      </c>
      <c r="F123" s="22" t="s">
        <v>19</v>
      </c>
      <c r="G123" s="23" t="n">
        <v>1</v>
      </c>
      <c r="H123" s="24" t="n">
        <v>1</v>
      </c>
      <c r="I123" s="24" t="n">
        <v>1.06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1" t="n">
        <v>43895.058912037</v>
      </c>
      <c r="B124" s="22" t="s">
        <v>611</v>
      </c>
      <c r="C124" s="22" t="s">
        <v>629</v>
      </c>
      <c r="D124" s="22" t="s">
        <v>611</v>
      </c>
      <c r="E124" s="22" t="s">
        <v>611</v>
      </c>
      <c r="F124" s="22" t="s">
        <v>19</v>
      </c>
      <c r="G124" s="23" t="n">
        <v>1</v>
      </c>
      <c r="H124" s="24" t="n">
        <v>1</v>
      </c>
      <c r="I124" s="24" t="n">
        <v>0.84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4"/>
      <c r="O124" s="22"/>
    </row>
    <row collapsed="false" customFormat="false" customHeight="false" hidden="false" ht="12.1" outlineLevel="0" r="125">
      <c r="A125" s="20" t="n">
        <v>43899.419444444</v>
      </c>
      <c r="B125" s="16" t="s">
        <v>27</v>
      </c>
      <c r="C125" s="16" t="s">
        <v>28</v>
      </c>
      <c r="D125" s="16" t="s">
        <v>540</v>
      </c>
      <c r="E125" s="16" t="s">
        <v>17</v>
      </c>
      <c r="F125" s="16" t="s">
        <v>19</v>
      </c>
      <c r="G125" s="7" t="n">
        <v>1</v>
      </c>
      <c r="H125" s="6" t="n">
        <v>259.1</v>
      </c>
      <c r="I125" s="6" t="n">
        <v>-259.1</v>
      </c>
      <c r="J125" s="6" t="n">
        <v>0</v>
      </c>
      <c r="K125" s="6" t="n">
        <v>-0.13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1" t="n">
        <v>43900.762881944</v>
      </c>
      <c r="B126" s="22" t="s">
        <v>611</v>
      </c>
      <c r="C126" s="22" t="s">
        <v>645</v>
      </c>
      <c r="D126" s="22" t="s">
        <v>611</v>
      </c>
      <c r="E126" s="22" t="s">
        <v>611</v>
      </c>
      <c r="F126" s="22" t="s">
        <v>19</v>
      </c>
      <c r="G126" s="23" t="n">
        <v>1</v>
      </c>
      <c r="H126" s="24" t="n">
        <v>1</v>
      </c>
      <c r="I126" s="24" t="n">
        <v>0.27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5" t="n">
        <v>43901</v>
      </c>
      <c r="B127" s="26" t="s">
        <v>593</v>
      </c>
      <c r="C127" s="26" t="s">
        <v>594</v>
      </c>
      <c r="D127" s="26" t="s">
        <v>593</v>
      </c>
      <c r="E127" s="26" t="s">
        <v>593</v>
      </c>
      <c r="F127" s="26" t="s">
        <v>19</v>
      </c>
      <c r="G127" s="27" t="n">
        <v>1</v>
      </c>
      <c r="H127" s="28" t="n">
        <v>-1</v>
      </c>
      <c r="I127" s="28" t="n">
        <v>-4.3</v>
      </c>
      <c r="J127" s="28" t="n">
        <v>0</v>
      </c>
      <c r="K127" s="28" t="n">
        <v>0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9" t="n">
        <v>43901.553287037</v>
      </c>
      <c r="B128" s="30" t="s">
        <v>545</v>
      </c>
      <c r="C128" s="30" t="s">
        <v>595</v>
      </c>
      <c r="D128" s="30" t="s">
        <v>543</v>
      </c>
      <c r="E128" s="30" t="s">
        <v>95</v>
      </c>
      <c r="F128" s="30" t="s">
        <v>44</v>
      </c>
      <c r="G128" s="31" t="n">
        <v>-4</v>
      </c>
      <c r="H128" s="32" t="n">
        <v>102.9</v>
      </c>
      <c r="I128" s="32" t="n">
        <v>3128.16</v>
      </c>
      <c r="J128" s="32" t="n">
        <v>44.04</v>
      </c>
      <c r="K128" s="32" t="n">
        <v>-1.56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43901.557789352</v>
      </c>
      <c r="B129" s="30" t="s">
        <v>545</v>
      </c>
      <c r="C129" s="30" t="s">
        <v>595</v>
      </c>
      <c r="D129" s="30" t="s">
        <v>543</v>
      </c>
      <c r="E129" s="30" t="s">
        <v>95</v>
      </c>
      <c r="F129" s="30" t="s">
        <v>44</v>
      </c>
      <c r="G129" s="31" t="n">
        <v>-6</v>
      </c>
      <c r="H129" s="32" t="n">
        <v>102.9</v>
      </c>
      <c r="I129" s="32" t="n">
        <v>4692.24</v>
      </c>
      <c r="J129" s="32" t="n">
        <v>66.06</v>
      </c>
      <c r="K129" s="32" t="n">
        <v>-2.35</v>
      </c>
      <c r="L129" s="32" t="n">
        <v>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0" t="n">
        <v>43901.566041667</v>
      </c>
      <c r="B130" s="16" t="s">
        <v>73</v>
      </c>
      <c r="C130" s="16" t="s">
        <v>627</v>
      </c>
      <c r="D130" s="16" t="s">
        <v>540</v>
      </c>
      <c r="E130" s="16" t="s">
        <v>17</v>
      </c>
      <c r="F130" s="16" t="s">
        <v>44</v>
      </c>
      <c r="G130" s="7" t="n">
        <v>10</v>
      </c>
      <c r="H130" s="6" t="n">
        <v>532.7</v>
      </c>
      <c r="I130" s="6" t="n">
        <v>-5327</v>
      </c>
      <c r="J130" s="6" t="n">
        <v>0</v>
      </c>
      <c r="K130" s="6" t="n">
        <v>-2.66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43901.719340278</v>
      </c>
      <c r="B131" s="16" t="s">
        <v>71</v>
      </c>
      <c r="C131" s="16" t="s">
        <v>607</v>
      </c>
      <c r="D131" s="16" t="s">
        <v>540</v>
      </c>
      <c r="E131" s="16" t="s">
        <v>17</v>
      </c>
      <c r="F131" s="16" t="s">
        <v>44</v>
      </c>
      <c r="G131" s="7" t="n">
        <v>30</v>
      </c>
      <c r="H131" s="6" t="n">
        <v>172.58</v>
      </c>
      <c r="I131" s="6" t="n">
        <v>-5177.4</v>
      </c>
      <c r="J131" s="6" t="n">
        <v>0</v>
      </c>
      <c r="K131" s="6" t="n">
        <v>-2.59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43902.422604167</v>
      </c>
      <c r="B132" s="16" t="s">
        <v>39</v>
      </c>
      <c r="C132" s="16" t="s">
        <v>40</v>
      </c>
      <c r="D132" s="16" t="s">
        <v>540</v>
      </c>
      <c r="E132" s="16" t="s">
        <v>17</v>
      </c>
      <c r="F132" s="16" t="s">
        <v>19</v>
      </c>
      <c r="G132" s="7" t="n">
        <v>2</v>
      </c>
      <c r="H132" s="6" t="n">
        <v>8.7</v>
      </c>
      <c r="I132" s="6" t="n">
        <v>-17.4</v>
      </c>
      <c r="J132" s="6" t="n">
        <v>0</v>
      </c>
      <c r="K132" s="6" t="n">
        <v>-0.01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43902.422604167</v>
      </c>
      <c r="B133" s="16" t="s">
        <v>39</v>
      </c>
      <c r="C133" s="16" t="s">
        <v>40</v>
      </c>
      <c r="D133" s="16" t="s">
        <v>540</v>
      </c>
      <c r="E133" s="16" t="s">
        <v>17</v>
      </c>
      <c r="F133" s="16" t="s">
        <v>19</v>
      </c>
      <c r="G133" s="7" t="n">
        <v>3</v>
      </c>
      <c r="H133" s="6" t="n">
        <v>8.7</v>
      </c>
      <c r="I133" s="6" t="n">
        <v>-26.1</v>
      </c>
      <c r="J133" s="6" t="n">
        <v>0</v>
      </c>
      <c r="K133" s="6" t="n">
        <v>-0.01</v>
      </c>
      <c r="L133" s="6" t="n">
        <v>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9" t="n">
        <v>43903.639768519</v>
      </c>
      <c r="B134" s="30" t="s">
        <v>551</v>
      </c>
      <c r="C134" s="30" t="s">
        <v>605</v>
      </c>
      <c r="D134" s="30" t="s">
        <v>543</v>
      </c>
      <c r="E134" s="30" t="s">
        <v>606</v>
      </c>
      <c r="F134" s="30" t="s">
        <v>44</v>
      </c>
      <c r="G134" s="31" t="n">
        <v>-47</v>
      </c>
      <c r="H134" s="32" t="n">
        <v>855.5</v>
      </c>
      <c r="I134" s="32" t="n">
        <v>40208.5</v>
      </c>
      <c r="J134" s="32" t="n">
        <v>0</v>
      </c>
      <c r="K134" s="32" t="n">
        <v>-20.1</v>
      </c>
      <c r="L134" s="32" t="n">
        <v>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9" t="n">
        <v>43903.639826389</v>
      </c>
      <c r="B135" s="30" t="s">
        <v>551</v>
      </c>
      <c r="C135" s="30" t="s">
        <v>605</v>
      </c>
      <c r="D135" s="30" t="s">
        <v>543</v>
      </c>
      <c r="E135" s="30" t="s">
        <v>606</v>
      </c>
      <c r="F135" s="30" t="s">
        <v>44</v>
      </c>
      <c r="G135" s="31" t="n">
        <v>-10</v>
      </c>
      <c r="H135" s="32" t="n">
        <v>855.5</v>
      </c>
      <c r="I135" s="32" t="n">
        <v>8555</v>
      </c>
      <c r="J135" s="32" t="n">
        <v>0</v>
      </c>
      <c r="K135" s="32" t="n">
        <v>-4.28</v>
      </c>
      <c r="L135" s="32" t="n">
        <v>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9" t="n">
        <v>43903.640162037</v>
      </c>
      <c r="B136" s="30" t="s">
        <v>551</v>
      </c>
      <c r="C136" s="30" t="s">
        <v>605</v>
      </c>
      <c r="D136" s="30" t="s">
        <v>543</v>
      </c>
      <c r="E136" s="30" t="s">
        <v>606</v>
      </c>
      <c r="F136" s="30" t="s">
        <v>44</v>
      </c>
      <c r="G136" s="31" t="n">
        <v>-20</v>
      </c>
      <c r="H136" s="32" t="n">
        <v>855.5</v>
      </c>
      <c r="I136" s="32" t="n">
        <v>17110</v>
      </c>
      <c r="J136" s="32" t="n">
        <v>0</v>
      </c>
      <c r="K136" s="32" t="n">
        <v>-8.56</v>
      </c>
      <c r="L136" s="32" t="n">
        <v>0</v>
      </c>
      <c r="M136" s="32"/>
      <c r="N136" s="6" t="s">
        <f>=I136+J136+K136+L136</f>
      </c>
      <c r="O136" s="30"/>
    </row>
    <row collapsed="false" customFormat="false" customHeight="false" hidden="false" ht="12.1" outlineLevel="0" r="137">
      <c r="A137" s="29" t="n">
        <v>43903.640173611</v>
      </c>
      <c r="B137" s="30" t="s">
        <v>551</v>
      </c>
      <c r="C137" s="30" t="s">
        <v>605</v>
      </c>
      <c r="D137" s="30" t="s">
        <v>543</v>
      </c>
      <c r="E137" s="30" t="s">
        <v>606</v>
      </c>
      <c r="F137" s="30" t="s">
        <v>44</v>
      </c>
      <c r="G137" s="31" t="n">
        <v>-1</v>
      </c>
      <c r="H137" s="32" t="n">
        <v>855.5</v>
      </c>
      <c r="I137" s="32" t="n">
        <v>855.5</v>
      </c>
      <c r="J137" s="32" t="n">
        <v>0</v>
      </c>
      <c r="K137" s="32" t="n">
        <v>-0.43</v>
      </c>
      <c r="L137" s="32" t="n">
        <v>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9" t="n">
        <v>43903.640532407</v>
      </c>
      <c r="B138" s="30" t="s">
        <v>551</v>
      </c>
      <c r="C138" s="30" t="s">
        <v>605</v>
      </c>
      <c r="D138" s="30" t="s">
        <v>543</v>
      </c>
      <c r="E138" s="30" t="s">
        <v>606</v>
      </c>
      <c r="F138" s="30" t="s">
        <v>44</v>
      </c>
      <c r="G138" s="31" t="n">
        <v>-6</v>
      </c>
      <c r="H138" s="32" t="n">
        <v>855.5</v>
      </c>
      <c r="I138" s="32" t="n">
        <v>5133</v>
      </c>
      <c r="J138" s="32" t="n">
        <v>0</v>
      </c>
      <c r="K138" s="32" t="n">
        <v>-2.57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43903.643449074</v>
      </c>
      <c r="B139" s="30" t="s">
        <v>551</v>
      </c>
      <c r="C139" s="30" t="s">
        <v>605</v>
      </c>
      <c r="D139" s="30" t="s">
        <v>543</v>
      </c>
      <c r="E139" s="30" t="s">
        <v>606</v>
      </c>
      <c r="F139" s="30" t="s">
        <v>44</v>
      </c>
      <c r="G139" s="31" t="n">
        <v>-8</v>
      </c>
      <c r="H139" s="32" t="n">
        <v>855.5</v>
      </c>
      <c r="I139" s="32" t="n">
        <v>6844</v>
      </c>
      <c r="J139" s="32" t="n">
        <v>0</v>
      </c>
      <c r="K139" s="32" t="n">
        <v>-3.42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43903.644814815</v>
      </c>
      <c r="B140" s="16" t="s">
        <v>602</v>
      </c>
      <c r="C140" s="16" t="s">
        <v>603</v>
      </c>
      <c r="D140" s="16" t="s">
        <v>540</v>
      </c>
      <c r="E140" s="16" t="s">
        <v>604</v>
      </c>
      <c r="F140" s="16" t="s">
        <v>44</v>
      </c>
      <c r="G140" s="7" t="n">
        <v>1000</v>
      </c>
      <c r="H140" s="6" t="n">
        <v>72.3</v>
      </c>
      <c r="I140" s="6" t="n">
        <v>-72300</v>
      </c>
      <c r="J140" s="6" t="n">
        <v>0</v>
      </c>
      <c r="K140" s="6" t="n">
        <v>-36.15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43906.687222222</v>
      </c>
      <c r="B141" s="30" t="s">
        <v>551</v>
      </c>
      <c r="C141" s="30" t="s">
        <v>605</v>
      </c>
      <c r="D141" s="30" t="s">
        <v>543</v>
      </c>
      <c r="E141" s="30" t="s">
        <v>606</v>
      </c>
      <c r="F141" s="30" t="s">
        <v>44</v>
      </c>
      <c r="G141" s="31" t="n">
        <v>-6</v>
      </c>
      <c r="H141" s="32" t="n">
        <v>839</v>
      </c>
      <c r="I141" s="32" t="n">
        <v>5034</v>
      </c>
      <c r="J141" s="32" t="n">
        <v>0</v>
      </c>
      <c r="K141" s="32" t="n">
        <v>-2.52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43906.738287037</v>
      </c>
      <c r="B142" s="30" t="s">
        <v>551</v>
      </c>
      <c r="C142" s="30" t="s">
        <v>605</v>
      </c>
      <c r="D142" s="30" t="s">
        <v>543</v>
      </c>
      <c r="E142" s="30" t="s">
        <v>606</v>
      </c>
      <c r="F142" s="30" t="s">
        <v>44</v>
      </c>
      <c r="G142" s="31" t="n">
        <v>-90</v>
      </c>
      <c r="H142" s="32" t="n">
        <v>822.7</v>
      </c>
      <c r="I142" s="32" t="n">
        <v>74043</v>
      </c>
      <c r="J142" s="32" t="n">
        <v>0</v>
      </c>
      <c r="K142" s="32" t="n">
        <v>-37.02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0" t="n">
        <v>43906.752858796</v>
      </c>
      <c r="B143" s="16" t="s">
        <v>602</v>
      </c>
      <c r="C143" s="16" t="s">
        <v>603</v>
      </c>
      <c r="D143" s="16" t="s">
        <v>540</v>
      </c>
      <c r="E143" s="16" t="s">
        <v>604</v>
      </c>
      <c r="F143" s="16" t="s">
        <v>44</v>
      </c>
      <c r="G143" s="7" t="n">
        <v>976</v>
      </c>
      <c r="H143" s="6" t="n">
        <v>74.295</v>
      </c>
      <c r="I143" s="6" t="n">
        <v>-72511.92</v>
      </c>
      <c r="J143" s="6" t="n">
        <v>0</v>
      </c>
      <c r="K143" s="6" t="n">
        <v>-36.26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9" t="n">
        <v>43907.418229167</v>
      </c>
      <c r="B144" s="30" t="s">
        <v>551</v>
      </c>
      <c r="C144" s="30" t="s">
        <v>605</v>
      </c>
      <c r="D144" s="30" t="s">
        <v>543</v>
      </c>
      <c r="E144" s="30" t="s">
        <v>606</v>
      </c>
      <c r="F144" s="30" t="s">
        <v>44</v>
      </c>
      <c r="G144" s="31" t="n">
        <v>-1</v>
      </c>
      <c r="H144" s="32" t="n">
        <v>829.9</v>
      </c>
      <c r="I144" s="32" t="n">
        <v>829.9</v>
      </c>
      <c r="J144" s="32" t="n">
        <v>0</v>
      </c>
      <c r="K144" s="32" t="n">
        <v>-0.41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43907.437418981</v>
      </c>
      <c r="B145" s="30" t="s">
        <v>551</v>
      </c>
      <c r="C145" s="30" t="s">
        <v>605</v>
      </c>
      <c r="D145" s="30" t="s">
        <v>543</v>
      </c>
      <c r="E145" s="30" t="s">
        <v>606</v>
      </c>
      <c r="F145" s="30" t="s">
        <v>44</v>
      </c>
      <c r="G145" s="31" t="n">
        <v>-44</v>
      </c>
      <c r="H145" s="32" t="n">
        <v>828.5</v>
      </c>
      <c r="I145" s="32" t="n">
        <v>36454</v>
      </c>
      <c r="J145" s="32" t="n">
        <v>0</v>
      </c>
      <c r="K145" s="32" t="n">
        <v>-18.23</v>
      </c>
      <c r="L145" s="32" t="n">
        <v>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43907.478784722</v>
      </c>
      <c r="B146" s="30" t="s">
        <v>551</v>
      </c>
      <c r="C146" s="30" t="s">
        <v>605</v>
      </c>
      <c r="D146" s="30" t="s">
        <v>543</v>
      </c>
      <c r="E146" s="30" t="s">
        <v>606</v>
      </c>
      <c r="F146" s="30" t="s">
        <v>44</v>
      </c>
      <c r="G146" s="31" t="n">
        <v>-56</v>
      </c>
      <c r="H146" s="32" t="n">
        <v>828.5</v>
      </c>
      <c r="I146" s="32" t="n">
        <v>46396</v>
      </c>
      <c r="J146" s="32" t="n">
        <v>0</v>
      </c>
      <c r="K146" s="32" t="n">
        <v>-23.2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1" t="n">
        <v>43916.089571759</v>
      </c>
      <c r="B147" s="22" t="s">
        <v>611</v>
      </c>
      <c r="C147" s="22" t="s">
        <v>646</v>
      </c>
      <c r="D147" s="22" t="s">
        <v>611</v>
      </c>
      <c r="E147" s="22" t="s">
        <v>611</v>
      </c>
      <c r="F147" s="22" t="s">
        <v>19</v>
      </c>
      <c r="G147" s="23" t="n">
        <v>1</v>
      </c>
      <c r="H147" s="24" t="n">
        <v>1</v>
      </c>
      <c r="I147" s="24" t="n">
        <v>0.82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4"/>
      <c r="O147" s="22"/>
    </row>
    <row collapsed="false" customFormat="false" customHeight="false" hidden="false" ht="12.1" outlineLevel="0" r="148">
      <c r="A148" s="21" t="n">
        <v>43921.123831019</v>
      </c>
      <c r="B148" s="22" t="s">
        <v>611</v>
      </c>
      <c r="C148" s="22" t="s">
        <v>647</v>
      </c>
      <c r="D148" s="22" t="s">
        <v>611</v>
      </c>
      <c r="E148" s="22" t="s">
        <v>611</v>
      </c>
      <c r="F148" s="22" t="s">
        <v>19</v>
      </c>
      <c r="G148" s="23" t="n">
        <v>1</v>
      </c>
      <c r="H148" s="24" t="n">
        <v>1</v>
      </c>
      <c r="I148" s="24" t="n">
        <v>0.56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4"/>
      <c r="O148" s="22"/>
    </row>
    <row collapsed="false" customFormat="false" customHeight="false" hidden="false" ht="12.1" outlineLevel="0" r="149">
      <c r="A149" s="21" t="n">
        <v>43927.551666667</v>
      </c>
      <c r="B149" s="22" t="s">
        <v>611</v>
      </c>
      <c r="C149" s="22" t="s">
        <v>634</v>
      </c>
      <c r="D149" s="22" t="s">
        <v>611</v>
      </c>
      <c r="E149" s="22" t="s">
        <v>611</v>
      </c>
      <c r="F149" s="22" t="s">
        <v>44</v>
      </c>
      <c r="G149" s="23" t="n">
        <v>1</v>
      </c>
      <c r="H149" s="24" t="n">
        <v>1</v>
      </c>
      <c r="I149" s="24" t="n">
        <v>508.56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1" t="n">
        <v>43930.725185185</v>
      </c>
      <c r="B150" s="22" t="s">
        <v>611</v>
      </c>
      <c r="C150" s="22" t="s">
        <v>635</v>
      </c>
      <c r="D150" s="22" t="s">
        <v>611</v>
      </c>
      <c r="E150" s="22" t="s">
        <v>611</v>
      </c>
      <c r="F150" s="22" t="s">
        <v>19</v>
      </c>
      <c r="G150" s="23" t="n">
        <v>1</v>
      </c>
      <c r="H150" s="24" t="n">
        <v>1</v>
      </c>
      <c r="I150" s="24" t="n">
        <v>1.7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1" t="n">
        <v>43931.838553241</v>
      </c>
      <c r="B151" s="22" t="s">
        <v>611</v>
      </c>
      <c r="C151" s="22" t="s">
        <v>648</v>
      </c>
      <c r="D151" s="22" t="s">
        <v>611</v>
      </c>
      <c r="E151" s="22" t="s">
        <v>611</v>
      </c>
      <c r="F151" s="22" t="s">
        <v>44</v>
      </c>
      <c r="G151" s="23" t="n">
        <v>1</v>
      </c>
      <c r="H151" s="24" t="n">
        <v>1</v>
      </c>
      <c r="I151" s="24" t="n">
        <v>863.2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1" t="n">
        <v>43941.912916667</v>
      </c>
      <c r="B152" s="22" t="s">
        <v>611</v>
      </c>
      <c r="C152" s="22" t="s">
        <v>636</v>
      </c>
      <c r="D152" s="22" t="s">
        <v>611</v>
      </c>
      <c r="E152" s="22" t="s">
        <v>611</v>
      </c>
      <c r="F152" s="22" t="s">
        <v>19</v>
      </c>
      <c r="G152" s="23" t="n">
        <v>1</v>
      </c>
      <c r="H152" s="24" t="n">
        <v>1</v>
      </c>
      <c r="I152" s="24" t="n">
        <v>1.07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4"/>
      <c r="O152" s="22"/>
    </row>
    <row collapsed="false" customFormat="false" customHeight="false" hidden="false" ht="12.1" outlineLevel="0" r="153">
      <c r="A153" s="21" t="n">
        <v>43942.837893519</v>
      </c>
      <c r="B153" s="22" t="s">
        <v>611</v>
      </c>
      <c r="C153" s="22" t="s">
        <v>637</v>
      </c>
      <c r="D153" s="22" t="s">
        <v>611</v>
      </c>
      <c r="E153" s="22" t="s">
        <v>611</v>
      </c>
      <c r="F153" s="22" t="s">
        <v>44</v>
      </c>
      <c r="G153" s="23" t="n">
        <v>1</v>
      </c>
      <c r="H153" s="24" t="n">
        <v>1</v>
      </c>
      <c r="I153" s="24" t="n">
        <v>466.2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</row>
    <row collapsed="false" customFormat="false" customHeight="false" hidden="false" ht="12.1" outlineLevel="0" r="154">
      <c r="A154" s="21" t="n">
        <v>43944.73255787</v>
      </c>
      <c r="B154" s="22" t="s">
        <v>611</v>
      </c>
      <c r="C154" s="22" t="s">
        <v>640</v>
      </c>
      <c r="D154" s="22" t="s">
        <v>611</v>
      </c>
      <c r="E154" s="22" t="s">
        <v>611</v>
      </c>
      <c r="F154" s="22" t="s">
        <v>44</v>
      </c>
      <c r="G154" s="23" t="n">
        <v>1</v>
      </c>
      <c r="H154" s="24" t="n">
        <v>1</v>
      </c>
      <c r="I154" s="24" t="n">
        <v>581.4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21" t="n">
        <v>43949.68724537</v>
      </c>
      <c r="B155" s="22" t="s">
        <v>611</v>
      </c>
      <c r="C155" s="22" t="s">
        <v>643</v>
      </c>
      <c r="D155" s="22" t="s">
        <v>611</v>
      </c>
      <c r="E155" s="22" t="s">
        <v>611</v>
      </c>
      <c r="F155" s="22" t="s">
        <v>19</v>
      </c>
      <c r="G155" s="23" t="n">
        <v>1</v>
      </c>
      <c r="H155" s="24" t="n">
        <v>1</v>
      </c>
      <c r="I155" s="24" t="n">
        <v>0.5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43957.757905093</v>
      </c>
      <c r="B156" s="22" t="s">
        <v>611</v>
      </c>
      <c r="C156" s="22" t="s">
        <v>649</v>
      </c>
      <c r="D156" s="22" t="s">
        <v>611</v>
      </c>
      <c r="E156" s="22" t="s">
        <v>611</v>
      </c>
      <c r="F156" s="22" t="s">
        <v>19</v>
      </c>
      <c r="G156" s="23" t="n">
        <v>1</v>
      </c>
      <c r="H156" s="24" t="n">
        <v>1</v>
      </c>
      <c r="I156" s="24" t="n">
        <v>1.4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4"/>
      <c r="O156" s="22"/>
    </row>
    <row collapsed="false" customFormat="false" customHeight="false" hidden="false" ht="12.1" outlineLevel="0" r="157">
      <c r="A157" s="21" t="n">
        <v>43957.832291667</v>
      </c>
      <c r="B157" s="22" t="s">
        <v>611</v>
      </c>
      <c r="C157" s="22" t="s">
        <v>623</v>
      </c>
      <c r="D157" s="22" t="s">
        <v>611</v>
      </c>
      <c r="E157" s="22" t="s">
        <v>611</v>
      </c>
      <c r="F157" s="22" t="s">
        <v>19</v>
      </c>
      <c r="G157" s="23" t="n">
        <v>1</v>
      </c>
      <c r="H157" s="24" t="n">
        <v>1</v>
      </c>
      <c r="I157" s="24" t="n">
        <v>0.81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4"/>
      <c r="O157" s="22"/>
    </row>
    <row collapsed="false" customFormat="false" customHeight="false" hidden="false" ht="12.1" outlineLevel="0" r="158">
      <c r="A158" s="21" t="n">
        <v>43964.731712963</v>
      </c>
      <c r="B158" s="22" t="s">
        <v>611</v>
      </c>
      <c r="C158" s="22" t="s">
        <v>650</v>
      </c>
      <c r="D158" s="22" t="s">
        <v>611</v>
      </c>
      <c r="E158" s="22" t="s">
        <v>611</v>
      </c>
      <c r="F158" s="22" t="s">
        <v>19</v>
      </c>
      <c r="G158" s="23" t="n">
        <v>1</v>
      </c>
      <c r="H158" s="24" t="n">
        <v>1</v>
      </c>
      <c r="I158" s="24" t="n">
        <v>0.36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4"/>
      <c r="O158" s="22"/>
    </row>
    <row collapsed="false" customFormat="false" customHeight="false" hidden="false" ht="12.1" outlineLevel="0" r="159">
      <c r="A159" s="21" t="n">
        <v>43972.013993056</v>
      </c>
      <c r="B159" s="22" t="s">
        <v>611</v>
      </c>
      <c r="C159" s="22" t="s">
        <v>626</v>
      </c>
      <c r="D159" s="22" t="s">
        <v>611</v>
      </c>
      <c r="E159" s="22" t="s">
        <v>611</v>
      </c>
      <c r="F159" s="22" t="s">
        <v>19</v>
      </c>
      <c r="G159" s="23" t="n">
        <v>1</v>
      </c>
      <c r="H159" s="24" t="n">
        <v>1</v>
      </c>
      <c r="I159" s="24" t="n">
        <v>1.06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4"/>
      <c r="O159" s="22"/>
    </row>
    <row collapsed="false" customFormat="false" customHeight="false" hidden="false" ht="12.1" outlineLevel="0" r="160">
      <c r="A160" s="21" t="n">
        <v>43976.546180556</v>
      </c>
      <c r="B160" s="22" t="s">
        <v>611</v>
      </c>
      <c r="C160" s="22" t="s">
        <v>628</v>
      </c>
      <c r="D160" s="22" t="s">
        <v>611</v>
      </c>
      <c r="E160" s="22" t="s">
        <v>611</v>
      </c>
      <c r="F160" s="22" t="s">
        <v>44</v>
      </c>
      <c r="G160" s="23" t="n">
        <v>1</v>
      </c>
      <c r="H160" s="24" t="n">
        <v>1</v>
      </c>
      <c r="I160" s="24" t="n">
        <v>409.75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1" t="n">
        <v>43983.575011574</v>
      </c>
      <c r="B161" s="22" t="s">
        <v>611</v>
      </c>
      <c r="C161" s="22" t="s">
        <v>643</v>
      </c>
      <c r="D161" s="22" t="s">
        <v>611</v>
      </c>
      <c r="E161" s="22" t="s">
        <v>611</v>
      </c>
      <c r="F161" s="22" t="s">
        <v>19</v>
      </c>
      <c r="G161" s="23" t="n">
        <v>1</v>
      </c>
      <c r="H161" s="24" t="n">
        <v>1</v>
      </c>
      <c r="I161" s="24" t="n">
        <v>0.15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4"/>
      <c r="O161" s="22"/>
    </row>
    <row collapsed="false" customFormat="false" customHeight="false" hidden="false" ht="12.1" outlineLevel="0" r="162">
      <c r="A162" s="21" t="n">
        <v>43984.683206019</v>
      </c>
      <c r="B162" s="22" t="s">
        <v>611</v>
      </c>
      <c r="C162" s="22" t="s">
        <v>629</v>
      </c>
      <c r="D162" s="22" t="s">
        <v>611</v>
      </c>
      <c r="E162" s="22" t="s">
        <v>611</v>
      </c>
      <c r="F162" s="22" t="s">
        <v>19</v>
      </c>
      <c r="G162" s="23" t="n">
        <v>1</v>
      </c>
      <c r="H162" s="24" t="n">
        <v>1</v>
      </c>
      <c r="I162" s="24" t="n">
        <v>0.36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43990.203472222</v>
      </c>
      <c r="B163" s="22" t="s">
        <v>611</v>
      </c>
      <c r="C163" s="22" t="s">
        <v>645</v>
      </c>
      <c r="D163" s="22" t="s">
        <v>611</v>
      </c>
      <c r="E163" s="22" t="s">
        <v>611</v>
      </c>
      <c r="F163" s="22" t="s">
        <v>19</v>
      </c>
      <c r="G163" s="23" t="n">
        <v>1</v>
      </c>
      <c r="H163" s="24" t="n">
        <v>1</v>
      </c>
      <c r="I163" s="24" t="n">
        <v>0.27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44005.011087963</v>
      </c>
      <c r="B164" s="22" t="s">
        <v>611</v>
      </c>
      <c r="C164" s="22" t="s">
        <v>646</v>
      </c>
      <c r="D164" s="22" t="s">
        <v>611</v>
      </c>
      <c r="E164" s="22" t="s">
        <v>611</v>
      </c>
      <c r="F164" s="22" t="s">
        <v>19</v>
      </c>
      <c r="G164" s="23" t="n">
        <v>1</v>
      </c>
      <c r="H164" s="24" t="n">
        <v>1</v>
      </c>
      <c r="I164" s="24" t="n">
        <v>0.82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44014.055277778</v>
      </c>
      <c r="B165" s="22" t="s">
        <v>611</v>
      </c>
      <c r="C165" s="22" t="s">
        <v>647</v>
      </c>
      <c r="D165" s="22" t="s">
        <v>611</v>
      </c>
      <c r="E165" s="22" t="s">
        <v>611</v>
      </c>
      <c r="F165" s="22" t="s">
        <v>19</v>
      </c>
      <c r="G165" s="23" t="n">
        <v>1</v>
      </c>
      <c r="H165" s="24" t="n">
        <v>1</v>
      </c>
      <c r="I165" s="24" t="n">
        <v>0.58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5" t="n">
        <v>44015.471365741</v>
      </c>
      <c r="B166" s="26" t="s">
        <v>631</v>
      </c>
      <c r="C166" s="26" t="s">
        <v>641</v>
      </c>
      <c r="D166" s="26" t="s">
        <v>631</v>
      </c>
      <c r="E166" s="26" t="s">
        <v>631</v>
      </c>
      <c r="F166" s="26" t="s">
        <v>44</v>
      </c>
      <c r="G166" s="27" t="n">
        <v>1</v>
      </c>
      <c r="H166" s="28" t="n">
        <v>-1</v>
      </c>
      <c r="I166" s="28" t="n">
        <v>-39</v>
      </c>
      <c r="J166" s="28" t="n">
        <v>0</v>
      </c>
      <c r="K166" s="28" t="n">
        <v>0</v>
      </c>
      <c r="L166" s="28" t="n">
        <v>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44015.471365741</v>
      </c>
      <c r="B167" s="22" t="s">
        <v>611</v>
      </c>
      <c r="C167" s="22" t="s">
        <v>642</v>
      </c>
      <c r="D167" s="22" t="s">
        <v>611</v>
      </c>
      <c r="E167" s="22" t="s">
        <v>611</v>
      </c>
      <c r="F167" s="22" t="s">
        <v>44</v>
      </c>
      <c r="G167" s="23" t="n">
        <v>1</v>
      </c>
      <c r="H167" s="24" t="n">
        <v>1</v>
      </c>
      <c r="I167" s="24" t="n">
        <v>301.4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44018.517314815</v>
      </c>
      <c r="B168" s="22" t="s">
        <v>611</v>
      </c>
      <c r="C168" s="22" t="s">
        <v>634</v>
      </c>
      <c r="D168" s="22" t="s">
        <v>611</v>
      </c>
      <c r="E168" s="22" t="s">
        <v>611</v>
      </c>
      <c r="F168" s="22" t="s">
        <v>44</v>
      </c>
      <c r="G168" s="23" t="n">
        <v>1</v>
      </c>
      <c r="H168" s="24" t="n">
        <v>1</v>
      </c>
      <c r="I168" s="24" t="n">
        <v>508.56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5" t="n">
        <v>44028.629155093</v>
      </c>
      <c r="B169" s="26" t="s">
        <v>631</v>
      </c>
      <c r="C169" s="26" t="s">
        <v>651</v>
      </c>
      <c r="D169" s="26" t="s">
        <v>631</v>
      </c>
      <c r="E169" s="26" t="s">
        <v>631</v>
      </c>
      <c r="F169" s="26" t="s">
        <v>44</v>
      </c>
      <c r="G169" s="27" t="n">
        <v>1</v>
      </c>
      <c r="H169" s="28" t="n">
        <v>-1</v>
      </c>
      <c r="I169" s="28" t="n">
        <v>-47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1" t="n">
        <v>44028.629155093</v>
      </c>
      <c r="B170" s="22" t="s">
        <v>611</v>
      </c>
      <c r="C170" s="22" t="s">
        <v>652</v>
      </c>
      <c r="D170" s="22" t="s">
        <v>611</v>
      </c>
      <c r="E170" s="22" t="s">
        <v>611</v>
      </c>
      <c r="F170" s="22" t="s">
        <v>44</v>
      </c>
      <c r="G170" s="23" t="n">
        <v>1</v>
      </c>
      <c r="H170" s="24" t="n">
        <v>1</v>
      </c>
      <c r="I170" s="24" t="n">
        <v>360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44032.662349537</v>
      </c>
      <c r="B171" s="22" t="s">
        <v>611</v>
      </c>
      <c r="C171" s="22" t="s">
        <v>637</v>
      </c>
      <c r="D171" s="22" t="s">
        <v>611</v>
      </c>
      <c r="E171" s="22" t="s">
        <v>611</v>
      </c>
      <c r="F171" s="22" t="s">
        <v>44</v>
      </c>
      <c r="G171" s="23" t="n">
        <v>1</v>
      </c>
      <c r="H171" s="24" t="n">
        <v>1</v>
      </c>
      <c r="I171" s="24" t="n">
        <v>466.2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44036.511770833</v>
      </c>
      <c r="B172" s="22" t="s">
        <v>611</v>
      </c>
      <c r="C172" s="22" t="s">
        <v>640</v>
      </c>
      <c r="D172" s="22" t="s">
        <v>611</v>
      </c>
      <c r="E172" s="22" t="s">
        <v>611</v>
      </c>
      <c r="F172" s="22" t="s">
        <v>44</v>
      </c>
      <c r="G172" s="23" t="n">
        <v>1</v>
      </c>
      <c r="H172" s="24" t="n">
        <v>1</v>
      </c>
      <c r="I172" s="24" t="n">
        <v>567.4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44039.12525463</v>
      </c>
      <c r="B173" s="22" t="s">
        <v>611</v>
      </c>
      <c r="C173" s="22" t="s">
        <v>643</v>
      </c>
      <c r="D173" s="22" t="s">
        <v>611</v>
      </c>
      <c r="E173" s="22" t="s">
        <v>611</v>
      </c>
      <c r="F173" s="22" t="s">
        <v>19</v>
      </c>
      <c r="G173" s="23" t="n">
        <v>1</v>
      </c>
      <c r="H173" s="24" t="n">
        <v>1</v>
      </c>
      <c r="I173" s="24" t="n">
        <v>0.65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5" t="n">
        <v>44043.557847222</v>
      </c>
      <c r="B174" s="26" t="s">
        <v>631</v>
      </c>
      <c r="C174" s="26" t="s">
        <v>653</v>
      </c>
      <c r="D174" s="26" t="s">
        <v>631</v>
      </c>
      <c r="E174" s="26" t="s">
        <v>631</v>
      </c>
      <c r="F174" s="26" t="s">
        <v>44</v>
      </c>
      <c r="G174" s="27" t="n">
        <v>1</v>
      </c>
      <c r="H174" s="28" t="n">
        <v>-1</v>
      </c>
      <c r="I174" s="28" t="n">
        <v>-176</v>
      </c>
      <c r="J174" s="28" t="n">
        <v>0</v>
      </c>
      <c r="K174" s="28" t="n">
        <v>0</v>
      </c>
      <c r="L174" s="28" t="n">
        <v>0</v>
      </c>
      <c r="M174" s="28"/>
      <c r="N174" s="6" t="s">
        <f>=I174+J174+K174+L174</f>
      </c>
      <c r="O174" s="26"/>
    </row>
    <row collapsed="false" customFormat="false" customHeight="false" hidden="false" ht="12.1" outlineLevel="0" r="175">
      <c r="A175" s="21" t="n">
        <v>44043.557847222</v>
      </c>
      <c r="B175" s="22" t="s">
        <v>611</v>
      </c>
      <c r="C175" s="22" t="s">
        <v>654</v>
      </c>
      <c r="D175" s="22" t="s">
        <v>611</v>
      </c>
      <c r="E175" s="22" t="s">
        <v>611</v>
      </c>
      <c r="F175" s="22" t="s">
        <v>44</v>
      </c>
      <c r="G175" s="23" t="n">
        <v>1</v>
      </c>
      <c r="H175" s="24" t="n">
        <v>1</v>
      </c>
      <c r="I175" s="24" t="n">
        <v>1371.6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44049.1178125</v>
      </c>
      <c r="B176" s="22" t="s">
        <v>611</v>
      </c>
      <c r="C176" s="22" t="s">
        <v>623</v>
      </c>
      <c r="D176" s="22" t="s">
        <v>611</v>
      </c>
      <c r="E176" s="22" t="s">
        <v>611</v>
      </c>
      <c r="F176" s="22" t="s">
        <v>19</v>
      </c>
      <c r="G176" s="23" t="n">
        <v>1</v>
      </c>
      <c r="H176" s="24" t="n">
        <v>1</v>
      </c>
      <c r="I176" s="24" t="n">
        <v>0.81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4"/>
      <c r="O176" s="22"/>
    </row>
    <row collapsed="false" customFormat="false" customHeight="false" hidden="false" ht="12.1" outlineLevel="0" r="177">
      <c r="A177" s="21" t="n">
        <v>44049.5909375</v>
      </c>
      <c r="B177" s="22" t="s">
        <v>611</v>
      </c>
      <c r="C177" s="22" t="s">
        <v>649</v>
      </c>
      <c r="D177" s="22" t="s">
        <v>611</v>
      </c>
      <c r="E177" s="22" t="s">
        <v>611</v>
      </c>
      <c r="F177" s="22" t="s">
        <v>19</v>
      </c>
      <c r="G177" s="23" t="n">
        <v>1</v>
      </c>
      <c r="H177" s="24" t="n">
        <v>1</v>
      </c>
      <c r="I177" s="24" t="n">
        <v>1.4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4"/>
      <c r="O177" s="22"/>
    </row>
    <row collapsed="false" customFormat="false" customHeight="false" hidden="false" ht="12.1" outlineLevel="0" r="178">
      <c r="A178" s="21" t="n">
        <v>44055.175150463</v>
      </c>
      <c r="B178" s="22" t="s">
        <v>611</v>
      </c>
      <c r="C178" s="22" t="s">
        <v>650</v>
      </c>
      <c r="D178" s="22" t="s">
        <v>611</v>
      </c>
      <c r="E178" s="22" t="s">
        <v>611</v>
      </c>
      <c r="F178" s="22" t="s">
        <v>19</v>
      </c>
      <c r="G178" s="23" t="n">
        <v>1</v>
      </c>
      <c r="H178" s="24" t="n">
        <v>1</v>
      </c>
      <c r="I178" s="24" t="n">
        <v>0.36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2"/>
    </row>
    <row collapsed="false" customFormat="false" customHeight="false" hidden="false" ht="12.1" outlineLevel="0" r="179">
      <c r="A179" s="21" t="n">
        <v>44060.726412037</v>
      </c>
      <c r="B179" s="22" t="s">
        <v>611</v>
      </c>
      <c r="C179" s="22" t="s">
        <v>644</v>
      </c>
      <c r="D179" s="22" t="s">
        <v>611</v>
      </c>
      <c r="E179" s="22" t="s">
        <v>611</v>
      </c>
      <c r="F179" s="22" t="s">
        <v>44</v>
      </c>
      <c r="G179" s="23" t="n">
        <v>1</v>
      </c>
      <c r="H179" s="24" t="n">
        <v>1</v>
      </c>
      <c r="I179" s="24" t="n">
        <v>718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0" t="n">
        <v>44061.468703704</v>
      </c>
      <c r="B180" s="16" t="s">
        <v>33</v>
      </c>
      <c r="C180" s="16" t="s">
        <v>34</v>
      </c>
      <c r="D180" s="16" t="s">
        <v>540</v>
      </c>
      <c r="E180" s="16" t="s">
        <v>17</v>
      </c>
      <c r="F180" s="16" t="s">
        <v>19</v>
      </c>
      <c r="G180" s="7" t="n">
        <v>1</v>
      </c>
      <c r="H180" s="6" t="n">
        <v>49.1</v>
      </c>
      <c r="I180" s="6" t="n">
        <v>-49.1</v>
      </c>
      <c r="J180" s="6" t="n">
        <v>0</v>
      </c>
      <c r="K180" s="6" t="n">
        <v>-0.02</v>
      </c>
      <c r="L180" s="6" t="n">
        <v>0</v>
      </c>
      <c r="M180" s="6" t="s">
        <f>=I180+J180+K180+L180</f>
      </c>
      <c r="N180" s="6"/>
      <c r="O180" s="16"/>
    </row>
    <row collapsed="false" customFormat="false" customHeight="false" hidden="false" ht="12.1" outlineLevel="0" r="181">
      <c r="A181" s="20" t="n">
        <v>44061.498993056</v>
      </c>
      <c r="B181" s="16" t="s">
        <v>33</v>
      </c>
      <c r="C181" s="16" t="s">
        <v>34</v>
      </c>
      <c r="D181" s="16" t="s">
        <v>540</v>
      </c>
      <c r="E181" s="16" t="s">
        <v>17</v>
      </c>
      <c r="F181" s="16" t="s">
        <v>19</v>
      </c>
      <c r="G181" s="7" t="n">
        <v>1</v>
      </c>
      <c r="H181" s="6" t="n">
        <v>49.18</v>
      </c>
      <c r="I181" s="6" t="n">
        <v>-49.18</v>
      </c>
      <c r="J181" s="6" t="n">
        <v>0</v>
      </c>
      <c r="K181" s="6" t="n">
        <v>-0.02</v>
      </c>
      <c r="L181" s="6" t="n">
        <v>0</v>
      </c>
      <c r="M181" s="6" t="s">
        <f>=I181+J181+K181+L181</f>
      </c>
      <c r="N181" s="6"/>
      <c r="O181" s="16"/>
    </row>
    <row collapsed="false" customFormat="false" customHeight="false" hidden="false" ht="12.1" outlineLevel="0" r="182">
      <c r="A182" s="20" t="n">
        <v>44061.498993056</v>
      </c>
      <c r="B182" s="16" t="s">
        <v>33</v>
      </c>
      <c r="C182" s="16" t="s">
        <v>34</v>
      </c>
      <c r="D182" s="16" t="s">
        <v>540</v>
      </c>
      <c r="E182" s="16" t="s">
        <v>17</v>
      </c>
      <c r="F182" s="16" t="s">
        <v>19</v>
      </c>
      <c r="G182" s="7" t="n">
        <v>1</v>
      </c>
      <c r="H182" s="6" t="n">
        <v>49.18</v>
      </c>
      <c r="I182" s="6" t="n">
        <v>-49.18</v>
      </c>
      <c r="J182" s="6" t="n">
        <v>0</v>
      </c>
      <c r="K182" s="6" t="n">
        <v>-0.02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44061.498993056</v>
      </c>
      <c r="B183" s="16" t="s">
        <v>33</v>
      </c>
      <c r="C183" s="16" t="s">
        <v>34</v>
      </c>
      <c r="D183" s="16" t="s">
        <v>540</v>
      </c>
      <c r="E183" s="16" t="s">
        <v>17</v>
      </c>
      <c r="F183" s="16" t="s">
        <v>19</v>
      </c>
      <c r="G183" s="7" t="n">
        <v>1</v>
      </c>
      <c r="H183" s="6" t="n">
        <v>49.18</v>
      </c>
      <c r="I183" s="6" t="n">
        <v>-49.18</v>
      </c>
      <c r="J183" s="6" t="n">
        <v>0</v>
      </c>
      <c r="K183" s="6" t="n">
        <v>-0.02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5" t="n">
        <v>44063</v>
      </c>
      <c r="B184" s="26" t="s">
        <v>593</v>
      </c>
      <c r="C184" s="26" t="s">
        <v>594</v>
      </c>
      <c r="D184" s="26" t="s">
        <v>593</v>
      </c>
      <c r="E184" s="26" t="s">
        <v>593</v>
      </c>
      <c r="F184" s="26" t="s">
        <v>19</v>
      </c>
      <c r="G184" s="27" t="n">
        <v>1</v>
      </c>
      <c r="H184" s="28" t="n">
        <v>-1</v>
      </c>
      <c r="I184" s="28" t="n">
        <v>-3.97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1" t="n">
        <v>44063.009583333</v>
      </c>
      <c r="B185" s="22" t="s">
        <v>611</v>
      </c>
      <c r="C185" s="22" t="s">
        <v>626</v>
      </c>
      <c r="D185" s="22" t="s">
        <v>611</v>
      </c>
      <c r="E185" s="22" t="s">
        <v>611</v>
      </c>
      <c r="F185" s="22" t="s">
        <v>19</v>
      </c>
      <c r="G185" s="23" t="n">
        <v>1</v>
      </c>
      <c r="H185" s="24" t="n">
        <v>1</v>
      </c>
      <c r="I185" s="24" t="n">
        <v>1.06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4"/>
      <c r="O185" s="22"/>
    </row>
    <row collapsed="false" customFormat="false" customHeight="false" hidden="false" ht="12.1" outlineLevel="0" r="186">
      <c r="A186" s="20" t="n">
        <v>44068.734131944</v>
      </c>
      <c r="B186" s="16" t="s">
        <v>30</v>
      </c>
      <c r="C186" s="16" t="s">
        <v>31</v>
      </c>
      <c r="D186" s="16" t="s">
        <v>540</v>
      </c>
      <c r="E186" s="16" t="s">
        <v>17</v>
      </c>
      <c r="F186" s="16" t="s">
        <v>19</v>
      </c>
      <c r="G186" s="7" t="n">
        <v>3</v>
      </c>
      <c r="H186" s="6" t="n">
        <v>42</v>
      </c>
      <c r="I186" s="6" t="n">
        <v>-126</v>
      </c>
      <c r="J186" s="6" t="n">
        <v>0</v>
      </c>
      <c r="K186" s="6" t="n">
        <v>-0.06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44068.82505787</v>
      </c>
      <c r="B187" s="16" t="s">
        <v>83</v>
      </c>
      <c r="C187" s="16" t="s">
        <v>624</v>
      </c>
      <c r="D187" s="16" t="s">
        <v>540</v>
      </c>
      <c r="E187" s="16" t="s">
        <v>17</v>
      </c>
      <c r="F187" s="16" t="s">
        <v>19</v>
      </c>
      <c r="G187" s="7" t="n">
        <v>2</v>
      </c>
      <c r="H187" s="6" t="n">
        <v>35.62</v>
      </c>
      <c r="I187" s="6" t="n">
        <v>-71.24</v>
      </c>
      <c r="J187" s="6" t="n">
        <v>0</v>
      </c>
      <c r="K187" s="6" t="n">
        <v>-0.04</v>
      </c>
      <c r="L187" s="6" t="n">
        <v>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44069.851666667</v>
      </c>
      <c r="B188" s="16" t="s">
        <v>63</v>
      </c>
      <c r="C188" s="16" t="s">
        <v>64</v>
      </c>
      <c r="D188" s="16" t="s">
        <v>540</v>
      </c>
      <c r="E188" s="16" t="s">
        <v>17</v>
      </c>
      <c r="F188" s="16" t="s">
        <v>19</v>
      </c>
      <c r="G188" s="7" t="n">
        <v>2</v>
      </c>
      <c r="H188" s="6" t="n">
        <v>29.88</v>
      </c>
      <c r="I188" s="6" t="n">
        <v>-59.76</v>
      </c>
      <c r="J188" s="6" t="n">
        <v>0</v>
      </c>
      <c r="K188" s="6" t="n">
        <v>-0.03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44069.851666667</v>
      </c>
      <c r="B189" s="16" t="s">
        <v>63</v>
      </c>
      <c r="C189" s="16" t="s">
        <v>64</v>
      </c>
      <c r="D189" s="16" t="s">
        <v>540</v>
      </c>
      <c r="E189" s="16" t="s">
        <v>17</v>
      </c>
      <c r="F189" s="16" t="s">
        <v>19</v>
      </c>
      <c r="G189" s="7" t="n">
        <v>2</v>
      </c>
      <c r="H189" s="6" t="n">
        <v>29.88</v>
      </c>
      <c r="I189" s="6" t="n">
        <v>-59.76</v>
      </c>
      <c r="J189" s="6" t="n">
        <v>0</v>
      </c>
      <c r="K189" s="6" t="n">
        <v>-0.03</v>
      </c>
      <c r="L189" s="6" t="n">
        <v>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0" t="n">
        <v>44070.892094907</v>
      </c>
      <c r="B190" s="16" t="s">
        <v>75</v>
      </c>
      <c r="C190" s="16" t="s">
        <v>621</v>
      </c>
      <c r="D190" s="16" t="s">
        <v>540</v>
      </c>
      <c r="E190" s="16" t="s">
        <v>17</v>
      </c>
      <c r="F190" s="16" t="s">
        <v>44</v>
      </c>
      <c r="G190" s="7" t="n">
        <v>200</v>
      </c>
      <c r="H190" s="6" t="n">
        <v>38.88</v>
      </c>
      <c r="I190" s="6" t="n">
        <v>-7776</v>
      </c>
      <c r="J190" s="6" t="n">
        <v>0</v>
      </c>
      <c r="K190" s="6" t="n">
        <v>-3.89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44070.906087963</v>
      </c>
      <c r="B191" s="16" t="s">
        <v>24</v>
      </c>
      <c r="C191" s="16" t="s">
        <v>25</v>
      </c>
      <c r="D191" s="16" t="s">
        <v>540</v>
      </c>
      <c r="E191" s="16" t="s">
        <v>17</v>
      </c>
      <c r="F191" s="16" t="s">
        <v>19</v>
      </c>
      <c r="G191" s="7" t="n">
        <v>1</v>
      </c>
      <c r="H191" s="6" t="n">
        <v>94.72</v>
      </c>
      <c r="I191" s="6" t="n">
        <v>-94.72</v>
      </c>
      <c r="J191" s="6" t="n">
        <v>0</v>
      </c>
      <c r="K191" s="6" t="n">
        <v>-0.05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44070.906087963</v>
      </c>
      <c r="B192" s="16" t="s">
        <v>24</v>
      </c>
      <c r="C192" s="16" t="s">
        <v>25</v>
      </c>
      <c r="D192" s="16" t="s">
        <v>540</v>
      </c>
      <c r="E192" s="16" t="s">
        <v>17</v>
      </c>
      <c r="F192" s="16" t="s">
        <v>19</v>
      </c>
      <c r="G192" s="7" t="n">
        <v>1</v>
      </c>
      <c r="H192" s="6" t="n">
        <v>94.72</v>
      </c>
      <c r="I192" s="6" t="n">
        <v>-94.72</v>
      </c>
      <c r="J192" s="6" t="n">
        <v>0</v>
      </c>
      <c r="K192" s="6" t="n">
        <v>-0.05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44070.933252315</v>
      </c>
      <c r="B193" s="16" t="s">
        <v>602</v>
      </c>
      <c r="C193" s="16" t="s">
        <v>603</v>
      </c>
      <c r="D193" s="16" t="s">
        <v>540</v>
      </c>
      <c r="E193" s="16" t="s">
        <v>604</v>
      </c>
      <c r="F193" s="16" t="s">
        <v>44</v>
      </c>
      <c r="G193" s="7" t="n">
        <v>700</v>
      </c>
      <c r="H193" s="6" t="n">
        <v>74.9275</v>
      </c>
      <c r="I193" s="6" t="n">
        <v>-52449.25</v>
      </c>
      <c r="J193" s="6" t="n">
        <v>0</v>
      </c>
      <c r="K193" s="6" t="n">
        <v>-26.22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1" t="n">
        <v>44071.114027778</v>
      </c>
      <c r="B194" s="22" t="s">
        <v>611</v>
      </c>
      <c r="C194" s="22" t="s">
        <v>629</v>
      </c>
      <c r="D194" s="22" t="s">
        <v>611</v>
      </c>
      <c r="E194" s="22" t="s">
        <v>611</v>
      </c>
      <c r="F194" s="22" t="s">
        <v>19</v>
      </c>
      <c r="G194" s="23" t="n">
        <v>1</v>
      </c>
      <c r="H194" s="24" t="n">
        <v>1</v>
      </c>
      <c r="I194" s="24" t="n">
        <v>0.36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44071.468564815</v>
      </c>
      <c r="B195" s="16" t="s">
        <v>89</v>
      </c>
      <c r="C195" s="16" t="s">
        <v>655</v>
      </c>
      <c r="D195" s="16" t="s">
        <v>540</v>
      </c>
      <c r="E195" s="16" t="s">
        <v>17</v>
      </c>
      <c r="F195" s="16" t="s">
        <v>44</v>
      </c>
      <c r="G195" s="7" t="n">
        <v>7</v>
      </c>
      <c r="H195" s="6" t="n">
        <v>2296.6</v>
      </c>
      <c r="I195" s="6" t="n">
        <v>-16076.2</v>
      </c>
      <c r="J195" s="6" t="n">
        <v>0</v>
      </c>
      <c r="K195" s="6" t="n">
        <v>-8.04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44071.65568287</v>
      </c>
      <c r="B196" s="16" t="s">
        <v>52</v>
      </c>
      <c r="C196" s="16" t="s">
        <v>656</v>
      </c>
      <c r="D196" s="16" t="s">
        <v>540</v>
      </c>
      <c r="E196" s="16" t="s">
        <v>17</v>
      </c>
      <c r="F196" s="16" t="s">
        <v>44</v>
      </c>
      <c r="G196" s="7" t="n">
        <v>120</v>
      </c>
      <c r="H196" s="6" t="n">
        <v>140.7</v>
      </c>
      <c r="I196" s="6" t="n">
        <v>-16884</v>
      </c>
      <c r="J196" s="6" t="n">
        <v>0</v>
      </c>
      <c r="K196" s="6" t="n">
        <v>-8.44</v>
      </c>
      <c r="L196" s="6" t="n">
        <v>0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44071.947881944</v>
      </c>
      <c r="B197" s="16" t="s">
        <v>49</v>
      </c>
      <c r="C197" s="16" t="s">
        <v>50</v>
      </c>
      <c r="D197" s="16" t="s">
        <v>540</v>
      </c>
      <c r="E197" s="16" t="s">
        <v>17</v>
      </c>
      <c r="F197" s="16" t="s">
        <v>19</v>
      </c>
      <c r="G197" s="7" t="n">
        <v>4</v>
      </c>
      <c r="H197" s="6" t="n">
        <v>17.47</v>
      </c>
      <c r="I197" s="6" t="n">
        <v>-69.88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44071.947881944</v>
      </c>
      <c r="B198" s="16" t="s">
        <v>49</v>
      </c>
      <c r="C198" s="16" t="s">
        <v>50</v>
      </c>
      <c r="D198" s="16" t="s">
        <v>540</v>
      </c>
      <c r="E198" s="16" t="s">
        <v>17</v>
      </c>
      <c r="F198" s="16" t="s">
        <v>19</v>
      </c>
      <c r="G198" s="7" t="n">
        <v>3</v>
      </c>
      <c r="H198" s="6" t="n">
        <v>17.47</v>
      </c>
      <c r="I198" s="6" t="n">
        <v>-52.41</v>
      </c>
      <c r="J198" s="6" t="n">
        <v>0</v>
      </c>
      <c r="K198" s="6" t="n">
        <v>-0.03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44077.888842593</v>
      </c>
      <c r="B199" s="16" t="s">
        <v>57</v>
      </c>
      <c r="C199" s="16" t="s">
        <v>58</v>
      </c>
      <c r="D199" s="16" t="s">
        <v>540</v>
      </c>
      <c r="E199" s="16" t="s">
        <v>17</v>
      </c>
      <c r="F199" s="16" t="s">
        <v>19</v>
      </c>
      <c r="G199" s="7" t="n">
        <v>1</v>
      </c>
      <c r="H199" s="6" t="n">
        <v>121.2</v>
      </c>
      <c r="I199" s="6" t="n">
        <v>-121.2</v>
      </c>
      <c r="J199" s="6" t="n">
        <v>0</v>
      </c>
      <c r="K199" s="6" t="n">
        <v>-0.06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1" t="n">
        <v>44078.032974537</v>
      </c>
      <c r="B200" s="22" t="s">
        <v>611</v>
      </c>
      <c r="C200" s="22" t="s">
        <v>645</v>
      </c>
      <c r="D200" s="22" t="s">
        <v>611</v>
      </c>
      <c r="E200" s="22" t="s">
        <v>611</v>
      </c>
      <c r="F200" s="22" t="s">
        <v>19</v>
      </c>
      <c r="G200" s="23" t="n">
        <v>1</v>
      </c>
      <c r="H200" s="24" t="n">
        <v>1</v>
      </c>
      <c r="I200" s="24" t="n">
        <v>0.27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2"/>
    </row>
    <row collapsed="false" customFormat="false" customHeight="false" hidden="false" ht="12.1" outlineLevel="0" r="201">
      <c r="A201" s="20" t="n">
        <v>44081.850173611</v>
      </c>
      <c r="B201" s="16" t="s">
        <v>71</v>
      </c>
      <c r="C201" s="16" t="s">
        <v>607</v>
      </c>
      <c r="D201" s="16" t="s">
        <v>540</v>
      </c>
      <c r="E201" s="16" t="s">
        <v>17</v>
      </c>
      <c r="F201" s="16" t="s">
        <v>44</v>
      </c>
      <c r="G201" s="7" t="n">
        <v>10</v>
      </c>
      <c r="H201" s="6" t="n">
        <v>177.14</v>
      </c>
      <c r="I201" s="6" t="n">
        <v>-1771.4</v>
      </c>
      <c r="J201" s="6" t="n">
        <v>0</v>
      </c>
      <c r="K201" s="6" t="n">
        <v>-0.89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44081.850243056</v>
      </c>
      <c r="B202" s="16" t="s">
        <v>71</v>
      </c>
      <c r="C202" s="16" t="s">
        <v>607</v>
      </c>
      <c r="D202" s="16" t="s">
        <v>540</v>
      </c>
      <c r="E202" s="16" t="s">
        <v>17</v>
      </c>
      <c r="F202" s="16" t="s">
        <v>44</v>
      </c>
      <c r="G202" s="7" t="n">
        <v>20</v>
      </c>
      <c r="H202" s="6" t="n">
        <v>177.14</v>
      </c>
      <c r="I202" s="6" t="n">
        <v>-3542.8</v>
      </c>
      <c r="J202" s="6" t="n">
        <v>0</v>
      </c>
      <c r="K202" s="6" t="n">
        <v>-1.77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0" t="n">
        <v>44081.850266204</v>
      </c>
      <c r="B203" s="16" t="s">
        <v>42</v>
      </c>
      <c r="C203" s="16" t="s">
        <v>608</v>
      </c>
      <c r="D203" s="16" t="s">
        <v>540</v>
      </c>
      <c r="E203" s="16" t="s">
        <v>17</v>
      </c>
      <c r="F203" s="16" t="s">
        <v>44</v>
      </c>
      <c r="G203" s="7" t="n">
        <v>20</v>
      </c>
      <c r="H203" s="6" t="n">
        <v>221.27</v>
      </c>
      <c r="I203" s="6" t="n">
        <v>-4425.4</v>
      </c>
      <c r="J203" s="6" t="n">
        <v>0</v>
      </c>
      <c r="K203" s="6" t="n">
        <v>-2.21</v>
      </c>
      <c r="L203" s="6" t="n">
        <v>0</v>
      </c>
      <c r="M203" s="6"/>
      <c r="N203" s="6" t="s">
        <f>=I203+J203+K203+L203</f>
      </c>
      <c r="O203" s="16"/>
    </row>
    <row collapsed="false" customFormat="false" customHeight="false" hidden="false" ht="12.1" outlineLevel="0" r="204">
      <c r="A204" s="20" t="n">
        <v>44082.735266204</v>
      </c>
      <c r="B204" s="16" t="s">
        <v>46</v>
      </c>
      <c r="C204" s="16" t="s">
        <v>47</v>
      </c>
      <c r="D204" s="16" t="s">
        <v>540</v>
      </c>
      <c r="E204" s="16" t="s">
        <v>17</v>
      </c>
      <c r="F204" s="16" t="s">
        <v>19</v>
      </c>
      <c r="G204" s="7" t="n">
        <v>1</v>
      </c>
      <c r="H204" s="6" t="n">
        <v>112.73</v>
      </c>
      <c r="I204" s="6" t="n">
        <v>-112.73</v>
      </c>
      <c r="J204" s="6" t="n">
        <v>0</v>
      </c>
      <c r="K204" s="6" t="n">
        <v>-0.06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44089.705011574</v>
      </c>
      <c r="B205" s="16" t="s">
        <v>16</v>
      </c>
      <c r="C205" s="16" t="s">
        <v>18</v>
      </c>
      <c r="D205" s="16" t="s">
        <v>540</v>
      </c>
      <c r="E205" s="16" t="s">
        <v>17</v>
      </c>
      <c r="F205" s="16" t="s">
        <v>19</v>
      </c>
      <c r="G205" s="7" t="n">
        <v>1</v>
      </c>
      <c r="H205" s="6" t="n">
        <v>1548</v>
      </c>
      <c r="I205" s="6" t="n">
        <v>-1548</v>
      </c>
      <c r="J205" s="6" t="n">
        <v>0</v>
      </c>
      <c r="K205" s="6" t="n">
        <v>-0.77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9" t="n">
        <v>44089.891608796</v>
      </c>
      <c r="B206" s="30" t="s">
        <v>83</v>
      </c>
      <c r="C206" s="30" t="s">
        <v>624</v>
      </c>
      <c r="D206" s="30" t="s">
        <v>543</v>
      </c>
      <c r="E206" s="30" t="s">
        <v>17</v>
      </c>
      <c r="F206" s="30" t="s">
        <v>19</v>
      </c>
      <c r="G206" s="31" t="n">
        <v>-3</v>
      </c>
      <c r="H206" s="32" t="n">
        <v>34.53</v>
      </c>
      <c r="I206" s="32" t="n">
        <v>103.59</v>
      </c>
      <c r="J206" s="32" t="n">
        <v>0</v>
      </c>
      <c r="K206" s="32" t="n">
        <v>-0.05</v>
      </c>
      <c r="L206" s="32" t="n">
        <v>0</v>
      </c>
      <c r="M206" s="6" t="s">
        <f>=I206+J206+K206+L206</f>
      </c>
      <c r="N206" s="32"/>
      <c r="O206" s="30"/>
    </row>
    <row collapsed="false" customFormat="false" customHeight="false" hidden="false" ht="12.1" outlineLevel="0" r="207">
      <c r="A207" s="20" t="n">
        <v>44089.902488426</v>
      </c>
      <c r="B207" s="16" t="s">
        <v>83</v>
      </c>
      <c r="C207" s="16" t="s">
        <v>624</v>
      </c>
      <c r="D207" s="16" t="s">
        <v>540</v>
      </c>
      <c r="E207" s="16" t="s">
        <v>17</v>
      </c>
      <c r="F207" s="16" t="s">
        <v>19</v>
      </c>
      <c r="G207" s="7" t="n">
        <v>6</v>
      </c>
      <c r="H207" s="6" t="n">
        <v>34.6</v>
      </c>
      <c r="I207" s="6" t="n">
        <v>-207.6</v>
      </c>
      <c r="J207" s="6" t="n">
        <v>0</v>
      </c>
      <c r="K207" s="6" t="n">
        <v>-0.1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44089.923506944</v>
      </c>
      <c r="B208" s="16" t="s">
        <v>30</v>
      </c>
      <c r="C208" s="16" t="s">
        <v>31</v>
      </c>
      <c r="D208" s="16" t="s">
        <v>540</v>
      </c>
      <c r="E208" s="16" t="s">
        <v>17</v>
      </c>
      <c r="F208" s="16" t="s">
        <v>19</v>
      </c>
      <c r="G208" s="7" t="n">
        <v>3</v>
      </c>
      <c r="H208" s="6" t="n">
        <v>40.45</v>
      </c>
      <c r="I208" s="6" t="n">
        <v>-121.35</v>
      </c>
      <c r="J208" s="6" t="n">
        <v>0</v>
      </c>
      <c r="K208" s="6" t="n">
        <v>-0.06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44089.924756944</v>
      </c>
      <c r="B209" s="16" t="s">
        <v>27</v>
      </c>
      <c r="C209" s="16" t="s">
        <v>28</v>
      </c>
      <c r="D209" s="16" t="s">
        <v>540</v>
      </c>
      <c r="E209" s="16" t="s">
        <v>17</v>
      </c>
      <c r="F209" s="16" t="s">
        <v>19</v>
      </c>
      <c r="G209" s="7" t="n">
        <v>1</v>
      </c>
      <c r="H209" s="6" t="n">
        <v>340.5</v>
      </c>
      <c r="I209" s="6" t="n">
        <v>-340.5</v>
      </c>
      <c r="J209" s="6" t="n">
        <v>0</v>
      </c>
      <c r="K209" s="6" t="n">
        <v>-0.17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44089.925914352</v>
      </c>
      <c r="B210" s="16" t="s">
        <v>49</v>
      </c>
      <c r="C210" s="16" t="s">
        <v>50</v>
      </c>
      <c r="D210" s="16" t="s">
        <v>540</v>
      </c>
      <c r="E210" s="16" t="s">
        <v>17</v>
      </c>
      <c r="F210" s="16" t="s">
        <v>19</v>
      </c>
      <c r="G210" s="7" t="n">
        <v>5</v>
      </c>
      <c r="H210" s="6" t="n">
        <v>17.01</v>
      </c>
      <c r="I210" s="6" t="n">
        <v>-85.05</v>
      </c>
      <c r="J210" s="6" t="n">
        <v>0</v>
      </c>
      <c r="K210" s="6" t="n">
        <v>-0.04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44089.925960648</v>
      </c>
      <c r="B211" s="16" t="s">
        <v>33</v>
      </c>
      <c r="C211" s="16" t="s">
        <v>34</v>
      </c>
      <c r="D211" s="16" t="s">
        <v>540</v>
      </c>
      <c r="E211" s="16" t="s">
        <v>17</v>
      </c>
      <c r="F211" s="16" t="s">
        <v>19</v>
      </c>
      <c r="G211" s="7" t="n">
        <v>2</v>
      </c>
      <c r="H211" s="6" t="n">
        <v>50.19</v>
      </c>
      <c r="I211" s="6" t="n">
        <v>-100.38</v>
      </c>
      <c r="J211" s="6" t="n">
        <v>0</v>
      </c>
      <c r="K211" s="6" t="n">
        <v>-0.05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44089.925960648</v>
      </c>
      <c r="B212" s="16" t="s">
        <v>33</v>
      </c>
      <c r="C212" s="16" t="s">
        <v>34</v>
      </c>
      <c r="D212" s="16" t="s">
        <v>540</v>
      </c>
      <c r="E212" s="16" t="s">
        <v>17</v>
      </c>
      <c r="F212" s="16" t="s">
        <v>19</v>
      </c>
      <c r="G212" s="7" t="n">
        <v>2</v>
      </c>
      <c r="H212" s="6" t="n">
        <v>50.19</v>
      </c>
      <c r="I212" s="6" t="n">
        <v>-100.38</v>
      </c>
      <c r="J212" s="6" t="n">
        <v>0</v>
      </c>
      <c r="K212" s="6" t="n">
        <v>-0.05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44089.927685185</v>
      </c>
      <c r="B213" s="16" t="s">
        <v>24</v>
      </c>
      <c r="C213" s="16" t="s">
        <v>25</v>
      </c>
      <c r="D213" s="16" t="s">
        <v>540</v>
      </c>
      <c r="E213" s="16" t="s">
        <v>17</v>
      </c>
      <c r="F213" s="16" t="s">
        <v>19</v>
      </c>
      <c r="G213" s="7" t="n">
        <v>2</v>
      </c>
      <c r="H213" s="6" t="n">
        <v>90.89</v>
      </c>
      <c r="I213" s="6" t="n">
        <v>-181.78</v>
      </c>
      <c r="J213" s="6" t="n">
        <v>0</v>
      </c>
      <c r="K213" s="6" t="n">
        <v>-0.09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44089.93412037</v>
      </c>
      <c r="B214" s="16" t="s">
        <v>602</v>
      </c>
      <c r="C214" s="16" t="s">
        <v>603</v>
      </c>
      <c r="D214" s="16" t="s">
        <v>540</v>
      </c>
      <c r="E214" s="16" t="s">
        <v>604</v>
      </c>
      <c r="F214" s="16" t="s">
        <v>44</v>
      </c>
      <c r="G214" s="7" t="n">
        <v>1340</v>
      </c>
      <c r="H214" s="6" t="n">
        <v>74.98</v>
      </c>
      <c r="I214" s="6" t="n">
        <v>-100473.2</v>
      </c>
      <c r="J214" s="6" t="n">
        <v>0</v>
      </c>
      <c r="K214" s="6" t="n">
        <v>-25.12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44089.9375</v>
      </c>
      <c r="B215" s="16" t="s">
        <v>36</v>
      </c>
      <c r="C215" s="16" t="s">
        <v>37</v>
      </c>
      <c r="D215" s="16" t="s">
        <v>540</v>
      </c>
      <c r="E215" s="16" t="s">
        <v>17</v>
      </c>
      <c r="F215" s="16" t="s">
        <v>19</v>
      </c>
      <c r="G215" s="7" t="n">
        <v>1</v>
      </c>
      <c r="H215" s="6" t="n">
        <v>205.38</v>
      </c>
      <c r="I215" s="6" t="n">
        <v>-205.38</v>
      </c>
      <c r="J215" s="6" t="n">
        <v>0</v>
      </c>
      <c r="K215" s="6" t="n">
        <v>-0.05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44089.942673611</v>
      </c>
      <c r="B216" s="16" t="s">
        <v>54</v>
      </c>
      <c r="C216" s="16" t="s">
        <v>55</v>
      </c>
      <c r="D216" s="16" t="s">
        <v>540</v>
      </c>
      <c r="E216" s="16" t="s">
        <v>17</v>
      </c>
      <c r="F216" s="16" t="s">
        <v>19</v>
      </c>
      <c r="G216" s="7" t="n">
        <v>1</v>
      </c>
      <c r="H216" s="6" t="n">
        <v>278.6</v>
      </c>
      <c r="I216" s="6" t="n">
        <v>-278.6</v>
      </c>
      <c r="J216" s="6" t="n">
        <v>0</v>
      </c>
      <c r="K216" s="6" t="n">
        <v>-0.07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44089.947627315</v>
      </c>
      <c r="B217" s="16" t="s">
        <v>21</v>
      </c>
      <c r="C217" s="16" t="s">
        <v>22</v>
      </c>
      <c r="D217" s="16" t="s">
        <v>540</v>
      </c>
      <c r="E217" s="16" t="s">
        <v>17</v>
      </c>
      <c r="F217" s="16" t="s">
        <v>19</v>
      </c>
      <c r="G217" s="7" t="n">
        <v>2</v>
      </c>
      <c r="H217" s="6" t="n">
        <v>99.65</v>
      </c>
      <c r="I217" s="6" t="n">
        <v>-199.3</v>
      </c>
      <c r="J217" s="6" t="n">
        <v>0</v>
      </c>
      <c r="K217" s="6" t="n">
        <v>-0.05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44089.947881944</v>
      </c>
      <c r="B218" s="16" t="s">
        <v>21</v>
      </c>
      <c r="C218" s="16" t="s">
        <v>22</v>
      </c>
      <c r="D218" s="16" t="s">
        <v>540</v>
      </c>
      <c r="E218" s="16" t="s">
        <v>17</v>
      </c>
      <c r="F218" s="16" t="s">
        <v>19</v>
      </c>
      <c r="G218" s="7" t="n">
        <v>1</v>
      </c>
      <c r="H218" s="6" t="n">
        <v>99.66</v>
      </c>
      <c r="I218" s="6" t="n">
        <v>-99.66</v>
      </c>
      <c r="J218" s="6" t="n">
        <v>0</v>
      </c>
      <c r="K218" s="6" t="n">
        <v>-0.02</v>
      </c>
      <c r="L218" s="6" t="n">
        <v>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44089.949131944</v>
      </c>
      <c r="B219" s="16" t="s">
        <v>57</v>
      </c>
      <c r="C219" s="16" t="s">
        <v>58</v>
      </c>
      <c r="D219" s="16" t="s">
        <v>540</v>
      </c>
      <c r="E219" s="16" t="s">
        <v>17</v>
      </c>
      <c r="F219" s="16" t="s">
        <v>19</v>
      </c>
      <c r="G219" s="7" t="n">
        <v>1</v>
      </c>
      <c r="H219" s="6" t="n">
        <v>123.92</v>
      </c>
      <c r="I219" s="6" t="n">
        <v>-123.92</v>
      </c>
      <c r="J219" s="6" t="n">
        <v>0</v>
      </c>
      <c r="K219" s="6" t="n">
        <v>-0.03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44090.864201389</v>
      </c>
      <c r="B220" s="16" t="s">
        <v>67</v>
      </c>
      <c r="C220" s="16" t="s">
        <v>68</v>
      </c>
      <c r="D220" s="16" t="s">
        <v>540</v>
      </c>
      <c r="E220" s="16" t="s">
        <v>17</v>
      </c>
      <c r="F220" s="16" t="s">
        <v>19</v>
      </c>
      <c r="G220" s="7" t="n">
        <v>1</v>
      </c>
      <c r="H220" s="6" t="n">
        <v>481.05</v>
      </c>
      <c r="I220" s="6" t="n">
        <v>-481.05</v>
      </c>
      <c r="J220" s="6" t="n">
        <v>0</v>
      </c>
      <c r="K220" s="6" t="n">
        <v>-0.24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44090.932928241</v>
      </c>
      <c r="B221" s="22" t="s">
        <v>592</v>
      </c>
      <c r="C221" s="22" t="s">
        <v>110</v>
      </c>
      <c r="D221" s="22" t="s">
        <v>592</v>
      </c>
      <c r="E221" s="22" t="s">
        <v>592</v>
      </c>
      <c r="F221" s="22" t="s">
        <v>44</v>
      </c>
      <c r="G221" s="23" t="n">
        <v>1</v>
      </c>
      <c r="H221" s="24" t="n">
        <v>1</v>
      </c>
      <c r="I221" s="24" t="n">
        <v>100000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44091.01380787</v>
      </c>
      <c r="B222" s="22" t="s">
        <v>611</v>
      </c>
      <c r="C222" s="22" t="s">
        <v>646</v>
      </c>
      <c r="D222" s="22" t="s">
        <v>611</v>
      </c>
      <c r="E222" s="22" t="s">
        <v>611</v>
      </c>
      <c r="F222" s="22" t="s">
        <v>19</v>
      </c>
      <c r="G222" s="23" t="n">
        <v>1</v>
      </c>
      <c r="H222" s="24" t="n">
        <v>1</v>
      </c>
      <c r="I222" s="24" t="n">
        <v>0.84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/>
    </row>
    <row collapsed="false" customFormat="false" customHeight="false" hidden="false" ht="12.1" outlineLevel="0" r="223">
      <c r="A223" s="29" t="n">
        <v>44091.592615741</v>
      </c>
      <c r="B223" s="30" t="s">
        <v>551</v>
      </c>
      <c r="C223" s="30" t="s">
        <v>605</v>
      </c>
      <c r="D223" s="30" t="s">
        <v>543</v>
      </c>
      <c r="E223" s="30" t="s">
        <v>606</v>
      </c>
      <c r="F223" s="30" t="s">
        <v>44</v>
      </c>
      <c r="G223" s="31" t="n">
        <v>-14</v>
      </c>
      <c r="H223" s="32" t="n">
        <v>946.5</v>
      </c>
      <c r="I223" s="32" t="n">
        <v>13251</v>
      </c>
      <c r="J223" s="32" t="n">
        <v>0</v>
      </c>
      <c r="K223" s="32" t="n">
        <v>-6.63</v>
      </c>
      <c r="L223" s="32" t="n">
        <v>0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44091.592627315</v>
      </c>
      <c r="B224" s="30" t="s">
        <v>550</v>
      </c>
      <c r="C224" s="30" t="s">
        <v>600</v>
      </c>
      <c r="D224" s="30" t="s">
        <v>543</v>
      </c>
      <c r="E224" s="30" t="s">
        <v>95</v>
      </c>
      <c r="F224" s="30" t="s">
        <v>44</v>
      </c>
      <c r="G224" s="31" t="n">
        <v>-11</v>
      </c>
      <c r="H224" s="32" t="n">
        <v>100.714</v>
      </c>
      <c r="I224" s="32" t="n">
        <v>11078.54</v>
      </c>
      <c r="J224" s="32" t="n">
        <v>232.65</v>
      </c>
      <c r="K224" s="32" t="n">
        <v>-5.54</v>
      </c>
      <c r="L224" s="32" t="n">
        <v>0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0" t="n">
        <v>44091.598043981</v>
      </c>
      <c r="B225" s="16" t="s">
        <v>602</v>
      </c>
      <c r="C225" s="16" t="s">
        <v>603</v>
      </c>
      <c r="D225" s="16" t="s">
        <v>540</v>
      </c>
      <c r="E225" s="16" t="s">
        <v>604</v>
      </c>
      <c r="F225" s="16" t="s">
        <v>44</v>
      </c>
      <c r="G225" s="7" t="n">
        <v>326</v>
      </c>
      <c r="H225" s="6" t="n">
        <v>75.075</v>
      </c>
      <c r="I225" s="6" t="n">
        <v>-24474.45</v>
      </c>
      <c r="J225" s="6" t="n">
        <v>0</v>
      </c>
      <c r="K225" s="6" t="n">
        <v>-12.24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44091.649884259</v>
      </c>
      <c r="B226" s="16" t="s">
        <v>65</v>
      </c>
      <c r="C226" s="16" t="s">
        <v>66</v>
      </c>
      <c r="D226" s="16" t="s">
        <v>540</v>
      </c>
      <c r="E226" s="16" t="s">
        <v>17</v>
      </c>
      <c r="F226" s="16" t="s">
        <v>19</v>
      </c>
      <c r="G226" s="7" t="n">
        <v>3</v>
      </c>
      <c r="H226" s="6" t="n">
        <v>35.66</v>
      </c>
      <c r="I226" s="6" t="n">
        <v>-106.98</v>
      </c>
      <c r="J226" s="6" t="n">
        <v>0</v>
      </c>
      <c r="K226" s="6" t="n">
        <v>-0.05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9" t="n">
        <v>44091.771319444</v>
      </c>
      <c r="B227" s="30" t="s">
        <v>552</v>
      </c>
      <c r="C227" s="30" t="s">
        <v>619</v>
      </c>
      <c r="D227" s="30" t="s">
        <v>543</v>
      </c>
      <c r="E227" s="30" t="s">
        <v>95</v>
      </c>
      <c r="F227" s="30" t="s">
        <v>44</v>
      </c>
      <c r="G227" s="31" t="n">
        <v>-24</v>
      </c>
      <c r="H227" s="32" t="n">
        <v>103.5</v>
      </c>
      <c r="I227" s="32" t="n">
        <v>24840</v>
      </c>
      <c r="J227" s="32" t="n">
        <v>430.32</v>
      </c>
      <c r="K227" s="32" t="n">
        <v>-12.42</v>
      </c>
      <c r="L227" s="32" t="n">
        <v>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44091.828993056</v>
      </c>
      <c r="B228" s="16" t="s">
        <v>602</v>
      </c>
      <c r="C228" s="16" t="s">
        <v>603</v>
      </c>
      <c r="D228" s="16" t="s">
        <v>540</v>
      </c>
      <c r="E228" s="16" t="s">
        <v>604</v>
      </c>
      <c r="F228" s="16" t="s">
        <v>44</v>
      </c>
      <c r="G228" s="7" t="n">
        <v>335</v>
      </c>
      <c r="H228" s="6" t="n">
        <v>75.2625</v>
      </c>
      <c r="I228" s="6" t="n">
        <v>-25212.94</v>
      </c>
      <c r="J228" s="6" t="n">
        <v>0</v>
      </c>
      <c r="K228" s="6" t="n">
        <v>-12.61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44091.832824074</v>
      </c>
      <c r="B229" s="16" t="s">
        <v>21</v>
      </c>
      <c r="C229" s="16" t="s">
        <v>22</v>
      </c>
      <c r="D229" s="16" t="s">
        <v>540</v>
      </c>
      <c r="E229" s="16" t="s">
        <v>17</v>
      </c>
      <c r="F229" s="16" t="s">
        <v>19</v>
      </c>
      <c r="G229" s="7" t="n">
        <v>1</v>
      </c>
      <c r="H229" s="6" t="n">
        <v>98.28</v>
      </c>
      <c r="I229" s="6" t="n">
        <v>-98.28</v>
      </c>
      <c r="J229" s="6" t="n">
        <v>0</v>
      </c>
      <c r="K229" s="6" t="n">
        <v>-0.05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44091.844837963</v>
      </c>
      <c r="B230" s="16" t="s">
        <v>77</v>
      </c>
      <c r="C230" s="16" t="s">
        <v>657</v>
      </c>
      <c r="D230" s="16" t="s">
        <v>540</v>
      </c>
      <c r="E230" s="16" t="s">
        <v>17</v>
      </c>
      <c r="F230" s="16" t="s">
        <v>19</v>
      </c>
      <c r="G230" s="7" t="n">
        <v>1</v>
      </c>
      <c r="H230" s="6" t="n">
        <v>273.85</v>
      </c>
      <c r="I230" s="6" t="n">
        <v>-273.85</v>
      </c>
      <c r="J230" s="6" t="n">
        <v>0</v>
      </c>
      <c r="K230" s="6" t="n">
        <v>-0.14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44091.874988426</v>
      </c>
      <c r="B231" s="16" t="s">
        <v>63</v>
      </c>
      <c r="C231" s="16" t="s">
        <v>64</v>
      </c>
      <c r="D231" s="16" t="s">
        <v>540</v>
      </c>
      <c r="E231" s="16" t="s">
        <v>17</v>
      </c>
      <c r="F231" s="16" t="s">
        <v>19</v>
      </c>
      <c r="G231" s="7" t="n">
        <v>5</v>
      </c>
      <c r="H231" s="6" t="n">
        <v>29.08</v>
      </c>
      <c r="I231" s="6" t="n">
        <v>-145.4</v>
      </c>
      <c r="J231" s="6" t="n">
        <v>0</v>
      </c>
      <c r="K231" s="6" t="n">
        <v>-0.07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1" t="n">
        <v>44103.10869213</v>
      </c>
      <c r="B232" s="22" t="s">
        <v>611</v>
      </c>
      <c r="C232" s="22" t="s">
        <v>647</v>
      </c>
      <c r="D232" s="22" t="s">
        <v>611</v>
      </c>
      <c r="E232" s="22" t="s">
        <v>611</v>
      </c>
      <c r="F232" s="22" t="s">
        <v>19</v>
      </c>
      <c r="G232" s="23" t="n">
        <v>1</v>
      </c>
      <c r="H232" s="24" t="n">
        <v>1</v>
      </c>
      <c r="I232" s="24" t="n">
        <v>0.58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4"/>
      <c r="O232" s="22"/>
    </row>
    <row collapsed="false" customFormat="false" customHeight="false" hidden="false" ht="12.1" outlineLevel="0" r="233">
      <c r="A233" s="21" t="n">
        <v>44111.537696759</v>
      </c>
      <c r="B233" s="22" t="s">
        <v>611</v>
      </c>
      <c r="C233" s="22" t="s">
        <v>648</v>
      </c>
      <c r="D233" s="22" t="s">
        <v>611</v>
      </c>
      <c r="E233" s="22" t="s">
        <v>611</v>
      </c>
      <c r="F233" s="22" t="s">
        <v>44</v>
      </c>
      <c r="G233" s="23" t="n">
        <v>1</v>
      </c>
      <c r="H233" s="24" t="n">
        <v>1</v>
      </c>
      <c r="I233" s="24" t="n">
        <v>992.2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5" t="n">
        <v>44111.566967593</v>
      </c>
      <c r="B234" s="26" t="s">
        <v>631</v>
      </c>
      <c r="C234" s="26" t="s">
        <v>658</v>
      </c>
      <c r="D234" s="26" t="s">
        <v>631</v>
      </c>
      <c r="E234" s="26" t="s">
        <v>631</v>
      </c>
      <c r="F234" s="26" t="s">
        <v>44</v>
      </c>
      <c r="G234" s="27" t="n">
        <v>1</v>
      </c>
      <c r="H234" s="28" t="n">
        <v>-1</v>
      </c>
      <c r="I234" s="28" t="n">
        <v>-32</v>
      </c>
      <c r="J234" s="28" t="n">
        <v>0</v>
      </c>
      <c r="K234" s="28" t="n">
        <v>0</v>
      </c>
      <c r="L234" s="28" t="n">
        <v>0</v>
      </c>
      <c r="M234" s="28"/>
      <c r="N234" s="6" t="s">
        <f>=I234+J234+K234+L234</f>
      </c>
      <c r="O234" s="26"/>
    </row>
    <row collapsed="false" customFormat="false" customHeight="false" hidden="false" ht="12.1" outlineLevel="0" r="235">
      <c r="A235" s="21" t="n">
        <v>44111.566967593</v>
      </c>
      <c r="B235" s="22" t="s">
        <v>611</v>
      </c>
      <c r="C235" s="22" t="s">
        <v>659</v>
      </c>
      <c r="D235" s="22" t="s">
        <v>611</v>
      </c>
      <c r="E235" s="22" t="s">
        <v>611</v>
      </c>
      <c r="F235" s="22" t="s">
        <v>44</v>
      </c>
      <c r="G235" s="23" t="n">
        <v>1</v>
      </c>
      <c r="H235" s="24" t="n">
        <v>1</v>
      </c>
      <c r="I235" s="24" t="n">
        <v>242.8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5" t="n">
        <v>44116.696493056</v>
      </c>
      <c r="B236" s="26" t="s">
        <v>631</v>
      </c>
      <c r="C236" s="26" t="s">
        <v>651</v>
      </c>
      <c r="D236" s="26" t="s">
        <v>631</v>
      </c>
      <c r="E236" s="26" t="s">
        <v>631</v>
      </c>
      <c r="F236" s="26" t="s">
        <v>44</v>
      </c>
      <c r="G236" s="27" t="n">
        <v>1</v>
      </c>
      <c r="H236" s="28" t="n">
        <v>-1</v>
      </c>
      <c r="I236" s="28" t="n">
        <v>-39</v>
      </c>
      <c r="J236" s="28" t="n">
        <v>0</v>
      </c>
      <c r="K236" s="28" t="n">
        <v>0</v>
      </c>
      <c r="L236" s="28" t="n">
        <v>0</v>
      </c>
      <c r="M236" s="28"/>
      <c r="N236" s="6" t="s">
        <f>=I236+J236+K236+L236</f>
      </c>
      <c r="O236" s="26"/>
    </row>
    <row collapsed="false" customFormat="false" customHeight="false" hidden="false" ht="12.1" outlineLevel="0" r="237">
      <c r="A237" s="21" t="n">
        <v>44116.696493056</v>
      </c>
      <c r="B237" s="22" t="s">
        <v>611</v>
      </c>
      <c r="C237" s="22" t="s">
        <v>652</v>
      </c>
      <c r="D237" s="22" t="s">
        <v>611</v>
      </c>
      <c r="E237" s="22" t="s">
        <v>611</v>
      </c>
      <c r="F237" s="22" t="s">
        <v>44</v>
      </c>
      <c r="G237" s="23" t="n">
        <v>1</v>
      </c>
      <c r="H237" s="24" t="n">
        <v>1</v>
      </c>
      <c r="I237" s="24" t="n">
        <v>300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2"/>
    </row>
    <row collapsed="false" customFormat="false" customHeight="false" hidden="false" ht="12.1" outlineLevel="0" r="238">
      <c r="A238" s="21" t="n">
        <v>44124.418703704</v>
      </c>
      <c r="B238" s="22" t="s">
        <v>611</v>
      </c>
      <c r="C238" s="22" t="s">
        <v>637</v>
      </c>
      <c r="D238" s="22" t="s">
        <v>611</v>
      </c>
      <c r="E238" s="22" t="s">
        <v>611</v>
      </c>
      <c r="F238" s="22" t="s">
        <v>44</v>
      </c>
      <c r="G238" s="23" t="n">
        <v>1</v>
      </c>
      <c r="H238" s="24" t="n">
        <v>1</v>
      </c>
      <c r="I238" s="24" t="n">
        <v>464.2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5" t="n">
        <v>44125.752766204</v>
      </c>
      <c r="B239" s="26" t="s">
        <v>631</v>
      </c>
      <c r="C239" s="26" t="s">
        <v>660</v>
      </c>
      <c r="D239" s="26" t="s">
        <v>631</v>
      </c>
      <c r="E239" s="26" t="s">
        <v>631</v>
      </c>
      <c r="F239" s="26" t="s">
        <v>44</v>
      </c>
      <c r="G239" s="27" t="n">
        <v>1</v>
      </c>
      <c r="H239" s="28" t="n">
        <v>-1</v>
      </c>
      <c r="I239" s="28" t="n">
        <v>-193</v>
      </c>
      <c r="J239" s="28" t="n">
        <v>0</v>
      </c>
      <c r="K239" s="28" t="n">
        <v>0</v>
      </c>
      <c r="L239" s="28" t="n">
        <v>0</v>
      </c>
      <c r="M239" s="28"/>
      <c r="N239" s="6" t="s">
        <f>=I239+J239+K239+L239</f>
      </c>
      <c r="O239" s="26"/>
    </row>
    <row collapsed="false" customFormat="false" customHeight="false" hidden="false" ht="12.1" outlineLevel="0" r="240">
      <c r="A240" s="21" t="n">
        <v>44125.752766204</v>
      </c>
      <c r="B240" s="22" t="s">
        <v>611</v>
      </c>
      <c r="C240" s="22" t="s">
        <v>661</v>
      </c>
      <c r="D240" s="22" t="s">
        <v>611</v>
      </c>
      <c r="E240" s="22" t="s">
        <v>611</v>
      </c>
      <c r="F240" s="22" t="s">
        <v>44</v>
      </c>
      <c r="G240" s="23" t="n">
        <v>1</v>
      </c>
      <c r="H240" s="24" t="n">
        <v>1</v>
      </c>
      <c r="I240" s="24" t="n">
        <v>1496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44126.577326389</v>
      </c>
      <c r="B241" s="22" t="s">
        <v>611</v>
      </c>
      <c r="C241" s="22" t="s">
        <v>640</v>
      </c>
      <c r="D241" s="22" t="s">
        <v>611</v>
      </c>
      <c r="E241" s="22" t="s">
        <v>611</v>
      </c>
      <c r="F241" s="22" t="s">
        <v>44</v>
      </c>
      <c r="G241" s="23" t="n">
        <v>1</v>
      </c>
      <c r="H241" s="24" t="n">
        <v>1</v>
      </c>
      <c r="I241" s="24" t="n">
        <v>550.4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44130.133773148</v>
      </c>
      <c r="B242" s="22" t="s">
        <v>611</v>
      </c>
      <c r="C242" s="22" t="s">
        <v>662</v>
      </c>
      <c r="D242" s="22" t="s">
        <v>611</v>
      </c>
      <c r="E242" s="22" t="s">
        <v>611</v>
      </c>
      <c r="F242" s="22" t="s">
        <v>19</v>
      </c>
      <c r="G242" s="23" t="n">
        <v>1</v>
      </c>
      <c r="H242" s="24" t="n">
        <v>1</v>
      </c>
      <c r="I242" s="24" t="n">
        <v>2.59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5" t="n">
        <v>44130.609803241</v>
      </c>
      <c r="B243" s="26" t="s">
        <v>631</v>
      </c>
      <c r="C243" s="26" t="s">
        <v>663</v>
      </c>
      <c r="D243" s="26" t="s">
        <v>631</v>
      </c>
      <c r="E243" s="26" t="s">
        <v>631</v>
      </c>
      <c r="F243" s="26" t="s">
        <v>44</v>
      </c>
      <c r="G243" s="27" t="n">
        <v>1</v>
      </c>
      <c r="H243" s="28" t="n">
        <v>-1</v>
      </c>
      <c r="I243" s="28" t="n">
        <v>-88</v>
      </c>
      <c r="J243" s="28" t="n">
        <v>0</v>
      </c>
      <c r="K243" s="28" t="n">
        <v>0</v>
      </c>
      <c r="L243" s="28" t="n">
        <v>0</v>
      </c>
      <c r="M243" s="28"/>
      <c r="N243" s="6" t="s">
        <f>=I243+J243+K243+L243</f>
      </c>
      <c r="O243" s="26"/>
    </row>
    <row collapsed="false" customFormat="false" customHeight="false" hidden="false" ht="12.1" outlineLevel="0" r="244">
      <c r="A244" s="21" t="n">
        <v>44130.609803241</v>
      </c>
      <c r="B244" s="22" t="s">
        <v>611</v>
      </c>
      <c r="C244" s="22" t="s">
        <v>664</v>
      </c>
      <c r="D244" s="22" t="s">
        <v>611</v>
      </c>
      <c r="E244" s="22" t="s">
        <v>611</v>
      </c>
      <c r="F244" s="22" t="s">
        <v>44</v>
      </c>
      <c r="G244" s="23" t="n">
        <v>1</v>
      </c>
      <c r="H244" s="24" t="n">
        <v>1</v>
      </c>
      <c r="I244" s="24" t="n">
        <v>681.3</v>
      </c>
      <c r="J244" s="24" t="n">
        <v>0</v>
      </c>
      <c r="K244" s="24" t="n">
        <v>0</v>
      </c>
      <c r="L244" s="24" t="n">
        <v>0</v>
      </c>
      <c r="M244" s="24"/>
      <c r="N244" s="6" t="s">
        <f>=I244+J244+K244+L244</f>
      </c>
      <c r="O244" s="22"/>
    </row>
    <row collapsed="false" customFormat="false" customHeight="false" hidden="false" ht="12.1" outlineLevel="0" r="245">
      <c r="A245" s="25" t="n">
        <v>44132.538715278</v>
      </c>
      <c r="B245" s="26" t="s">
        <v>631</v>
      </c>
      <c r="C245" s="26" t="s">
        <v>665</v>
      </c>
      <c r="D245" s="26" t="s">
        <v>631</v>
      </c>
      <c r="E245" s="26" t="s">
        <v>631</v>
      </c>
      <c r="F245" s="26" t="s">
        <v>44</v>
      </c>
      <c r="G245" s="27" t="n">
        <v>1</v>
      </c>
      <c r="H245" s="28" t="n">
        <v>-1</v>
      </c>
      <c r="I245" s="28" t="n">
        <v>-30</v>
      </c>
      <c r="J245" s="28" t="n">
        <v>0</v>
      </c>
      <c r="K245" s="28" t="n">
        <v>0</v>
      </c>
      <c r="L245" s="28" t="n">
        <v>0</v>
      </c>
      <c r="M245" s="28"/>
      <c r="N245" s="6" t="s">
        <f>=I245+J245+K245+L245</f>
      </c>
      <c r="O245" s="26"/>
    </row>
    <row collapsed="false" customFormat="false" customHeight="false" hidden="false" ht="12.1" outlineLevel="0" r="246">
      <c r="A246" s="21" t="n">
        <v>44132.538715278</v>
      </c>
      <c r="B246" s="22" t="s">
        <v>611</v>
      </c>
      <c r="C246" s="22" t="s">
        <v>666</v>
      </c>
      <c r="D246" s="22" t="s">
        <v>611</v>
      </c>
      <c r="E246" s="22" t="s">
        <v>611</v>
      </c>
      <c r="F246" s="22" t="s">
        <v>44</v>
      </c>
      <c r="G246" s="23" t="n">
        <v>1</v>
      </c>
      <c r="H246" s="24" t="n">
        <v>1</v>
      </c>
      <c r="I246" s="24" t="n">
        <v>228.62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1" t="n">
        <v>44141.086296296</v>
      </c>
      <c r="B247" s="22" t="s">
        <v>611</v>
      </c>
      <c r="C247" s="22" t="s">
        <v>623</v>
      </c>
      <c r="D247" s="22" t="s">
        <v>611</v>
      </c>
      <c r="E247" s="22" t="s">
        <v>611</v>
      </c>
      <c r="F247" s="22" t="s">
        <v>19</v>
      </c>
      <c r="G247" s="23" t="n">
        <v>1</v>
      </c>
      <c r="H247" s="24" t="n">
        <v>1</v>
      </c>
      <c r="I247" s="24" t="n">
        <v>0.81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4"/>
      <c r="O247" s="22"/>
    </row>
    <row collapsed="false" customFormat="false" customHeight="false" hidden="false" ht="12.1" outlineLevel="0" r="248">
      <c r="A248" s="21" t="n">
        <v>44141.629293981</v>
      </c>
      <c r="B248" s="22" t="s">
        <v>611</v>
      </c>
      <c r="C248" s="22" t="s">
        <v>667</v>
      </c>
      <c r="D248" s="22" t="s">
        <v>611</v>
      </c>
      <c r="E248" s="22" t="s">
        <v>611</v>
      </c>
      <c r="F248" s="22" t="s">
        <v>19</v>
      </c>
      <c r="G248" s="23" t="n">
        <v>1</v>
      </c>
      <c r="H248" s="24" t="n">
        <v>1</v>
      </c>
      <c r="I248" s="24" t="n">
        <v>3.24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1" t="n">
        <v>44144.177766204</v>
      </c>
      <c r="B249" s="22" t="s">
        <v>611</v>
      </c>
      <c r="C249" s="22" t="s">
        <v>668</v>
      </c>
      <c r="D249" s="22" t="s">
        <v>611</v>
      </c>
      <c r="E249" s="22" t="s">
        <v>611</v>
      </c>
      <c r="F249" s="22" t="s">
        <v>19</v>
      </c>
      <c r="G249" s="23" t="n">
        <v>1</v>
      </c>
      <c r="H249" s="24" t="n">
        <v>1</v>
      </c>
      <c r="I249" s="24" t="n">
        <v>5.61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4"/>
      <c r="O249" s="22"/>
    </row>
    <row collapsed="false" customFormat="false" customHeight="false" hidden="false" ht="12.1" outlineLevel="0" r="250">
      <c r="A250" s="20" t="n">
        <v>44144.764421296</v>
      </c>
      <c r="B250" s="16" t="s">
        <v>602</v>
      </c>
      <c r="C250" s="16" t="s">
        <v>603</v>
      </c>
      <c r="D250" s="16" t="s">
        <v>540</v>
      </c>
      <c r="E250" s="16" t="s">
        <v>604</v>
      </c>
      <c r="F250" s="16" t="s">
        <v>44</v>
      </c>
      <c r="G250" s="7" t="n">
        <v>1000</v>
      </c>
      <c r="H250" s="6" t="n">
        <v>75.8925</v>
      </c>
      <c r="I250" s="6" t="n">
        <v>-75892.5</v>
      </c>
      <c r="J250" s="6" t="n">
        <v>0</v>
      </c>
      <c r="K250" s="6" t="n">
        <v>-37.95</v>
      </c>
      <c r="L250" s="6" t="n">
        <v>0</v>
      </c>
      <c r="M250" s="6"/>
      <c r="N250" s="6" t="s">
        <f>=I250+J250+K250+L250</f>
      </c>
      <c r="O250" s="16"/>
    </row>
    <row collapsed="false" customFormat="false" customHeight="false" hidden="false" ht="12.1" outlineLevel="0" r="251">
      <c r="A251" s="20" t="n">
        <v>44144.788125</v>
      </c>
      <c r="B251" s="16" t="s">
        <v>39</v>
      </c>
      <c r="C251" s="16" t="s">
        <v>40</v>
      </c>
      <c r="D251" s="16" t="s">
        <v>540</v>
      </c>
      <c r="E251" s="16" t="s">
        <v>17</v>
      </c>
      <c r="F251" s="16" t="s">
        <v>19</v>
      </c>
      <c r="G251" s="7" t="n">
        <v>20</v>
      </c>
      <c r="H251" s="6" t="n">
        <v>7.61</v>
      </c>
      <c r="I251" s="6" t="n">
        <v>-152.2</v>
      </c>
      <c r="J251" s="6" t="n">
        <v>0</v>
      </c>
      <c r="K251" s="6" t="n">
        <v>-0.08</v>
      </c>
      <c r="L251" s="6" t="n">
        <v>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1" t="n">
        <v>44144.844849537</v>
      </c>
      <c r="B252" s="22" t="s">
        <v>592</v>
      </c>
      <c r="C252" s="22" t="s">
        <v>110</v>
      </c>
      <c r="D252" s="22" t="s">
        <v>592</v>
      </c>
      <c r="E252" s="22" t="s">
        <v>592</v>
      </c>
      <c r="F252" s="22" t="s">
        <v>44</v>
      </c>
      <c r="G252" s="23" t="n">
        <v>1</v>
      </c>
      <c r="H252" s="24" t="n">
        <v>1</v>
      </c>
      <c r="I252" s="24" t="n">
        <v>100000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44144.85244213</v>
      </c>
      <c r="B253" s="16" t="s">
        <v>42</v>
      </c>
      <c r="C253" s="16" t="s">
        <v>608</v>
      </c>
      <c r="D253" s="16" t="s">
        <v>540</v>
      </c>
      <c r="E253" s="16" t="s">
        <v>17</v>
      </c>
      <c r="F253" s="16" t="s">
        <v>44</v>
      </c>
      <c r="G253" s="7" t="n">
        <v>20</v>
      </c>
      <c r="H253" s="6" t="n">
        <v>228.35</v>
      </c>
      <c r="I253" s="6" t="n">
        <v>-4567</v>
      </c>
      <c r="J253" s="6" t="n">
        <v>0</v>
      </c>
      <c r="K253" s="6" t="n">
        <v>-2.28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44144.85244213</v>
      </c>
      <c r="B254" s="16" t="s">
        <v>42</v>
      </c>
      <c r="C254" s="16" t="s">
        <v>608</v>
      </c>
      <c r="D254" s="16" t="s">
        <v>540</v>
      </c>
      <c r="E254" s="16" t="s">
        <v>17</v>
      </c>
      <c r="F254" s="16" t="s">
        <v>44</v>
      </c>
      <c r="G254" s="7" t="n">
        <v>30</v>
      </c>
      <c r="H254" s="6" t="n">
        <v>228.35</v>
      </c>
      <c r="I254" s="6" t="n">
        <v>-6850.5</v>
      </c>
      <c r="J254" s="6" t="n">
        <v>0</v>
      </c>
      <c r="K254" s="6" t="n">
        <v>-3.43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44144.852928241</v>
      </c>
      <c r="B255" s="16" t="s">
        <v>60</v>
      </c>
      <c r="C255" s="16" t="s">
        <v>610</v>
      </c>
      <c r="D255" s="16" t="s">
        <v>540</v>
      </c>
      <c r="E255" s="16" t="s">
        <v>17</v>
      </c>
      <c r="F255" s="16" t="s">
        <v>44</v>
      </c>
      <c r="G255" s="7" t="n">
        <v>1</v>
      </c>
      <c r="H255" s="6" t="n">
        <v>5039.2</v>
      </c>
      <c r="I255" s="6" t="n">
        <v>-5039.2</v>
      </c>
      <c r="J255" s="6" t="n">
        <v>0</v>
      </c>
      <c r="K255" s="6" t="n">
        <v>-2.52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44144.852928241</v>
      </c>
      <c r="B256" s="16" t="s">
        <v>60</v>
      </c>
      <c r="C256" s="16" t="s">
        <v>610</v>
      </c>
      <c r="D256" s="16" t="s">
        <v>540</v>
      </c>
      <c r="E256" s="16" t="s">
        <v>17</v>
      </c>
      <c r="F256" s="16" t="s">
        <v>44</v>
      </c>
      <c r="G256" s="7" t="n">
        <v>1</v>
      </c>
      <c r="H256" s="6" t="n">
        <v>5038.6</v>
      </c>
      <c r="I256" s="6" t="n">
        <v>-5038.6</v>
      </c>
      <c r="J256" s="6" t="n">
        <v>0</v>
      </c>
      <c r="K256" s="6" t="n">
        <v>-2.52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44144.853344907</v>
      </c>
      <c r="B257" s="16" t="s">
        <v>52</v>
      </c>
      <c r="C257" s="16" t="s">
        <v>656</v>
      </c>
      <c r="D257" s="16" t="s">
        <v>540</v>
      </c>
      <c r="E257" s="16" t="s">
        <v>17</v>
      </c>
      <c r="F257" s="16" t="s">
        <v>44</v>
      </c>
      <c r="G257" s="7" t="n">
        <v>40</v>
      </c>
      <c r="H257" s="6" t="n">
        <v>140.73</v>
      </c>
      <c r="I257" s="6" t="n">
        <v>-5629.2</v>
      </c>
      <c r="J257" s="6" t="n">
        <v>0</v>
      </c>
      <c r="K257" s="6" t="n">
        <v>-2.81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44144.855983796</v>
      </c>
      <c r="B258" s="16" t="s">
        <v>54</v>
      </c>
      <c r="C258" s="16" t="s">
        <v>55</v>
      </c>
      <c r="D258" s="16" t="s">
        <v>540</v>
      </c>
      <c r="E258" s="16" t="s">
        <v>17</v>
      </c>
      <c r="F258" s="16" t="s">
        <v>19</v>
      </c>
      <c r="G258" s="7" t="n">
        <v>1</v>
      </c>
      <c r="H258" s="6" t="n">
        <v>233.5</v>
      </c>
      <c r="I258" s="6" t="n">
        <v>-233.5</v>
      </c>
      <c r="J258" s="6" t="n">
        <v>0</v>
      </c>
      <c r="K258" s="6" t="n">
        <v>-0.12</v>
      </c>
      <c r="L258" s="6" t="n">
        <v>0</v>
      </c>
      <c r="M258" s="6" t="s">
        <f>=I258+J258+K258+L258</f>
      </c>
      <c r="N258" s="6"/>
      <c r="O258" s="16"/>
    </row>
    <row collapsed="false" customFormat="false" customHeight="false" hidden="false" ht="12.1" outlineLevel="0" r="259">
      <c r="A259" s="25" t="n">
        <v>44145</v>
      </c>
      <c r="B259" s="26" t="s">
        <v>593</v>
      </c>
      <c r="C259" s="26" t="s">
        <v>594</v>
      </c>
      <c r="D259" s="26" t="s">
        <v>593</v>
      </c>
      <c r="E259" s="26" t="s">
        <v>593</v>
      </c>
      <c r="F259" s="26" t="s">
        <v>44</v>
      </c>
      <c r="G259" s="27" t="n">
        <v>1</v>
      </c>
      <c r="H259" s="28" t="n">
        <v>-1</v>
      </c>
      <c r="I259" s="28" t="n">
        <v>-290</v>
      </c>
      <c r="J259" s="28" t="n">
        <v>0</v>
      </c>
      <c r="K259" s="28" t="n">
        <v>0</v>
      </c>
      <c r="L259" s="28" t="n">
        <v>0</v>
      </c>
      <c r="M259" s="28"/>
      <c r="N259" s="6" t="s">
        <f>=I259+J259+K259+L259</f>
      </c>
      <c r="O259" s="26"/>
    </row>
    <row collapsed="false" customFormat="false" customHeight="false" hidden="false" ht="12.1" outlineLevel="0" r="260">
      <c r="A260" s="29" t="n">
        <v>46168.692013889</v>
      </c>
      <c r="B260" s="30" t="s">
        <v>602</v>
      </c>
      <c r="C260" s="30" t="s">
        <v>669</v>
      </c>
      <c r="D260" s="30" t="s">
        <v>586</v>
      </c>
      <c r="E260" s="30" t="s">
        <v>604</v>
      </c>
      <c r="F260" s="30" t="s">
        <v>19</v>
      </c>
      <c r="G260" s="31" t="n">
        <v>8249</v>
      </c>
      <c r="H260" s="32" t="n">
        <v>1</v>
      </c>
      <c r="I260" s="2"/>
      <c r="J260" s="2"/>
      <c r="K260" s="2"/>
      <c r="L260" s="2"/>
      <c r="M260" s="6" t="n">
        <v>8249</v>
      </c>
      <c r="N260" s="2"/>
      <c r="O260" s="2"/>
    </row>
    <row collapsed="false" customFormat="false" customHeight="false" hidden="false" ht="12.1" outlineLevel="0"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 t="s">
        <v>670</v>
      </c>
      <c r="M261" s="5" t="s">
        <f>=SUM(M2:M260)</f>
      </c>
      <c r="N261" s="5" t="s">
        <f>=SUM(N2:N260)</f>
      </c>
      <c r="O261" s="4"/>
    </row>
  </sheetData>
  <autoFilter ref="A1:O2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103</v>
      </c>
      <c r="B1" s="34" t="s">
        <v>671</v>
      </c>
      <c r="C1" s="34" t="s">
        <v>0</v>
      </c>
      <c r="D1" s="34" t="s">
        <v>2</v>
      </c>
      <c r="E1" s="34" t="s">
        <v>672</v>
      </c>
      <c r="F1" s="34" t="s">
        <v>3</v>
      </c>
      <c r="G1" s="34" t="s">
        <v>673</v>
      </c>
      <c r="H1" s="34" t="s">
        <v>674</v>
      </c>
      <c r="I1" s="34" t="s">
        <v>675</v>
      </c>
      <c r="J1" s="34" t="s">
        <v>676</v>
      </c>
      <c r="K1" s="34" t="s">
        <v>677</v>
      </c>
      <c r="L1" s="34" t="s">
        <v>678</v>
      </c>
      <c r="M1" s="34" t="s">
        <v>679</v>
      </c>
      <c r="N1" s="34" t="s">
        <v>680</v>
      </c>
    </row>
    <row collapsed="false" customFormat="false" customHeight="false" hidden="false" ht="12.1" outlineLevel="0" r="2">
      <c r="A2" s="33" t="n">
        <v>43741</v>
      </c>
      <c r="B2" s="16" t="s">
        <v>681</v>
      </c>
      <c r="C2" s="16" t="s">
        <v>79</v>
      </c>
      <c r="D2" s="16" t="s">
        <v>80</v>
      </c>
      <c r="E2" s="7" t="n">
        <v>2</v>
      </c>
      <c r="F2" s="16" t="s">
        <v>19</v>
      </c>
      <c r="G2" s="6" t="n">
        <v>26.8304</v>
      </c>
      <c r="H2" s="6" t="n">
        <v>48.0601</v>
      </c>
      <c r="I2" s="6" t="n">
        <v>3246.71</v>
      </c>
      <c r="J2" s="6" t="n">
        <v>0.08</v>
      </c>
      <c r="K2" s="6" t="n">
        <v>53.6607</v>
      </c>
      <c r="L2" s="6" t="n">
        <v>48.43</v>
      </c>
      <c r="M2" s="6" t="n">
        <v>0.75</v>
      </c>
      <c r="N2" s="6" t="n">
        <v>0.77</v>
      </c>
    </row>
    <row collapsed="false" customFormat="false" customHeight="false" hidden="false" ht="12.1" outlineLevel="0" r="3">
      <c r="A3" s="33" t="n">
        <v>43746</v>
      </c>
      <c r="B3" s="16" t="s">
        <v>681</v>
      </c>
      <c r="C3" s="16" t="s">
        <v>49</v>
      </c>
      <c r="D3" s="16" t="s">
        <v>50</v>
      </c>
      <c r="E3" s="7" t="n">
        <v>4</v>
      </c>
      <c r="F3" s="16" t="s">
        <v>19</v>
      </c>
      <c r="G3" s="6" t="n">
        <v>15.7203</v>
      </c>
      <c r="H3" s="6" t="n">
        <v>16.1109</v>
      </c>
      <c r="I3" s="6" t="n">
        <v>1105.06</v>
      </c>
      <c r="J3" s="6" t="n">
        <v>0.1</v>
      </c>
      <c r="K3" s="6" t="n">
        <v>62.8811</v>
      </c>
      <c r="L3" s="6" t="n">
        <v>56.4</v>
      </c>
      <c r="M3" s="6" t="n">
        <v>1.28</v>
      </c>
      <c r="N3" s="6" t="n">
        <v>1.35</v>
      </c>
    </row>
    <row collapsed="false" customFormat="false" customHeight="false" hidden="false" ht="12.1" outlineLevel="0" r="4">
      <c r="A4" s="33" t="n">
        <v>43749</v>
      </c>
      <c r="B4" s="16" t="s">
        <v>681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69.2735</v>
      </c>
      <c r="H4" s="6" t="n">
        <v>72.4018</v>
      </c>
      <c r="I4" s="6" t="n">
        <v>4668.62</v>
      </c>
      <c r="J4" s="6" t="n">
        <v>0.11</v>
      </c>
      <c r="K4" s="6" t="n">
        <v>69.2735</v>
      </c>
      <c r="L4" s="6" t="n">
        <v>62.15</v>
      </c>
      <c r="M4" s="6" t="n">
        <v>1.33</v>
      </c>
      <c r="N4" s="6" t="n">
        <v>1.33</v>
      </c>
    </row>
    <row collapsed="false" customFormat="false" customHeight="false" hidden="false" ht="12.1" outlineLevel="0" r="5">
      <c r="A5" s="33" t="n">
        <v>43784</v>
      </c>
      <c r="B5" s="16" t="s">
        <v>681</v>
      </c>
      <c r="C5" s="16" t="s">
        <v>91</v>
      </c>
      <c r="D5" s="16" t="s">
        <v>92</v>
      </c>
      <c r="E5" s="7" t="n">
        <v>1</v>
      </c>
      <c r="F5" s="16" t="s">
        <v>19</v>
      </c>
      <c r="G5" s="6" t="n">
        <v>29.4082</v>
      </c>
      <c r="H5" s="6" t="n">
        <v>60.9492</v>
      </c>
      <c r="I5" s="6" t="n">
        <v>3474.01</v>
      </c>
      <c r="J5" s="6" t="n">
        <v>0.05</v>
      </c>
      <c r="K5" s="6" t="n">
        <v>29.4082</v>
      </c>
      <c r="L5" s="6" t="n">
        <v>26.2</v>
      </c>
      <c r="M5" s="6" t="n">
        <v>0.75</v>
      </c>
      <c r="N5" s="6" t="n">
        <v>0.67</v>
      </c>
    </row>
    <row collapsed="false" customFormat="false" customHeight="false" hidden="false" ht="12.1" outlineLevel="0" r="6">
      <c r="A6" s="33" t="n">
        <v>43787</v>
      </c>
      <c r="B6" s="16" t="s">
        <v>681</v>
      </c>
      <c r="C6" s="16" t="s">
        <v>65</v>
      </c>
      <c r="D6" s="16" t="s">
        <v>66</v>
      </c>
      <c r="E6" s="7" t="n">
        <v>2</v>
      </c>
      <c r="F6" s="16" t="s">
        <v>19</v>
      </c>
      <c r="G6" s="6" t="n">
        <v>29.708</v>
      </c>
      <c r="H6" s="6" t="n">
        <v>39.0571</v>
      </c>
      <c r="I6" s="6" t="n">
        <v>2299.19</v>
      </c>
      <c r="J6" s="6" t="n">
        <v>0.09</v>
      </c>
      <c r="K6" s="6" t="n">
        <v>59.4159</v>
      </c>
      <c r="L6" s="6" t="n">
        <v>53.67</v>
      </c>
      <c r="M6" s="6" t="n">
        <v>1.17</v>
      </c>
      <c r="N6" s="6" t="n">
        <v>1.08</v>
      </c>
    </row>
    <row collapsed="false" customFormat="false" customHeight="false" hidden="false" ht="12.1" outlineLevel="0" r="7">
      <c r="A7" s="33" t="n">
        <v>43811</v>
      </c>
      <c r="B7" s="16" t="s">
        <v>681</v>
      </c>
      <c r="C7" s="16" t="s">
        <v>87</v>
      </c>
      <c r="D7" s="16" t="s">
        <v>88</v>
      </c>
      <c r="E7" s="7" t="n">
        <v>7</v>
      </c>
      <c r="F7" s="16" t="s">
        <v>19</v>
      </c>
      <c r="G7" s="6" t="n">
        <v>10.8061</v>
      </c>
      <c r="H7" s="6" t="n">
        <v>15.0382</v>
      </c>
      <c r="I7" s="6" t="n">
        <v>622.16</v>
      </c>
      <c r="J7" s="6" t="n">
        <v>0.12</v>
      </c>
      <c r="K7" s="6" t="n">
        <v>75.6427</v>
      </c>
      <c r="L7" s="6" t="n">
        <v>68.01</v>
      </c>
      <c r="M7" s="6" t="n">
        <v>1.56</v>
      </c>
      <c r="N7" s="6" t="n">
        <v>1.02</v>
      </c>
    </row>
    <row collapsed="false" customFormat="false" customHeight="false" hidden="false" ht="12.1" outlineLevel="0" r="8">
      <c r="A8" s="33" t="n">
        <v>43811</v>
      </c>
      <c r="B8" s="16" t="s">
        <v>681</v>
      </c>
      <c r="C8" s="16" t="s">
        <v>39</v>
      </c>
      <c r="D8" s="16" t="s">
        <v>40</v>
      </c>
      <c r="E8" s="7" t="n">
        <v>5</v>
      </c>
      <c r="F8" s="16" t="s">
        <v>19</v>
      </c>
      <c r="G8" s="6" t="n">
        <v>23.9959</v>
      </c>
      <c r="H8" s="6" t="n">
        <v>14.7122</v>
      </c>
      <c r="I8" s="6" t="n">
        <v>972.31</v>
      </c>
      <c r="J8" s="6" t="n">
        <v>0.19</v>
      </c>
      <c r="K8" s="6" t="n">
        <v>119.9795</v>
      </c>
      <c r="L8" s="6" t="n">
        <v>107.9</v>
      </c>
      <c r="M8" s="6" t="n">
        <v>2.22</v>
      </c>
      <c r="N8" s="6" t="n">
        <v>2.31</v>
      </c>
    </row>
    <row collapsed="false" customFormat="false" customHeight="false" hidden="false" ht="12.1" outlineLevel="0" r="9">
      <c r="A9" s="33" t="n">
        <v>43816</v>
      </c>
      <c r="B9" s="16" t="s">
        <v>681</v>
      </c>
      <c r="C9" s="16" t="s">
        <v>81</v>
      </c>
      <c r="D9" s="16" t="s">
        <v>82</v>
      </c>
      <c r="E9" s="7" t="n">
        <v>70</v>
      </c>
      <c r="F9" s="16" t="s">
        <v>44</v>
      </c>
      <c r="G9" s="6" t="n">
        <v>5.06</v>
      </c>
      <c r="H9" s="6" t="n">
        <v>96.9</v>
      </c>
      <c r="I9" s="6" t="n">
        <v>90.43</v>
      </c>
      <c r="J9" s="6" t="n">
        <v>46</v>
      </c>
      <c r="K9" s="6" t="n">
        <v>354.2</v>
      </c>
      <c r="L9" s="6" t="n">
        <v>308.2</v>
      </c>
      <c r="M9" s="6" t="n">
        <v>4.87</v>
      </c>
      <c r="N9" s="6" t="n">
        <v>4.54</v>
      </c>
    </row>
    <row collapsed="false" customFormat="false" customHeight="false" hidden="false" ht="12.1" outlineLevel="0" r="10">
      <c r="A10" s="33" t="n">
        <v>43829</v>
      </c>
      <c r="B10" s="16" t="s">
        <v>681</v>
      </c>
      <c r="C10" s="16" t="s">
        <v>73</v>
      </c>
      <c r="D10" s="16" t="s">
        <v>74</v>
      </c>
      <c r="E10" s="7" t="n">
        <v>13</v>
      </c>
      <c r="F10" s="16" t="s">
        <v>44</v>
      </c>
      <c r="G10" s="6" t="n">
        <v>24.36</v>
      </c>
      <c r="H10" s="6" t="n">
        <v>759.7</v>
      </c>
      <c r="I10" s="6" t="n">
        <v>755.78</v>
      </c>
      <c r="J10" s="6" t="n">
        <v>41</v>
      </c>
      <c r="K10" s="6" t="n">
        <v>316.68</v>
      </c>
      <c r="L10" s="6" t="n">
        <v>275.68</v>
      </c>
      <c r="M10" s="6" t="n">
        <v>2.81</v>
      </c>
      <c r="N10" s="6" t="n">
        <v>2.79</v>
      </c>
    </row>
    <row collapsed="false" customFormat="false" customHeight="false" hidden="false" ht="12.1" outlineLevel="0" r="11">
      <c r="A11" s="33" t="n">
        <v>43832</v>
      </c>
      <c r="B11" s="16" t="s">
        <v>681</v>
      </c>
      <c r="C11" s="16" t="s">
        <v>79</v>
      </c>
      <c r="D11" s="16" t="s">
        <v>80</v>
      </c>
      <c r="E11" s="7" t="n">
        <v>2</v>
      </c>
      <c r="F11" s="16" t="s">
        <v>19</v>
      </c>
      <c r="G11" s="6" t="n">
        <v>27.8576</v>
      </c>
      <c r="H11" s="6" t="n">
        <v>63.2168</v>
      </c>
      <c r="I11" s="6" t="n">
        <v>3246.71</v>
      </c>
      <c r="J11" s="6" t="n">
        <v>0.09</v>
      </c>
      <c r="K11" s="6" t="n">
        <v>55.7151</v>
      </c>
      <c r="L11" s="6" t="n">
        <v>50.14</v>
      </c>
      <c r="M11" s="6" t="n">
        <v>0.77</v>
      </c>
      <c r="N11" s="6" t="n">
        <v>0.64</v>
      </c>
    </row>
    <row collapsed="false" customFormat="false" customHeight="false" hidden="false" ht="12.1" outlineLevel="0" r="12">
      <c r="A12" s="33" t="n">
        <v>43832</v>
      </c>
      <c r="B12" s="16" t="s">
        <v>681</v>
      </c>
      <c r="C12" s="16" t="s">
        <v>30</v>
      </c>
      <c r="D12" s="16" t="s">
        <v>31</v>
      </c>
      <c r="E12" s="7" t="n">
        <v>2</v>
      </c>
      <c r="F12" s="16" t="s">
        <v>19</v>
      </c>
      <c r="G12" s="6" t="n">
        <v>21.667</v>
      </c>
      <c r="H12" s="6" t="n">
        <v>47.61</v>
      </c>
      <c r="I12" s="6" t="n">
        <v>2875.56</v>
      </c>
      <c r="J12" s="6" t="n">
        <v>0.07</v>
      </c>
      <c r="K12" s="6" t="n">
        <v>43.334</v>
      </c>
      <c r="L12" s="6" t="n">
        <v>39</v>
      </c>
      <c r="M12" s="6" t="n">
        <v>0.68</v>
      </c>
      <c r="N12" s="6" t="n">
        <v>0.66</v>
      </c>
    </row>
    <row collapsed="false" customFormat="false" customHeight="false" hidden="false" ht="12.1" outlineLevel="0" r="13">
      <c r="A13" s="33" t="n">
        <v>43837</v>
      </c>
      <c r="B13" s="16" t="s">
        <v>681</v>
      </c>
      <c r="C13" s="16" t="s">
        <v>49</v>
      </c>
      <c r="D13" s="16" t="s">
        <v>50</v>
      </c>
      <c r="E13" s="7" t="n">
        <v>4</v>
      </c>
      <c r="F13" s="16" t="s">
        <v>19</v>
      </c>
      <c r="G13" s="6" t="n">
        <v>15.0121</v>
      </c>
      <c r="H13" s="6" t="n">
        <v>18.0375</v>
      </c>
      <c r="I13" s="6" t="n">
        <v>1105.06</v>
      </c>
      <c r="J13" s="6" t="n">
        <v>0.1</v>
      </c>
      <c r="K13" s="6" t="n">
        <v>60.0485</v>
      </c>
      <c r="L13" s="6" t="n">
        <v>53.86</v>
      </c>
      <c r="M13" s="6" t="n">
        <v>1.22</v>
      </c>
      <c r="N13" s="6" t="n">
        <v>1.21</v>
      </c>
    </row>
    <row collapsed="false" customFormat="false" customHeight="false" hidden="false" ht="12.1" outlineLevel="0" r="14">
      <c r="A14" s="33" t="n">
        <v>43845</v>
      </c>
      <c r="B14" s="16" t="s">
        <v>681</v>
      </c>
      <c r="C14" s="16" t="s">
        <v>75</v>
      </c>
      <c r="D14" s="16" t="s">
        <v>76</v>
      </c>
      <c r="E14" s="7" t="n">
        <v>200</v>
      </c>
      <c r="F14" s="16" t="s">
        <v>44</v>
      </c>
      <c r="G14" s="6" t="n">
        <v>1.65</v>
      </c>
      <c r="H14" s="6" t="n">
        <v>44.4</v>
      </c>
      <c r="I14" s="6" t="n">
        <v>38.64</v>
      </c>
      <c r="J14" s="6" t="n">
        <v>43</v>
      </c>
      <c r="K14" s="6" t="n">
        <v>330</v>
      </c>
      <c r="L14" s="6" t="n">
        <v>287</v>
      </c>
      <c r="M14" s="6" t="n">
        <v>3.71</v>
      </c>
      <c r="N14" s="6" t="n">
        <v>3.23</v>
      </c>
    </row>
    <row collapsed="false" customFormat="false" customHeight="false" hidden="false" ht="12.1" outlineLevel="0" r="15">
      <c r="A15" s="33" t="n">
        <v>43844</v>
      </c>
      <c r="B15" s="16" t="s">
        <v>681</v>
      </c>
      <c r="C15" s="16" t="s">
        <v>24</v>
      </c>
      <c r="D15" s="16" t="s">
        <v>25</v>
      </c>
      <c r="E15" s="7" t="n">
        <v>1</v>
      </c>
      <c r="F15" s="16" t="s">
        <v>19</v>
      </c>
      <c r="G15" s="6" t="n">
        <v>71.9179</v>
      </c>
      <c r="H15" s="6" t="n">
        <v>87.34</v>
      </c>
      <c r="I15" s="6" t="n">
        <v>4668.62</v>
      </c>
      <c r="J15" s="6" t="n">
        <v>0.12</v>
      </c>
      <c r="K15" s="6" t="n">
        <v>71.9179</v>
      </c>
      <c r="L15" s="6" t="n">
        <v>64.6</v>
      </c>
      <c r="M15" s="6" t="n">
        <v>1.38</v>
      </c>
      <c r="N15" s="6" t="n">
        <v>1.21</v>
      </c>
    </row>
    <row collapsed="false" customFormat="false" customHeight="false" hidden="false" ht="12.1" outlineLevel="0" r="16">
      <c r="A16" s="33" t="n">
        <v>43874</v>
      </c>
      <c r="B16" s="16" t="s">
        <v>681</v>
      </c>
      <c r="C16" s="16" t="s">
        <v>65</v>
      </c>
      <c r="D16" s="16" t="s">
        <v>66</v>
      </c>
      <c r="E16" s="7" t="n">
        <v>2</v>
      </c>
      <c r="F16" s="16" t="s">
        <v>19</v>
      </c>
      <c r="G16" s="6" t="n">
        <v>29.3169</v>
      </c>
      <c r="H16" s="6" t="n">
        <v>41.475</v>
      </c>
      <c r="I16" s="6" t="n">
        <v>2299.19</v>
      </c>
      <c r="J16" s="6" t="n">
        <v>0.09</v>
      </c>
      <c r="K16" s="6" t="n">
        <v>58.6337</v>
      </c>
      <c r="L16" s="6" t="n">
        <v>52.96</v>
      </c>
      <c r="M16" s="6" t="n">
        <v>1.15</v>
      </c>
      <c r="N16" s="6" t="n">
        <v>1.01</v>
      </c>
    </row>
    <row collapsed="false" customFormat="false" customHeight="false" hidden="false" ht="12.1" outlineLevel="0" r="17">
      <c r="A17" s="33" t="n">
        <v>43874</v>
      </c>
      <c r="B17" s="16" t="s">
        <v>681</v>
      </c>
      <c r="C17" s="16" t="s">
        <v>36</v>
      </c>
      <c r="D17" s="16" t="s">
        <v>37</v>
      </c>
      <c r="E17" s="7" t="n">
        <v>1</v>
      </c>
      <c r="F17" s="16" t="s">
        <v>19</v>
      </c>
      <c r="G17" s="6" t="n">
        <v>18.9141</v>
      </c>
      <c r="H17" s="6" t="n">
        <v>207.14</v>
      </c>
      <c r="I17" s="6" t="n">
        <v>11966.01</v>
      </c>
      <c r="J17" s="6" t="n">
        <v>0.03</v>
      </c>
      <c r="K17" s="6" t="n">
        <v>18.9141</v>
      </c>
      <c r="L17" s="6" t="n">
        <v>17.02</v>
      </c>
      <c r="M17" s="6" t="n">
        <v>0.14</v>
      </c>
      <c r="N17" s="6" t="n">
        <v>0.13</v>
      </c>
    </row>
    <row collapsed="false" customFormat="false" customHeight="false" hidden="false" ht="12.1" outlineLevel="0" r="18">
      <c r="A18" s="33" t="n">
        <v>43879</v>
      </c>
      <c r="B18" s="16" t="s">
        <v>681</v>
      </c>
      <c r="C18" s="16" t="s">
        <v>91</v>
      </c>
      <c r="D18" s="16" t="s">
        <v>92</v>
      </c>
      <c r="E18" s="7" t="n">
        <v>2</v>
      </c>
      <c r="F18" s="16" t="s">
        <v>19</v>
      </c>
      <c r="G18" s="6" t="n">
        <v>28.9953</v>
      </c>
      <c r="H18" s="6" t="n">
        <v>52.392</v>
      </c>
      <c r="I18" s="6" t="n">
        <v>3396.3</v>
      </c>
      <c r="J18" s="6" t="n">
        <v>0.09</v>
      </c>
      <c r="K18" s="6" t="n">
        <v>57.9906</v>
      </c>
      <c r="L18" s="6" t="n">
        <v>52.29</v>
      </c>
      <c r="M18" s="6" t="n">
        <v>0.77</v>
      </c>
      <c r="N18" s="6" t="n">
        <v>0.79</v>
      </c>
    </row>
    <row collapsed="false" customFormat="false" customHeight="false" hidden="false" ht="12.1" outlineLevel="0" r="19">
      <c r="A19" s="33" t="n">
        <v>43894</v>
      </c>
      <c r="B19" s="16" t="s">
        <v>681</v>
      </c>
      <c r="C19" s="16" t="s">
        <v>46</v>
      </c>
      <c r="D19" s="16" t="s">
        <v>47</v>
      </c>
      <c r="E19" s="7" t="n">
        <v>1</v>
      </c>
      <c r="F19" s="16" t="s">
        <v>19</v>
      </c>
      <c r="G19" s="6" t="n">
        <v>41.1951</v>
      </c>
      <c r="H19" s="6" t="n">
        <v>77.94</v>
      </c>
      <c r="I19" s="6" t="n">
        <v>5524.88</v>
      </c>
      <c r="J19" s="6" t="n">
        <v>0.06</v>
      </c>
      <c r="K19" s="6" t="n">
        <v>41.1951</v>
      </c>
      <c r="L19" s="6" t="n">
        <v>37.21</v>
      </c>
      <c r="M19" s="6" t="n">
        <v>0.67</v>
      </c>
      <c r="N19" s="6" t="n">
        <v>0.72</v>
      </c>
    </row>
    <row collapsed="false" customFormat="false" customHeight="false" hidden="false" ht="12.1" outlineLevel="0" r="20">
      <c r="A20" s="33" t="n">
        <v>43902</v>
      </c>
      <c r="B20" s="16" t="s">
        <v>681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27.0164</v>
      </c>
      <c r="H20" s="6" t="n">
        <v>9.112</v>
      </c>
      <c r="I20" s="6" t="n">
        <v>797.2</v>
      </c>
      <c r="J20" s="6" t="n">
        <v>0.38</v>
      </c>
      <c r="K20" s="6" t="n">
        <v>270.1642</v>
      </c>
      <c r="L20" s="6" t="n">
        <v>243</v>
      </c>
      <c r="M20" s="6" t="n">
        <v>3.05</v>
      </c>
      <c r="N20" s="6" t="n">
        <v>3.73</v>
      </c>
    </row>
    <row collapsed="false" customFormat="false" customHeight="false" hidden="false" ht="12.1" outlineLevel="0" r="21">
      <c r="A21" s="33" t="n">
        <v>43902</v>
      </c>
      <c r="B21" s="16" t="s">
        <v>681</v>
      </c>
      <c r="C21" s="16" t="s">
        <v>87</v>
      </c>
      <c r="D21" s="16" t="s">
        <v>88</v>
      </c>
      <c r="E21" s="7" t="n">
        <v>7</v>
      </c>
      <c r="F21" s="16" t="s">
        <v>19</v>
      </c>
      <c r="G21" s="6" t="n">
        <v>12.1502</v>
      </c>
      <c r="H21" s="6" t="n">
        <v>7.48</v>
      </c>
      <c r="I21" s="6" t="n">
        <v>622.16</v>
      </c>
      <c r="J21" s="6" t="n">
        <v>0.12</v>
      </c>
      <c r="K21" s="6" t="n">
        <v>85.0517</v>
      </c>
      <c r="L21" s="6" t="n">
        <v>76.48</v>
      </c>
      <c r="M21" s="6" t="n">
        <v>1.76</v>
      </c>
      <c r="N21" s="6" t="n">
        <v>2.04</v>
      </c>
    </row>
    <row collapsed="false" customFormat="false" customHeight="false" hidden="false" ht="12.1" outlineLevel="0" r="22">
      <c r="A22" s="33" t="n">
        <v>43923</v>
      </c>
      <c r="B22" s="16" t="s">
        <v>681</v>
      </c>
      <c r="C22" s="16" t="s">
        <v>30</v>
      </c>
      <c r="D22" s="16" t="s">
        <v>31</v>
      </c>
      <c r="E22" s="7" t="n">
        <v>2</v>
      </c>
      <c r="F22" s="16" t="s">
        <v>19</v>
      </c>
      <c r="G22" s="6" t="n">
        <v>27.9837</v>
      </c>
      <c r="H22" s="6" t="n">
        <v>37.97</v>
      </c>
      <c r="I22" s="6" t="n">
        <v>2875.56</v>
      </c>
      <c r="J22" s="6" t="n">
        <v>0.07</v>
      </c>
      <c r="K22" s="6" t="n">
        <v>55.9674</v>
      </c>
      <c r="L22" s="6" t="n">
        <v>50.53</v>
      </c>
      <c r="M22" s="6" t="n">
        <v>0.88</v>
      </c>
      <c r="N22" s="6" t="n">
        <v>0.86</v>
      </c>
    </row>
    <row collapsed="false" customFormat="false" customHeight="false" hidden="false" ht="12.1" outlineLevel="0" r="23">
      <c r="A23" s="33" t="n">
        <v>43923</v>
      </c>
      <c r="B23" s="16" t="s">
        <v>681</v>
      </c>
      <c r="C23" s="16" t="s">
        <v>79</v>
      </c>
      <c r="D23" s="16" t="s">
        <v>80</v>
      </c>
      <c r="E23" s="7" t="n">
        <v>2</v>
      </c>
      <c r="F23" s="16" t="s">
        <v>19</v>
      </c>
      <c r="G23" s="6" t="n">
        <v>34.9796</v>
      </c>
      <c r="H23" s="6" t="n">
        <v>54.37</v>
      </c>
      <c r="I23" s="6" t="n">
        <v>3246.71</v>
      </c>
      <c r="J23" s="6" t="n">
        <v>0.09</v>
      </c>
      <c r="K23" s="6" t="n">
        <v>69.9593</v>
      </c>
      <c r="L23" s="6" t="n">
        <v>62.96</v>
      </c>
      <c r="M23" s="6" t="n">
        <v>0.97</v>
      </c>
      <c r="N23" s="6" t="n">
        <v>0.74</v>
      </c>
    </row>
    <row collapsed="false" customFormat="false" customHeight="false" hidden="false" ht="12.1" outlineLevel="0" r="24">
      <c r="A24" s="33" t="n">
        <v>43928</v>
      </c>
      <c r="B24" s="16" t="s">
        <v>681</v>
      </c>
      <c r="C24" s="16" t="s">
        <v>49</v>
      </c>
      <c r="D24" s="16" t="s">
        <v>50</v>
      </c>
      <c r="E24" s="7" t="n">
        <v>4</v>
      </c>
      <c r="F24" s="16" t="s">
        <v>19</v>
      </c>
      <c r="G24" s="6" t="n">
        <v>18.5288</v>
      </c>
      <c r="H24" s="6" t="n">
        <v>6.3475</v>
      </c>
      <c r="I24" s="6" t="n">
        <v>1105.06</v>
      </c>
      <c r="J24" s="6" t="n">
        <v>0.1</v>
      </c>
      <c r="K24" s="6" t="n">
        <v>74.1152</v>
      </c>
      <c r="L24" s="6" t="n">
        <v>66.47</v>
      </c>
      <c r="M24" s="6" t="n">
        <v>1.5</v>
      </c>
      <c r="N24" s="6" t="n">
        <v>3.43</v>
      </c>
    </row>
    <row collapsed="false" customFormat="false" customHeight="false" hidden="false" ht="12.1" outlineLevel="0" r="25">
      <c r="A25" s="33" t="n">
        <v>43929</v>
      </c>
      <c r="B25" s="16" t="s">
        <v>681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30.182</v>
      </c>
      <c r="H25" s="6" t="n">
        <v>258.68</v>
      </c>
      <c r="I25" s="6" t="n">
        <v>17502.56</v>
      </c>
      <c r="J25" s="6" t="n">
        <v>0.04</v>
      </c>
      <c r="K25" s="6" t="n">
        <v>30.182</v>
      </c>
      <c r="L25" s="6" t="n">
        <v>27.16</v>
      </c>
      <c r="M25" s="6" t="n">
        <v>0.16</v>
      </c>
      <c r="N25" s="6" t="n">
        <v>0.14</v>
      </c>
    </row>
    <row collapsed="false" customFormat="false" customHeight="false" hidden="false" ht="12.1" outlineLevel="0" r="26">
      <c r="A26" s="33" t="n">
        <v>43929</v>
      </c>
      <c r="B26" s="16" t="s">
        <v>681</v>
      </c>
      <c r="C26" s="16" t="s">
        <v>63</v>
      </c>
      <c r="D26" s="16" t="s">
        <v>64</v>
      </c>
      <c r="E26" s="7" t="n">
        <v>3</v>
      </c>
      <c r="F26" s="16" t="s">
        <v>19</v>
      </c>
      <c r="G26" s="6" t="n">
        <v>39.2366</v>
      </c>
      <c r="H26" s="6" t="n">
        <v>29.56</v>
      </c>
      <c r="I26" s="6" t="n">
        <v>2330.05</v>
      </c>
      <c r="J26" s="6" t="n">
        <v>0.16</v>
      </c>
      <c r="K26" s="6" t="n">
        <v>117.7098</v>
      </c>
      <c r="L26" s="6" t="n">
        <v>105.64</v>
      </c>
      <c r="M26" s="6" t="n">
        <v>1.51</v>
      </c>
      <c r="N26" s="6" t="n">
        <v>1.58</v>
      </c>
    </row>
    <row collapsed="false" customFormat="false" customHeight="false" hidden="false" ht="12.1" outlineLevel="0" r="27">
      <c r="A27" s="33" t="n">
        <v>43934</v>
      </c>
      <c r="B27" s="16" t="s">
        <v>681</v>
      </c>
      <c r="C27" s="16" t="s">
        <v>24</v>
      </c>
      <c r="D27" s="16" t="s">
        <v>25</v>
      </c>
      <c r="E27" s="7" t="n">
        <v>1</v>
      </c>
      <c r="F27" s="16" t="s">
        <v>19</v>
      </c>
      <c r="G27" s="6" t="n">
        <v>87.0268</v>
      </c>
      <c r="H27" s="6" t="n">
        <v>79.75</v>
      </c>
      <c r="I27" s="6" t="n">
        <v>4668.62</v>
      </c>
      <c r="J27" s="6" t="n">
        <v>0.12</v>
      </c>
      <c r="K27" s="6" t="n">
        <v>87.0268</v>
      </c>
      <c r="L27" s="6" t="n">
        <v>78.18</v>
      </c>
      <c r="M27" s="6" t="n">
        <v>1.67</v>
      </c>
      <c r="N27" s="6" t="n">
        <v>1.33</v>
      </c>
    </row>
    <row collapsed="false" customFormat="false" customHeight="false" hidden="false" ht="12.1" outlineLevel="0" r="28">
      <c r="A28" s="33" t="n">
        <v>43935</v>
      </c>
      <c r="B28" s="16" t="s">
        <v>681</v>
      </c>
      <c r="C28" s="16" t="s">
        <v>24</v>
      </c>
      <c r="D28" s="16" t="s">
        <v>25</v>
      </c>
      <c r="E28" s="7" t="n">
        <v>1</v>
      </c>
      <c r="F28" s="16" t="s">
        <v>19</v>
      </c>
      <c r="G28" s="6" t="n">
        <v>86.7589</v>
      </c>
      <c r="H28" s="6" t="n">
        <v>80.3</v>
      </c>
      <c r="I28" s="6" t="n">
        <v>4668.62</v>
      </c>
      <c r="J28" s="6" t="n">
        <v>0.12</v>
      </c>
      <c r="K28" s="6" t="n">
        <v>86.7589</v>
      </c>
      <c r="L28" s="6" t="n">
        <v>77.94</v>
      </c>
      <c r="M28" s="6" t="n">
        <v>1.67</v>
      </c>
      <c r="N28" s="6" t="n">
        <v>1.32</v>
      </c>
    </row>
    <row collapsed="false" customFormat="false" customHeight="false" hidden="false" ht="12.1" outlineLevel="0" r="29">
      <c r="A29" s="33" t="n">
        <v>43964</v>
      </c>
      <c r="B29" s="16" t="s">
        <v>681</v>
      </c>
      <c r="C29" s="16" t="s">
        <v>36</v>
      </c>
      <c r="D29" s="16" t="s">
        <v>37</v>
      </c>
      <c r="E29" s="7" t="n">
        <v>1</v>
      </c>
      <c r="F29" s="16" t="s">
        <v>19</v>
      </c>
      <c r="G29" s="6" t="n">
        <v>22.0298</v>
      </c>
      <c r="H29" s="6" t="n">
        <v>179.47</v>
      </c>
      <c r="I29" s="6" t="n">
        <v>11966.01</v>
      </c>
      <c r="J29" s="6" t="n">
        <v>0.03</v>
      </c>
      <c r="K29" s="6" t="n">
        <v>22.0298</v>
      </c>
      <c r="L29" s="6" t="n">
        <v>19.83</v>
      </c>
      <c r="M29" s="6" t="n">
        <v>0.17</v>
      </c>
      <c r="N29" s="6" t="n">
        <v>0.15</v>
      </c>
    </row>
    <row collapsed="false" customFormat="false" customHeight="false" hidden="false" ht="12.1" outlineLevel="0" r="30">
      <c r="A30" s="33" t="n">
        <v>43966</v>
      </c>
      <c r="B30" s="16" t="s">
        <v>681</v>
      </c>
      <c r="C30" s="16" t="s">
        <v>65</v>
      </c>
      <c r="D30" s="16" t="s">
        <v>66</v>
      </c>
      <c r="E30" s="7" t="n">
        <v>2</v>
      </c>
      <c r="F30" s="16" t="s">
        <v>19</v>
      </c>
      <c r="G30" s="6" t="n">
        <v>14.786</v>
      </c>
      <c r="H30" s="6" t="n">
        <v>25.23</v>
      </c>
      <c r="I30" s="6" t="n">
        <v>2299.19</v>
      </c>
      <c r="J30" s="6" t="n">
        <v>0.04</v>
      </c>
      <c r="K30" s="6" t="n">
        <v>29.5719</v>
      </c>
      <c r="L30" s="6" t="n">
        <v>26.61</v>
      </c>
      <c r="M30" s="6" t="n">
        <v>0.58</v>
      </c>
      <c r="N30" s="6" t="n">
        <v>0.71</v>
      </c>
    </row>
    <row collapsed="false" customFormat="false" customHeight="false" hidden="false" ht="12.1" outlineLevel="0" r="31">
      <c r="A31" s="33" t="n">
        <v>43970</v>
      </c>
      <c r="B31" s="16" t="s">
        <v>681</v>
      </c>
      <c r="C31" s="16" t="s">
        <v>91</v>
      </c>
      <c r="D31" s="16" t="s">
        <v>92</v>
      </c>
      <c r="E31" s="7" t="n">
        <v>2</v>
      </c>
      <c r="F31" s="16" t="s">
        <v>19</v>
      </c>
      <c r="G31" s="6" t="n">
        <v>33.4247</v>
      </c>
      <c r="H31" s="6" t="n">
        <v>40.86</v>
      </c>
      <c r="I31" s="6" t="n">
        <v>3396.3</v>
      </c>
      <c r="J31" s="6" t="n">
        <v>0.09</v>
      </c>
      <c r="K31" s="6" t="n">
        <v>66.8495</v>
      </c>
      <c r="L31" s="6" t="n">
        <v>60.28</v>
      </c>
      <c r="M31" s="6" t="n">
        <v>0.89</v>
      </c>
      <c r="N31" s="6" t="n">
        <v>1.01</v>
      </c>
    </row>
    <row collapsed="false" customFormat="false" customHeight="false" hidden="false" ht="12.1" outlineLevel="0" r="32">
      <c r="A32" s="33" t="n">
        <v>43985</v>
      </c>
      <c r="B32" s="16" t="s">
        <v>681</v>
      </c>
      <c r="C32" s="16" t="s">
        <v>46</v>
      </c>
      <c r="D32" s="16" t="s">
        <v>47</v>
      </c>
      <c r="E32" s="7" t="n">
        <v>1</v>
      </c>
      <c r="F32" s="16" t="s">
        <v>19</v>
      </c>
      <c r="G32" s="6" t="n">
        <v>44.839</v>
      </c>
      <c r="H32" s="6" t="n">
        <v>84.63</v>
      </c>
      <c r="I32" s="6" t="n">
        <v>5524.88</v>
      </c>
      <c r="J32" s="6" t="n">
        <v>0.07</v>
      </c>
      <c r="K32" s="6" t="n">
        <v>44.839</v>
      </c>
      <c r="L32" s="6" t="n">
        <v>40.01</v>
      </c>
      <c r="M32" s="6" t="n">
        <v>0.72</v>
      </c>
      <c r="N32" s="6" t="n">
        <v>0.69</v>
      </c>
    </row>
    <row collapsed="false" customFormat="false" customHeight="false" hidden="false" ht="12.1" outlineLevel="0" r="33">
      <c r="A33" s="33" t="n">
        <v>43999</v>
      </c>
      <c r="B33" s="16" t="s">
        <v>681</v>
      </c>
      <c r="C33" s="16" t="s">
        <v>75</v>
      </c>
      <c r="D33" s="16" t="s">
        <v>76</v>
      </c>
      <c r="E33" s="7" t="n">
        <v>200</v>
      </c>
      <c r="F33" s="16" t="s">
        <v>44</v>
      </c>
      <c r="G33" s="6" t="n">
        <v>1.507</v>
      </c>
      <c r="H33" s="6" t="n">
        <v>39.315</v>
      </c>
      <c r="I33" s="6" t="n">
        <v>38.64</v>
      </c>
      <c r="J33" s="6" t="n">
        <v>39</v>
      </c>
      <c r="K33" s="6" t="n">
        <v>301.4</v>
      </c>
      <c r="L33" s="6" t="n">
        <v>262.4</v>
      </c>
      <c r="M33" s="6" t="n">
        <v>3.4</v>
      </c>
      <c r="N33" s="6" t="n">
        <v>3.34</v>
      </c>
    </row>
    <row collapsed="false" customFormat="false" customHeight="false" hidden="false" ht="12.1" outlineLevel="0" r="34">
      <c r="A34" s="33" t="n">
        <v>44013</v>
      </c>
      <c r="B34" s="16" t="s">
        <v>681</v>
      </c>
      <c r="C34" s="16" t="s">
        <v>79</v>
      </c>
      <c r="D34" s="16" t="s">
        <v>80</v>
      </c>
      <c r="E34" s="7" t="n">
        <v>2</v>
      </c>
      <c r="F34" s="16" t="s">
        <v>19</v>
      </c>
      <c r="G34" s="6" t="n">
        <v>31.6986</v>
      </c>
      <c r="H34" s="6" t="n">
        <v>58.8</v>
      </c>
      <c r="I34" s="6" t="n">
        <v>3246.71</v>
      </c>
      <c r="J34" s="6" t="n">
        <v>0.09</v>
      </c>
      <c r="K34" s="6" t="n">
        <v>63.3972</v>
      </c>
      <c r="L34" s="6" t="n">
        <v>57.06</v>
      </c>
      <c r="M34" s="6" t="n">
        <v>0.88</v>
      </c>
      <c r="N34" s="6" t="n">
        <v>0.69</v>
      </c>
    </row>
    <row collapsed="false" customFormat="false" customHeight="false" hidden="false" ht="12.1" outlineLevel="0" r="35">
      <c r="A35" s="33" t="n">
        <v>44014</v>
      </c>
      <c r="B35" s="16" t="s">
        <v>681</v>
      </c>
      <c r="C35" s="16" t="s">
        <v>30</v>
      </c>
      <c r="D35" s="16" t="s">
        <v>31</v>
      </c>
      <c r="E35" s="7" t="n">
        <v>2</v>
      </c>
      <c r="F35" s="16" t="s">
        <v>19</v>
      </c>
      <c r="G35" s="6" t="n">
        <v>25.3589</v>
      </c>
      <c r="H35" s="6" t="n">
        <v>46.06</v>
      </c>
      <c r="I35" s="6" t="n">
        <v>2875.56</v>
      </c>
      <c r="J35" s="6" t="n">
        <v>0.07</v>
      </c>
      <c r="K35" s="6" t="n">
        <v>50.7177</v>
      </c>
      <c r="L35" s="6" t="n">
        <v>45.79</v>
      </c>
      <c r="M35" s="6" t="n">
        <v>0.8</v>
      </c>
      <c r="N35" s="6" t="n">
        <v>0.71</v>
      </c>
    </row>
    <row collapsed="false" customFormat="false" customHeight="false" hidden="false" ht="12.1" outlineLevel="0" r="36">
      <c r="A36" s="33" t="n">
        <v>44023</v>
      </c>
      <c r="B36" s="16" t="s">
        <v>681</v>
      </c>
      <c r="C36" s="16" t="s">
        <v>81</v>
      </c>
      <c r="D36" s="16" t="s">
        <v>82</v>
      </c>
      <c r="E36" s="7" t="n">
        <v>120</v>
      </c>
      <c r="F36" s="16" t="s">
        <v>44</v>
      </c>
      <c r="G36" s="6" t="n">
        <v>3</v>
      </c>
      <c r="H36" s="6" t="n">
        <v>106.8</v>
      </c>
      <c r="I36" s="6" t="n">
        <v>97.19</v>
      </c>
      <c r="J36" s="6" t="n">
        <v>47</v>
      </c>
      <c r="K36" s="6" t="n">
        <v>360</v>
      </c>
      <c r="L36" s="6" t="n">
        <v>313</v>
      </c>
      <c r="M36" s="6" t="n">
        <v>2.68</v>
      </c>
      <c r="N36" s="6" t="n">
        <v>2.44</v>
      </c>
    </row>
    <row collapsed="false" customFormat="false" customHeight="false" hidden="false" ht="12.1" outlineLevel="0" r="37">
      <c r="A37" s="33" t="n">
        <v>44020</v>
      </c>
      <c r="B37" s="16" t="s">
        <v>681</v>
      </c>
      <c r="C37" s="16" t="s">
        <v>27</v>
      </c>
      <c r="D37" s="16" t="s">
        <v>28</v>
      </c>
      <c r="E37" s="7" t="n">
        <v>1</v>
      </c>
      <c r="F37" s="16" t="s">
        <v>19</v>
      </c>
      <c r="G37" s="6" t="n">
        <v>28.8688</v>
      </c>
      <c r="H37" s="6" t="n">
        <v>299.91</v>
      </c>
      <c r="I37" s="6" t="n">
        <v>17502.56</v>
      </c>
      <c r="J37" s="6" t="n">
        <v>0.04</v>
      </c>
      <c r="K37" s="6" t="n">
        <v>28.8688</v>
      </c>
      <c r="L37" s="6" t="n">
        <v>25.98</v>
      </c>
      <c r="M37" s="6" t="n">
        <v>0.15</v>
      </c>
      <c r="N37" s="6" t="n">
        <v>0.12</v>
      </c>
    </row>
    <row collapsed="false" customFormat="false" customHeight="false" hidden="false" ht="12.1" outlineLevel="0" r="38">
      <c r="A38" s="33" t="n">
        <v>44021</v>
      </c>
      <c r="B38" s="16" t="s">
        <v>681</v>
      </c>
      <c r="C38" s="16" t="s">
        <v>63</v>
      </c>
      <c r="D38" s="16" t="s">
        <v>64</v>
      </c>
      <c r="E38" s="7" t="n">
        <v>3</v>
      </c>
      <c r="F38" s="16" t="s">
        <v>19</v>
      </c>
      <c r="G38" s="6" t="n">
        <v>37.0437</v>
      </c>
      <c r="H38" s="6" t="n">
        <v>30.46</v>
      </c>
      <c r="I38" s="6" t="n">
        <v>2330.05</v>
      </c>
      <c r="J38" s="6" t="n">
        <v>0.16</v>
      </c>
      <c r="K38" s="6" t="n">
        <v>111.1311</v>
      </c>
      <c r="L38" s="6" t="n">
        <v>99.73</v>
      </c>
      <c r="M38" s="6" t="n">
        <v>1.43</v>
      </c>
      <c r="N38" s="6" t="n">
        <v>1.53</v>
      </c>
    </row>
    <row collapsed="false" customFormat="false" customHeight="false" hidden="false" ht="12.1" outlineLevel="0" r="39">
      <c r="A39" s="33" t="n">
        <v>44025</v>
      </c>
      <c r="B39" s="16" t="s">
        <v>681</v>
      </c>
      <c r="C39" s="16" t="s">
        <v>24</v>
      </c>
      <c r="D39" s="16" t="s">
        <v>25</v>
      </c>
      <c r="E39" s="7" t="n">
        <v>1</v>
      </c>
      <c r="F39" s="16" t="s">
        <v>19</v>
      </c>
      <c r="G39" s="6" t="n">
        <v>84.0512</v>
      </c>
      <c r="H39" s="6" t="n">
        <v>96.83</v>
      </c>
      <c r="I39" s="6" t="n">
        <v>4668.62</v>
      </c>
      <c r="J39" s="6" t="n">
        <v>0.12</v>
      </c>
      <c r="K39" s="6" t="n">
        <v>84.0512</v>
      </c>
      <c r="L39" s="6" t="n">
        <v>75.5</v>
      </c>
      <c r="M39" s="6" t="n">
        <v>1.62</v>
      </c>
      <c r="N39" s="6" t="n">
        <v>1.09</v>
      </c>
    </row>
    <row collapsed="false" customFormat="false" customHeight="false" hidden="false" ht="12.1" outlineLevel="0" r="40">
      <c r="A40" s="33" t="n">
        <v>44026</v>
      </c>
      <c r="B40" s="16" t="s">
        <v>681</v>
      </c>
      <c r="C40" s="16" t="s">
        <v>24</v>
      </c>
      <c r="D40" s="16" t="s">
        <v>25</v>
      </c>
      <c r="E40" s="7" t="n">
        <v>1</v>
      </c>
      <c r="F40" s="16" t="s">
        <v>19</v>
      </c>
      <c r="G40" s="6" t="n">
        <v>83.4825</v>
      </c>
      <c r="H40" s="6" t="n">
        <v>97.86</v>
      </c>
      <c r="I40" s="6" t="n">
        <v>4668.62</v>
      </c>
      <c r="J40" s="6" t="n">
        <v>0.12</v>
      </c>
      <c r="K40" s="6" t="n">
        <v>83.4825</v>
      </c>
      <c r="L40" s="6" t="n">
        <v>74.99</v>
      </c>
      <c r="M40" s="6" t="n">
        <v>1.61</v>
      </c>
      <c r="N40" s="6" t="n">
        <v>1.08</v>
      </c>
    </row>
    <row collapsed="false" customFormat="false" customHeight="false" hidden="false" ht="12.1" outlineLevel="0" r="41">
      <c r="A41" s="33" t="n">
        <v>44028</v>
      </c>
      <c r="B41" s="16" t="s">
        <v>681</v>
      </c>
      <c r="C41" s="16" t="s">
        <v>71</v>
      </c>
      <c r="D41" s="16" t="s">
        <v>72</v>
      </c>
      <c r="E41" s="7" t="n">
        <v>90</v>
      </c>
      <c r="F41" s="16" t="s">
        <v>44</v>
      </c>
      <c r="G41" s="6" t="n">
        <v>15.24</v>
      </c>
      <c r="H41" s="6" t="n">
        <v>183.32</v>
      </c>
      <c r="I41" s="6" t="n">
        <v>212.69</v>
      </c>
      <c r="J41" s="6" t="n">
        <v>178</v>
      </c>
      <c r="K41" s="6" t="n">
        <v>1371.6</v>
      </c>
      <c r="L41" s="6" t="n">
        <v>1193.6</v>
      </c>
      <c r="M41" s="6" t="n">
        <v>6.24</v>
      </c>
      <c r="N41" s="6" t="n">
        <v>7.23</v>
      </c>
    </row>
    <row collapsed="false" customFormat="false" customHeight="false" hidden="false" ht="12.1" outlineLevel="0" r="42">
      <c r="A42" s="33" t="n">
        <v>44056</v>
      </c>
      <c r="B42" s="16" t="s">
        <v>681</v>
      </c>
      <c r="C42" s="16" t="s">
        <v>36</v>
      </c>
      <c r="D42" s="16" t="s">
        <v>37</v>
      </c>
      <c r="E42" s="7" t="n">
        <v>1</v>
      </c>
      <c r="F42" s="16" t="s">
        <v>19</v>
      </c>
      <c r="G42" s="6" t="n">
        <v>21.9705</v>
      </c>
      <c r="H42" s="6" t="n">
        <v>198.74</v>
      </c>
      <c r="I42" s="6" t="n">
        <v>11966.01</v>
      </c>
      <c r="J42" s="6" t="n">
        <v>0.03</v>
      </c>
      <c r="K42" s="6" t="n">
        <v>21.9705</v>
      </c>
      <c r="L42" s="6" t="n">
        <v>19.77</v>
      </c>
      <c r="M42" s="6" t="n">
        <v>0.17</v>
      </c>
      <c r="N42" s="6" t="n">
        <v>0.14</v>
      </c>
    </row>
    <row collapsed="false" customFormat="false" customHeight="false" hidden="false" ht="12.1" outlineLevel="0" r="43">
      <c r="A43" s="33" t="n">
        <v>44056</v>
      </c>
      <c r="B43" s="16" t="s">
        <v>681</v>
      </c>
      <c r="C43" s="16" t="s">
        <v>65</v>
      </c>
      <c r="D43" s="16" t="s">
        <v>66</v>
      </c>
      <c r="E43" s="7" t="n">
        <v>2</v>
      </c>
      <c r="F43" s="16" t="s">
        <v>19</v>
      </c>
      <c r="G43" s="6" t="n">
        <v>14.647</v>
      </c>
      <c r="H43" s="6" t="n">
        <v>30.3</v>
      </c>
      <c r="I43" s="6" t="n">
        <v>2299.19</v>
      </c>
      <c r="J43" s="6" t="n">
        <v>0.04</v>
      </c>
      <c r="K43" s="6" t="n">
        <v>29.294</v>
      </c>
      <c r="L43" s="6" t="n">
        <v>26.36</v>
      </c>
      <c r="M43" s="6" t="n">
        <v>0.57</v>
      </c>
      <c r="N43" s="6" t="n">
        <v>0.59</v>
      </c>
    </row>
    <row collapsed="false" customFormat="false" customHeight="false" hidden="false" ht="12.1" outlineLevel="0" r="44">
      <c r="A44" s="33" t="n">
        <v>44060</v>
      </c>
      <c r="B44" s="16" t="s">
        <v>681</v>
      </c>
      <c r="C44" s="16" t="s">
        <v>91</v>
      </c>
      <c r="D44" s="16" t="s">
        <v>92</v>
      </c>
      <c r="E44" s="7" t="n">
        <v>2</v>
      </c>
      <c r="F44" s="16" t="s">
        <v>19</v>
      </c>
      <c r="G44" s="6" t="n">
        <v>34.2649</v>
      </c>
      <c r="H44" s="6" t="n">
        <v>41.91</v>
      </c>
      <c r="I44" s="6" t="n">
        <v>3396.3</v>
      </c>
      <c r="J44" s="6" t="n">
        <v>0.09</v>
      </c>
      <c r="K44" s="6" t="n">
        <v>68.5299</v>
      </c>
      <c r="L44" s="6" t="n">
        <v>61.94</v>
      </c>
      <c r="M44" s="6" t="n">
        <v>0.91</v>
      </c>
      <c r="N44" s="6" t="n">
        <v>1.01</v>
      </c>
    </row>
    <row collapsed="false" customFormat="false" customHeight="false" hidden="false" ht="12.1" outlineLevel="0" r="45">
      <c r="A45" s="33" t="n">
        <v>44076</v>
      </c>
      <c r="B45" s="16" t="s">
        <v>681</v>
      </c>
      <c r="C45" s="16" t="s">
        <v>46</v>
      </c>
      <c r="D45" s="16" t="s">
        <v>47</v>
      </c>
      <c r="E45" s="7" t="n">
        <v>1</v>
      </c>
      <c r="F45" s="16" t="s">
        <v>19</v>
      </c>
      <c r="G45" s="6" t="n">
        <v>47.8302</v>
      </c>
      <c r="H45" s="6" t="n">
        <v>121.36</v>
      </c>
      <c r="I45" s="6" t="n">
        <v>5524.88</v>
      </c>
      <c r="J45" s="6" t="n">
        <v>0.07</v>
      </c>
      <c r="K45" s="6" t="n">
        <v>47.8302</v>
      </c>
      <c r="L45" s="6" t="n">
        <v>42.68</v>
      </c>
      <c r="M45" s="6" t="n">
        <v>0.77</v>
      </c>
      <c r="N45" s="6" t="n">
        <v>0.48</v>
      </c>
    </row>
    <row collapsed="false" customFormat="false" customHeight="false" hidden="false" ht="12.1" outlineLevel="0" r="46">
      <c r="A46" s="33" t="n">
        <v>44097</v>
      </c>
      <c r="B46" s="16" t="s">
        <v>681</v>
      </c>
      <c r="C46" s="16" t="s">
        <v>75</v>
      </c>
      <c r="D46" s="16" t="s">
        <v>76</v>
      </c>
      <c r="E46" s="7" t="n">
        <v>400</v>
      </c>
      <c r="F46" s="16" t="s">
        <v>44</v>
      </c>
      <c r="G46" s="6" t="n">
        <v>0.607</v>
      </c>
      <c r="H46" s="6" t="n">
        <v>39.265</v>
      </c>
      <c r="I46" s="6" t="n">
        <v>38.77</v>
      </c>
      <c r="J46" s="6" t="n">
        <v>32</v>
      </c>
      <c r="K46" s="6" t="n">
        <v>242.8</v>
      </c>
      <c r="L46" s="6" t="n">
        <v>210.8</v>
      </c>
      <c r="M46" s="6" t="n">
        <v>1.36</v>
      </c>
      <c r="N46" s="6" t="n">
        <v>1.34</v>
      </c>
    </row>
    <row collapsed="false" customFormat="false" customHeight="false" hidden="false" ht="12.1" outlineLevel="0" r="47">
      <c r="A47" s="33" t="n">
        <v>44103</v>
      </c>
      <c r="B47" s="16" t="s">
        <v>681</v>
      </c>
      <c r="C47" s="16" t="s">
        <v>81</v>
      </c>
      <c r="D47" s="16" t="s">
        <v>82</v>
      </c>
      <c r="E47" s="7" t="n">
        <v>120</v>
      </c>
      <c r="F47" s="16" t="s">
        <v>44</v>
      </c>
      <c r="G47" s="6" t="n">
        <v>2.5</v>
      </c>
      <c r="H47" s="6" t="n">
        <v>115.8</v>
      </c>
      <c r="I47" s="6" t="n">
        <v>97.19</v>
      </c>
      <c r="J47" s="6" t="n">
        <v>39</v>
      </c>
      <c r="K47" s="6" t="n">
        <v>300</v>
      </c>
      <c r="L47" s="6" t="n">
        <v>261</v>
      </c>
      <c r="M47" s="6" t="n">
        <v>2.24</v>
      </c>
      <c r="N47" s="6" t="n">
        <v>1.88</v>
      </c>
    </row>
    <row collapsed="false" customFormat="false" customHeight="false" hidden="false" ht="12.1" outlineLevel="0" r="48">
      <c r="A48" s="33" t="n">
        <v>44105</v>
      </c>
      <c r="B48" s="16" t="s">
        <v>681</v>
      </c>
      <c r="C48" s="16" t="s">
        <v>79</v>
      </c>
      <c r="D48" s="16" t="s">
        <v>80</v>
      </c>
      <c r="E48" s="7" t="n">
        <v>2</v>
      </c>
      <c r="F48" s="16" t="s">
        <v>19</v>
      </c>
      <c r="G48" s="6" t="n">
        <v>35.4531</v>
      </c>
      <c r="H48" s="6" t="n">
        <v>60.29</v>
      </c>
      <c r="I48" s="6" t="n">
        <v>3246.71</v>
      </c>
      <c r="J48" s="6" t="n">
        <v>0.09</v>
      </c>
      <c r="K48" s="6" t="n">
        <v>70.9062</v>
      </c>
      <c r="L48" s="6" t="n">
        <v>63.82</v>
      </c>
      <c r="M48" s="6" t="n">
        <v>0.98</v>
      </c>
      <c r="N48" s="6" t="n">
        <v>0.67</v>
      </c>
    </row>
    <row collapsed="false" customFormat="false" customHeight="false" hidden="false" ht="12.1" outlineLevel="0" r="49">
      <c r="A49" s="33" t="n">
        <v>44109</v>
      </c>
      <c r="B49" s="16" t="s">
        <v>681</v>
      </c>
      <c r="C49" s="16" t="s">
        <v>42</v>
      </c>
      <c r="D49" s="16" t="s">
        <v>43</v>
      </c>
      <c r="E49" s="7" t="n">
        <v>80</v>
      </c>
      <c r="F49" s="16" t="s">
        <v>44</v>
      </c>
      <c r="G49" s="6" t="n">
        <v>18.7</v>
      </c>
      <c r="H49" s="6" t="n">
        <v>208.89</v>
      </c>
      <c r="I49" s="6" t="n">
        <v>237.32</v>
      </c>
      <c r="J49" s="6" t="n">
        <v>194</v>
      </c>
      <c r="K49" s="6" t="n">
        <v>1496</v>
      </c>
      <c r="L49" s="6" t="n">
        <v>1302</v>
      </c>
      <c r="M49" s="6" t="n">
        <v>6.86</v>
      </c>
      <c r="N49" s="6" t="n">
        <v>7.79</v>
      </c>
    </row>
    <row collapsed="false" customFormat="false" customHeight="false" hidden="false" ht="12.1" outlineLevel="0" r="50">
      <c r="A50" s="33" t="n">
        <v>44105</v>
      </c>
      <c r="B50" s="16" t="s">
        <v>681</v>
      </c>
      <c r="C50" s="16" t="s">
        <v>30</v>
      </c>
      <c r="D50" s="16" t="s">
        <v>31</v>
      </c>
      <c r="E50" s="7" t="n">
        <v>8</v>
      </c>
      <c r="F50" s="16" t="s">
        <v>19</v>
      </c>
      <c r="G50" s="6" t="n">
        <v>28.3625</v>
      </c>
      <c r="H50" s="6" t="n">
        <v>39.39</v>
      </c>
      <c r="I50" s="6" t="n">
        <v>3025.43</v>
      </c>
      <c r="J50" s="6" t="n">
        <v>0.29</v>
      </c>
      <c r="K50" s="6" t="n">
        <v>226.8999</v>
      </c>
      <c r="L50" s="6" t="n">
        <v>204.05</v>
      </c>
      <c r="M50" s="6" t="n">
        <v>0.84</v>
      </c>
      <c r="N50" s="6" t="n">
        <v>0.82</v>
      </c>
    </row>
    <row collapsed="false" customFormat="false" customHeight="false" hidden="false" ht="12.1" outlineLevel="0" r="51">
      <c r="A51" s="33" t="n">
        <v>44109</v>
      </c>
      <c r="B51" s="16" t="s">
        <v>681</v>
      </c>
      <c r="C51" s="16" t="s">
        <v>21</v>
      </c>
      <c r="D51" s="16" t="s">
        <v>22</v>
      </c>
      <c r="E51" s="7" t="n">
        <v>4</v>
      </c>
      <c r="F51" s="16" t="s">
        <v>19</v>
      </c>
      <c r="G51" s="6" t="n">
        <v>70.2824</v>
      </c>
      <c r="H51" s="6" t="n">
        <v>97.89</v>
      </c>
      <c r="I51" s="6" t="n">
        <v>7427.4</v>
      </c>
      <c r="J51" s="6" t="n">
        <v>0.36</v>
      </c>
      <c r="K51" s="6" t="n">
        <v>281.1294</v>
      </c>
      <c r="L51" s="6" t="n">
        <v>253.02</v>
      </c>
      <c r="M51" s="6" t="n">
        <v>0.85</v>
      </c>
      <c r="N51" s="6" t="n">
        <v>0.83</v>
      </c>
    </row>
    <row collapsed="false" customFormat="false" customHeight="false" hidden="false" ht="12.1" outlineLevel="0" r="52">
      <c r="A52" s="33" t="n">
        <v>44116</v>
      </c>
      <c r="B52" s="16" t="s">
        <v>681</v>
      </c>
      <c r="C52" s="16" t="s">
        <v>73</v>
      </c>
      <c r="D52" s="16" t="s">
        <v>74</v>
      </c>
      <c r="E52" s="7" t="n">
        <v>23</v>
      </c>
      <c r="F52" s="16" t="s">
        <v>44</v>
      </c>
      <c r="G52" s="6" t="n">
        <v>9.94</v>
      </c>
      <c r="H52" s="6" t="n">
        <v>453.6</v>
      </c>
      <c r="I52" s="6" t="n">
        <v>658.9</v>
      </c>
      <c r="J52" s="6" t="n">
        <v>30</v>
      </c>
      <c r="K52" s="6" t="n">
        <v>228.62</v>
      </c>
      <c r="L52" s="6" t="n">
        <v>198.62</v>
      </c>
      <c r="M52" s="6" t="n">
        <v>1.31</v>
      </c>
      <c r="N52" s="6" t="n">
        <v>1.9</v>
      </c>
    </row>
    <row collapsed="false" customFormat="false" customHeight="false" hidden="false" ht="12.1" outlineLevel="0" r="53">
      <c r="A53" s="33" t="n">
        <v>44112</v>
      </c>
      <c r="B53" s="16" t="s">
        <v>681</v>
      </c>
      <c r="C53" s="16" t="s">
        <v>63</v>
      </c>
      <c r="D53" s="16" t="s">
        <v>64</v>
      </c>
      <c r="E53" s="7" t="n">
        <v>12</v>
      </c>
      <c r="F53" s="16" t="s">
        <v>19</v>
      </c>
      <c r="G53" s="6" t="n">
        <v>40.6079</v>
      </c>
      <c r="H53" s="6" t="n">
        <v>28.8</v>
      </c>
      <c r="I53" s="6" t="n">
        <v>2233.34</v>
      </c>
      <c r="J53" s="6" t="n">
        <v>0.62</v>
      </c>
      <c r="K53" s="6" t="n">
        <v>487.2947</v>
      </c>
      <c r="L53" s="6" t="n">
        <v>438.88</v>
      </c>
      <c r="M53" s="6" t="n">
        <v>1.64</v>
      </c>
      <c r="N53" s="6" t="n">
        <v>1.63</v>
      </c>
    </row>
    <row collapsed="false" customFormat="false" customHeight="false" hidden="false" ht="12.1" outlineLevel="0" r="54">
      <c r="A54" s="33" t="n">
        <v>44112</v>
      </c>
      <c r="B54" s="16" t="s">
        <v>681</v>
      </c>
      <c r="C54" s="16" t="s">
        <v>27</v>
      </c>
      <c r="D54" s="16" t="s">
        <v>28</v>
      </c>
      <c r="E54" s="7" t="n">
        <v>2</v>
      </c>
      <c r="F54" s="16" t="s">
        <v>19</v>
      </c>
      <c r="G54" s="6" t="n">
        <v>31.2368</v>
      </c>
      <c r="H54" s="6" t="n">
        <v>343.9</v>
      </c>
      <c r="I54" s="6" t="n">
        <v>21477.83</v>
      </c>
      <c r="J54" s="6" t="n">
        <v>0.08</v>
      </c>
      <c r="K54" s="6" t="n">
        <v>62.4737</v>
      </c>
      <c r="L54" s="6" t="n">
        <v>56.23</v>
      </c>
      <c r="M54" s="6" t="n">
        <v>0.13</v>
      </c>
      <c r="N54" s="6" t="n">
        <v>0.1</v>
      </c>
    </row>
    <row collapsed="false" customFormat="false" customHeight="false" hidden="false" ht="12.1" outlineLevel="0" r="55">
      <c r="A55" s="33" t="n">
        <v>44116</v>
      </c>
      <c r="B55" s="16" t="s">
        <v>681</v>
      </c>
      <c r="C55" s="16" t="s">
        <v>69</v>
      </c>
      <c r="D55" s="16" t="s">
        <v>70</v>
      </c>
      <c r="E55" s="7" t="n">
        <v>30</v>
      </c>
      <c r="F55" s="16" t="s">
        <v>44</v>
      </c>
      <c r="G55" s="6" t="n">
        <v>22.71</v>
      </c>
      <c r="H55" s="6" t="n">
        <v>567.2</v>
      </c>
      <c r="I55" s="6" t="n">
        <v>396.67</v>
      </c>
      <c r="J55" s="6" t="n">
        <v>89</v>
      </c>
      <c r="K55" s="6" t="n">
        <v>681.3</v>
      </c>
      <c r="L55" s="6" t="n">
        <v>592.3</v>
      </c>
      <c r="M55" s="6" t="n">
        <v>4.98</v>
      </c>
      <c r="N55" s="6" t="n">
        <v>3.48</v>
      </c>
    </row>
    <row collapsed="false" customFormat="false" customHeight="false" hidden="false" ht="12.1" outlineLevel="0" r="56">
      <c r="A56" s="33" t="n">
        <v>44118</v>
      </c>
      <c r="B56" s="16" t="s">
        <v>681</v>
      </c>
      <c r="C56" s="16" t="s">
        <v>24</v>
      </c>
      <c r="D56" s="16" t="s">
        <v>25</v>
      </c>
      <c r="E56" s="7" t="n">
        <v>5</v>
      </c>
      <c r="F56" s="16" t="s">
        <v>19</v>
      </c>
      <c r="G56" s="6" t="n">
        <v>91.1969</v>
      </c>
      <c r="H56" s="6" t="n">
        <v>87.83</v>
      </c>
      <c r="I56" s="6" t="n">
        <v>6514.89</v>
      </c>
      <c r="J56" s="6" t="n">
        <v>0.59</v>
      </c>
      <c r="K56" s="6" t="n">
        <v>455.9845</v>
      </c>
      <c r="L56" s="6" t="n">
        <v>410.39</v>
      </c>
      <c r="M56" s="6" t="n">
        <v>1.26</v>
      </c>
      <c r="N56" s="6" t="n">
        <v>1.21</v>
      </c>
    </row>
    <row collapsed="false" customFormat="false" customHeight="false" hidden="false" ht="12.1" outlineLevel="0" r="57">
      <c r="A57" s="33" t="n">
        <v>44140</v>
      </c>
      <c r="B57" s="16" t="s">
        <v>681</v>
      </c>
      <c r="C57" s="16" t="s">
        <v>33</v>
      </c>
      <c r="D57" s="16" t="s">
        <v>34</v>
      </c>
      <c r="E57" s="7" t="n">
        <v>8</v>
      </c>
      <c r="F57" s="16" t="s">
        <v>19</v>
      </c>
      <c r="G57" s="6" t="n">
        <v>26.4002</v>
      </c>
      <c r="H57" s="6" t="n">
        <v>45.7</v>
      </c>
      <c r="I57" s="6" t="n">
        <v>3670.18</v>
      </c>
      <c r="J57" s="6" t="n">
        <v>0.26</v>
      </c>
      <c r="K57" s="6" t="n">
        <v>211.2016</v>
      </c>
      <c r="L57" s="6" t="n">
        <v>190.4</v>
      </c>
      <c r="M57" s="6" t="n">
        <v>0.65</v>
      </c>
      <c r="N57" s="6" t="n">
        <v>0.65</v>
      </c>
    </row>
    <row collapsed="false" customFormat="false" customHeight="false" hidden="false" ht="12.1" outlineLevel="0" r="58">
      <c r="A58" s="33" t="n">
        <v>44147</v>
      </c>
      <c r="B58" s="16" t="s">
        <v>681</v>
      </c>
      <c r="C58" s="16" t="s">
        <v>65</v>
      </c>
      <c r="D58" s="16" t="s">
        <v>66</v>
      </c>
      <c r="E58" s="7" t="n">
        <v>5</v>
      </c>
      <c r="F58" s="16" t="s">
        <v>19</v>
      </c>
      <c r="G58" s="6" t="n">
        <v>15.2415</v>
      </c>
      <c r="H58" s="6" t="n">
        <v>41.02</v>
      </c>
      <c r="I58" s="6" t="n">
        <v>2523.58</v>
      </c>
      <c r="J58" s="6" t="n">
        <v>0.1</v>
      </c>
      <c r="K58" s="6" t="n">
        <v>76.2075</v>
      </c>
      <c r="L58" s="6" t="n">
        <v>68.59</v>
      </c>
      <c r="M58" s="6" t="n">
        <v>0.54</v>
      </c>
      <c r="N58" s="6" t="n">
        <v>0.44</v>
      </c>
    </row>
    <row collapsed="false" customFormat="false" customHeight="false" hidden="false" ht="12.1" outlineLevel="0" r="59">
      <c r="A59" s="33" t="n">
        <v>44147</v>
      </c>
      <c r="B59" s="16" t="s">
        <v>681</v>
      </c>
      <c r="C59" s="16" t="s">
        <v>36</v>
      </c>
      <c r="D59" s="16" t="s">
        <v>37</v>
      </c>
      <c r="E59" s="7" t="n">
        <v>2</v>
      </c>
      <c r="F59" s="16" t="s">
        <v>19</v>
      </c>
      <c r="G59" s="6" t="n">
        <v>24.3864</v>
      </c>
      <c r="H59" s="6" t="n">
        <v>212.38</v>
      </c>
      <c r="I59" s="6" t="n">
        <v>13657.33</v>
      </c>
      <c r="J59" s="6" t="n">
        <v>0.06</v>
      </c>
      <c r="K59" s="6" t="n">
        <v>48.7728</v>
      </c>
      <c r="L59" s="6" t="n">
        <v>44.2</v>
      </c>
      <c r="M59" s="6" t="n">
        <v>0.16</v>
      </c>
      <c r="N59" s="6" t="n">
        <v>0.14</v>
      </c>
    </row>
    <row collapsed="false" customFormat="false" customHeight="false" hidden="false" ht="12.1" outlineLevel="0" r="60">
      <c r="A60" s="33" t="n">
        <v>44153</v>
      </c>
      <c r="B60" s="16" t="s">
        <v>681</v>
      </c>
      <c r="C60" s="16" t="s">
        <v>91</v>
      </c>
      <c r="D60" s="16" t="s">
        <v>92</v>
      </c>
      <c r="E60" s="7" t="n">
        <v>2</v>
      </c>
      <c r="F60" s="16" t="s">
        <v>19</v>
      </c>
      <c r="G60" s="6" t="n">
        <v>35.6864</v>
      </c>
      <c r="H60" s="6" t="n">
        <v>39.85</v>
      </c>
      <c r="I60" s="6" t="n">
        <v>3396.3</v>
      </c>
      <c r="J60" s="6" t="n">
        <v>0.09</v>
      </c>
      <c r="K60" s="6" t="n">
        <v>71.3728</v>
      </c>
      <c r="L60" s="6" t="n">
        <v>64.51</v>
      </c>
      <c r="M60" s="6" t="n">
        <v>0.95</v>
      </c>
      <c r="N60" s="6" t="n">
        <v>1.06</v>
      </c>
    </row>
    <row collapsed="false" customFormat="false" customHeight="false" hidden="false" ht="12.1" outlineLevel="0" r="61">
      <c r="A61" s="33" t="n">
        <v>44167</v>
      </c>
      <c r="B61" s="16" t="s">
        <v>681</v>
      </c>
      <c r="C61" s="16" t="s">
        <v>46</v>
      </c>
      <c r="D61" s="16" t="s">
        <v>47</v>
      </c>
      <c r="E61" s="7" t="n">
        <v>2</v>
      </c>
      <c r="F61" s="16" t="s">
        <v>19</v>
      </c>
      <c r="G61" s="6" t="n">
        <v>49.6082</v>
      </c>
      <c r="H61" s="6" t="n">
        <v>151.26</v>
      </c>
      <c r="I61" s="6" t="n">
        <v>7025.4</v>
      </c>
      <c r="J61" s="6" t="n">
        <v>0.13</v>
      </c>
      <c r="K61" s="6" t="n">
        <v>99.2164</v>
      </c>
      <c r="L61" s="6" t="n">
        <v>89.29</v>
      </c>
      <c r="M61" s="6" t="n">
        <v>0.64</v>
      </c>
      <c r="N61" s="6" t="n">
        <v>0.39</v>
      </c>
    </row>
    <row collapsed="false" customFormat="false" customHeight="false" hidden="false" ht="12.1" outlineLevel="0" r="62">
      <c r="A62" s="33" t="n">
        <v>44193</v>
      </c>
      <c r="B62" s="16" t="s">
        <v>681</v>
      </c>
      <c r="C62" s="16" t="s">
        <v>81</v>
      </c>
      <c r="D62" s="16" t="s">
        <v>82</v>
      </c>
      <c r="E62" s="7" t="n">
        <v>120</v>
      </c>
      <c r="F62" s="16" t="s">
        <v>44</v>
      </c>
      <c r="G62" s="6" t="n">
        <v>5.08</v>
      </c>
      <c r="H62" s="6" t="n">
        <v>139.68</v>
      </c>
      <c r="I62" s="6" t="n">
        <v>97.19</v>
      </c>
      <c r="J62" s="6" t="n">
        <v>79</v>
      </c>
      <c r="K62" s="6" t="n">
        <v>609.6</v>
      </c>
      <c r="L62" s="6" t="n">
        <v>530.6</v>
      </c>
      <c r="M62" s="6" t="n">
        <v>4.55</v>
      </c>
      <c r="N62" s="6" t="n">
        <v>3.17</v>
      </c>
    </row>
    <row collapsed="false" customFormat="false" customHeight="false" hidden="false" ht="12.1" outlineLevel="0" r="63">
      <c r="A63" s="33" t="n">
        <v>44195</v>
      </c>
      <c r="B63" s="16" t="s">
        <v>681</v>
      </c>
      <c r="C63" s="16" t="s">
        <v>79</v>
      </c>
      <c r="D63" s="16" t="s">
        <v>80</v>
      </c>
      <c r="E63" s="7" t="n">
        <v>2</v>
      </c>
      <c r="F63" s="16" t="s">
        <v>19</v>
      </c>
      <c r="G63" s="6" t="n">
        <v>36.0918</v>
      </c>
      <c r="H63" s="6" t="n">
        <v>60.934</v>
      </c>
      <c r="I63" s="6" t="n">
        <v>3246.71</v>
      </c>
      <c r="J63" s="6" t="n">
        <v>0.1</v>
      </c>
      <c r="K63" s="6" t="n">
        <v>72.1836</v>
      </c>
      <c r="L63" s="6" t="n">
        <v>64.82</v>
      </c>
      <c r="M63" s="6" t="n">
        <v>1</v>
      </c>
      <c r="N63" s="6" t="n">
        <v>0.72</v>
      </c>
    </row>
    <row collapsed="false" customFormat="false" customHeight="false" hidden="false" ht="12.1" outlineLevel="0" r="64">
      <c r="A64" s="33" t="n">
        <v>44200</v>
      </c>
      <c r="B64" s="16" t="s">
        <v>681</v>
      </c>
      <c r="C64" s="16" t="s">
        <v>30</v>
      </c>
      <c r="D64" s="16" t="s">
        <v>31</v>
      </c>
      <c r="E64" s="7" t="n">
        <v>8</v>
      </c>
      <c r="F64" s="16" t="s">
        <v>19</v>
      </c>
      <c r="G64" s="6" t="n">
        <v>26.5953</v>
      </c>
      <c r="H64" s="6" t="n">
        <v>44.75</v>
      </c>
      <c r="I64" s="6" t="n">
        <v>3025.43</v>
      </c>
      <c r="J64" s="6" t="n">
        <v>0.29</v>
      </c>
      <c r="K64" s="6" t="n">
        <v>212.762</v>
      </c>
      <c r="L64" s="6" t="n">
        <v>191.34</v>
      </c>
      <c r="M64" s="6" t="n">
        <v>0.79</v>
      </c>
      <c r="N64" s="6" t="n">
        <v>0.72</v>
      </c>
    </row>
    <row collapsed="false" customFormat="false" customHeight="false" hidden="false" ht="12.1" outlineLevel="0" r="65">
      <c r="A65" s="33" t="n">
        <v>44201</v>
      </c>
      <c r="B65" s="16" t="s">
        <v>681</v>
      </c>
      <c r="C65" s="16" t="s">
        <v>21</v>
      </c>
      <c r="D65" s="16" t="s">
        <v>22</v>
      </c>
      <c r="E65" s="7" t="n">
        <v>4</v>
      </c>
      <c r="F65" s="16" t="s">
        <v>19</v>
      </c>
      <c r="G65" s="6" t="n">
        <v>66.4881</v>
      </c>
      <c r="H65" s="6" t="n">
        <v>124.97</v>
      </c>
      <c r="I65" s="6" t="n">
        <v>7427.4</v>
      </c>
      <c r="J65" s="6" t="n">
        <v>0.36</v>
      </c>
      <c r="K65" s="6" t="n">
        <v>265.9525</v>
      </c>
      <c r="L65" s="6" t="n">
        <v>239.36</v>
      </c>
      <c r="M65" s="6" t="n">
        <v>0.81</v>
      </c>
      <c r="N65" s="6" t="n">
        <v>0.65</v>
      </c>
    </row>
    <row collapsed="false" customFormat="false" customHeight="false" hidden="false" ht="12.1" outlineLevel="0" r="66">
      <c r="A66" s="33" t="n">
        <v>44203</v>
      </c>
      <c r="B66" s="16" t="s">
        <v>681</v>
      </c>
      <c r="C66" s="16" t="s">
        <v>27</v>
      </c>
      <c r="D66" s="16" t="s">
        <v>28</v>
      </c>
      <c r="E66" s="7" t="n">
        <v>2</v>
      </c>
      <c r="F66" s="16" t="s">
        <v>19</v>
      </c>
      <c r="G66" s="6" t="n">
        <v>32.5053</v>
      </c>
      <c r="H66" s="6" t="n">
        <v>347.11</v>
      </c>
      <c r="I66" s="6" t="n">
        <v>21477.83</v>
      </c>
      <c r="J66" s="6" t="n">
        <v>0.09</v>
      </c>
      <c r="K66" s="6" t="n">
        <v>65.0106</v>
      </c>
      <c r="L66" s="6" t="n">
        <v>58.36</v>
      </c>
      <c r="M66" s="6" t="n">
        <v>0.14</v>
      </c>
      <c r="N66" s="6" t="n">
        <v>0.11</v>
      </c>
    </row>
    <row collapsed="false" customFormat="false" customHeight="false" hidden="false" ht="12.1" outlineLevel="0" r="67">
      <c r="A67" s="33" t="n">
        <v>44204</v>
      </c>
      <c r="B67" s="16" t="s">
        <v>681</v>
      </c>
      <c r="C67" s="16" t="s">
        <v>63</v>
      </c>
      <c r="D67" s="16" t="s">
        <v>64</v>
      </c>
      <c r="E67" s="7" t="n">
        <v>12</v>
      </c>
      <c r="F67" s="16" t="s">
        <v>19</v>
      </c>
      <c r="G67" s="6" t="n">
        <v>38.4154</v>
      </c>
      <c r="H67" s="6" t="n">
        <v>29.39</v>
      </c>
      <c r="I67" s="6" t="n">
        <v>2233.34</v>
      </c>
      <c r="J67" s="6" t="n">
        <v>0.62</v>
      </c>
      <c r="K67" s="6" t="n">
        <v>460.9844</v>
      </c>
      <c r="L67" s="6" t="n">
        <v>415.18</v>
      </c>
      <c r="M67" s="6" t="n">
        <v>1.55</v>
      </c>
      <c r="N67" s="6" t="n">
        <v>1.59</v>
      </c>
    </row>
    <row collapsed="false" customFormat="false" customHeight="false" hidden="false" ht="12.1" outlineLevel="0" r="68">
      <c r="A68" s="33" t="n">
        <v>44210</v>
      </c>
      <c r="B68" s="16" t="s">
        <v>681</v>
      </c>
      <c r="C68" s="16" t="s">
        <v>75</v>
      </c>
      <c r="D68" s="16" t="s">
        <v>76</v>
      </c>
      <c r="E68" s="7" t="n">
        <v>400</v>
      </c>
      <c r="F68" s="16" t="s">
        <v>44</v>
      </c>
      <c r="G68" s="6" t="n">
        <v>2.391</v>
      </c>
      <c r="H68" s="6" t="n">
        <v>56.945</v>
      </c>
      <c r="I68" s="6" t="n">
        <v>38.77</v>
      </c>
      <c r="J68" s="6" t="n">
        <v>124</v>
      </c>
      <c r="K68" s="6" t="n">
        <v>956.4</v>
      </c>
      <c r="L68" s="6" t="n">
        <v>832.4</v>
      </c>
      <c r="M68" s="6" t="n">
        <v>5.37</v>
      </c>
      <c r="N68" s="6" t="n">
        <v>3.65</v>
      </c>
    </row>
    <row collapsed="false" customFormat="false" customHeight="false" hidden="false" ht="12.1" outlineLevel="0" r="69">
      <c r="A69" s="33" t="n">
        <v>44210</v>
      </c>
      <c r="B69" s="16" t="s">
        <v>681</v>
      </c>
      <c r="C69" s="16" t="s">
        <v>24</v>
      </c>
      <c r="D69" s="16" t="s">
        <v>25</v>
      </c>
      <c r="E69" s="7" t="n">
        <v>5</v>
      </c>
      <c r="F69" s="16" t="s">
        <v>19</v>
      </c>
      <c r="G69" s="6" t="n">
        <v>95.5843</v>
      </c>
      <c r="H69" s="6" t="n">
        <v>111.15</v>
      </c>
      <c r="I69" s="6" t="n">
        <v>6514.89</v>
      </c>
      <c r="J69" s="6" t="n">
        <v>0.65</v>
      </c>
      <c r="K69" s="6" t="n">
        <v>477.9216</v>
      </c>
      <c r="L69" s="6" t="n">
        <v>430.13</v>
      </c>
      <c r="M69" s="6" t="n">
        <v>1.32</v>
      </c>
      <c r="N69" s="6" t="n">
        <v>1.05</v>
      </c>
    </row>
    <row collapsed="false" customFormat="false" customHeight="false" hidden="false" ht="12.1" outlineLevel="0" r="70">
      <c r="A70" s="33" t="n">
        <v>44231</v>
      </c>
      <c r="B70" s="16" t="s">
        <v>681</v>
      </c>
      <c r="C70" s="16" t="s">
        <v>33</v>
      </c>
      <c r="D70" s="16" t="s">
        <v>34</v>
      </c>
      <c r="E70" s="7" t="n">
        <v>8</v>
      </c>
      <c r="F70" s="16" t="s">
        <v>19</v>
      </c>
      <c r="G70" s="6" t="n">
        <v>26.4759</v>
      </c>
      <c r="H70" s="6" t="n">
        <v>57.332</v>
      </c>
      <c r="I70" s="6" t="n">
        <v>3670.18</v>
      </c>
      <c r="J70" s="6" t="n">
        <v>0.28</v>
      </c>
      <c r="K70" s="6" t="n">
        <v>211.807</v>
      </c>
      <c r="L70" s="6" t="n">
        <v>190.5</v>
      </c>
      <c r="M70" s="6" t="n">
        <v>0.65</v>
      </c>
      <c r="N70" s="6" t="n">
        <v>0.55</v>
      </c>
    </row>
    <row collapsed="false" customFormat="false" customHeight="false" hidden="false" ht="12.1" outlineLevel="0" r="71">
      <c r="A71" s="33" t="n">
        <v>44236</v>
      </c>
      <c r="B71" s="16" t="s">
        <v>681</v>
      </c>
      <c r="C71" s="16" t="s">
        <v>65</v>
      </c>
      <c r="D71" s="16" t="s">
        <v>66</v>
      </c>
      <c r="E71" s="7" t="n">
        <v>5</v>
      </c>
      <c r="F71" s="16" t="s">
        <v>19</v>
      </c>
      <c r="G71" s="6" t="n">
        <v>14.852</v>
      </c>
      <c r="H71" s="6" t="n">
        <v>42.5247</v>
      </c>
      <c r="I71" s="6" t="n">
        <v>2523.58</v>
      </c>
      <c r="J71" s="6" t="n">
        <v>0.1</v>
      </c>
      <c r="K71" s="6" t="n">
        <v>74.2602</v>
      </c>
      <c r="L71" s="6" t="n">
        <v>66.83</v>
      </c>
      <c r="M71" s="6" t="n">
        <v>0.53</v>
      </c>
      <c r="N71" s="6" t="n">
        <v>0.42</v>
      </c>
    </row>
    <row collapsed="false" customFormat="false" customHeight="false" hidden="false" ht="12.1" outlineLevel="0" r="72">
      <c r="A72" s="33" t="n">
        <v>44238</v>
      </c>
      <c r="B72" s="16" t="s">
        <v>681</v>
      </c>
      <c r="C72" s="16" t="s">
        <v>36</v>
      </c>
      <c r="D72" s="16" t="s">
        <v>37</v>
      </c>
      <c r="E72" s="7" t="n">
        <v>2</v>
      </c>
      <c r="F72" s="16" t="s">
        <v>19</v>
      </c>
      <c r="G72" s="6" t="n">
        <v>23.6328</v>
      </c>
      <c r="H72" s="6" t="n">
        <v>206.12</v>
      </c>
      <c r="I72" s="6" t="n">
        <v>13657.33</v>
      </c>
      <c r="J72" s="6" t="n">
        <v>0.06</v>
      </c>
      <c r="K72" s="6" t="n">
        <v>47.2657</v>
      </c>
      <c r="L72" s="6" t="n">
        <v>42.83</v>
      </c>
      <c r="M72" s="6" t="n">
        <v>0.16</v>
      </c>
      <c r="N72" s="6" t="n">
        <v>0.14</v>
      </c>
    </row>
    <row collapsed="false" customFormat="false" customHeight="false" hidden="false" ht="12.1" outlineLevel="0" r="73">
      <c r="A73" s="33" t="n">
        <v>44245</v>
      </c>
      <c r="B73" s="16" t="s">
        <v>681</v>
      </c>
      <c r="C73" s="16" t="s">
        <v>91</v>
      </c>
      <c r="D73" s="16" t="s">
        <v>92</v>
      </c>
      <c r="E73" s="7" t="n">
        <v>2</v>
      </c>
      <c r="F73" s="16" t="s">
        <v>19</v>
      </c>
      <c r="G73" s="6" t="n">
        <v>34.5229</v>
      </c>
      <c r="H73" s="6" t="n">
        <v>49.092</v>
      </c>
      <c r="I73" s="6" t="n">
        <v>3396.3</v>
      </c>
      <c r="J73" s="6" t="n">
        <v>0.09</v>
      </c>
      <c r="K73" s="6" t="n">
        <v>69.0458</v>
      </c>
      <c r="L73" s="6" t="n">
        <v>62.41</v>
      </c>
      <c r="M73" s="6" t="n">
        <v>0.92</v>
      </c>
      <c r="N73" s="6" t="n">
        <v>0.86</v>
      </c>
    </row>
    <row collapsed="false" customFormat="false" customHeight="false" hidden="false" ht="12.1" outlineLevel="0" r="74">
      <c r="A74" s="33" t="n">
        <v>44258</v>
      </c>
      <c r="B74" s="16" t="s">
        <v>681</v>
      </c>
      <c r="C74" s="16" t="s">
        <v>46</v>
      </c>
      <c r="D74" s="16" t="s">
        <v>47</v>
      </c>
      <c r="E74" s="7" t="n">
        <v>2</v>
      </c>
      <c r="F74" s="16" t="s">
        <v>19</v>
      </c>
      <c r="G74" s="6" t="n">
        <v>48.4741</v>
      </c>
      <c r="H74" s="6" t="n">
        <v>136.39</v>
      </c>
      <c r="I74" s="6" t="n">
        <v>7025.4</v>
      </c>
      <c r="J74" s="6" t="n">
        <v>0.13</v>
      </c>
      <c r="K74" s="6" t="n">
        <v>96.9482</v>
      </c>
      <c r="L74" s="6" t="n">
        <v>87.25</v>
      </c>
      <c r="M74" s="6" t="n">
        <v>0.62</v>
      </c>
      <c r="N74" s="6" t="n">
        <v>0.43</v>
      </c>
    </row>
    <row collapsed="false" customFormat="false" customHeight="false" hidden="false" ht="12.1" outlineLevel="0" r="75">
      <c r="A75" s="33" t="n">
        <v>44286</v>
      </c>
      <c r="B75" s="16" t="s">
        <v>681</v>
      </c>
      <c r="C75" s="16" t="s">
        <v>79</v>
      </c>
      <c r="D75" s="16" t="s">
        <v>80</v>
      </c>
      <c r="E75" s="7" t="n">
        <v>2</v>
      </c>
      <c r="F75" s="16" t="s">
        <v>19</v>
      </c>
      <c r="G75" s="6" t="n">
        <v>37.0941</v>
      </c>
      <c r="H75" s="6" t="n">
        <v>62.82</v>
      </c>
      <c r="I75" s="6" t="n">
        <v>3246.71</v>
      </c>
      <c r="J75" s="6" t="n">
        <v>0.1</v>
      </c>
      <c r="K75" s="6" t="n">
        <v>74.1883</v>
      </c>
      <c r="L75" s="6" t="n">
        <v>66.62</v>
      </c>
      <c r="M75" s="6" t="n">
        <v>1.03</v>
      </c>
      <c r="N75" s="6" t="n">
        <v>0.7</v>
      </c>
    </row>
    <row collapsed="false" customFormat="false" customHeight="false" hidden="false" ht="12.1" outlineLevel="0" r="76">
      <c r="A76" s="33" t="n">
        <v>44287</v>
      </c>
      <c r="B76" s="16" t="s">
        <v>681</v>
      </c>
      <c r="C76" s="16" t="s">
        <v>21</v>
      </c>
      <c r="D76" s="16" t="s">
        <v>22</v>
      </c>
      <c r="E76" s="7" t="n">
        <v>4</v>
      </c>
      <c r="F76" s="16" t="s">
        <v>19</v>
      </c>
      <c r="G76" s="6" t="n">
        <v>68.0736</v>
      </c>
      <c r="H76" s="6" t="n">
        <v>152.23</v>
      </c>
      <c r="I76" s="6" t="n">
        <v>7427.4</v>
      </c>
      <c r="J76" s="6" t="n">
        <v>0.36</v>
      </c>
      <c r="K76" s="6" t="n">
        <v>272.2943</v>
      </c>
      <c r="L76" s="6" t="n">
        <v>245.06</v>
      </c>
      <c r="M76" s="6" t="n">
        <v>0.82</v>
      </c>
      <c r="N76" s="6" t="n">
        <v>0.53</v>
      </c>
    </row>
    <row collapsed="false" customFormat="false" customHeight="false" hidden="false" ht="12.1" outlineLevel="0" r="77">
      <c r="A77" s="33" t="n">
        <v>44291</v>
      </c>
      <c r="B77" s="16" t="s">
        <v>681</v>
      </c>
      <c r="C77" s="16" t="s">
        <v>30</v>
      </c>
      <c r="D77" s="16" t="s">
        <v>31</v>
      </c>
      <c r="E77" s="7" t="n">
        <v>8</v>
      </c>
      <c r="F77" s="16" t="s">
        <v>19</v>
      </c>
      <c r="G77" s="6" t="n">
        <v>28.1472</v>
      </c>
      <c r="H77" s="6" t="n">
        <v>51.98</v>
      </c>
      <c r="I77" s="6" t="n">
        <v>3025.43</v>
      </c>
      <c r="J77" s="6" t="n">
        <v>0.3</v>
      </c>
      <c r="K77" s="6" t="n">
        <v>225.1773</v>
      </c>
      <c r="L77" s="6" t="n">
        <v>202.36</v>
      </c>
      <c r="M77" s="6" t="n">
        <v>0.84</v>
      </c>
      <c r="N77" s="6" t="n">
        <v>0.64</v>
      </c>
    </row>
    <row collapsed="false" customFormat="false" customHeight="false" hidden="false" ht="12.1" outlineLevel="0" r="78">
      <c r="A78" s="33" t="n">
        <v>44292</v>
      </c>
      <c r="B78" s="16" t="s">
        <v>681</v>
      </c>
      <c r="C78" s="16" t="s">
        <v>49</v>
      </c>
      <c r="D78" s="16" t="s">
        <v>50</v>
      </c>
      <c r="E78" s="7" t="n">
        <v>16</v>
      </c>
      <c r="F78" s="16" t="s">
        <v>19</v>
      </c>
      <c r="G78" s="6" t="n">
        <v>18.6151</v>
      </c>
      <c r="H78" s="6" t="n">
        <v>30.26</v>
      </c>
      <c r="I78" s="6" t="n">
        <v>1248.92</v>
      </c>
      <c r="J78" s="6" t="n">
        <v>0.39</v>
      </c>
      <c r="K78" s="6" t="n">
        <v>297.841</v>
      </c>
      <c r="L78" s="6" t="n">
        <v>267.96</v>
      </c>
      <c r="M78" s="6" t="n">
        <v>1.34</v>
      </c>
      <c r="N78" s="6" t="n">
        <v>0.72</v>
      </c>
    </row>
    <row collapsed="false" customFormat="false" customHeight="false" hidden="false" ht="12.1" outlineLevel="0" r="79">
      <c r="A79" s="33" t="n">
        <v>44294</v>
      </c>
      <c r="B79" s="16" t="s">
        <v>681</v>
      </c>
      <c r="C79" s="16" t="s">
        <v>27</v>
      </c>
      <c r="D79" s="16" t="s">
        <v>28</v>
      </c>
      <c r="E79" s="7" t="n">
        <v>2</v>
      </c>
      <c r="F79" s="16" t="s">
        <v>19</v>
      </c>
      <c r="G79" s="6" t="n">
        <v>34.2201</v>
      </c>
      <c r="H79" s="6" t="n">
        <v>371.08</v>
      </c>
      <c r="I79" s="6" t="n">
        <v>21477.83</v>
      </c>
      <c r="J79" s="6" t="n">
        <v>0.09</v>
      </c>
      <c r="K79" s="6" t="n">
        <v>68.4402</v>
      </c>
      <c r="L79" s="6" t="n">
        <v>61.44</v>
      </c>
      <c r="M79" s="6" t="n">
        <v>0.14</v>
      </c>
      <c r="N79" s="6" t="n">
        <v>0.11</v>
      </c>
    </row>
    <row collapsed="false" customFormat="false" customHeight="false" hidden="false" ht="12.1" outlineLevel="0" r="80">
      <c r="A80" s="33" t="n">
        <v>44294</v>
      </c>
      <c r="B80" s="16" t="s">
        <v>681</v>
      </c>
      <c r="C80" s="16" t="s">
        <v>63</v>
      </c>
      <c r="D80" s="16" t="s">
        <v>64</v>
      </c>
      <c r="E80" s="7" t="n">
        <v>12</v>
      </c>
      <c r="F80" s="16" t="s">
        <v>19</v>
      </c>
      <c r="G80" s="6" t="n">
        <v>40.442</v>
      </c>
      <c r="H80" s="6" t="n">
        <v>30.93</v>
      </c>
      <c r="I80" s="6" t="n">
        <v>2233.34</v>
      </c>
      <c r="J80" s="6" t="n">
        <v>0.62</v>
      </c>
      <c r="K80" s="6" t="n">
        <v>485.3035</v>
      </c>
      <c r="L80" s="6" t="n">
        <v>437.08</v>
      </c>
      <c r="M80" s="6" t="n">
        <v>1.63</v>
      </c>
      <c r="N80" s="6" t="n">
        <v>1.51</v>
      </c>
    </row>
    <row collapsed="false" customFormat="false" customHeight="false" hidden="false" ht="12.1" outlineLevel="0" r="81">
      <c r="A81" s="33" t="n">
        <v>44300</v>
      </c>
      <c r="B81" s="16" t="s">
        <v>681</v>
      </c>
      <c r="C81" s="16" t="s">
        <v>24</v>
      </c>
      <c r="D81" s="16" t="s">
        <v>25</v>
      </c>
      <c r="E81" s="7" t="n">
        <v>5</v>
      </c>
      <c r="F81" s="16" t="s">
        <v>19</v>
      </c>
      <c r="G81" s="6" t="n">
        <v>100.4296</v>
      </c>
      <c r="H81" s="6" t="n">
        <v>108.22</v>
      </c>
      <c r="I81" s="6" t="n">
        <v>6514.89</v>
      </c>
      <c r="J81" s="6" t="n">
        <v>0.65</v>
      </c>
      <c r="K81" s="6" t="n">
        <v>502.1478</v>
      </c>
      <c r="L81" s="6" t="n">
        <v>451.93</v>
      </c>
      <c r="M81" s="6" t="n">
        <v>1.39</v>
      </c>
      <c r="N81" s="6" t="n">
        <v>1.08</v>
      </c>
    </row>
    <row collapsed="false" customFormat="false" customHeight="false" hidden="false" ht="12.1" outlineLevel="0" r="82">
      <c r="A82" s="33" t="n">
        <v>44322</v>
      </c>
      <c r="B82" s="16" t="s">
        <v>681</v>
      </c>
      <c r="C82" s="16" t="s">
        <v>33</v>
      </c>
      <c r="D82" s="16" t="s">
        <v>34</v>
      </c>
      <c r="E82" s="7" t="n">
        <v>8</v>
      </c>
      <c r="F82" s="16" t="s">
        <v>19</v>
      </c>
      <c r="G82" s="6" t="n">
        <v>26.0519</v>
      </c>
      <c r="H82" s="6" t="n">
        <v>56.85</v>
      </c>
      <c r="I82" s="6" t="n">
        <v>3670.18</v>
      </c>
      <c r="J82" s="6" t="n">
        <v>0.28</v>
      </c>
      <c r="K82" s="6" t="n">
        <v>208.415</v>
      </c>
      <c r="L82" s="6" t="n">
        <v>187.45</v>
      </c>
      <c r="M82" s="6" t="n">
        <v>0.64</v>
      </c>
      <c r="N82" s="6" t="n">
        <v>0.55</v>
      </c>
    </row>
    <row collapsed="false" customFormat="false" customHeight="false" hidden="false" ht="12.1" outlineLevel="0" r="83">
      <c r="A83" s="33" t="n">
        <v>44328</v>
      </c>
      <c r="B83" s="16" t="s">
        <v>681</v>
      </c>
      <c r="C83" s="16" t="s">
        <v>42</v>
      </c>
      <c r="D83" s="16" t="s">
        <v>43</v>
      </c>
      <c r="E83" s="7" t="n">
        <v>130</v>
      </c>
      <c r="F83" s="16" t="s">
        <v>44</v>
      </c>
      <c r="G83" s="6" t="n">
        <v>18.7</v>
      </c>
      <c r="H83" s="6" t="n">
        <v>302.02</v>
      </c>
      <c r="I83" s="6" t="n">
        <v>233.91</v>
      </c>
      <c r="J83" s="6" t="n">
        <v>316</v>
      </c>
      <c r="K83" s="6" t="n">
        <v>2431</v>
      </c>
      <c r="L83" s="6" t="n">
        <v>2115</v>
      </c>
      <c r="M83" s="6" t="n">
        <v>6.96</v>
      </c>
      <c r="N83" s="6" t="n">
        <v>5.39</v>
      </c>
    </row>
    <row collapsed="false" customFormat="false" customHeight="false" hidden="false" ht="12.1" outlineLevel="0" r="84">
      <c r="A84" s="33" t="n">
        <v>44330</v>
      </c>
      <c r="B84" s="16" t="s">
        <v>681</v>
      </c>
      <c r="C84" s="16" t="s">
        <v>52</v>
      </c>
      <c r="D84" s="16" t="s">
        <v>53</v>
      </c>
      <c r="E84" s="7" t="n">
        <v>160</v>
      </c>
      <c r="F84" s="16" t="s">
        <v>44</v>
      </c>
      <c r="G84" s="6" t="n">
        <v>9.45</v>
      </c>
      <c r="H84" s="6" t="n">
        <v>175.35</v>
      </c>
      <c r="I84" s="6" t="n">
        <v>140.78</v>
      </c>
      <c r="J84" s="6" t="n">
        <v>197</v>
      </c>
      <c r="K84" s="6" t="n">
        <v>1512</v>
      </c>
      <c r="L84" s="6" t="n">
        <v>1315</v>
      </c>
      <c r="M84" s="6" t="n">
        <v>5.84</v>
      </c>
      <c r="N84" s="6" t="n">
        <v>4.69</v>
      </c>
    </row>
    <row collapsed="false" customFormat="false" customHeight="false" hidden="false" ht="12.1" outlineLevel="0" r="85">
      <c r="A85" s="33" t="n">
        <v>44333</v>
      </c>
      <c r="B85" s="16" t="s">
        <v>681</v>
      </c>
      <c r="C85" s="16" t="s">
        <v>69</v>
      </c>
      <c r="D85" s="16" t="s">
        <v>70</v>
      </c>
      <c r="E85" s="7" t="n">
        <v>30</v>
      </c>
      <c r="F85" s="16" t="s">
        <v>44</v>
      </c>
      <c r="G85" s="6" t="n">
        <v>22.51</v>
      </c>
      <c r="H85" s="6" t="n">
        <v>959.3</v>
      </c>
      <c r="I85" s="6" t="n">
        <v>396.67</v>
      </c>
      <c r="J85" s="6" t="n">
        <v>88</v>
      </c>
      <c r="K85" s="6" t="n">
        <v>675.3</v>
      </c>
      <c r="L85" s="6" t="n">
        <v>587.3</v>
      </c>
      <c r="M85" s="6" t="n">
        <v>4.94</v>
      </c>
      <c r="N85" s="6" t="n">
        <v>2.04</v>
      </c>
    </row>
    <row collapsed="false" customFormat="false" customHeight="false" hidden="false" ht="12.1" outlineLevel="0" r="86">
      <c r="A86" s="33" t="n">
        <v>44329</v>
      </c>
      <c r="B86" s="16" t="s">
        <v>681</v>
      </c>
      <c r="C86" s="16" t="s">
        <v>36</v>
      </c>
      <c r="D86" s="16" t="s">
        <v>37</v>
      </c>
      <c r="E86" s="7" t="n">
        <v>2</v>
      </c>
      <c r="F86" s="16" t="s">
        <v>19</v>
      </c>
      <c r="G86" s="6" t="n">
        <v>23.6928</v>
      </c>
      <c r="H86" s="6" t="n">
        <v>220.63</v>
      </c>
      <c r="I86" s="6" t="n">
        <v>13657.33</v>
      </c>
      <c r="J86" s="6" t="n">
        <v>0.06</v>
      </c>
      <c r="K86" s="6" t="n">
        <v>47.3856</v>
      </c>
      <c r="L86" s="6" t="n">
        <v>42.94</v>
      </c>
      <c r="M86" s="6" t="n">
        <v>0.16</v>
      </c>
      <c r="N86" s="6" t="n">
        <v>0.13</v>
      </c>
    </row>
    <row collapsed="false" customFormat="false" customHeight="false" hidden="false" ht="12.1" outlineLevel="0" r="87">
      <c r="A87" s="33" t="n">
        <v>44333</v>
      </c>
      <c r="B87" s="16" t="s">
        <v>681</v>
      </c>
      <c r="C87" s="16" t="s">
        <v>69</v>
      </c>
      <c r="D87" s="16" t="s">
        <v>70</v>
      </c>
      <c r="E87" s="7" t="n">
        <v>30</v>
      </c>
      <c r="F87" s="16" t="s">
        <v>44</v>
      </c>
      <c r="G87" s="6" t="n">
        <v>22.92</v>
      </c>
      <c r="H87" s="6" t="n">
        <v>959.3</v>
      </c>
      <c r="I87" s="6" t="n">
        <v>396.67</v>
      </c>
      <c r="J87" s="6" t="n">
        <v>89</v>
      </c>
      <c r="K87" s="6" t="n">
        <v>687.6</v>
      </c>
      <c r="L87" s="6" t="n">
        <v>598.6</v>
      </c>
      <c r="M87" s="6" t="n">
        <v>5.03</v>
      </c>
      <c r="N87" s="6" t="n">
        <v>2.08</v>
      </c>
    </row>
    <row collapsed="false" customFormat="false" customHeight="false" hidden="false" ht="12.1" outlineLevel="0" r="88">
      <c r="A88" s="33" t="n">
        <v>44334</v>
      </c>
      <c r="B88" s="16" t="s">
        <v>681</v>
      </c>
      <c r="C88" s="16" t="s">
        <v>65</v>
      </c>
      <c r="D88" s="16" t="s">
        <v>66</v>
      </c>
      <c r="E88" s="7" t="n">
        <v>5</v>
      </c>
      <c r="F88" s="16" t="s">
        <v>19</v>
      </c>
      <c r="G88" s="6" t="n">
        <v>17.7249</v>
      </c>
      <c r="H88" s="6" t="n">
        <v>61.57</v>
      </c>
      <c r="I88" s="6" t="n">
        <v>2523.58</v>
      </c>
      <c r="J88" s="6" t="n">
        <v>0.12</v>
      </c>
      <c r="K88" s="6" t="n">
        <v>88.6244</v>
      </c>
      <c r="L88" s="6" t="n">
        <v>79.76</v>
      </c>
      <c r="M88" s="6" t="n">
        <v>0.63</v>
      </c>
      <c r="N88" s="6" t="n">
        <v>0.35</v>
      </c>
    </row>
    <row collapsed="false" customFormat="false" customHeight="false" hidden="false" ht="12.1" outlineLevel="0" r="89">
      <c r="A89" s="33" t="n">
        <v>44336</v>
      </c>
      <c r="B89" s="16" t="s">
        <v>681</v>
      </c>
      <c r="C89" s="16" t="s">
        <v>91</v>
      </c>
      <c r="D89" s="16" t="s">
        <v>92</v>
      </c>
      <c r="E89" s="7" t="n">
        <v>2</v>
      </c>
      <c r="F89" s="16" t="s">
        <v>19</v>
      </c>
      <c r="G89" s="6" t="n">
        <v>34.4812</v>
      </c>
      <c r="H89" s="6" t="n">
        <v>54.81</v>
      </c>
      <c r="I89" s="6" t="n">
        <v>3396.3</v>
      </c>
      <c r="J89" s="6" t="n">
        <v>0.09</v>
      </c>
      <c r="K89" s="6" t="n">
        <v>68.9624</v>
      </c>
      <c r="L89" s="6" t="n">
        <v>62.33</v>
      </c>
      <c r="M89" s="6" t="n">
        <v>0.92</v>
      </c>
      <c r="N89" s="6" t="n">
        <v>0.77</v>
      </c>
    </row>
    <row collapsed="false" customFormat="false" customHeight="false" hidden="false" ht="12.1" outlineLevel="0" r="90">
      <c r="A90" s="33" t="n">
        <v>44349</v>
      </c>
      <c r="B90" s="16" t="s">
        <v>681</v>
      </c>
      <c r="C90" s="16" t="s">
        <v>46</v>
      </c>
      <c r="D90" s="16" t="s">
        <v>47</v>
      </c>
      <c r="E90" s="7" t="n">
        <v>2</v>
      </c>
      <c r="F90" s="16" t="s">
        <v>19</v>
      </c>
      <c r="G90" s="6" t="n">
        <v>49.8039</v>
      </c>
      <c r="H90" s="6" t="n">
        <v>133.26</v>
      </c>
      <c r="I90" s="6" t="n">
        <v>7025.4</v>
      </c>
      <c r="J90" s="6" t="n">
        <v>0.14</v>
      </c>
      <c r="K90" s="6" t="n">
        <v>99.6079</v>
      </c>
      <c r="L90" s="6" t="n">
        <v>89.35</v>
      </c>
      <c r="M90" s="6" t="n">
        <v>0.64</v>
      </c>
      <c r="N90" s="6" t="n">
        <v>0.46</v>
      </c>
    </row>
    <row collapsed="false" customFormat="false" customHeight="false" hidden="false" ht="12.1" outlineLevel="0" r="91">
      <c r="A91" s="33" t="n">
        <v>44364</v>
      </c>
      <c r="B91" s="16" t="s">
        <v>681</v>
      </c>
      <c r="C91" s="16" t="s">
        <v>75</v>
      </c>
      <c r="D91" s="16" t="s">
        <v>76</v>
      </c>
      <c r="E91" s="7" t="n">
        <v>400</v>
      </c>
      <c r="F91" s="16" t="s">
        <v>44</v>
      </c>
      <c r="G91" s="6" t="n">
        <v>0.945</v>
      </c>
      <c r="H91" s="6" t="n">
        <v>63.535</v>
      </c>
      <c r="I91" s="6" t="n">
        <v>38.77</v>
      </c>
      <c r="J91" s="6" t="n">
        <v>49</v>
      </c>
      <c r="K91" s="6" t="n">
        <v>378</v>
      </c>
      <c r="L91" s="6" t="n">
        <v>329</v>
      </c>
      <c r="M91" s="6" t="n">
        <v>2.12</v>
      </c>
      <c r="N91" s="6" t="n">
        <v>1.29</v>
      </c>
    </row>
    <row collapsed="false" customFormat="false" customHeight="false" hidden="false" ht="12.1" outlineLevel="0" r="92">
      <c r="A92" s="33" t="n">
        <v>44364</v>
      </c>
      <c r="B92" s="16" t="s">
        <v>681</v>
      </c>
      <c r="C92" s="16" t="s">
        <v>75</v>
      </c>
      <c r="D92" s="16" t="s">
        <v>76</v>
      </c>
      <c r="E92" s="7" t="n">
        <v>400</v>
      </c>
      <c r="F92" s="16" t="s">
        <v>44</v>
      </c>
      <c r="G92" s="6" t="n">
        <v>1.795</v>
      </c>
      <c r="H92" s="6" t="n">
        <v>63.535</v>
      </c>
      <c r="I92" s="6" t="n">
        <v>38.77</v>
      </c>
      <c r="J92" s="6" t="n">
        <v>93</v>
      </c>
      <c r="K92" s="6" t="n">
        <v>718</v>
      </c>
      <c r="L92" s="6" t="n">
        <v>625</v>
      </c>
      <c r="M92" s="6" t="n">
        <v>4.03</v>
      </c>
      <c r="N92" s="6" t="n">
        <v>2.46</v>
      </c>
    </row>
    <row collapsed="false" customFormat="false" customHeight="false" hidden="false" ht="12.1" outlineLevel="0" r="93">
      <c r="A93" s="33" t="n">
        <v>44378</v>
      </c>
      <c r="B93" s="16" t="s">
        <v>681</v>
      </c>
      <c r="C93" s="16" t="s">
        <v>79</v>
      </c>
      <c r="D93" s="16" t="s">
        <v>80</v>
      </c>
      <c r="E93" s="7" t="n">
        <v>2</v>
      </c>
      <c r="F93" s="16" t="s">
        <v>19</v>
      </c>
      <c r="G93" s="6" t="n">
        <v>35.6345</v>
      </c>
      <c r="H93" s="6" t="n">
        <v>66.33</v>
      </c>
      <c r="I93" s="6" t="n">
        <v>3246.71</v>
      </c>
      <c r="J93" s="6" t="n">
        <v>0.1</v>
      </c>
      <c r="K93" s="6" t="n">
        <v>71.2689</v>
      </c>
      <c r="L93" s="6" t="n">
        <v>64</v>
      </c>
      <c r="M93" s="6" t="n">
        <v>0.99</v>
      </c>
      <c r="N93" s="6" t="n">
        <v>0.66</v>
      </c>
    </row>
    <row collapsed="false" customFormat="false" customHeight="false" hidden="false" ht="12.1" outlineLevel="0" r="94">
      <c r="A94" s="33" t="n">
        <v>44379</v>
      </c>
      <c r="B94" s="16" t="s">
        <v>681</v>
      </c>
      <c r="C94" s="16" t="s">
        <v>30</v>
      </c>
      <c r="D94" s="16" t="s">
        <v>31</v>
      </c>
      <c r="E94" s="7" t="n">
        <v>8</v>
      </c>
      <c r="F94" s="16" t="s">
        <v>19</v>
      </c>
      <c r="G94" s="6" t="n">
        <v>26.9762</v>
      </c>
      <c r="H94" s="6" t="n">
        <v>53.07</v>
      </c>
      <c r="I94" s="6" t="n">
        <v>3025.43</v>
      </c>
      <c r="J94" s="6" t="n">
        <v>0.3</v>
      </c>
      <c r="K94" s="6" t="n">
        <v>215.8095</v>
      </c>
      <c r="L94" s="6" t="n">
        <v>193.94</v>
      </c>
      <c r="M94" s="6" t="n">
        <v>0.8</v>
      </c>
      <c r="N94" s="6" t="n">
        <v>0.63</v>
      </c>
    </row>
    <row collapsed="false" customFormat="false" customHeight="false" hidden="false" ht="12.1" outlineLevel="0" r="95">
      <c r="A95" s="33" t="n">
        <v>44379</v>
      </c>
      <c r="B95" s="16" t="s">
        <v>681</v>
      </c>
      <c r="C95" s="16" t="s">
        <v>21</v>
      </c>
      <c r="D95" s="16" t="s">
        <v>22</v>
      </c>
      <c r="E95" s="7" t="n">
        <v>4</v>
      </c>
      <c r="F95" s="16" t="s">
        <v>19</v>
      </c>
      <c r="G95" s="6" t="n">
        <v>65.6177</v>
      </c>
      <c r="H95" s="6" t="n">
        <v>156.18</v>
      </c>
      <c r="I95" s="6" t="n">
        <v>7427.4</v>
      </c>
      <c r="J95" s="6" t="n">
        <v>0.36</v>
      </c>
      <c r="K95" s="6" t="n">
        <v>262.471</v>
      </c>
      <c r="L95" s="6" t="n">
        <v>236.22</v>
      </c>
      <c r="M95" s="6" t="n">
        <v>0.8</v>
      </c>
      <c r="N95" s="6" t="n">
        <v>0.52</v>
      </c>
    </row>
    <row collapsed="false" customFormat="false" customHeight="false" hidden="false" ht="12.1" outlineLevel="0" r="96">
      <c r="A96" s="33" t="n">
        <v>44383</v>
      </c>
      <c r="B96" s="16" t="s">
        <v>681</v>
      </c>
      <c r="C96" s="16" t="s">
        <v>49</v>
      </c>
      <c r="D96" s="16" t="s">
        <v>50</v>
      </c>
      <c r="E96" s="7" t="n">
        <v>16</v>
      </c>
      <c r="F96" s="16" t="s">
        <v>19</v>
      </c>
      <c r="G96" s="6" t="n">
        <v>8.8025</v>
      </c>
      <c r="H96" s="6" t="n">
        <v>33.4</v>
      </c>
      <c r="I96" s="6" t="n">
        <v>1248.92</v>
      </c>
      <c r="J96" s="6" t="n">
        <v>0.19</v>
      </c>
      <c r="K96" s="6" t="n">
        <v>140.8397</v>
      </c>
      <c r="L96" s="6" t="n">
        <v>126.9</v>
      </c>
      <c r="M96" s="6" t="n">
        <v>0.64</v>
      </c>
      <c r="N96" s="6" t="n">
        <v>0.32</v>
      </c>
    </row>
    <row collapsed="false" customFormat="false" customHeight="false" hidden="false" ht="12.1" outlineLevel="0" r="97">
      <c r="A97" s="33" t="n">
        <v>44386</v>
      </c>
      <c r="B97" s="16" t="s">
        <v>681</v>
      </c>
      <c r="C97" s="16" t="s">
        <v>73</v>
      </c>
      <c r="D97" s="16" t="s">
        <v>74</v>
      </c>
      <c r="E97" s="7" t="n">
        <v>23</v>
      </c>
      <c r="F97" s="16" t="s">
        <v>44</v>
      </c>
      <c r="G97" s="6" t="n">
        <v>12.3</v>
      </c>
      <c r="H97" s="6" t="n">
        <v>519.1</v>
      </c>
      <c r="I97" s="6" t="n">
        <v>658.9</v>
      </c>
      <c r="J97" s="6" t="n">
        <v>37</v>
      </c>
      <c r="K97" s="6" t="n">
        <v>282.9</v>
      </c>
      <c r="L97" s="6" t="n">
        <v>245.9</v>
      </c>
      <c r="M97" s="6" t="n">
        <v>1.62</v>
      </c>
      <c r="N97" s="6" t="n">
        <v>2.06</v>
      </c>
    </row>
    <row collapsed="false" customFormat="false" customHeight="false" hidden="false" ht="12.1" outlineLevel="0" r="98">
      <c r="A98" s="33" t="n">
        <v>44388</v>
      </c>
      <c r="B98" s="16" t="s">
        <v>681</v>
      </c>
      <c r="C98" s="16" t="s">
        <v>81</v>
      </c>
      <c r="D98" s="16" t="s">
        <v>82</v>
      </c>
      <c r="E98" s="7" t="n">
        <v>120</v>
      </c>
      <c r="F98" s="16" t="s">
        <v>44</v>
      </c>
      <c r="G98" s="6" t="n">
        <v>6.07</v>
      </c>
      <c r="H98" s="6" t="n">
        <v>143.7</v>
      </c>
      <c r="I98" s="6" t="n">
        <v>97.19</v>
      </c>
      <c r="J98" s="6" t="n">
        <v>95</v>
      </c>
      <c r="K98" s="6" t="n">
        <v>728.4</v>
      </c>
      <c r="L98" s="6" t="n">
        <v>633.4</v>
      </c>
      <c r="M98" s="6" t="n">
        <v>5.43</v>
      </c>
      <c r="N98" s="6" t="n">
        <v>3.67</v>
      </c>
    </row>
    <row collapsed="false" customFormat="false" customHeight="false" hidden="false" ht="12.1" outlineLevel="0" r="99">
      <c r="A99" s="33" t="n">
        <v>44385</v>
      </c>
      <c r="B99" s="16" t="s">
        <v>681</v>
      </c>
      <c r="C99" s="16" t="s">
        <v>27</v>
      </c>
      <c r="D99" s="16" t="s">
        <v>28</v>
      </c>
      <c r="E99" s="7" t="n">
        <v>2</v>
      </c>
      <c r="F99" s="16" t="s">
        <v>19</v>
      </c>
      <c r="G99" s="6" t="n">
        <v>32.5855</v>
      </c>
      <c r="H99" s="6" t="n">
        <v>373.48</v>
      </c>
      <c r="I99" s="6" t="n">
        <v>21477.83</v>
      </c>
      <c r="J99" s="6" t="n">
        <v>0.09</v>
      </c>
      <c r="K99" s="6" t="n">
        <v>65.171</v>
      </c>
      <c r="L99" s="6" t="n">
        <v>58.51</v>
      </c>
      <c r="M99" s="6" t="n">
        <v>0.14</v>
      </c>
      <c r="N99" s="6" t="n">
        <v>0.11</v>
      </c>
    </row>
    <row collapsed="false" customFormat="false" customHeight="false" hidden="false" ht="12.1" outlineLevel="0" r="100">
      <c r="A100" s="33" t="n">
        <v>44385</v>
      </c>
      <c r="B100" s="16" t="s">
        <v>681</v>
      </c>
      <c r="C100" s="16" t="s">
        <v>63</v>
      </c>
      <c r="D100" s="16" t="s">
        <v>64</v>
      </c>
      <c r="E100" s="7" t="n">
        <v>12</v>
      </c>
      <c r="F100" s="16" t="s">
        <v>19</v>
      </c>
      <c r="G100" s="6" t="n">
        <v>38.5102</v>
      </c>
      <c r="H100" s="6" t="n">
        <v>28.41</v>
      </c>
      <c r="I100" s="6" t="n">
        <v>2233.34</v>
      </c>
      <c r="J100" s="6" t="n">
        <v>0.62</v>
      </c>
      <c r="K100" s="6" t="n">
        <v>462.1219</v>
      </c>
      <c r="L100" s="6" t="n">
        <v>416.21</v>
      </c>
      <c r="M100" s="6" t="n">
        <v>1.55</v>
      </c>
      <c r="N100" s="6" t="n">
        <v>1.65</v>
      </c>
    </row>
    <row collapsed="false" customFormat="false" customHeight="false" hidden="false" ht="12.1" outlineLevel="0" r="101">
      <c r="A101" s="33" t="n">
        <v>44392</v>
      </c>
      <c r="B101" s="16" t="s">
        <v>681</v>
      </c>
      <c r="C101" s="16" t="s">
        <v>71</v>
      </c>
      <c r="D101" s="16" t="s">
        <v>72</v>
      </c>
      <c r="E101" s="7" t="n">
        <v>120</v>
      </c>
      <c r="F101" s="16" t="s">
        <v>44</v>
      </c>
      <c r="G101" s="6" t="n">
        <v>12.55</v>
      </c>
      <c r="H101" s="6" t="n">
        <v>280.01</v>
      </c>
      <c r="I101" s="6" t="n">
        <v>203.83</v>
      </c>
      <c r="J101" s="6" t="n">
        <v>196</v>
      </c>
      <c r="K101" s="6" t="n">
        <v>1506</v>
      </c>
      <c r="L101" s="6" t="n">
        <v>1310</v>
      </c>
      <c r="M101" s="6" t="n">
        <v>5.36</v>
      </c>
      <c r="N101" s="6" t="n">
        <v>3.9</v>
      </c>
    </row>
    <row collapsed="false" customFormat="false" customHeight="false" hidden="false" ht="12.1" outlineLevel="0" r="102">
      <c r="A102" s="33" t="n">
        <v>44391</v>
      </c>
      <c r="B102" s="16" t="s">
        <v>681</v>
      </c>
      <c r="C102" s="16" t="s">
        <v>24</v>
      </c>
      <c r="D102" s="16" t="s">
        <v>25</v>
      </c>
      <c r="E102" s="7" t="n">
        <v>5</v>
      </c>
      <c r="F102" s="16" t="s">
        <v>19</v>
      </c>
      <c r="G102" s="6" t="n">
        <v>96.2766</v>
      </c>
      <c r="H102" s="6" t="n">
        <v>117.91</v>
      </c>
      <c r="I102" s="6" t="n">
        <v>6514.89</v>
      </c>
      <c r="J102" s="6" t="n">
        <v>0.65</v>
      </c>
      <c r="K102" s="6" t="n">
        <v>481.3829</v>
      </c>
      <c r="L102" s="6" t="n">
        <v>433.24</v>
      </c>
      <c r="M102" s="6" t="n">
        <v>1.33</v>
      </c>
      <c r="N102" s="6" t="n">
        <v>0.99</v>
      </c>
    </row>
    <row collapsed="false" customFormat="false" customHeight="false" hidden="false" ht="12.1" outlineLevel="0" r="103">
      <c r="A103" s="33" t="n">
        <v>44413</v>
      </c>
      <c r="B103" s="16" t="s">
        <v>681</v>
      </c>
      <c r="C103" s="16" t="s">
        <v>33</v>
      </c>
      <c r="D103" s="16" t="s">
        <v>34</v>
      </c>
      <c r="E103" s="7" t="n">
        <v>8</v>
      </c>
      <c r="F103" s="16" t="s">
        <v>19</v>
      </c>
      <c r="G103" s="6" t="n">
        <v>25.3294</v>
      </c>
      <c r="H103" s="6" t="n">
        <v>54.06</v>
      </c>
      <c r="I103" s="6" t="n">
        <v>3670.18</v>
      </c>
      <c r="J103" s="6" t="n">
        <v>0.28</v>
      </c>
      <c r="K103" s="6" t="n">
        <v>202.6354</v>
      </c>
      <c r="L103" s="6" t="n">
        <v>182.26</v>
      </c>
      <c r="M103" s="6" t="n">
        <v>0.62</v>
      </c>
      <c r="N103" s="6" t="n">
        <v>0.58</v>
      </c>
    </row>
    <row collapsed="false" customFormat="false" customHeight="false" hidden="false" ht="12.1" outlineLevel="0" r="104">
      <c r="A104" s="33" t="n">
        <v>44419</v>
      </c>
      <c r="B104" s="16" t="s">
        <v>681</v>
      </c>
      <c r="C104" s="16" t="s">
        <v>36</v>
      </c>
      <c r="D104" s="16" t="s">
        <v>37</v>
      </c>
      <c r="E104" s="7" t="n">
        <v>2</v>
      </c>
      <c r="F104" s="16" t="s">
        <v>19</v>
      </c>
      <c r="G104" s="6" t="n">
        <v>23.5508</v>
      </c>
      <c r="H104" s="6" t="n">
        <v>237.7459</v>
      </c>
      <c r="I104" s="6" t="n">
        <v>13657.33</v>
      </c>
      <c r="J104" s="6" t="n">
        <v>0.06</v>
      </c>
      <c r="K104" s="6" t="n">
        <v>47.1016</v>
      </c>
      <c r="L104" s="6" t="n">
        <v>42.69</v>
      </c>
      <c r="M104" s="6" t="n">
        <v>0.16</v>
      </c>
      <c r="N104" s="6" t="n">
        <v>0.12</v>
      </c>
    </row>
    <row collapsed="false" customFormat="false" customHeight="false" hidden="false" ht="12.1" outlineLevel="0" r="105">
      <c r="A105" s="33" t="n">
        <v>44419</v>
      </c>
      <c r="B105" s="16" t="s">
        <v>681</v>
      </c>
      <c r="C105" s="16" t="s">
        <v>65</v>
      </c>
      <c r="D105" s="16" t="s">
        <v>66</v>
      </c>
      <c r="E105" s="7" t="n">
        <v>5</v>
      </c>
      <c r="F105" s="16" t="s">
        <v>19</v>
      </c>
      <c r="G105" s="6" t="n">
        <v>17.6631</v>
      </c>
      <c r="H105" s="6" t="n">
        <v>51.05</v>
      </c>
      <c r="I105" s="6" t="n">
        <v>2523.58</v>
      </c>
      <c r="J105" s="6" t="n">
        <v>0.12</v>
      </c>
      <c r="K105" s="6" t="n">
        <v>88.3154</v>
      </c>
      <c r="L105" s="6" t="n">
        <v>79.48</v>
      </c>
      <c r="M105" s="6" t="n">
        <v>0.63</v>
      </c>
      <c r="N105" s="6" t="n">
        <v>0.42</v>
      </c>
    </row>
    <row collapsed="false" customFormat="false" customHeight="false" hidden="false" ht="12.1" outlineLevel="0" r="106">
      <c r="A106" s="33" t="n">
        <v>44426</v>
      </c>
      <c r="B106" s="16" t="s">
        <v>681</v>
      </c>
      <c r="C106" s="16" t="s">
        <v>91</v>
      </c>
      <c r="D106" s="16" t="s">
        <v>92</v>
      </c>
      <c r="E106" s="7" t="n">
        <v>2</v>
      </c>
      <c r="F106" s="16" t="s">
        <v>19</v>
      </c>
      <c r="G106" s="6" t="n">
        <v>35.0845</v>
      </c>
      <c r="H106" s="6" t="n">
        <v>49.14</v>
      </c>
      <c r="I106" s="6" t="n">
        <v>3396.3</v>
      </c>
      <c r="J106" s="6" t="n">
        <v>0.1</v>
      </c>
      <c r="K106" s="6" t="n">
        <v>70.1689</v>
      </c>
      <c r="L106" s="6" t="n">
        <v>62.82</v>
      </c>
      <c r="M106" s="6" t="n">
        <v>0.92</v>
      </c>
      <c r="N106" s="6" t="n">
        <v>0.87</v>
      </c>
    </row>
    <row collapsed="false" customFormat="false" customHeight="false" hidden="false" ht="12.1" outlineLevel="0" r="107">
      <c r="A107" s="33" t="n">
        <v>44454</v>
      </c>
      <c r="B107" s="16" t="s">
        <v>681</v>
      </c>
      <c r="C107" s="16" t="s">
        <v>39</v>
      </c>
      <c r="D107" s="16" t="s">
        <v>40</v>
      </c>
      <c r="E107" s="7" t="n">
        <v>30</v>
      </c>
      <c r="F107" s="16" t="s">
        <v>19</v>
      </c>
      <c r="G107" s="6" t="n">
        <v>10.9076</v>
      </c>
      <c r="H107" s="6" t="n">
        <v>21.09</v>
      </c>
      <c r="I107" s="6" t="n">
        <v>657.54</v>
      </c>
      <c r="J107" s="6" t="n">
        <v>0.45</v>
      </c>
      <c r="K107" s="6" t="n">
        <v>327.227</v>
      </c>
      <c r="L107" s="6" t="n">
        <v>294.5</v>
      </c>
      <c r="M107" s="6" t="n">
        <v>1.49</v>
      </c>
      <c r="N107" s="6" t="n">
        <v>0.64</v>
      </c>
    </row>
    <row collapsed="false" customFormat="false" customHeight="false" hidden="false" ht="12.1" outlineLevel="0" r="108">
      <c r="A108" s="33" t="n">
        <v>44466</v>
      </c>
      <c r="B108" s="16" t="s">
        <v>681</v>
      </c>
      <c r="C108" s="16" t="s">
        <v>75</v>
      </c>
      <c r="D108" s="16" t="s">
        <v>76</v>
      </c>
      <c r="E108" s="7" t="n">
        <v>400</v>
      </c>
      <c r="F108" s="16" t="s">
        <v>44</v>
      </c>
      <c r="G108" s="6" t="n">
        <v>3.53</v>
      </c>
      <c r="H108" s="6" t="n">
        <v>72.59</v>
      </c>
      <c r="I108" s="6" t="n">
        <v>38.77</v>
      </c>
      <c r="J108" s="6" t="n">
        <v>184</v>
      </c>
      <c r="K108" s="6" t="n">
        <v>1412</v>
      </c>
      <c r="L108" s="6" t="n">
        <v>1228</v>
      </c>
      <c r="M108" s="6" t="n">
        <v>7.92</v>
      </c>
      <c r="N108" s="6" t="n">
        <v>4.23</v>
      </c>
    </row>
    <row collapsed="false" customFormat="false" customHeight="false" hidden="false" ht="12.1" outlineLevel="0" r="109">
      <c r="A109" s="33" t="n">
        <v>44469</v>
      </c>
      <c r="B109" s="16" t="s">
        <v>681</v>
      </c>
      <c r="C109" s="16" t="s">
        <v>79</v>
      </c>
      <c r="D109" s="16" t="s">
        <v>80</v>
      </c>
      <c r="E109" s="7" t="n">
        <v>2</v>
      </c>
      <c r="F109" s="16" t="s">
        <v>19</v>
      </c>
      <c r="G109" s="6" t="n">
        <v>35.6528</v>
      </c>
      <c r="H109" s="6" t="n">
        <v>59.84</v>
      </c>
      <c r="I109" s="6" t="n">
        <v>3246.71</v>
      </c>
      <c r="J109" s="6" t="n">
        <v>0.1</v>
      </c>
      <c r="K109" s="6" t="n">
        <v>71.3056</v>
      </c>
      <c r="L109" s="6" t="n">
        <v>64.03</v>
      </c>
      <c r="M109" s="6" t="n">
        <v>0.99</v>
      </c>
      <c r="N109" s="6" t="n">
        <v>0.74</v>
      </c>
    </row>
    <row collapsed="false" customFormat="false" customHeight="false" hidden="false" ht="12.1" outlineLevel="0" r="110">
      <c r="A110" s="33" t="n">
        <v>44468</v>
      </c>
      <c r="B110" s="16" t="s">
        <v>681</v>
      </c>
      <c r="C110" s="16" t="s">
        <v>46</v>
      </c>
      <c r="D110" s="16" t="s">
        <v>47</v>
      </c>
      <c r="E110" s="7" t="n">
        <v>2</v>
      </c>
      <c r="F110" s="16" t="s">
        <v>19</v>
      </c>
      <c r="G110" s="6" t="n">
        <v>49.3056</v>
      </c>
      <c r="H110" s="6" t="n">
        <v>129.9</v>
      </c>
      <c r="I110" s="6" t="n">
        <v>7025.4</v>
      </c>
      <c r="J110" s="6" t="n">
        <v>0.14</v>
      </c>
      <c r="K110" s="6" t="n">
        <v>98.6113</v>
      </c>
      <c r="L110" s="6" t="n">
        <v>88.46</v>
      </c>
      <c r="M110" s="6" t="n">
        <v>0.63</v>
      </c>
      <c r="N110" s="6" t="n">
        <v>0.47</v>
      </c>
    </row>
    <row collapsed="false" customFormat="false" customHeight="false" hidden="false" ht="12.1" outlineLevel="0" r="111">
      <c r="A111" s="33" t="n">
        <v>44474</v>
      </c>
      <c r="B111" s="16" t="s">
        <v>681</v>
      </c>
      <c r="C111" s="16" t="s">
        <v>30</v>
      </c>
      <c r="D111" s="16" t="s">
        <v>31</v>
      </c>
      <c r="E111" s="7" t="n">
        <v>8</v>
      </c>
      <c r="F111" s="16" t="s">
        <v>19</v>
      </c>
      <c r="G111" s="6" t="n">
        <v>26.9818</v>
      </c>
      <c r="H111" s="6" t="n">
        <v>55.14</v>
      </c>
      <c r="I111" s="6" t="n">
        <v>3025.43</v>
      </c>
      <c r="J111" s="6" t="n">
        <v>0.3</v>
      </c>
      <c r="K111" s="6" t="n">
        <v>215.8547</v>
      </c>
      <c r="L111" s="6" t="n">
        <v>193.98</v>
      </c>
      <c r="M111" s="6" t="n">
        <v>0.8</v>
      </c>
      <c r="N111" s="6" t="n">
        <v>0.6</v>
      </c>
    </row>
    <row collapsed="false" customFormat="false" customHeight="false" hidden="false" ht="12.1" outlineLevel="0" r="112">
      <c r="A112" s="33" t="n">
        <v>44473</v>
      </c>
      <c r="B112" s="16" t="s">
        <v>681</v>
      </c>
      <c r="C112" s="16" t="s">
        <v>21</v>
      </c>
      <c r="D112" s="16" t="s">
        <v>22</v>
      </c>
      <c r="E112" s="7" t="n">
        <v>4</v>
      </c>
      <c r="F112" s="16" t="s">
        <v>19</v>
      </c>
      <c r="G112" s="6" t="n">
        <v>72.9215</v>
      </c>
      <c r="H112" s="6" t="n">
        <v>167.13</v>
      </c>
      <c r="I112" s="6" t="n">
        <v>7427.4</v>
      </c>
      <c r="J112" s="6" t="n">
        <v>0.4</v>
      </c>
      <c r="K112" s="6" t="n">
        <v>291.686</v>
      </c>
      <c r="L112" s="6" t="n">
        <v>262.52</v>
      </c>
      <c r="M112" s="6" t="n">
        <v>0.88</v>
      </c>
      <c r="N112" s="6" t="n">
        <v>0.54</v>
      </c>
    </row>
    <row collapsed="false" customFormat="false" customHeight="false" hidden="false" ht="12.1" outlineLevel="0" r="113">
      <c r="A113" s="33" t="n">
        <v>44473</v>
      </c>
      <c r="B113" s="16" t="s">
        <v>681</v>
      </c>
      <c r="C113" s="16" t="s">
        <v>49</v>
      </c>
      <c r="D113" s="16" t="s">
        <v>50</v>
      </c>
      <c r="E113" s="7" t="n">
        <v>16</v>
      </c>
      <c r="F113" s="16" t="s">
        <v>19</v>
      </c>
      <c r="G113" s="6" t="n">
        <v>8.7506</v>
      </c>
      <c r="H113" s="6" t="n">
        <v>23.57</v>
      </c>
      <c r="I113" s="6" t="n">
        <v>1248.92</v>
      </c>
      <c r="J113" s="6" t="n">
        <v>0.19</v>
      </c>
      <c r="K113" s="6" t="n">
        <v>140.0093</v>
      </c>
      <c r="L113" s="6" t="n">
        <v>126.15</v>
      </c>
      <c r="M113" s="6" t="n">
        <v>0.63</v>
      </c>
      <c r="N113" s="6" t="n">
        <v>0.46</v>
      </c>
    </row>
    <row collapsed="false" customFormat="false" customHeight="false" hidden="false" ht="12.1" outlineLevel="0" r="114">
      <c r="A114" s="33" t="n">
        <v>44474</v>
      </c>
      <c r="B114" s="16" t="s">
        <v>681</v>
      </c>
      <c r="C114" s="16" t="s">
        <v>49</v>
      </c>
      <c r="D114" s="16" t="s">
        <v>50</v>
      </c>
      <c r="E114" s="7" t="n">
        <v>16</v>
      </c>
      <c r="F114" s="16" t="s">
        <v>19</v>
      </c>
      <c r="G114" s="6" t="n">
        <v>8.7509</v>
      </c>
      <c r="H114" s="6" t="n">
        <v>23.57</v>
      </c>
      <c r="I114" s="6" t="n">
        <v>1248.92</v>
      </c>
      <c r="J114" s="6" t="n">
        <v>0.19</v>
      </c>
      <c r="K114" s="6" t="n">
        <v>140.0139</v>
      </c>
      <c r="L114" s="6" t="n">
        <v>126.16</v>
      </c>
      <c r="M114" s="6" t="n">
        <v>0.63</v>
      </c>
      <c r="N114" s="6" t="n">
        <v>0.46</v>
      </c>
    </row>
    <row collapsed="false" customFormat="false" customHeight="false" hidden="false" ht="12.1" outlineLevel="0" r="115">
      <c r="A115" s="33" t="n">
        <v>44476</v>
      </c>
      <c r="B115" s="16" t="s">
        <v>681</v>
      </c>
      <c r="C115" s="16" t="s">
        <v>27</v>
      </c>
      <c r="D115" s="16" t="s">
        <v>28</v>
      </c>
      <c r="E115" s="7" t="n">
        <v>2</v>
      </c>
      <c r="F115" s="16" t="s">
        <v>19</v>
      </c>
      <c r="G115" s="6" t="n">
        <v>31.93</v>
      </c>
      <c r="H115" s="6" t="n">
        <v>348.25</v>
      </c>
      <c r="I115" s="6" t="n">
        <v>21477.83</v>
      </c>
      <c r="J115" s="6" t="n">
        <v>0.09</v>
      </c>
      <c r="K115" s="6" t="n">
        <v>63.86</v>
      </c>
      <c r="L115" s="6" t="n">
        <v>57.33</v>
      </c>
      <c r="M115" s="6" t="n">
        <v>0.13</v>
      </c>
      <c r="N115" s="6" t="n">
        <v>0.11</v>
      </c>
    </row>
    <row collapsed="false" customFormat="false" customHeight="false" hidden="false" ht="12.1" outlineLevel="0" r="116">
      <c r="A116" s="33" t="n">
        <v>44481</v>
      </c>
      <c r="B116" s="16" t="s">
        <v>681</v>
      </c>
      <c r="C116" s="16" t="s">
        <v>73</v>
      </c>
      <c r="D116" s="16" t="s">
        <v>74</v>
      </c>
      <c r="E116" s="7" t="n">
        <v>23</v>
      </c>
      <c r="F116" s="16" t="s">
        <v>44</v>
      </c>
      <c r="G116" s="6" t="n">
        <v>16.52</v>
      </c>
      <c r="H116" s="6" t="n">
        <v>574.4</v>
      </c>
      <c r="I116" s="6" t="n">
        <v>658.9</v>
      </c>
      <c r="J116" s="6" t="n">
        <v>49</v>
      </c>
      <c r="K116" s="6" t="n">
        <v>379.96</v>
      </c>
      <c r="L116" s="6" t="n">
        <v>330.96</v>
      </c>
      <c r="M116" s="6" t="n">
        <v>2.18</v>
      </c>
      <c r="N116" s="6" t="n">
        <v>2.51</v>
      </c>
    </row>
    <row collapsed="false" customFormat="false" customHeight="false" hidden="false" ht="12.1" outlineLevel="0" r="117">
      <c r="A117" s="33" t="n">
        <v>44477</v>
      </c>
      <c r="B117" s="16" t="s">
        <v>681</v>
      </c>
      <c r="C117" s="16" t="s">
        <v>63</v>
      </c>
      <c r="D117" s="16" t="s">
        <v>64</v>
      </c>
      <c r="E117" s="7" t="n">
        <v>12</v>
      </c>
      <c r="F117" s="16" t="s">
        <v>19</v>
      </c>
      <c r="G117" s="6" t="n">
        <v>37.5884</v>
      </c>
      <c r="H117" s="6" t="n">
        <v>26.57</v>
      </c>
      <c r="I117" s="6" t="n">
        <v>2233.34</v>
      </c>
      <c r="J117" s="6" t="n">
        <v>0.62</v>
      </c>
      <c r="K117" s="6" t="n">
        <v>451.0609</v>
      </c>
      <c r="L117" s="6" t="n">
        <v>406.24</v>
      </c>
      <c r="M117" s="6" t="n">
        <v>1.52</v>
      </c>
      <c r="N117" s="6" t="n">
        <v>1.76</v>
      </c>
    </row>
    <row collapsed="false" customFormat="false" customHeight="false" hidden="false" ht="12.1" outlineLevel="0" r="118">
      <c r="A118" s="33" t="n">
        <v>44483</v>
      </c>
      <c r="B118" s="16" t="s">
        <v>681</v>
      </c>
      <c r="C118" s="16" t="s">
        <v>24</v>
      </c>
      <c r="D118" s="16" t="s">
        <v>25</v>
      </c>
      <c r="E118" s="7" t="n">
        <v>5</v>
      </c>
      <c r="F118" s="16" t="s">
        <v>19</v>
      </c>
      <c r="G118" s="6" t="n">
        <v>93.415</v>
      </c>
      <c r="H118" s="6" t="n">
        <v>107.23</v>
      </c>
      <c r="I118" s="6" t="n">
        <v>6514.89</v>
      </c>
      <c r="J118" s="6" t="n">
        <v>0.65</v>
      </c>
      <c r="K118" s="6" t="n">
        <v>467.0751</v>
      </c>
      <c r="L118" s="6" t="n">
        <v>420.37</v>
      </c>
      <c r="M118" s="6" t="n">
        <v>1.29</v>
      </c>
      <c r="N118" s="6" t="n">
        <v>1.09</v>
      </c>
    </row>
    <row collapsed="false" customFormat="false" customHeight="false" hidden="false" ht="12.1" outlineLevel="0" r="119">
      <c r="A119" s="33" t="n">
        <v>44507</v>
      </c>
      <c r="B119" s="16" t="s">
        <v>681</v>
      </c>
      <c r="C119" s="16" t="s">
        <v>33</v>
      </c>
      <c r="D119" s="16" t="s">
        <v>34</v>
      </c>
      <c r="E119" s="7" t="n">
        <v>8</v>
      </c>
      <c r="F119" s="16" t="s">
        <v>19</v>
      </c>
      <c r="G119" s="6" t="n">
        <v>24.8419</v>
      </c>
      <c r="H119" s="6" t="n">
        <v>50.92</v>
      </c>
      <c r="I119" s="6" t="n">
        <v>3670.18</v>
      </c>
      <c r="J119" s="6" t="n">
        <v>0.28</v>
      </c>
      <c r="K119" s="6" t="n">
        <v>198.7355</v>
      </c>
      <c r="L119" s="6" t="n">
        <v>178.72</v>
      </c>
      <c r="M119" s="6" t="n">
        <v>0.61</v>
      </c>
      <c r="N119" s="6" t="n">
        <v>0.61</v>
      </c>
    </row>
    <row collapsed="false" customFormat="false" customHeight="false" hidden="false" ht="12.1" outlineLevel="0" r="120">
      <c r="A120" s="33" t="n">
        <v>44509</v>
      </c>
      <c r="B120" s="16" t="s">
        <v>681</v>
      </c>
      <c r="C120" s="16" t="s">
        <v>65</v>
      </c>
      <c r="D120" s="16" t="s">
        <v>66</v>
      </c>
      <c r="E120" s="7" t="n">
        <v>5</v>
      </c>
      <c r="F120" s="16" t="s">
        <v>19</v>
      </c>
      <c r="G120" s="6" t="n">
        <v>17.8494</v>
      </c>
      <c r="H120" s="6" t="n">
        <v>48.87</v>
      </c>
      <c r="I120" s="6" t="n">
        <v>2523.58</v>
      </c>
      <c r="J120" s="6" t="n">
        <v>0.13</v>
      </c>
      <c r="K120" s="6" t="n">
        <v>89.2469</v>
      </c>
      <c r="L120" s="6" t="n">
        <v>79.97</v>
      </c>
      <c r="M120" s="6" t="n">
        <v>0.63</v>
      </c>
      <c r="N120" s="6" t="n">
        <v>0.46</v>
      </c>
    </row>
    <row collapsed="false" customFormat="false" customHeight="false" hidden="false" ht="12.1" outlineLevel="0" r="121">
      <c r="A121" s="33" t="n">
        <v>44509</v>
      </c>
      <c r="B121" s="16" t="s">
        <v>681</v>
      </c>
      <c r="C121" s="16" t="s">
        <v>36</v>
      </c>
      <c r="D121" s="16" t="s">
        <v>37</v>
      </c>
      <c r="E121" s="7" t="n">
        <v>2</v>
      </c>
      <c r="F121" s="16" t="s">
        <v>19</v>
      </c>
      <c r="G121" s="6" t="n">
        <v>26.7741</v>
      </c>
      <c r="H121" s="6" t="n">
        <v>220.1025</v>
      </c>
      <c r="I121" s="6" t="n">
        <v>13657.33</v>
      </c>
      <c r="J121" s="6" t="n">
        <v>0.08</v>
      </c>
      <c r="K121" s="6" t="n">
        <v>53.5481</v>
      </c>
      <c r="L121" s="6" t="n">
        <v>47.84</v>
      </c>
      <c r="M121" s="6" t="n">
        <v>0.18</v>
      </c>
      <c r="N121" s="6" t="n">
        <v>0.15</v>
      </c>
    </row>
    <row collapsed="false" customFormat="false" customHeight="false" hidden="false" ht="12.1" outlineLevel="0" r="122">
      <c r="A122" s="33" t="n">
        <v>44512</v>
      </c>
      <c r="B122" s="16" t="s">
        <v>681</v>
      </c>
      <c r="C122" s="16" t="s">
        <v>91</v>
      </c>
      <c r="D122" s="16" t="s">
        <v>92</v>
      </c>
      <c r="E122" s="7" t="n">
        <v>2</v>
      </c>
      <c r="F122" s="16" t="s">
        <v>19</v>
      </c>
      <c r="G122" s="6" t="n">
        <v>34.0319</v>
      </c>
      <c r="H122" s="6" t="n">
        <v>49.94</v>
      </c>
      <c r="I122" s="6" t="n">
        <v>3396.3</v>
      </c>
      <c r="J122" s="6" t="n">
        <v>0.1</v>
      </c>
      <c r="K122" s="6" t="n">
        <v>68.0638</v>
      </c>
      <c r="L122" s="6" t="n">
        <v>60.94</v>
      </c>
      <c r="M122" s="6" t="n">
        <v>0.9</v>
      </c>
      <c r="N122" s="6" t="n">
        <v>0.86</v>
      </c>
    </row>
    <row collapsed="false" customFormat="false" customHeight="false" hidden="false" ht="12.1" outlineLevel="0" r="123">
      <c r="A123" s="33" t="n">
        <v>44532</v>
      </c>
      <c r="B123" s="16" t="s">
        <v>681</v>
      </c>
      <c r="C123" s="16" t="s">
        <v>46</v>
      </c>
      <c r="D123" s="16" t="s">
        <v>47</v>
      </c>
      <c r="E123" s="7" t="n">
        <v>2</v>
      </c>
      <c r="F123" s="16" t="s">
        <v>19</v>
      </c>
      <c r="G123" s="6" t="n">
        <v>50.3027</v>
      </c>
      <c r="H123" s="6" t="n">
        <v>175.63</v>
      </c>
      <c r="I123" s="6" t="n">
        <v>7025.4</v>
      </c>
      <c r="J123" s="6" t="n">
        <v>0.14</v>
      </c>
      <c r="K123" s="6" t="n">
        <v>100.6055</v>
      </c>
      <c r="L123" s="6" t="n">
        <v>90.25</v>
      </c>
      <c r="M123" s="6" t="n">
        <v>0.64</v>
      </c>
      <c r="N123" s="6" t="n">
        <v>0.35</v>
      </c>
    </row>
    <row collapsed="false" customFormat="false" customHeight="false" hidden="false" ht="12.1" outlineLevel="0" r="124">
      <c r="A124" s="33" t="n">
        <v>44531</v>
      </c>
      <c r="B124" s="16" t="s">
        <v>681</v>
      </c>
      <c r="C124" s="16" t="s">
        <v>46</v>
      </c>
      <c r="D124" s="16" t="s">
        <v>47</v>
      </c>
      <c r="E124" s="7" t="n">
        <v>2</v>
      </c>
      <c r="F124" s="16" t="s">
        <v>19</v>
      </c>
      <c r="G124" s="6" t="n">
        <v>50.927</v>
      </c>
      <c r="H124" s="6" t="n">
        <v>180.56</v>
      </c>
      <c r="I124" s="6" t="n">
        <v>7025.4</v>
      </c>
      <c r="J124" s="6" t="n">
        <v>0.14</v>
      </c>
      <c r="K124" s="6" t="n">
        <v>101.8539</v>
      </c>
      <c r="L124" s="6" t="n">
        <v>91.37</v>
      </c>
      <c r="M124" s="6" t="n">
        <v>0.65</v>
      </c>
      <c r="N124" s="6" t="n">
        <v>0.34</v>
      </c>
    </row>
    <row collapsed="false" customFormat="false" customHeight="false" hidden="false" ht="12.1" outlineLevel="0" r="125">
      <c r="A125" s="33" t="n">
        <v>44543</v>
      </c>
      <c r="B125" s="16" t="s">
        <v>681</v>
      </c>
      <c r="C125" s="16" t="s">
        <v>39</v>
      </c>
      <c r="D125" s="16" t="s">
        <v>40</v>
      </c>
      <c r="E125" s="7" t="n">
        <v>30</v>
      </c>
      <c r="F125" s="16" t="s">
        <v>19</v>
      </c>
      <c r="G125" s="6" t="n">
        <v>11.0409</v>
      </c>
      <c r="H125" s="6" t="n">
        <v>26.73</v>
      </c>
      <c r="I125" s="6" t="n">
        <v>657.54</v>
      </c>
      <c r="J125" s="6" t="n">
        <v>0.45</v>
      </c>
      <c r="K125" s="6" t="n">
        <v>331.2266</v>
      </c>
      <c r="L125" s="6" t="n">
        <v>298.1</v>
      </c>
      <c r="M125" s="6" t="n">
        <v>1.51</v>
      </c>
      <c r="N125" s="6" t="n">
        <v>0.51</v>
      </c>
    </row>
    <row collapsed="false" customFormat="false" customHeight="false" hidden="false" ht="12.1" outlineLevel="0" r="126">
      <c r="A126" s="33" t="n">
        <v>44556</v>
      </c>
      <c r="B126" s="16" t="s">
        <v>681</v>
      </c>
      <c r="C126" s="16" t="s">
        <v>81</v>
      </c>
      <c r="D126" s="16" t="s">
        <v>82</v>
      </c>
      <c r="E126" s="7" t="n">
        <v>120</v>
      </c>
      <c r="F126" s="16" t="s">
        <v>44</v>
      </c>
      <c r="G126" s="6" t="n">
        <v>5.2</v>
      </c>
      <c r="H126" s="6" t="n">
        <v>124.54</v>
      </c>
      <c r="I126" s="6" t="n">
        <v>97.19</v>
      </c>
      <c r="J126" s="6" t="n">
        <v>81</v>
      </c>
      <c r="K126" s="6" t="n">
        <v>624</v>
      </c>
      <c r="L126" s="6" t="n">
        <v>543</v>
      </c>
      <c r="M126" s="6" t="n">
        <v>4.66</v>
      </c>
      <c r="N126" s="6" t="n">
        <v>3.63</v>
      </c>
    </row>
    <row collapsed="false" customFormat="false" customHeight="false" hidden="false" ht="12.1" outlineLevel="0" r="127">
      <c r="A127" s="33" t="n">
        <v>44566</v>
      </c>
      <c r="B127" s="16" t="s">
        <v>681</v>
      </c>
      <c r="C127" s="16" t="s">
        <v>30</v>
      </c>
      <c r="D127" s="16" t="s">
        <v>31</v>
      </c>
      <c r="E127" s="7" t="n">
        <v>8</v>
      </c>
      <c r="F127" s="16" t="s">
        <v>19</v>
      </c>
      <c r="G127" s="6" t="n">
        <v>27.4883</v>
      </c>
      <c r="H127" s="6" t="n">
        <v>61.25</v>
      </c>
      <c r="I127" s="6" t="n">
        <v>3025.43</v>
      </c>
      <c r="J127" s="6" t="n">
        <v>0.3</v>
      </c>
      <c r="K127" s="6" t="n">
        <v>219.9061</v>
      </c>
      <c r="L127" s="6" t="n">
        <v>197.62</v>
      </c>
      <c r="M127" s="6" t="n">
        <v>0.82</v>
      </c>
      <c r="N127" s="6" t="n">
        <v>0.54</v>
      </c>
    </row>
    <row collapsed="false" customFormat="false" customHeight="false" hidden="false" ht="12.1" outlineLevel="0" r="128">
      <c r="A128" s="33" t="n">
        <v>44565</v>
      </c>
      <c r="B128" s="16" t="s">
        <v>681</v>
      </c>
      <c r="C128" s="16" t="s">
        <v>49</v>
      </c>
      <c r="D128" s="16" t="s">
        <v>50</v>
      </c>
      <c r="E128" s="7" t="n">
        <v>16</v>
      </c>
      <c r="F128" s="16" t="s">
        <v>19</v>
      </c>
      <c r="G128" s="6" t="n">
        <v>8.9151</v>
      </c>
      <c r="H128" s="6" t="n">
        <v>18.4</v>
      </c>
      <c r="I128" s="6" t="n">
        <v>1248.92</v>
      </c>
      <c r="J128" s="6" t="n">
        <v>0.19</v>
      </c>
      <c r="K128" s="6" t="n">
        <v>142.6418</v>
      </c>
      <c r="L128" s="6" t="n">
        <v>128.53</v>
      </c>
      <c r="M128" s="6" t="n">
        <v>0.64</v>
      </c>
      <c r="N128" s="6" t="n">
        <v>0.59</v>
      </c>
    </row>
    <row collapsed="false" customFormat="false" customHeight="false" hidden="false" ht="12.1" outlineLevel="0" r="129">
      <c r="A129" s="33" t="n">
        <v>44571</v>
      </c>
      <c r="B129" s="16" t="s">
        <v>681</v>
      </c>
      <c r="C129" s="16" t="s">
        <v>73</v>
      </c>
      <c r="D129" s="16" t="s">
        <v>74</v>
      </c>
      <c r="E129" s="7" t="n">
        <v>23</v>
      </c>
      <c r="F129" s="16" t="s">
        <v>44</v>
      </c>
      <c r="G129" s="6" t="n">
        <v>9.98</v>
      </c>
      <c r="H129" s="6" t="n">
        <v>499.8</v>
      </c>
      <c r="I129" s="6" t="n">
        <v>658.9</v>
      </c>
      <c r="J129" s="6" t="n">
        <v>30</v>
      </c>
      <c r="K129" s="6" t="n">
        <v>229.54</v>
      </c>
      <c r="L129" s="6" t="n">
        <v>199.54</v>
      </c>
      <c r="M129" s="6" t="n">
        <v>1.32</v>
      </c>
      <c r="N129" s="6" t="n">
        <v>1.74</v>
      </c>
    </row>
    <row collapsed="false" customFormat="false" customHeight="false" hidden="false" ht="12.1" outlineLevel="0" r="130">
      <c r="A130" s="33" t="n">
        <v>44566</v>
      </c>
      <c r="B130" s="16" t="s">
        <v>681</v>
      </c>
      <c r="C130" s="16" t="s">
        <v>21</v>
      </c>
      <c r="D130" s="16" t="s">
        <v>22</v>
      </c>
      <c r="E130" s="7" t="n">
        <v>4</v>
      </c>
      <c r="F130" s="16" t="s">
        <v>19</v>
      </c>
      <c r="G130" s="6" t="n">
        <v>74.2926</v>
      </c>
      <c r="H130" s="6" t="n">
        <v>166.83</v>
      </c>
      <c r="I130" s="6" t="n">
        <v>7427.4</v>
      </c>
      <c r="J130" s="6" t="n">
        <v>0.4</v>
      </c>
      <c r="K130" s="6" t="n">
        <v>297.1704</v>
      </c>
      <c r="L130" s="6" t="n">
        <v>267.45</v>
      </c>
      <c r="M130" s="6" t="n">
        <v>0.9</v>
      </c>
      <c r="N130" s="6" t="n">
        <v>0.54</v>
      </c>
    </row>
    <row collapsed="false" customFormat="false" customHeight="false" hidden="false" ht="12.1" outlineLevel="0" r="131">
      <c r="A131" s="33" t="n">
        <v>44567</v>
      </c>
      <c r="B131" s="16" t="s">
        <v>681</v>
      </c>
      <c r="C131" s="16" t="s">
        <v>79</v>
      </c>
      <c r="D131" s="16" t="s">
        <v>80</v>
      </c>
      <c r="E131" s="7" t="n">
        <v>2</v>
      </c>
      <c r="F131" s="16" t="s">
        <v>19</v>
      </c>
      <c r="G131" s="6" t="n">
        <v>40.118</v>
      </c>
      <c r="H131" s="6" t="n">
        <v>61.62</v>
      </c>
      <c r="I131" s="6" t="n">
        <v>3246.71</v>
      </c>
      <c r="J131" s="6" t="n">
        <v>0.11</v>
      </c>
      <c r="K131" s="6" t="n">
        <v>80.236</v>
      </c>
      <c r="L131" s="6" t="n">
        <v>72.06</v>
      </c>
      <c r="M131" s="6" t="n">
        <v>1.11</v>
      </c>
      <c r="N131" s="6" t="n">
        <v>0.79</v>
      </c>
    </row>
    <row collapsed="false" customFormat="false" customHeight="false" hidden="false" ht="12.1" outlineLevel="0" r="132">
      <c r="A132" s="33" t="n">
        <v>44567</v>
      </c>
      <c r="B132" s="16" t="s">
        <v>681</v>
      </c>
      <c r="C132" s="16" t="s">
        <v>27</v>
      </c>
      <c r="D132" s="16" t="s">
        <v>28</v>
      </c>
      <c r="E132" s="7" t="n">
        <v>2</v>
      </c>
      <c r="F132" s="16" t="s">
        <v>19</v>
      </c>
      <c r="G132" s="6" t="n">
        <v>36.4034</v>
      </c>
      <c r="H132" s="6" t="n">
        <v>373.41</v>
      </c>
      <c r="I132" s="6" t="n">
        <v>21477.83</v>
      </c>
      <c r="J132" s="6" t="n">
        <v>0.1</v>
      </c>
      <c r="K132" s="6" t="n">
        <v>72.8067</v>
      </c>
      <c r="L132" s="6" t="n">
        <v>65.38</v>
      </c>
      <c r="M132" s="6" t="n">
        <v>0.15</v>
      </c>
      <c r="N132" s="6" t="n">
        <v>0.12</v>
      </c>
    </row>
    <row collapsed="false" customFormat="false" customHeight="false" hidden="false" ht="12.1" outlineLevel="0" r="133">
      <c r="A133" s="33" t="n">
        <v>44568</v>
      </c>
      <c r="B133" s="16" t="s">
        <v>681</v>
      </c>
      <c r="C133" s="16" t="s">
        <v>63</v>
      </c>
      <c r="D133" s="16" t="s">
        <v>64</v>
      </c>
      <c r="E133" s="7" t="n">
        <v>12</v>
      </c>
      <c r="F133" s="16" t="s">
        <v>19</v>
      </c>
      <c r="G133" s="6" t="n">
        <v>38.6322</v>
      </c>
      <c r="H133" s="6" t="n">
        <v>25.59</v>
      </c>
      <c r="I133" s="6" t="n">
        <v>2233.34</v>
      </c>
      <c r="J133" s="6" t="n">
        <v>0.62</v>
      </c>
      <c r="K133" s="6" t="n">
        <v>463.5858</v>
      </c>
      <c r="L133" s="6" t="n">
        <v>417.52</v>
      </c>
      <c r="M133" s="6" t="n">
        <v>1.56</v>
      </c>
      <c r="N133" s="6" t="n">
        <v>1.83</v>
      </c>
    </row>
    <row collapsed="false" customFormat="false" customHeight="false" hidden="false" ht="12.1" outlineLevel="0" r="134">
      <c r="A134" s="33" t="n">
        <v>44574</v>
      </c>
      <c r="B134" s="16" t="s">
        <v>681</v>
      </c>
      <c r="C134" s="16" t="s">
        <v>75</v>
      </c>
      <c r="D134" s="16" t="s">
        <v>76</v>
      </c>
      <c r="E134" s="7" t="n">
        <v>400</v>
      </c>
      <c r="F134" s="16" t="s">
        <v>44</v>
      </c>
      <c r="G134" s="6" t="n">
        <v>2.663</v>
      </c>
      <c r="H134" s="6" t="n">
        <v>67.38</v>
      </c>
      <c r="I134" s="6" t="n">
        <v>38.77</v>
      </c>
      <c r="J134" s="6" t="n">
        <v>138</v>
      </c>
      <c r="K134" s="6" t="n">
        <v>1065.2</v>
      </c>
      <c r="L134" s="6" t="n">
        <v>927.2</v>
      </c>
      <c r="M134" s="6" t="n">
        <v>5.98</v>
      </c>
      <c r="N134" s="6" t="n">
        <v>3.44</v>
      </c>
    </row>
    <row collapsed="false" customFormat="false" customHeight="false" hidden="false" ht="12.1" outlineLevel="0" r="135">
      <c r="A135" s="33" t="n">
        <v>44574</v>
      </c>
      <c r="B135" s="16" t="s">
        <v>681</v>
      </c>
      <c r="C135" s="16" t="s">
        <v>24</v>
      </c>
      <c r="D135" s="16" t="s">
        <v>25</v>
      </c>
      <c r="E135" s="7" t="n">
        <v>5</v>
      </c>
      <c r="F135" s="16" t="s">
        <v>19</v>
      </c>
      <c r="G135" s="6" t="n">
        <v>105.0841</v>
      </c>
      <c r="H135" s="6" t="n">
        <v>135.88</v>
      </c>
      <c r="I135" s="6" t="n">
        <v>6514.89</v>
      </c>
      <c r="J135" s="6" t="n">
        <v>0.71</v>
      </c>
      <c r="K135" s="6" t="n">
        <v>525.4203</v>
      </c>
      <c r="L135" s="6" t="n">
        <v>472.51</v>
      </c>
      <c r="M135" s="6" t="n">
        <v>1.45</v>
      </c>
      <c r="N135" s="6" t="n">
        <v>0.93</v>
      </c>
    </row>
    <row collapsed="false" customFormat="false" customHeight="false" hidden="false" ht="12.1" outlineLevel="0" r="136">
      <c r="A136" s="33" t="n">
        <v>44599</v>
      </c>
      <c r="B136" s="16" t="s">
        <v>681</v>
      </c>
      <c r="C136" s="16" t="s">
        <v>33</v>
      </c>
      <c r="D136" s="16" t="s">
        <v>34</v>
      </c>
      <c r="E136" s="7" t="n">
        <v>8</v>
      </c>
      <c r="F136" s="16" t="s">
        <v>19</v>
      </c>
      <c r="G136" s="6" t="n">
        <v>27.7586</v>
      </c>
      <c r="H136" s="6" t="n">
        <v>48.01</v>
      </c>
      <c r="I136" s="6" t="n">
        <v>3670.18</v>
      </c>
      <c r="J136" s="6" t="n">
        <v>0.29</v>
      </c>
      <c r="K136" s="6" t="n">
        <v>222.0686</v>
      </c>
      <c r="L136" s="6" t="n">
        <v>200.01</v>
      </c>
      <c r="M136" s="6" t="n">
        <v>0.68</v>
      </c>
      <c r="N136" s="6" t="n">
        <v>0.68</v>
      </c>
    </row>
    <row collapsed="false" customFormat="false" customHeight="false" hidden="false" ht="12.1" outlineLevel="0" r="137">
      <c r="A137" s="33" t="n">
        <v>44602</v>
      </c>
      <c r="B137" s="16" t="s">
        <v>681</v>
      </c>
      <c r="C137" s="16" t="s">
        <v>65</v>
      </c>
      <c r="D137" s="16" t="s">
        <v>66</v>
      </c>
      <c r="E137" s="7" t="n">
        <v>5</v>
      </c>
      <c r="F137" s="16" t="s">
        <v>19</v>
      </c>
      <c r="G137" s="6" t="n">
        <v>18.7004</v>
      </c>
      <c r="H137" s="6" t="n">
        <v>47.15</v>
      </c>
      <c r="I137" s="6" t="n">
        <v>2523.58</v>
      </c>
      <c r="J137" s="6" t="n">
        <v>0.13</v>
      </c>
      <c r="K137" s="6" t="n">
        <v>93.5019</v>
      </c>
      <c r="L137" s="6" t="n">
        <v>83.78</v>
      </c>
      <c r="M137" s="6" t="n">
        <v>0.66</v>
      </c>
      <c r="N137" s="6" t="n">
        <v>0.48</v>
      </c>
    </row>
    <row collapsed="false" customFormat="false" customHeight="false" hidden="false" ht="12.1" outlineLevel="0" r="138">
      <c r="A138" s="33" t="n">
        <v>44602</v>
      </c>
      <c r="B138" s="16" t="s">
        <v>681</v>
      </c>
      <c r="C138" s="16" t="s">
        <v>36</v>
      </c>
      <c r="D138" s="16" t="s">
        <v>37</v>
      </c>
      <c r="E138" s="7" t="n">
        <v>2</v>
      </c>
      <c r="F138" s="16" t="s">
        <v>19</v>
      </c>
      <c r="G138" s="6" t="n">
        <v>28.0506</v>
      </c>
      <c r="H138" s="6" t="n">
        <v>230.495</v>
      </c>
      <c r="I138" s="6" t="n">
        <v>13657.33</v>
      </c>
      <c r="J138" s="6" t="n">
        <v>0.08</v>
      </c>
      <c r="K138" s="6" t="n">
        <v>56.1011</v>
      </c>
      <c r="L138" s="6" t="n">
        <v>50.12</v>
      </c>
      <c r="M138" s="6" t="n">
        <v>0.18</v>
      </c>
      <c r="N138" s="6" t="n">
        <v>0.15</v>
      </c>
    </row>
    <row collapsed="false" customFormat="false" customHeight="false" hidden="false" ht="12.1" outlineLevel="0" r="139">
      <c r="A139" s="33" t="n">
        <v>44609</v>
      </c>
      <c r="B139" s="16" t="s">
        <v>681</v>
      </c>
      <c r="C139" s="16" t="s">
        <v>91</v>
      </c>
      <c r="D139" s="16" t="s">
        <v>92</v>
      </c>
      <c r="E139" s="7" t="n">
        <v>2</v>
      </c>
      <c r="F139" s="16" t="s">
        <v>19</v>
      </c>
      <c r="G139" s="6" t="n">
        <v>35.8567</v>
      </c>
      <c r="H139" s="6" t="n">
        <v>47.88</v>
      </c>
      <c r="I139" s="6" t="n">
        <v>3396.3</v>
      </c>
      <c r="J139" s="6" t="n">
        <v>0.1</v>
      </c>
      <c r="K139" s="6" t="n">
        <v>71.7135</v>
      </c>
      <c r="L139" s="6" t="n">
        <v>64.21</v>
      </c>
      <c r="M139" s="6" t="n">
        <v>0.95</v>
      </c>
      <c r="N139" s="6" t="n">
        <v>0.89</v>
      </c>
    </row>
    <row collapsed="false" customFormat="false" customHeight="false" hidden="false" ht="12.1" outlineLevel="0" r="140">
      <c r="A140" s="33" t="n">
        <v>44622</v>
      </c>
      <c r="B140" s="16" t="s">
        <v>681</v>
      </c>
      <c r="C140" s="16" t="s">
        <v>46</v>
      </c>
      <c r="D140" s="16" t="s">
        <v>47</v>
      </c>
      <c r="E140" s="7" t="n">
        <v>2</v>
      </c>
      <c r="F140" s="16" t="s">
        <v>19</v>
      </c>
      <c r="G140" s="6" t="n">
        <v>62.3871</v>
      </c>
      <c r="H140" s="6" t="n">
        <v>163.69</v>
      </c>
      <c r="I140" s="6" t="n">
        <v>7025.4</v>
      </c>
      <c r="J140" s="6" t="n">
        <v>0.14</v>
      </c>
      <c r="K140" s="6" t="n">
        <v>124.7742</v>
      </c>
      <c r="L140" s="6" t="n">
        <v>111.93</v>
      </c>
      <c r="M140" s="6" t="n">
        <v>0.8</v>
      </c>
      <c r="N140" s="6" t="n">
        <v>0.37</v>
      </c>
    </row>
    <row collapsed="false" customFormat="false" customHeight="false" hidden="false" ht="12.1" outlineLevel="0" r="141">
      <c r="A141" s="33" t="n">
        <v>44634</v>
      </c>
      <c r="B141" s="16" t="s">
        <v>681</v>
      </c>
      <c r="C141" s="16" t="s">
        <v>39</v>
      </c>
      <c r="D141" s="16" t="s">
        <v>40</v>
      </c>
      <c r="E141" s="7" t="n">
        <v>30</v>
      </c>
      <c r="F141" s="16" t="s">
        <v>19</v>
      </c>
      <c r="G141" s="6" t="n">
        <v>18.4468</v>
      </c>
      <c r="H141" s="6" t="n">
        <v>23.64</v>
      </c>
      <c r="I141" s="6" t="n">
        <v>657.54</v>
      </c>
      <c r="J141" s="6" t="n">
        <v>0.47</v>
      </c>
      <c r="K141" s="6" t="n">
        <v>553.4031</v>
      </c>
      <c r="L141" s="6" t="n">
        <v>498.53</v>
      </c>
      <c r="M141" s="6" t="n">
        <v>2.53</v>
      </c>
      <c r="N141" s="6" t="n">
        <v>0.6</v>
      </c>
    </row>
    <row collapsed="false" customFormat="false" customHeight="false" hidden="false" ht="12.1" outlineLevel="0" r="142">
      <c r="A142" s="33" t="n">
        <v>44656</v>
      </c>
      <c r="B142" s="16" t="s">
        <v>681</v>
      </c>
      <c r="C142" s="16" t="s">
        <v>30</v>
      </c>
      <c r="D142" s="16" t="s">
        <v>31</v>
      </c>
      <c r="E142" s="7" t="n">
        <v>8</v>
      </c>
      <c r="F142" s="16" t="s">
        <v>19</v>
      </c>
      <c r="G142" s="6" t="n">
        <v>31.7654</v>
      </c>
      <c r="H142" s="6" t="n">
        <v>55.87</v>
      </c>
      <c r="I142" s="6" t="n">
        <v>3025.43</v>
      </c>
      <c r="J142" s="6" t="n">
        <v>0.3</v>
      </c>
      <c r="K142" s="6" t="n">
        <v>254.1233</v>
      </c>
      <c r="L142" s="6" t="n">
        <v>229.05</v>
      </c>
      <c r="M142" s="6" t="n">
        <v>0.95</v>
      </c>
      <c r="N142" s="6" t="n">
        <v>0.61</v>
      </c>
    </row>
    <row collapsed="false" customFormat="false" customHeight="false" hidden="false" ht="12.1" outlineLevel="0" r="143">
      <c r="A143" s="33" t="n">
        <v>44656</v>
      </c>
      <c r="B143" s="16" t="s">
        <v>681</v>
      </c>
      <c r="C143" s="16" t="s">
        <v>21</v>
      </c>
      <c r="D143" s="16" t="s">
        <v>22</v>
      </c>
      <c r="E143" s="7" t="n">
        <v>4</v>
      </c>
      <c r="F143" s="16" t="s">
        <v>19</v>
      </c>
      <c r="G143" s="6" t="n">
        <v>83.5932</v>
      </c>
      <c r="H143" s="6" t="n">
        <v>135.91</v>
      </c>
      <c r="I143" s="6" t="n">
        <v>7427.4</v>
      </c>
      <c r="J143" s="6" t="n">
        <v>0.4</v>
      </c>
      <c r="K143" s="6" t="n">
        <v>334.3728</v>
      </c>
      <c r="L143" s="6" t="n">
        <v>300.94</v>
      </c>
      <c r="M143" s="6" t="n">
        <v>1.01</v>
      </c>
      <c r="N143" s="6" t="n">
        <v>0.66</v>
      </c>
    </row>
    <row collapsed="false" customFormat="false" customHeight="false" hidden="false" ht="12.1" outlineLevel="0" r="144">
      <c r="A144" s="33" t="n">
        <v>44656</v>
      </c>
      <c r="B144" s="16" t="s">
        <v>681</v>
      </c>
      <c r="C144" s="16" t="s">
        <v>49</v>
      </c>
      <c r="D144" s="16" t="s">
        <v>50</v>
      </c>
      <c r="E144" s="7" t="n">
        <v>16</v>
      </c>
      <c r="F144" s="16" t="s">
        <v>19</v>
      </c>
      <c r="G144" s="6" t="n">
        <v>12.539</v>
      </c>
      <c r="H144" s="6" t="n">
        <v>14.21</v>
      </c>
      <c r="I144" s="6" t="n">
        <v>1248.92</v>
      </c>
      <c r="J144" s="6" t="n">
        <v>0.24</v>
      </c>
      <c r="K144" s="6" t="n">
        <v>200.6237</v>
      </c>
      <c r="L144" s="6" t="n">
        <v>180.56</v>
      </c>
      <c r="M144" s="6" t="n">
        <v>0.9</v>
      </c>
      <c r="N144" s="6" t="n">
        <v>0.95</v>
      </c>
    </row>
    <row collapsed="false" customFormat="false" customHeight="false" hidden="false" ht="12.1" outlineLevel="0" r="145">
      <c r="A145" s="33" t="n">
        <v>44658</v>
      </c>
      <c r="B145" s="16" t="s">
        <v>681</v>
      </c>
      <c r="C145" s="16" t="s">
        <v>27</v>
      </c>
      <c r="D145" s="16" t="s">
        <v>28</v>
      </c>
      <c r="E145" s="7" t="n">
        <v>2</v>
      </c>
      <c r="F145" s="16" t="s">
        <v>19</v>
      </c>
      <c r="G145" s="6" t="n">
        <v>40.4721</v>
      </c>
      <c r="H145" s="6" t="n">
        <v>353.55</v>
      </c>
      <c r="I145" s="6" t="n">
        <v>21477.83</v>
      </c>
      <c r="J145" s="6" t="n">
        <v>0.1</v>
      </c>
      <c r="K145" s="6" t="n">
        <v>80.9443</v>
      </c>
      <c r="L145" s="6" t="n">
        <v>72.68</v>
      </c>
      <c r="M145" s="6" t="n">
        <v>0.17</v>
      </c>
      <c r="N145" s="6" t="n">
        <v>0.12</v>
      </c>
    </row>
    <row collapsed="false" customFormat="false" customHeight="false" hidden="false" ht="12.1" outlineLevel="0" r="146">
      <c r="A146" s="33" t="n">
        <v>44664</v>
      </c>
      <c r="B146" s="16" t="s">
        <v>681</v>
      </c>
      <c r="C146" s="16" t="s">
        <v>63</v>
      </c>
      <c r="D146" s="16" t="s">
        <v>64</v>
      </c>
      <c r="E146" s="7" t="n">
        <v>12</v>
      </c>
      <c r="F146" s="16" t="s">
        <v>19</v>
      </c>
      <c r="G146" s="6" t="n">
        <v>22.0966</v>
      </c>
      <c r="H146" s="6" t="n">
        <v>19.56</v>
      </c>
      <c r="I146" s="6" t="n">
        <v>2233.34</v>
      </c>
      <c r="J146" s="6" t="n">
        <v>0.33</v>
      </c>
      <c r="K146" s="6" t="n">
        <v>265.1592</v>
      </c>
      <c r="L146" s="6" t="n">
        <v>238.88</v>
      </c>
      <c r="M146" s="6" t="n">
        <v>0.89</v>
      </c>
      <c r="N146" s="6" t="n">
        <v>1.28</v>
      </c>
    </row>
    <row collapsed="false" customFormat="false" customHeight="false" hidden="false" ht="12.1" outlineLevel="0" r="147">
      <c r="A147" s="33" t="n">
        <v>44664</v>
      </c>
      <c r="B147" s="16" t="s">
        <v>681</v>
      </c>
      <c r="C147" s="16" t="s">
        <v>24</v>
      </c>
      <c r="D147" s="16" t="s">
        <v>25</v>
      </c>
      <c r="E147" s="7" t="n">
        <v>5</v>
      </c>
      <c r="F147" s="16" t="s">
        <v>19</v>
      </c>
      <c r="G147" s="6" t="n">
        <v>112.2746</v>
      </c>
      <c r="H147" s="6" t="n">
        <v>167.31</v>
      </c>
      <c r="I147" s="6" t="n">
        <v>6514.89</v>
      </c>
      <c r="J147" s="6" t="n">
        <v>0.71</v>
      </c>
      <c r="K147" s="6" t="n">
        <v>561.3732</v>
      </c>
      <c r="L147" s="6" t="n">
        <v>504.84</v>
      </c>
      <c r="M147" s="6" t="n">
        <v>1.55</v>
      </c>
      <c r="N147" s="6" t="n">
        <v>0.76</v>
      </c>
    </row>
    <row collapsed="false" customFormat="false" customHeight="false" hidden="false" ht="12.1" outlineLevel="0" r="148">
      <c r="A148" s="33" t="n">
        <v>44688</v>
      </c>
      <c r="B148" s="16" t="s">
        <v>681</v>
      </c>
      <c r="C148" s="16" t="s">
        <v>33</v>
      </c>
      <c r="D148" s="16" t="s">
        <v>34</v>
      </c>
      <c r="E148" s="7" t="n">
        <v>8</v>
      </c>
      <c r="F148" s="16" t="s">
        <v>19</v>
      </c>
      <c r="G148" s="6" t="n">
        <v>24.5953</v>
      </c>
      <c r="H148" s="6" t="n">
        <v>44.3</v>
      </c>
      <c r="I148" s="6" t="n">
        <v>3670.18</v>
      </c>
      <c r="J148" s="6" t="n">
        <v>0.29</v>
      </c>
      <c r="K148" s="6" t="n">
        <v>196.7622</v>
      </c>
      <c r="L148" s="6" t="n">
        <v>177.22</v>
      </c>
      <c r="M148" s="6" t="n">
        <v>0.6</v>
      </c>
      <c r="N148" s="6" t="n">
        <v>0.74</v>
      </c>
    </row>
    <row collapsed="false" customFormat="false" customHeight="false" hidden="false" ht="12.1" outlineLevel="0" r="149">
      <c r="A149" s="33" t="n">
        <v>44692</v>
      </c>
      <c r="B149" s="16" t="s">
        <v>681</v>
      </c>
      <c r="C149" s="16" t="s">
        <v>65</v>
      </c>
      <c r="D149" s="16" t="s">
        <v>66</v>
      </c>
      <c r="E149" s="7" t="n">
        <v>5</v>
      </c>
      <c r="F149" s="16" t="s">
        <v>19</v>
      </c>
      <c r="G149" s="6" t="n">
        <v>16.8461</v>
      </c>
      <c r="H149" s="6" t="n">
        <v>51.33</v>
      </c>
      <c r="I149" s="6" t="n">
        <v>2523.58</v>
      </c>
      <c r="J149" s="6" t="n">
        <v>0.13</v>
      </c>
      <c r="K149" s="6" t="n">
        <v>84.2304</v>
      </c>
      <c r="L149" s="6" t="n">
        <v>75.47</v>
      </c>
      <c r="M149" s="6" t="n">
        <v>0.6</v>
      </c>
      <c r="N149" s="6" t="n">
        <v>0.44</v>
      </c>
    </row>
    <row collapsed="false" customFormat="false" customHeight="false" hidden="false" ht="12.1" outlineLevel="0" r="150">
      <c r="A150" s="33" t="n">
        <v>44693</v>
      </c>
      <c r="B150" s="16" t="s">
        <v>681</v>
      </c>
      <c r="C150" s="16" t="s">
        <v>36</v>
      </c>
      <c r="D150" s="16" t="s">
        <v>37</v>
      </c>
      <c r="E150" s="7" t="n">
        <v>2</v>
      </c>
      <c r="F150" s="16" t="s">
        <v>19</v>
      </c>
      <c r="G150" s="6" t="n">
        <v>25.8146</v>
      </c>
      <c r="H150" s="6" t="n">
        <v>196.72</v>
      </c>
      <c r="I150" s="6" t="n">
        <v>13657.33</v>
      </c>
      <c r="J150" s="6" t="n">
        <v>0.08</v>
      </c>
      <c r="K150" s="6" t="n">
        <v>51.6292</v>
      </c>
      <c r="L150" s="6" t="n">
        <v>46.12</v>
      </c>
      <c r="M150" s="6" t="n">
        <v>0.17</v>
      </c>
      <c r="N150" s="6" t="n">
        <v>0.17</v>
      </c>
    </row>
    <row collapsed="false" customFormat="false" customHeight="false" hidden="false" ht="12.1" outlineLevel="0" r="151">
      <c r="A151" s="33" t="n">
        <v>44700</v>
      </c>
      <c r="B151" s="16" t="s">
        <v>681</v>
      </c>
      <c r="C151" s="16" t="s">
        <v>91</v>
      </c>
      <c r="D151" s="16" t="s">
        <v>92</v>
      </c>
      <c r="E151" s="7" t="n">
        <v>2</v>
      </c>
      <c r="F151" s="16" t="s">
        <v>19</v>
      </c>
      <c r="G151" s="6" t="n">
        <v>30.3837</v>
      </c>
      <c r="H151" s="6" t="n">
        <v>41.17</v>
      </c>
      <c r="I151" s="6" t="n">
        <v>3396.3</v>
      </c>
      <c r="J151" s="6" t="n">
        <v>0.1</v>
      </c>
      <c r="K151" s="6" t="n">
        <v>60.7675</v>
      </c>
      <c r="L151" s="6" t="n">
        <v>54.41</v>
      </c>
      <c r="M151" s="6" t="n">
        <v>0.8</v>
      </c>
      <c r="N151" s="6" t="n">
        <v>1.04</v>
      </c>
    </row>
    <row collapsed="false" customFormat="false" customHeight="false" hidden="false" ht="12.1" outlineLevel="0" r="152">
      <c r="A152" s="33" t="n">
        <v>44713</v>
      </c>
      <c r="B152" s="16" t="s">
        <v>681</v>
      </c>
      <c r="C152" s="16" t="s">
        <v>46</v>
      </c>
      <c r="D152" s="16" t="s">
        <v>47</v>
      </c>
      <c r="E152" s="7" t="n">
        <v>2</v>
      </c>
      <c r="F152" s="16" t="s">
        <v>19</v>
      </c>
      <c r="G152" s="6" t="n">
        <v>46.2052</v>
      </c>
      <c r="H152" s="6" t="n">
        <v>143.22</v>
      </c>
      <c r="I152" s="6" t="n">
        <v>7025.4</v>
      </c>
      <c r="J152" s="6" t="n">
        <v>0.15</v>
      </c>
      <c r="K152" s="6" t="n">
        <v>92.4104</v>
      </c>
      <c r="L152" s="6" t="n">
        <v>83.17</v>
      </c>
      <c r="M152" s="6" t="n">
        <v>0.59</v>
      </c>
      <c r="N152" s="6" t="n">
        <v>0.47</v>
      </c>
    </row>
    <row collapsed="false" customFormat="false" customHeight="false" hidden="false" ht="12.1" outlineLevel="0" r="153">
      <c r="A153" s="33" t="n">
        <v>44726</v>
      </c>
      <c r="B153" s="16" t="s">
        <v>681</v>
      </c>
      <c r="C153" s="16" t="s">
        <v>39</v>
      </c>
      <c r="D153" s="16" t="s">
        <v>40</v>
      </c>
      <c r="E153" s="7" t="n">
        <v>30</v>
      </c>
      <c r="F153" s="16" t="s">
        <v>19</v>
      </c>
      <c r="G153" s="6" t="n">
        <v>9.1289</v>
      </c>
      <c r="H153" s="6" t="n">
        <v>21.22</v>
      </c>
      <c r="I153" s="6" t="n">
        <v>657.54</v>
      </c>
      <c r="J153" s="6" t="n">
        <v>0.47</v>
      </c>
      <c r="K153" s="6" t="n">
        <v>273.8677</v>
      </c>
      <c r="L153" s="6" t="n">
        <v>246.71</v>
      </c>
      <c r="M153" s="6" t="n">
        <v>1.25</v>
      </c>
      <c r="N153" s="6" t="n">
        <v>0.67</v>
      </c>
    </row>
    <row collapsed="false" customFormat="false" customHeight="false" hidden="false" ht="12.1" outlineLevel="0" r="154">
      <c r="A154" s="33" t="n">
        <v>44747</v>
      </c>
      <c r="B154" s="16" t="s">
        <v>681</v>
      </c>
      <c r="C154" s="16" t="s">
        <v>30</v>
      </c>
      <c r="D154" s="16" t="s">
        <v>31</v>
      </c>
      <c r="E154" s="7" t="n">
        <v>8</v>
      </c>
      <c r="F154" s="16" t="s">
        <v>19</v>
      </c>
      <c r="G154" s="6" t="n">
        <v>20.9326</v>
      </c>
      <c r="H154" s="6" t="n">
        <v>42.6</v>
      </c>
      <c r="I154" s="6" t="n">
        <v>3025.43</v>
      </c>
      <c r="J154" s="6" t="n">
        <v>0.3</v>
      </c>
      <c r="K154" s="6" t="n">
        <v>167.4608</v>
      </c>
      <c r="L154" s="6" t="n">
        <v>150.94</v>
      </c>
      <c r="M154" s="6" t="n">
        <v>0.62</v>
      </c>
      <c r="N154" s="6" t="n">
        <v>0.8</v>
      </c>
    </row>
    <row collapsed="false" customFormat="false" customHeight="false" hidden="false" ht="12.1" outlineLevel="0" r="155">
      <c r="A155" s="33" t="n">
        <v>44747</v>
      </c>
      <c r="B155" s="16" t="s">
        <v>681</v>
      </c>
      <c r="C155" s="16" t="s">
        <v>21</v>
      </c>
      <c r="D155" s="16" t="s">
        <v>22</v>
      </c>
      <c r="E155" s="7" t="n">
        <v>4</v>
      </c>
      <c r="F155" s="16" t="s">
        <v>19</v>
      </c>
      <c r="G155" s="6" t="n">
        <v>55.0858</v>
      </c>
      <c r="H155" s="6" t="n">
        <v>114.05</v>
      </c>
      <c r="I155" s="6" t="n">
        <v>7427.4</v>
      </c>
      <c r="J155" s="6" t="n">
        <v>0.4</v>
      </c>
      <c r="K155" s="6" t="n">
        <v>220.3432</v>
      </c>
      <c r="L155" s="6" t="n">
        <v>198.31</v>
      </c>
      <c r="M155" s="6" t="n">
        <v>0.67</v>
      </c>
      <c r="N155" s="6" t="n">
        <v>0.79</v>
      </c>
    </row>
    <row collapsed="false" customFormat="false" customHeight="false" hidden="false" ht="12.1" outlineLevel="0" r="156">
      <c r="A156" s="33" t="n">
        <v>44750</v>
      </c>
      <c r="B156" s="16" t="s">
        <v>681</v>
      </c>
      <c r="C156" s="16" t="s">
        <v>73</v>
      </c>
      <c r="D156" s="16" t="s">
        <v>74</v>
      </c>
      <c r="E156" s="7" t="n">
        <v>23</v>
      </c>
      <c r="F156" s="16" t="s">
        <v>44</v>
      </c>
      <c r="G156" s="6" t="n">
        <v>16.14</v>
      </c>
      <c r="H156" s="6" t="n">
        <v>409.9</v>
      </c>
      <c r="I156" s="6" t="n">
        <v>658.9</v>
      </c>
      <c r="J156" s="6" t="n">
        <v>48</v>
      </c>
      <c r="K156" s="6" t="n">
        <v>371.22</v>
      </c>
      <c r="L156" s="6" t="n">
        <v>323.22</v>
      </c>
      <c r="M156" s="6" t="n">
        <v>2.13</v>
      </c>
      <c r="N156" s="6" t="n">
        <v>3.43</v>
      </c>
    </row>
    <row collapsed="false" customFormat="false" customHeight="false" hidden="false" ht="12.1" outlineLevel="0" r="157">
      <c r="A157" s="33" t="n">
        <v>44749</v>
      </c>
      <c r="B157" s="16" t="s">
        <v>681</v>
      </c>
      <c r="C157" s="16" t="s">
        <v>27</v>
      </c>
      <c r="D157" s="16" t="s">
        <v>28</v>
      </c>
      <c r="E157" s="7" t="n">
        <v>2</v>
      </c>
      <c r="F157" s="16" t="s">
        <v>19</v>
      </c>
      <c r="G157" s="6" t="n">
        <v>30.8264</v>
      </c>
      <c r="H157" s="6" t="n">
        <v>320.17</v>
      </c>
      <c r="I157" s="6" t="n">
        <v>21477.83</v>
      </c>
      <c r="J157" s="6" t="n">
        <v>0.1</v>
      </c>
      <c r="K157" s="6" t="n">
        <v>61.6528</v>
      </c>
      <c r="L157" s="6" t="n">
        <v>55.36</v>
      </c>
      <c r="M157" s="6" t="n">
        <v>0.13</v>
      </c>
      <c r="N157" s="6" t="n">
        <v>0.14</v>
      </c>
    </row>
    <row collapsed="false" customFormat="false" customHeight="false" hidden="false" ht="12.1" outlineLevel="0" r="158">
      <c r="A158" s="33" t="n">
        <v>44750</v>
      </c>
      <c r="B158" s="16" t="s">
        <v>681</v>
      </c>
      <c r="C158" s="16" t="s">
        <v>63</v>
      </c>
      <c r="D158" s="16" t="s">
        <v>64</v>
      </c>
      <c r="E158" s="7" t="n">
        <v>12</v>
      </c>
      <c r="F158" s="16" t="s">
        <v>19</v>
      </c>
      <c r="G158" s="6" t="n">
        <v>17.5537</v>
      </c>
      <c r="H158" s="6" t="n">
        <v>21.15</v>
      </c>
      <c r="I158" s="6" t="n">
        <v>2233.34</v>
      </c>
      <c r="J158" s="6" t="n">
        <v>0.33</v>
      </c>
      <c r="K158" s="6" t="n">
        <v>210.644</v>
      </c>
      <c r="L158" s="6" t="n">
        <v>189.81</v>
      </c>
      <c r="M158" s="6" t="n">
        <v>0.71</v>
      </c>
      <c r="N158" s="6" t="n">
        <v>1.18</v>
      </c>
    </row>
    <row collapsed="false" customFormat="false" customHeight="false" hidden="false" ht="12.1" outlineLevel="0" r="159">
      <c r="A159" s="33" t="n">
        <v>44756</v>
      </c>
      <c r="B159" s="16" t="s">
        <v>681</v>
      </c>
      <c r="C159" s="16" t="s">
        <v>24</v>
      </c>
      <c r="D159" s="16" t="s">
        <v>25</v>
      </c>
      <c r="E159" s="7" t="n">
        <v>5</v>
      </c>
      <c r="F159" s="16" t="s">
        <v>19</v>
      </c>
      <c r="G159" s="6" t="n">
        <v>82.5304</v>
      </c>
      <c r="H159" s="6" t="n">
        <v>152.15</v>
      </c>
      <c r="I159" s="6" t="n">
        <v>6514.89</v>
      </c>
      <c r="J159" s="6" t="n">
        <v>0.71</v>
      </c>
      <c r="K159" s="6" t="n">
        <v>412.652</v>
      </c>
      <c r="L159" s="6" t="n">
        <v>371.09</v>
      </c>
      <c r="M159" s="6" t="n">
        <v>1.14</v>
      </c>
      <c r="N159" s="6" t="n">
        <v>0.83</v>
      </c>
    </row>
    <row collapsed="false" customFormat="false" customHeight="false" hidden="false" ht="12.1" outlineLevel="0" r="160">
      <c r="A160" s="33" t="n">
        <v>44778</v>
      </c>
      <c r="B160" s="16" t="s">
        <v>681</v>
      </c>
      <c r="C160" s="16" t="s">
        <v>33</v>
      </c>
      <c r="D160" s="16" t="s">
        <v>34</v>
      </c>
      <c r="E160" s="7" t="n">
        <v>8</v>
      </c>
      <c r="F160" s="16" t="s">
        <v>19</v>
      </c>
      <c r="G160" s="6" t="n">
        <v>21.9942</v>
      </c>
      <c r="H160" s="6" t="n">
        <v>35.66</v>
      </c>
      <c r="I160" s="6" t="n">
        <v>3670.18</v>
      </c>
      <c r="J160" s="6" t="n">
        <v>0.29</v>
      </c>
      <c r="K160" s="6" t="n">
        <v>175.9534</v>
      </c>
      <c r="L160" s="6" t="n">
        <v>158.48</v>
      </c>
      <c r="M160" s="6" t="n">
        <v>0.54</v>
      </c>
      <c r="N160" s="6" t="n">
        <v>0.92</v>
      </c>
    </row>
    <row collapsed="false" customFormat="false" customHeight="false" hidden="false" ht="12.1" outlineLevel="0" r="161">
      <c r="A161" s="33" t="n">
        <v>44784</v>
      </c>
      <c r="B161" s="16" t="s">
        <v>681</v>
      </c>
      <c r="C161" s="16" t="s">
        <v>65</v>
      </c>
      <c r="D161" s="16" t="s">
        <v>66</v>
      </c>
      <c r="E161" s="7" t="n">
        <v>5</v>
      </c>
      <c r="F161" s="16" t="s">
        <v>19</v>
      </c>
      <c r="G161" s="6" t="n">
        <v>15.1136</v>
      </c>
      <c r="H161" s="6" t="n">
        <v>41.67</v>
      </c>
      <c r="I161" s="6" t="n">
        <v>2523.58</v>
      </c>
      <c r="J161" s="6" t="n">
        <v>0.13</v>
      </c>
      <c r="K161" s="6" t="n">
        <v>75.5678</v>
      </c>
      <c r="L161" s="6" t="n">
        <v>67.71</v>
      </c>
      <c r="M161" s="6" t="n">
        <v>0.54</v>
      </c>
      <c r="N161" s="6" t="n">
        <v>0.54</v>
      </c>
    </row>
    <row collapsed="false" customFormat="false" customHeight="false" hidden="false" ht="12.1" outlineLevel="0" r="162">
      <c r="A162" s="33" t="n">
        <v>44784</v>
      </c>
      <c r="B162" s="16" t="s">
        <v>681</v>
      </c>
      <c r="C162" s="16" t="s">
        <v>36</v>
      </c>
      <c r="D162" s="16" t="s">
        <v>37</v>
      </c>
      <c r="E162" s="7" t="n">
        <v>2</v>
      </c>
      <c r="F162" s="16" t="s">
        <v>19</v>
      </c>
      <c r="G162" s="6" t="n">
        <v>22.6703</v>
      </c>
      <c r="H162" s="6" t="n">
        <v>212.1</v>
      </c>
      <c r="I162" s="6" t="n">
        <v>13657.33</v>
      </c>
      <c r="J162" s="6" t="n">
        <v>0.08</v>
      </c>
      <c r="K162" s="6" t="n">
        <v>45.3407</v>
      </c>
      <c r="L162" s="6" t="n">
        <v>40.5</v>
      </c>
      <c r="M162" s="6" t="n">
        <v>0.15</v>
      </c>
      <c r="N162" s="6" t="n">
        <v>0.16</v>
      </c>
    </row>
    <row collapsed="false" customFormat="false" customHeight="false" hidden="false" ht="12.1" outlineLevel="0" r="163">
      <c r="A163" s="33" t="n">
        <v>44791</v>
      </c>
      <c r="B163" s="16" t="s">
        <v>681</v>
      </c>
      <c r="C163" s="16" t="s">
        <v>91</v>
      </c>
      <c r="D163" s="16" t="s">
        <v>92</v>
      </c>
      <c r="E163" s="7" t="n">
        <v>2</v>
      </c>
      <c r="F163" s="16" t="s">
        <v>19</v>
      </c>
      <c r="G163" s="6" t="n">
        <v>29.1625</v>
      </c>
      <c r="H163" s="6" t="n">
        <v>40.87</v>
      </c>
      <c r="I163" s="6" t="n">
        <v>3396.3</v>
      </c>
      <c r="J163" s="6" t="n">
        <v>0.1</v>
      </c>
      <c r="K163" s="6" t="n">
        <v>58.325</v>
      </c>
      <c r="L163" s="6" t="n">
        <v>52.25</v>
      </c>
      <c r="M163" s="6" t="n">
        <v>0.77</v>
      </c>
      <c r="N163" s="6" t="n">
        <v>1.05</v>
      </c>
    </row>
    <row collapsed="false" customFormat="false" customHeight="false" hidden="false" ht="12.1" outlineLevel="0" r="164">
      <c r="A164" s="33" t="n">
        <v>44804</v>
      </c>
      <c r="B164" s="16" t="s">
        <v>681</v>
      </c>
      <c r="C164" s="16" t="s">
        <v>46</v>
      </c>
      <c r="D164" s="16" t="s">
        <v>47</v>
      </c>
      <c r="E164" s="7" t="n">
        <v>2</v>
      </c>
      <c r="F164" s="16" t="s">
        <v>19</v>
      </c>
      <c r="G164" s="6" t="n">
        <v>45.2758</v>
      </c>
      <c r="H164" s="6" t="n">
        <v>134.41</v>
      </c>
      <c r="I164" s="6" t="n">
        <v>7025.4</v>
      </c>
      <c r="J164" s="6" t="n">
        <v>0.15</v>
      </c>
      <c r="K164" s="6" t="n">
        <v>90.5516</v>
      </c>
      <c r="L164" s="6" t="n">
        <v>81.5</v>
      </c>
      <c r="M164" s="6" t="n">
        <v>0.58</v>
      </c>
      <c r="N164" s="6" t="n">
        <v>0.5</v>
      </c>
    </row>
    <row collapsed="false" customFormat="false" customHeight="false" hidden="false" ht="12.1" outlineLevel="0" r="165">
      <c r="A165" s="33" t="n">
        <v>44818</v>
      </c>
      <c r="B165" s="16" t="s">
        <v>681</v>
      </c>
      <c r="C165" s="16" t="s">
        <v>39</v>
      </c>
      <c r="D165" s="16" t="s">
        <v>40</v>
      </c>
      <c r="E165" s="7" t="n">
        <v>30</v>
      </c>
      <c r="F165" s="16" t="s">
        <v>19</v>
      </c>
      <c r="G165" s="6" t="n">
        <v>9.4907</v>
      </c>
      <c r="H165" s="6" t="n">
        <v>17.13</v>
      </c>
      <c r="I165" s="6" t="n">
        <v>657.54</v>
      </c>
      <c r="J165" s="6" t="n">
        <v>0.47</v>
      </c>
      <c r="K165" s="6" t="n">
        <v>284.7204</v>
      </c>
      <c r="L165" s="6" t="n">
        <v>256.49</v>
      </c>
      <c r="M165" s="6" t="n">
        <v>1.3</v>
      </c>
      <c r="N165" s="6" t="n">
        <v>0.83</v>
      </c>
    </row>
    <row collapsed="false" customFormat="false" customHeight="false" hidden="false" ht="12.1" outlineLevel="0" r="166">
      <c r="A166" s="33" t="n">
        <v>44838</v>
      </c>
      <c r="B166" s="16" t="s">
        <v>681</v>
      </c>
      <c r="C166" s="16" t="s">
        <v>49</v>
      </c>
      <c r="D166" s="16" t="s">
        <v>50</v>
      </c>
      <c r="E166" s="7" t="n">
        <v>16</v>
      </c>
      <c r="F166" s="16" t="s">
        <v>19</v>
      </c>
      <c r="G166" s="6" t="n">
        <v>8.635</v>
      </c>
      <c r="H166" s="6" t="n">
        <v>8.61</v>
      </c>
      <c r="I166" s="6" t="n">
        <v>1248.92</v>
      </c>
      <c r="J166" s="6" t="n">
        <v>0.24</v>
      </c>
      <c r="K166" s="6" t="n">
        <v>138.1594</v>
      </c>
      <c r="L166" s="6" t="n">
        <v>124.34</v>
      </c>
      <c r="M166" s="6" t="n">
        <v>0.62</v>
      </c>
      <c r="N166" s="6" t="n">
        <v>1.57</v>
      </c>
    </row>
    <row collapsed="false" customFormat="false" customHeight="false" hidden="false" ht="12.1" outlineLevel="0" r="167">
      <c r="A167" s="33" t="n">
        <v>44838</v>
      </c>
      <c r="B167" s="16" t="s">
        <v>681</v>
      </c>
      <c r="C167" s="16" t="s">
        <v>30</v>
      </c>
      <c r="D167" s="16" t="s">
        <v>31</v>
      </c>
      <c r="E167" s="7" t="n">
        <v>8</v>
      </c>
      <c r="F167" s="16" t="s">
        <v>19</v>
      </c>
      <c r="G167" s="6" t="n">
        <v>21.8752</v>
      </c>
      <c r="H167" s="6" t="n">
        <v>41.29</v>
      </c>
      <c r="I167" s="6" t="n">
        <v>3025.43</v>
      </c>
      <c r="J167" s="6" t="n">
        <v>0.3</v>
      </c>
      <c r="K167" s="6" t="n">
        <v>175.0019</v>
      </c>
      <c r="L167" s="6" t="n">
        <v>157.73</v>
      </c>
      <c r="M167" s="6" t="n">
        <v>0.65</v>
      </c>
      <c r="N167" s="6" t="n">
        <v>0.83</v>
      </c>
    </row>
    <row collapsed="false" customFormat="false" customHeight="false" hidden="false" ht="12.1" outlineLevel="0" r="168">
      <c r="A168" s="33" t="n">
        <v>44839</v>
      </c>
      <c r="B168" s="16" t="s">
        <v>681</v>
      </c>
      <c r="C168" s="16" t="s">
        <v>21</v>
      </c>
      <c r="D168" s="16" t="s">
        <v>22</v>
      </c>
      <c r="E168" s="7" t="n">
        <v>4</v>
      </c>
      <c r="F168" s="16" t="s">
        <v>19</v>
      </c>
      <c r="G168" s="6" t="n">
        <v>58.7913</v>
      </c>
      <c r="H168" s="6" t="n">
        <v>112.77</v>
      </c>
      <c r="I168" s="6" t="n">
        <v>7427.4</v>
      </c>
      <c r="J168" s="6" t="n">
        <v>0.4</v>
      </c>
      <c r="K168" s="6" t="n">
        <v>235.1652</v>
      </c>
      <c r="L168" s="6" t="n">
        <v>211.65</v>
      </c>
      <c r="M168" s="6" t="n">
        <v>0.71</v>
      </c>
      <c r="N168" s="6" t="n">
        <v>0.8</v>
      </c>
    </row>
    <row collapsed="false" customFormat="false" customHeight="false" hidden="false" ht="12.1" outlineLevel="0" r="169">
      <c r="A169" s="33" t="n">
        <v>44840</v>
      </c>
      <c r="B169" s="16" t="s">
        <v>681</v>
      </c>
      <c r="C169" s="16" t="s">
        <v>27</v>
      </c>
      <c r="D169" s="16" t="s">
        <v>28</v>
      </c>
      <c r="E169" s="7" t="n">
        <v>2</v>
      </c>
      <c r="F169" s="16" t="s">
        <v>19</v>
      </c>
      <c r="G169" s="6" t="n">
        <v>29.1081</v>
      </c>
      <c r="H169" s="6" t="n">
        <v>304.2</v>
      </c>
      <c r="I169" s="6" t="n">
        <v>21477.83</v>
      </c>
      <c r="J169" s="6" t="n">
        <v>0.1</v>
      </c>
      <c r="K169" s="6" t="n">
        <v>58.2162</v>
      </c>
      <c r="L169" s="6" t="n">
        <v>52.28</v>
      </c>
      <c r="M169" s="6" t="n">
        <v>0.12</v>
      </c>
      <c r="N169" s="6" t="n">
        <v>0.14</v>
      </c>
    </row>
    <row collapsed="false" customFormat="false" customHeight="false" hidden="false" ht="12.1" outlineLevel="0" r="170">
      <c r="A170" s="33" t="n">
        <v>44840</v>
      </c>
      <c r="B170" s="16" t="s">
        <v>681</v>
      </c>
      <c r="C170" s="16" t="s">
        <v>63</v>
      </c>
      <c r="D170" s="16" t="s">
        <v>64</v>
      </c>
      <c r="E170" s="7" t="n">
        <v>12</v>
      </c>
      <c r="F170" s="16" t="s">
        <v>19</v>
      </c>
      <c r="G170" s="6" t="n">
        <v>16.5144</v>
      </c>
      <c r="H170" s="6" t="n">
        <v>15.93</v>
      </c>
      <c r="I170" s="6" t="n">
        <v>2233.34</v>
      </c>
      <c r="J170" s="6" t="n">
        <v>0.33</v>
      </c>
      <c r="K170" s="6" t="n">
        <v>198.1727</v>
      </c>
      <c r="L170" s="6" t="n">
        <v>178.57</v>
      </c>
      <c r="M170" s="6" t="n">
        <v>0.67</v>
      </c>
      <c r="N170" s="6" t="n">
        <v>1.57</v>
      </c>
    </row>
    <row collapsed="false" customFormat="false" customHeight="false" hidden="false" ht="12.1" outlineLevel="0" r="171">
      <c r="A171" s="33" t="n">
        <v>44845</v>
      </c>
      <c r="B171" s="16" t="s">
        <v>681</v>
      </c>
      <c r="C171" s="16" t="s">
        <v>73</v>
      </c>
      <c r="D171" s="16" t="s">
        <v>74</v>
      </c>
      <c r="E171" s="7" t="n">
        <v>23</v>
      </c>
      <c r="F171" s="16" t="s">
        <v>44</v>
      </c>
      <c r="G171" s="6" t="n">
        <v>32.71</v>
      </c>
      <c r="H171" s="6" t="n">
        <v>353</v>
      </c>
      <c r="I171" s="6" t="n">
        <v>658.9</v>
      </c>
      <c r="J171" s="6" t="n">
        <v>98</v>
      </c>
      <c r="K171" s="6" t="n">
        <v>752.33</v>
      </c>
      <c r="L171" s="6" t="n">
        <v>654.33</v>
      </c>
      <c r="M171" s="6" t="n">
        <v>4.32</v>
      </c>
      <c r="N171" s="6" t="n">
        <v>8.06</v>
      </c>
    </row>
    <row collapsed="false" customFormat="false" customHeight="false" hidden="false" ht="12.1" outlineLevel="0" r="172">
      <c r="A172" s="33" t="n">
        <v>44845</v>
      </c>
      <c r="B172" s="16" t="s">
        <v>681</v>
      </c>
      <c r="C172" s="16" t="s">
        <v>71</v>
      </c>
      <c r="D172" s="16" t="s">
        <v>72</v>
      </c>
      <c r="E172" s="7" t="n">
        <v>120</v>
      </c>
      <c r="F172" s="16" t="s">
        <v>44</v>
      </c>
      <c r="G172" s="6" t="n">
        <v>51.03</v>
      </c>
      <c r="H172" s="6" t="n">
        <v>162.89</v>
      </c>
      <c r="I172" s="6" t="n">
        <v>203.83</v>
      </c>
      <c r="J172" s="6" t="n">
        <v>796</v>
      </c>
      <c r="K172" s="6" t="n">
        <v>6123.6</v>
      </c>
      <c r="L172" s="6" t="n">
        <v>5327.6</v>
      </c>
      <c r="M172" s="6" t="n">
        <v>21.78</v>
      </c>
      <c r="N172" s="6" t="n">
        <v>27.26</v>
      </c>
    </row>
    <row collapsed="false" customFormat="false" customHeight="false" hidden="false" ht="12.1" outlineLevel="0" r="173">
      <c r="A173" s="33" t="n">
        <v>44847</v>
      </c>
      <c r="B173" s="16" t="s">
        <v>681</v>
      </c>
      <c r="C173" s="16" t="s">
        <v>24</v>
      </c>
      <c r="D173" s="16" t="s">
        <v>25</v>
      </c>
      <c r="E173" s="7" t="n">
        <v>5</v>
      </c>
      <c r="F173" s="16" t="s">
        <v>19</v>
      </c>
      <c r="G173" s="6" t="n">
        <v>89.8958</v>
      </c>
      <c r="H173" s="6" t="n">
        <v>139.98</v>
      </c>
      <c r="I173" s="6" t="n">
        <v>6514.89</v>
      </c>
      <c r="J173" s="6" t="n">
        <v>0.71</v>
      </c>
      <c r="K173" s="6" t="n">
        <v>449.4791</v>
      </c>
      <c r="L173" s="6" t="n">
        <v>404.21</v>
      </c>
      <c r="M173" s="6" t="n">
        <v>1.24</v>
      </c>
      <c r="N173" s="6" t="n">
        <v>0.91</v>
      </c>
    </row>
    <row collapsed="false" customFormat="false" customHeight="false" hidden="false" ht="12.1" outlineLevel="0" r="174">
      <c r="A174" s="33" t="n">
        <v>44869</v>
      </c>
      <c r="B174" s="16" t="s">
        <v>681</v>
      </c>
      <c r="C174" s="16" t="s">
        <v>33</v>
      </c>
      <c r="D174" s="16" t="s">
        <v>34</v>
      </c>
      <c r="E174" s="7" t="n">
        <v>8</v>
      </c>
      <c r="F174" s="16" t="s">
        <v>19</v>
      </c>
      <c r="G174" s="6" t="n">
        <v>22.6649</v>
      </c>
      <c r="H174" s="6" t="n">
        <v>27.39</v>
      </c>
      <c r="I174" s="6" t="n">
        <v>3670.18</v>
      </c>
      <c r="J174" s="6" t="n">
        <v>0.29</v>
      </c>
      <c r="K174" s="6" t="n">
        <v>181.3189</v>
      </c>
      <c r="L174" s="6" t="n">
        <v>163.31</v>
      </c>
      <c r="M174" s="6" t="n">
        <v>0.56</v>
      </c>
      <c r="N174" s="6" t="n">
        <v>1.2</v>
      </c>
    </row>
    <row collapsed="false" customFormat="false" customHeight="false" hidden="false" ht="12.1" outlineLevel="0" r="175">
      <c r="A175" s="33" t="n">
        <v>44874</v>
      </c>
      <c r="B175" s="16" t="s">
        <v>681</v>
      </c>
      <c r="C175" s="16" t="s">
        <v>36</v>
      </c>
      <c r="D175" s="16" t="s">
        <v>37</v>
      </c>
      <c r="E175" s="7" t="n">
        <v>2</v>
      </c>
      <c r="F175" s="16" t="s">
        <v>19</v>
      </c>
      <c r="G175" s="6" t="n">
        <v>27.4398</v>
      </c>
      <c r="H175" s="6" t="n">
        <v>201.78</v>
      </c>
      <c r="I175" s="6" t="n">
        <v>13657.33</v>
      </c>
      <c r="J175" s="6" t="n">
        <v>0.09</v>
      </c>
      <c r="K175" s="6" t="n">
        <v>54.8797</v>
      </c>
      <c r="L175" s="6" t="n">
        <v>49.39</v>
      </c>
      <c r="M175" s="6" t="n">
        <v>0.18</v>
      </c>
      <c r="N175" s="6" t="n">
        <v>0.2</v>
      </c>
    </row>
    <row collapsed="false" customFormat="false" customHeight="false" hidden="false" ht="12.1" outlineLevel="0" r="176">
      <c r="A176" s="33" t="n">
        <v>44874</v>
      </c>
      <c r="B176" s="16" t="s">
        <v>681</v>
      </c>
      <c r="C176" s="16" t="s">
        <v>65</v>
      </c>
      <c r="D176" s="16" t="s">
        <v>66</v>
      </c>
      <c r="E176" s="7" t="n">
        <v>5</v>
      </c>
      <c r="F176" s="16" t="s">
        <v>19</v>
      </c>
      <c r="G176" s="6" t="n">
        <v>16.7688</v>
      </c>
      <c r="H176" s="6" t="n">
        <v>35.36</v>
      </c>
      <c r="I176" s="6" t="n">
        <v>2523.58</v>
      </c>
      <c r="J176" s="6" t="n">
        <v>0.14</v>
      </c>
      <c r="K176" s="6" t="n">
        <v>83.8439</v>
      </c>
      <c r="L176" s="6" t="n">
        <v>75.31</v>
      </c>
      <c r="M176" s="6" t="n">
        <v>0.6</v>
      </c>
      <c r="N176" s="6" t="n">
        <v>0.7</v>
      </c>
    </row>
    <row collapsed="false" customFormat="false" customHeight="false" hidden="false" ht="12.1" outlineLevel="0" r="177">
      <c r="A177" s="33" t="n">
        <v>44879</v>
      </c>
      <c r="B177" s="16" t="s">
        <v>681</v>
      </c>
      <c r="C177" s="16" t="s">
        <v>91</v>
      </c>
      <c r="D177" s="16" t="s">
        <v>92</v>
      </c>
      <c r="E177" s="7" t="n">
        <v>2</v>
      </c>
      <c r="F177" s="16" t="s">
        <v>19</v>
      </c>
      <c r="G177" s="6" t="n">
        <v>28.9046</v>
      </c>
      <c r="H177" s="6" t="n">
        <v>41.26</v>
      </c>
      <c r="I177" s="6" t="n">
        <v>3396.3</v>
      </c>
      <c r="J177" s="6" t="n">
        <v>0.1</v>
      </c>
      <c r="K177" s="6" t="n">
        <v>57.8092</v>
      </c>
      <c r="L177" s="6" t="n">
        <v>51.79</v>
      </c>
      <c r="M177" s="6" t="n">
        <v>0.76</v>
      </c>
      <c r="N177" s="6" t="n">
        <v>1.04</v>
      </c>
    </row>
    <row collapsed="false" customFormat="false" customHeight="false" hidden="false" ht="12.1" outlineLevel="0" r="178">
      <c r="A178" s="33" t="n">
        <v>44895</v>
      </c>
      <c r="B178" s="16" t="s">
        <v>681</v>
      </c>
      <c r="C178" s="16" t="s">
        <v>46</v>
      </c>
      <c r="D178" s="16" t="s">
        <v>47</v>
      </c>
      <c r="E178" s="7" t="n">
        <v>2</v>
      </c>
      <c r="F178" s="16" t="s">
        <v>19</v>
      </c>
      <c r="G178" s="6" t="n">
        <v>45.8057</v>
      </c>
      <c r="H178" s="6" t="n">
        <v>118.38</v>
      </c>
      <c r="I178" s="6" t="n">
        <v>7025.4</v>
      </c>
      <c r="J178" s="6" t="n">
        <v>0.15</v>
      </c>
      <c r="K178" s="6" t="n">
        <v>91.6113</v>
      </c>
      <c r="L178" s="6" t="n">
        <v>82.45</v>
      </c>
      <c r="M178" s="6" t="n">
        <v>0.59</v>
      </c>
      <c r="N178" s="6" t="n">
        <v>0.57</v>
      </c>
    </row>
    <row collapsed="false" customFormat="false" customHeight="false" hidden="false" ht="12.1" outlineLevel="0" r="179">
      <c r="A179" s="33" t="n">
        <v>44909</v>
      </c>
      <c r="B179" s="16" t="s">
        <v>681</v>
      </c>
      <c r="C179" s="16" t="s">
        <v>39</v>
      </c>
      <c r="D179" s="16" t="s">
        <v>40</v>
      </c>
      <c r="E179" s="7" t="n">
        <v>30</v>
      </c>
      <c r="F179" s="16" t="s">
        <v>19</v>
      </c>
      <c r="G179" s="6" t="n">
        <v>9.9875</v>
      </c>
      <c r="H179" s="6" t="n">
        <v>21.49</v>
      </c>
      <c r="I179" s="6" t="n">
        <v>657.54</v>
      </c>
      <c r="J179" s="6" t="n">
        <v>0.47</v>
      </c>
      <c r="K179" s="6" t="n">
        <v>299.6249</v>
      </c>
      <c r="L179" s="6" t="n">
        <v>269.92</v>
      </c>
      <c r="M179" s="6" t="n">
        <v>1.37</v>
      </c>
      <c r="N179" s="6" t="n">
        <v>0.66</v>
      </c>
    </row>
    <row collapsed="false" customFormat="false" customHeight="false" hidden="false" ht="12.1" outlineLevel="0" r="180">
      <c r="A180" s="33" t="n">
        <v>44930</v>
      </c>
      <c r="B180" s="16" t="s">
        <v>681</v>
      </c>
      <c r="C180" s="16" t="s">
        <v>30</v>
      </c>
      <c r="D180" s="16" t="s">
        <v>31</v>
      </c>
      <c r="E180" s="7" t="n">
        <v>8</v>
      </c>
      <c r="F180" s="16" t="s">
        <v>19</v>
      </c>
      <c r="G180" s="6" t="n">
        <v>26.7283</v>
      </c>
      <c r="H180" s="6" t="n">
        <v>47.94</v>
      </c>
      <c r="I180" s="6" t="n">
        <v>3025.43</v>
      </c>
      <c r="J180" s="6" t="n">
        <v>0.3</v>
      </c>
      <c r="K180" s="6" t="n">
        <v>213.826</v>
      </c>
      <c r="L180" s="6" t="n">
        <v>192.72</v>
      </c>
      <c r="M180" s="6" t="n">
        <v>0.8</v>
      </c>
      <c r="N180" s="6" t="n">
        <v>0.71</v>
      </c>
    </row>
    <row collapsed="false" customFormat="false" customHeight="false" hidden="false" ht="12.1" outlineLevel="0" r="181">
      <c r="A181" s="33" t="n">
        <v>44931</v>
      </c>
      <c r="B181" s="16" t="s">
        <v>681</v>
      </c>
      <c r="C181" s="16" t="s">
        <v>21</v>
      </c>
      <c r="D181" s="16" t="s">
        <v>22</v>
      </c>
      <c r="E181" s="7" t="n">
        <v>4</v>
      </c>
      <c r="F181" s="16" t="s">
        <v>19</v>
      </c>
      <c r="G181" s="6" t="n">
        <v>70.3375</v>
      </c>
      <c r="H181" s="6" t="n">
        <v>136.38</v>
      </c>
      <c r="I181" s="6" t="n">
        <v>7427.4</v>
      </c>
      <c r="J181" s="6" t="n">
        <v>0.4</v>
      </c>
      <c r="K181" s="6" t="n">
        <v>281.35</v>
      </c>
      <c r="L181" s="6" t="n">
        <v>253.22</v>
      </c>
      <c r="M181" s="6" t="n">
        <v>0.85</v>
      </c>
      <c r="N181" s="6" t="n">
        <v>0.66</v>
      </c>
    </row>
    <row collapsed="false" customFormat="false" customHeight="false" hidden="false" ht="12.1" outlineLevel="0" r="182">
      <c r="A182" s="33" t="n">
        <v>44932</v>
      </c>
      <c r="B182" s="16" t="s">
        <v>681</v>
      </c>
      <c r="C182" s="16" t="s">
        <v>27</v>
      </c>
      <c r="D182" s="16" t="s">
        <v>28</v>
      </c>
      <c r="E182" s="7" t="n">
        <v>2</v>
      </c>
      <c r="F182" s="16" t="s">
        <v>19</v>
      </c>
      <c r="G182" s="6" t="n">
        <v>40.0924</v>
      </c>
      <c r="H182" s="6" t="n">
        <v>351.77</v>
      </c>
      <c r="I182" s="6" t="n">
        <v>21477.83</v>
      </c>
      <c r="J182" s="6" t="n">
        <v>0.11</v>
      </c>
      <c r="K182" s="6" t="n">
        <v>80.1848</v>
      </c>
      <c r="L182" s="6" t="n">
        <v>72.45</v>
      </c>
      <c r="M182" s="6" t="n">
        <v>0.17</v>
      </c>
      <c r="N182" s="6" t="n">
        <v>0.15</v>
      </c>
    </row>
    <row collapsed="false" customFormat="false" customHeight="false" hidden="false" ht="12.1" outlineLevel="0" r="183">
      <c r="A183" s="33" t="n">
        <v>44936</v>
      </c>
      <c r="B183" s="16" t="s">
        <v>681</v>
      </c>
      <c r="C183" s="16" t="s">
        <v>73</v>
      </c>
      <c r="D183" s="16" t="s">
        <v>74</v>
      </c>
      <c r="E183" s="7" t="n">
        <v>23</v>
      </c>
      <c r="F183" s="16" t="s">
        <v>44</v>
      </c>
      <c r="G183" s="6" t="n">
        <v>6.86</v>
      </c>
      <c r="H183" s="6" t="n">
        <v>345.7</v>
      </c>
      <c r="I183" s="6" t="n">
        <v>658.9</v>
      </c>
      <c r="J183" s="6" t="n">
        <v>21</v>
      </c>
      <c r="K183" s="6" t="n">
        <v>157.78</v>
      </c>
      <c r="L183" s="6" t="n">
        <v>136.78</v>
      </c>
      <c r="M183" s="6" t="n">
        <v>0.9</v>
      </c>
      <c r="N183" s="6" t="n">
        <v>1.72</v>
      </c>
    </row>
    <row collapsed="false" customFormat="false" customHeight="false" hidden="false" ht="12.1" outlineLevel="0" r="184">
      <c r="A184" s="33" t="n">
        <v>44935</v>
      </c>
      <c r="B184" s="16" t="s">
        <v>681</v>
      </c>
      <c r="C184" s="16" t="s">
        <v>63</v>
      </c>
      <c r="D184" s="16" t="s">
        <v>64</v>
      </c>
      <c r="E184" s="7" t="n">
        <v>12</v>
      </c>
      <c r="F184" s="16" t="s">
        <v>19</v>
      </c>
      <c r="G184" s="6" t="n">
        <v>19.5538</v>
      </c>
      <c r="H184" s="6" t="n">
        <v>19.53</v>
      </c>
      <c r="I184" s="6" t="n">
        <v>2233.34</v>
      </c>
      <c r="J184" s="6" t="n">
        <v>0.33</v>
      </c>
      <c r="K184" s="6" t="n">
        <v>234.6459</v>
      </c>
      <c r="L184" s="6" t="n">
        <v>211.43</v>
      </c>
      <c r="M184" s="6" t="n">
        <v>0.79</v>
      </c>
      <c r="N184" s="6" t="n">
        <v>1.28</v>
      </c>
    </row>
    <row collapsed="false" customFormat="false" customHeight="false" hidden="false" ht="12.1" outlineLevel="0" r="185">
      <c r="A185" s="33" t="n">
        <v>44938</v>
      </c>
      <c r="B185" s="16" t="s">
        <v>681</v>
      </c>
      <c r="C185" s="16" t="s">
        <v>24</v>
      </c>
      <c r="D185" s="16" t="s">
        <v>25</v>
      </c>
      <c r="E185" s="7" t="n">
        <v>5</v>
      </c>
      <c r="F185" s="16" t="s">
        <v>19</v>
      </c>
      <c r="G185" s="6" t="n">
        <v>102.1499</v>
      </c>
      <c r="H185" s="6" t="n">
        <v>157.17</v>
      </c>
      <c r="I185" s="6" t="n">
        <v>6514.89</v>
      </c>
      <c r="J185" s="6" t="n">
        <v>0.74</v>
      </c>
      <c r="K185" s="6" t="n">
        <v>510.7495</v>
      </c>
      <c r="L185" s="6" t="n">
        <v>459.67</v>
      </c>
      <c r="M185" s="6" t="n">
        <v>1.41</v>
      </c>
      <c r="N185" s="6" t="n">
        <v>0.85</v>
      </c>
    </row>
    <row collapsed="false" customFormat="false" customHeight="false" hidden="false" ht="12.1" outlineLevel="0" r="186">
      <c r="A186" s="33" t="n">
        <v>44963</v>
      </c>
      <c r="B186" s="16" t="s">
        <v>681</v>
      </c>
      <c r="C186" s="16" t="s">
        <v>33</v>
      </c>
      <c r="D186" s="16" t="s">
        <v>34</v>
      </c>
      <c r="E186" s="7" t="n">
        <v>8</v>
      </c>
      <c r="F186" s="16" t="s">
        <v>19</v>
      </c>
      <c r="G186" s="6" t="n">
        <v>25.6904</v>
      </c>
      <c r="H186" s="6" t="n">
        <v>30.32</v>
      </c>
      <c r="I186" s="6" t="n">
        <v>3670.18</v>
      </c>
      <c r="J186" s="6" t="n">
        <v>0.29</v>
      </c>
      <c r="K186" s="6" t="n">
        <v>205.5233</v>
      </c>
      <c r="L186" s="6" t="n">
        <v>185.11</v>
      </c>
      <c r="M186" s="6" t="n">
        <v>0.63</v>
      </c>
      <c r="N186" s="6" t="n">
        <v>1.08</v>
      </c>
    </row>
    <row collapsed="false" customFormat="false" customHeight="false" hidden="false" ht="12.1" outlineLevel="0" r="187">
      <c r="A187" s="33" t="n">
        <v>44966</v>
      </c>
      <c r="B187" s="16" t="s">
        <v>681</v>
      </c>
      <c r="C187" s="16" t="s">
        <v>36</v>
      </c>
      <c r="D187" s="16" t="s">
        <v>37</v>
      </c>
      <c r="E187" s="7" t="n">
        <v>2</v>
      </c>
      <c r="F187" s="16" t="s">
        <v>19</v>
      </c>
      <c r="G187" s="6" t="n">
        <v>32.2093</v>
      </c>
      <c r="H187" s="6" t="n">
        <v>230.2</v>
      </c>
      <c r="I187" s="6" t="n">
        <v>13657.33</v>
      </c>
      <c r="J187" s="6" t="n">
        <v>0.09</v>
      </c>
      <c r="K187" s="6" t="n">
        <v>64.4187</v>
      </c>
      <c r="L187" s="6" t="n">
        <v>57.98</v>
      </c>
      <c r="M187" s="6" t="n">
        <v>0.21</v>
      </c>
      <c r="N187" s="6" t="n">
        <v>0.18</v>
      </c>
    </row>
    <row collapsed="false" customFormat="false" customHeight="false" hidden="false" ht="12.1" outlineLevel="0" r="188">
      <c r="A188" s="33" t="n">
        <v>44966</v>
      </c>
      <c r="B188" s="16" t="s">
        <v>681</v>
      </c>
      <c r="C188" s="16" t="s">
        <v>65</v>
      </c>
      <c r="D188" s="16" t="s">
        <v>66</v>
      </c>
      <c r="E188" s="7" t="n">
        <v>5</v>
      </c>
      <c r="F188" s="16" t="s">
        <v>19</v>
      </c>
      <c r="G188" s="6" t="n">
        <v>19.6835</v>
      </c>
      <c r="H188" s="6" t="n">
        <v>32.9</v>
      </c>
      <c r="I188" s="6" t="n">
        <v>2523.58</v>
      </c>
      <c r="J188" s="6" t="n">
        <v>0.14</v>
      </c>
      <c r="K188" s="6" t="n">
        <v>98.4174</v>
      </c>
      <c r="L188" s="6" t="n">
        <v>88.4</v>
      </c>
      <c r="M188" s="6" t="n">
        <v>0.7</v>
      </c>
      <c r="N188" s="6" t="n">
        <v>0.75</v>
      </c>
    </row>
    <row collapsed="false" customFormat="false" customHeight="false" hidden="false" ht="12.1" outlineLevel="0" r="189">
      <c r="A189" s="33" t="n">
        <v>44972</v>
      </c>
      <c r="B189" s="16" t="s">
        <v>681</v>
      </c>
      <c r="C189" s="16" t="s">
        <v>91</v>
      </c>
      <c r="D189" s="16" t="s">
        <v>92</v>
      </c>
      <c r="E189" s="7" t="n">
        <v>2</v>
      </c>
      <c r="F189" s="16" t="s">
        <v>19</v>
      </c>
      <c r="G189" s="6" t="n">
        <v>35.455</v>
      </c>
      <c r="H189" s="6" t="n">
        <v>36.75</v>
      </c>
      <c r="I189" s="6" t="n">
        <v>3396.3</v>
      </c>
      <c r="J189" s="6" t="n">
        <v>0.1</v>
      </c>
      <c r="K189" s="6" t="n">
        <v>70.9099</v>
      </c>
      <c r="L189" s="6" t="n">
        <v>63.52</v>
      </c>
      <c r="M189" s="6" t="n">
        <v>0.94</v>
      </c>
      <c r="N189" s="6" t="n">
        <v>1.17</v>
      </c>
    </row>
    <row collapsed="false" customFormat="false" customHeight="false" hidden="false" ht="12.1" outlineLevel="0" r="190">
      <c r="A190" s="33" t="n">
        <v>44986</v>
      </c>
      <c r="B190" s="16" t="s">
        <v>681</v>
      </c>
      <c r="C190" s="16" t="s">
        <v>46</v>
      </c>
      <c r="D190" s="16" t="s">
        <v>47</v>
      </c>
      <c r="E190" s="7" t="n">
        <v>2</v>
      </c>
      <c r="F190" s="16" t="s">
        <v>19</v>
      </c>
      <c r="G190" s="6" t="n">
        <v>56.1699</v>
      </c>
      <c r="H190" s="6" t="n">
        <v>123.53</v>
      </c>
      <c r="I190" s="6" t="n">
        <v>7025.4</v>
      </c>
      <c r="J190" s="6" t="n">
        <v>0.15</v>
      </c>
      <c r="K190" s="6" t="n">
        <v>112.3398</v>
      </c>
      <c r="L190" s="6" t="n">
        <v>101.11</v>
      </c>
      <c r="M190" s="6" t="n">
        <v>0.72</v>
      </c>
      <c r="N190" s="6" t="n">
        <v>0.55</v>
      </c>
    </row>
    <row collapsed="false" customFormat="false" customHeight="false" hidden="false" ht="12.1" outlineLevel="0" r="191">
      <c r="A191" s="33" t="n">
        <v>44999</v>
      </c>
      <c r="B191" s="16" t="s">
        <v>681</v>
      </c>
      <c r="C191" s="16" t="s">
        <v>39</v>
      </c>
      <c r="D191" s="16" t="s">
        <v>40</v>
      </c>
      <c r="E191" s="7" t="n">
        <v>30</v>
      </c>
      <c r="F191" s="16" t="s">
        <v>19</v>
      </c>
      <c r="G191" s="6" t="n">
        <v>12.451</v>
      </c>
      <c r="H191" s="6" t="n">
        <v>18.65</v>
      </c>
      <c r="I191" s="6" t="n">
        <v>657.54</v>
      </c>
      <c r="J191" s="6" t="n">
        <v>0.5</v>
      </c>
      <c r="K191" s="6" t="n">
        <v>373.5315</v>
      </c>
      <c r="L191" s="6" t="n">
        <v>335.8</v>
      </c>
      <c r="M191" s="6" t="n">
        <v>1.7</v>
      </c>
      <c r="N191" s="6" t="n">
        <v>0.8</v>
      </c>
    </row>
    <row collapsed="false" customFormat="false" customHeight="false" hidden="false" ht="12.1" outlineLevel="0" r="192">
      <c r="A192" s="33" t="n">
        <v>45020</v>
      </c>
      <c r="B192" s="16" t="s">
        <v>681</v>
      </c>
      <c r="C192" s="16" t="s">
        <v>30</v>
      </c>
      <c r="D192" s="16" t="s">
        <v>31</v>
      </c>
      <c r="E192" s="7" t="n">
        <v>8</v>
      </c>
      <c r="F192" s="16" t="s">
        <v>19</v>
      </c>
      <c r="G192" s="6" t="n">
        <v>30.4009</v>
      </c>
      <c r="H192" s="6" t="n">
        <v>52.31</v>
      </c>
      <c r="I192" s="6" t="n">
        <v>3025.43</v>
      </c>
      <c r="J192" s="6" t="n">
        <v>0.31</v>
      </c>
      <c r="K192" s="6" t="n">
        <v>243.2071</v>
      </c>
      <c r="L192" s="6" t="n">
        <v>219.04</v>
      </c>
      <c r="M192" s="6" t="n">
        <v>0.9</v>
      </c>
      <c r="N192" s="6" t="n">
        <v>0.67</v>
      </c>
    </row>
    <row collapsed="false" customFormat="false" customHeight="false" hidden="false" ht="12.1" outlineLevel="0" r="193">
      <c r="A193" s="33" t="n">
        <v>45020</v>
      </c>
      <c r="B193" s="16" t="s">
        <v>681</v>
      </c>
      <c r="C193" s="16" t="s">
        <v>49</v>
      </c>
      <c r="D193" s="16" t="s">
        <v>50</v>
      </c>
      <c r="E193" s="7" t="n">
        <v>16</v>
      </c>
      <c r="F193" s="16" t="s">
        <v>19</v>
      </c>
      <c r="G193" s="6" t="n">
        <v>11.6927</v>
      </c>
      <c r="H193" s="6" t="n">
        <v>10.23</v>
      </c>
      <c r="I193" s="6" t="n">
        <v>1248.92</v>
      </c>
      <c r="J193" s="6" t="n">
        <v>0.24</v>
      </c>
      <c r="K193" s="6" t="n">
        <v>187.0824</v>
      </c>
      <c r="L193" s="6" t="n">
        <v>168.37</v>
      </c>
      <c r="M193" s="6" t="n">
        <v>0.84</v>
      </c>
      <c r="N193" s="6" t="n">
        <v>1.32</v>
      </c>
    </row>
    <row collapsed="false" customFormat="false" customHeight="false" hidden="false" ht="12.1" outlineLevel="0" r="194">
      <c r="A194" s="33" t="n">
        <v>45021</v>
      </c>
      <c r="B194" s="16" t="s">
        <v>681</v>
      </c>
      <c r="C194" s="16" t="s">
        <v>27</v>
      </c>
      <c r="D194" s="16" t="s">
        <v>28</v>
      </c>
      <c r="E194" s="7" t="n">
        <v>2</v>
      </c>
      <c r="F194" s="16" t="s">
        <v>19</v>
      </c>
      <c r="G194" s="6" t="n">
        <v>45.2331</v>
      </c>
      <c r="H194" s="6" t="n">
        <v>363.9</v>
      </c>
      <c r="I194" s="6" t="n">
        <v>21477.83</v>
      </c>
      <c r="J194" s="6" t="n">
        <v>0.11</v>
      </c>
      <c r="K194" s="6" t="n">
        <v>90.4662</v>
      </c>
      <c r="L194" s="6" t="n">
        <v>81.74</v>
      </c>
      <c r="M194" s="6" t="n">
        <v>0.19</v>
      </c>
      <c r="N194" s="6" t="n">
        <v>0.14</v>
      </c>
    </row>
    <row collapsed="false" customFormat="false" customHeight="false" hidden="false" ht="12.1" outlineLevel="0" r="195">
      <c r="A195" s="33" t="n">
        <v>45021</v>
      </c>
      <c r="B195" s="16" t="s">
        <v>681</v>
      </c>
      <c r="C195" s="16" t="s">
        <v>21</v>
      </c>
      <c r="D195" s="16" t="s">
        <v>22</v>
      </c>
      <c r="E195" s="7" t="n">
        <v>4</v>
      </c>
      <c r="F195" s="16" t="s">
        <v>19</v>
      </c>
      <c r="G195" s="6" t="n">
        <v>79.3563</v>
      </c>
      <c r="H195" s="6" t="n">
        <v>128.42</v>
      </c>
      <c r="I195" s="6" t="n">
        <v>7427.4</v>
      </c>
      <c r="J195" s="6" t="n">
        <v>0.4</v>
      </c>
      <c r="K195" s="6" t="n">
        <v>317.4252</v>
      </c>
      <c r="L195" s="6" t="n">
        <v>285.68</v>
      </c>
      <c r="M195" s="6" t="n">
        <v>0.96</v>
      </c>
      <c r="N195" s="6" t="n">
        <v>0.7</v>
      </c>
    </row>
    <row collapsed="false" customFormat="false" customHeight="false" hidden="false" ht="12.1" outlineLevel="0" r="196">
      <c r="A196" s="33" t="n">
        <v>45022</v>
      </c>
      <c r="B196" s="16" t="s">
        <v>681</v>
      </c>
      <c r="C196" s="16" t="s">
        <v>63</v>
      </c>
      <c r="D196" s="16" t="s">
        <v>64</v>
      </c>
      <c r="E196" s="7" t="n">
        <v>12</v>
      </c>
      <c r="F196" s="16" t="s">
        <v>19</v>
      </c>
      <c r="G196" s="6" t="n">
        <v>22.0999</v>
      </c>
      <c r="H196" s="6" t="n">
        <v>19.88</v>
      </c>
      <c r="I196" s="6" t="n">
        <v>2233.34</v>
      </c>
      <c r="J196" s="6" t="n">
        <v>0.33</v>
      </c>
      <c r="K196" s="6" t="n">
        <v>265.199</v>
      </c>
      <c r="L196" s="6" t="n">
        <v>238.97</v>
      </c>
      <c r="M196" s="6" t="n">
        <v>0.89</v>
      </c>
      <c r="N196" s="6" t="n">
        <v>1.26</v>
      </c>
    </row>
    <row collapsed="false" customFormat="false" customHeight="false" hidden="false" ht="12.1" outlineLevel="0" r="197">
      <c r="A197" s="33" t="n">
        <v>45022</v>
      </c>
      <c r="B197" s="16" t="s">
        <v>681</v>
      </c>
      <c r="C197" s="16" t="s">
        <v>79</v>
      </c>
      <c r="D197" s="16" t="s">
        <v>80</v>
      </c>
      <c r="E197" s="7" t="n">
        <v>2</v>
      </c>
      <c r="F197" s="16" t="s">
        <v>19</v>
      </c>
      <c r="G197" s="6" t="n">
        <v>45.3128</v>
      </c>
      <c r="H197" s="6" t="n">
        <v>69.82</v>
      </c>
      <c r="I197" s="6" t="n">
        <v>3246.71</v>
      </c>
      <c r="J197" s="6" t="n">
        <v>0.11</v>
      </c>
      <c r="K197" s="6" t="n">
        <v>90.6256</v>
      </c>
      <c r="L197" s="6" t="n">
        <v>81.88</v>
      </c>
      <c r="M197" s="6" t="n">
        <v>1.26</v>
      </c>
      <c r="N197" s="6" t="n">
        <v>0.74</v>
      </c>
    </row>
    <row collapsed="false" customFormat="false" customHeight="false" hidden="false" ht="12.1" outlineLevel="0" r="198">
      <c r="A198" s="33" t="n">
        <v>45029</v>
      </c>
      <c r="B198" s="16" t="s">
        <v>681</v>
      </c>
      <c r="C198" s="16" t="s">
        <v>24</v>
      </c>
      <c r="D198" s="16" t="s">
        <v>25</v>
      </c>
      <c r="E198" s="7" t="n">
        <v>5</v>
      </c>
      <c r="F198" s="16" t="s">
        <v>19</v>
      </c>
      <c r="G198" s="6" t="n">
        <v>121.4982</v>
      </c>
      <c r="H198" s="6" t="n">
        <v>162.36</v>
      </c>
      <c r="I198" s="6" t="n">
        <v>6514.89</v>
      </c>
      <c r="J198" s="6" t="n">
        <v>0.74</v>
      </c>
      <c r="K198" s="6" t="n">
        <v>607.4912</v>
      </c>
      <c r="L198" s="6" t="n">
        <v>546.74</v>
      </c>
      <c r="M198" s="6" t="n">
        <v>1.68</v>
      </c>
      <c r="N198" s="6" t="n">
        <v>0.82</v>
      </c>
    </row>
    <row collapsed="false" customFormat="false" customHeight="false" hidden="false" ht="12.1" outlineLevel="0" r="199">
      <c r="A199" s="33" t="n">
        <v>45050</v>
      </c>
      <c r="B199" s="16" t="s">
        <v>681</v>
      </c>
      <c r="C199" s="16" t="s">
        <v>33</v>
      </c>
      <c r="D199" s="16" t="s">
        <v>34</v>
      </c>
      <c r="E199" s="7" t="n">
        <v>8</v>
      </c>
      <c r="F199" s="16" t="s">
        <v>19</v>
      </c>
      <c r="G199" s="6" t="n">
        <v>9.9134</v>
      </c>
      <c r="H199" s="6" t="n">
        <v>30.65</v>
      </c>
      <c r="I199" s="6" t="n">
        <v>3670.18</v>
      </c>
      <c r="J199" s="6" t="n">
        <v>0.1</v>
      </c>
      <c r="K199" s="6" t="n">
        <v>79.3071</v>
      </c>
      <c r="L199" s="6" t="n">
        <v>71.38</v>
      </c>
      <c r="M199" s="6" t="n">
        <v>0.24</v>
      </c>
      <c r="N199" s="6" t="n">
        <v>0.37</v>
      </c>
    </row>
    <row collapsed="false" customFormat="false" customHeight="false" hidden="false" ht="12.1" outlineLevel="0" r="200">
      <c r="A200" s="33" t="n">
        <v>45057</v>
      </c>
      <c r="B200" s="16" t="s">
        <v>681</v>
      </c>
      <c r="C200" s="16" t="s">
        <v>42</v>
      </c>
      <c r="D200" s="16" t="s">
        <v>43</v>
      </c>
      <c r="E200" s="7" t="n">
        <v>130</v>
      </c>
      <c r="F200" s="16" t="s">
        <v>44</v>
      </c>
      <c r="G200" s="6" t="n">
        <v>25</v>
      </c>
      <c r="H200" s="6" t="n">
        <v>229.32</v>
      </c>
      <c r="I200" s="6" t="n">
        <v>233.91</v>
      </c>
      <c r="J200" s="6" t="n">
        <v>423</v>
      </c>
      <c r="K200" s="6" t="n">
        <v>3250</v>
      </c>
      <c r="L200" s="6" t="n">
        <v>2827</v>
      </c>
      <c r="M200" s="6" t="n">
        <v>9.3</v>
      </c>
      <c r="N200" s="6" t="n">
        <v>9.48</v>
      </c>
    </row>
    <row collapsed="false" customFormat="false" customHeight="false" hidden="false" ht="12.1" outlineLevel="0" r="201">
      <c r="A201" s="33" t="n">
        <v>45056</v>
      </c>
      <c r="B201" s="16" t="s">
        <v>681</v>
      </c>
      <c r="C201" s="16" t="s">
        <v>65</v>
      </c>
      <c r="D201" s="16" t="s">
        <v>66</v>
      </c>
      <c r="E201" s="7" t="n">
        <v>5</v>
      </c>
      <c r="F201" s="16" t="s">
        <v>19</v>
      </c>
      <c r="G201" s="6" t="n">
        <v>21.1257</v>
      </c>
      <c r="H201" s="6" t="n">
        <v>27.68</v>
      </c>
      <c r="I201" s="6" t="n">
        <v>2523.58</v>
      </c>
      <c r="J201" s="6" t="n">
        <v>0.14</v>
      </c>
      <c r="K201" s="6" t="n">
        <v>105.6285</v>
      </c>
      <c r="L201" s="6" t="n">
        <v>94.87</v>
      </c>
      <c r="M201" s="6" t="n">
        <v>0.75</v>
      </c>
      <c r="N201" s="6" t="n">
        <v>0.89</v>
      </c>
    </row>
    <row collapsed="false" customFormat="false" customHeight="false" hidden="false" ht="12.1" outlineLevel="0" r="202">
      <c r="A202" s="33" t="n">
        <v>45057</v>
      </c>
      <c r="B202" s="16" t="s">
        <v>681</v>
      </c>
      <c r="C202" s="16" t="s">
        <v>36</v>
      </c>
      <c r="D202" s="16" t="s">
        <v>37</v>
      </c>
      <c r="E202" s="7" t="n">
        <v>2</v>
      </c>
      <c r="F202" s="16" t="s">
        <v>19</v>
      </c>
      <c r="G202" s="6" t="n">
        <v>34.5118</v>
      </c>
      <c r="H202" s="6" t="n">
        <v>231.27</v>
      </c>
      <c r="I202" s="6" t="n">
        <v>13657.33</v>
      </c>
      <c r="J202" s="6" t="n">
        <v>0.09</v>
      </c>
      <c r="K202" s="6" t="n">
        <v>69.0236</v>
      </c>
      <c r="L202" s="6" t="n">
        <v>62.12</v>
      </c>
      <c r="M202" s="6" t="n">
        <v>0.23</v>
      </c>
      <c r="N202" s="6" t="n">
        <v>0.18</v>
      </c>
    </row>
    <row collapsed="false" customFormat="false" customHeight="false" hidden="false" ht="12.1" outlineLevel="0" r="203">
      <c r="A203" s="33" t="n">
        <v>45064</v>
      </c>
      <c r="B203" s="16" t="s">
        <v>681</v>
      </c>
      <c r="C203" s="16" t="s">
        <v>91</v>
      </c>
      <c r="D203" s="16" t="s">
        <v>92</v>
      </c>
      <c r="E203" s="7" t="n">
        <v>2</v>
      </c>
      <c r="F203" s="16" t="s">
        <v>19</v>
      </c>
      <c r="G203" s="6" t="n">
        <v>38.7668</v>
      </c>
      <c r="H203" s="6" t="n">
        <v>32.04</v>
      </c>
      <c r="I203" s="6" t="n">
        <v>3396.3</v>
      </c>
      <c r="J203" s="6" t="n">
        <v>0.1</v>
      </c>
      <c r="K203" s="6" t="n">
        <v>77.5336</v>
      </c>
      <c r="L203" s="6" t="n">
        <v>69.46</v>
      </c>
      <c r="M203" s="6" t="n">
        <v>1.02</v>
      </c>
      <c r="N203" s="6" t="n">
        <v>1.34</v>
      </c>
    </row>
    <row collapsed="false" customFormat="false" customHeight="false" hidden="false" ht="12.1" outlineLevel="0" r="204">
      <c r="A204" s="33" t="n">
        <v>45077</v>
      </c>
      <c r="B204" s="16" t="s">
        <v>681</v>
      </c>
      <c r="C204" s="16" t="s">
        <v>46</v>
      </c>
      <c r="D204" s="16" t="s">
        <v>47</v>
      </c>
      <c r="E204" s="7" t="n">
        <v>2</v>
      </c>
      <c r="F204" s="16" t="s">
        <v>19</v>
      </c>
      <c r="G204" s="6" t="n">
        <v>64.5498</v>
      </c>
      <c r="H204" s="6" t="n">
        <v>116</v>
      </c>
      <c r="I204" s="6" t="n">
        <v>7025.4</v>
      </c>
      <c r="J204" s="6" t="n">
        <v>0.16</v>
      </c>
      <c r="K204" s="6" t="n">
        <v>129.0995</v>
      </c>
      <c r="L204" s="6" t="n">
        <v>116.19</v>
      </c>
      <c r="M204" s="6" t="n">
        <v>0.83</v>
      </c>
      <c r="N204" s="6" t="n">
        <v>0.62</v>
      </c>
    </row>
    <row collapsed="false" customFormat="false" customHeight="false" hidden="false" ht="12.1" outlineLevel="0" r="205">
      <c r="A205" s="33" t="n">
        <v>45093</v>
      </c>
      <c r="B205" s="16" t="s">
        <v>681</v>
      </c>
      <c r="C205" s="16" t="s">
        <v>52</v>
      </c>
      <c r="D205" s="16" t="s">
        <v>53</v>
      </c>
      <c r="E205" s="7" t="n">
        <v>160</v>
      </c>
      <c r="F205" s="16" t="s">
        <v>44</v>
      </c>
      <c r="G205" s="6" t="n">
        <v>4.84</v>
      </c>
      <c r="H205" s="6" t="n">
        <v>124.06</v>
      </c>
      <c r="I205" s="6" t="n">
        <v>140.78</v>
      </c>
      <c r="J205" s="6" t="n">
        <v>101</v>
      </c>
      <c r="K205" s="6" t="n">
        <v>774.4</v>
      </c>
      <c r="L205" s="6" t="n">
        <v>673.4</v>
      </c>
      <c r="M205" s="6" t="n">
        <v>2.99</v>
      </c>
      <c r="N205" s="6" t="n">
        <v>3.39</v>
      </c>
    </row>
    <row collapsed="false" customFormat="false" customHeight="false" hidden="false" ht="12.1" outlineLevel="0" r="206">
      <c r="A206" s="33" t="n">
        <v>45091</v>
      </c>
      <c r="B206" s="16" t="s">
        <v>681</v>
      </c>
      <c r="C206" s="16" t="s">
        <v>39</v>
      </c>
      <c r="D206" s="16" t="s">
        <v>40</v>
      </c>
      <c r="E206" s="7" t="n">
        <v>30</v>
      </c>
      <c r="F206" s="16" t="s">
        <v>19</v>
      </c>
      <c r="G206" s="6" t="n">
        <v>13.8007</v>
      </c>
      <c r="H206" s="6" t="n">
        <v>16.36</v>
      </c>
      <c r="I206" s="6" t="n">
        <v>657.54</v>
      </c>
      <c r="J206" s="6" t="n">
        <v>0.5</v>
      </c>
      <c r="K206" s="6" t="n">
        <v>414.0205</v>
      </c>
      <c r="L206" s="6" t="n">
        <v>372.2</v>
      </c>
      <c r="M206" s="6" t="n">
        <v>1.89</v>
      </c>
      <c r="N206" s="6" t="n">
        <v>0.91</v>
      </c>
    </row>
    <row collapsed="false" customFormat="false" customHeight="false" hidden="false" ht="12.1" outlineLevel="0" r="207">
      <c r="A207" s="33" t="n">
        <v>45100</v>
      </c>
      <c r="B207" s="16" t="s">
        <v>681</v>
      </c>
      <c r="C207" s="16" t="s">
        <v>83</v>
      </c>
      <c r="D207" s="16" t="s">
        <v>84</v>
      </c>
      <c r="E207" s="7" t="n">
        <v>7</v>
      </c>
      <c r="F207" s="16" t="s">
        <v>19</v>
      </c>
      <c r="G207" s="6" t="n">
        <v>71.0665</v>
      </c>
      <c r="H207" s="6" t="n">
        <v>14.19</v>
      </c>
      <c r="I207" s="6" t="n">
        <v>2595.79</v>
      </c>
      <c r="J207" s="6" t="n">
        <v>0.6</v>
      </c>
      <c r="K207" s="6" t="n">
        <v>497.4658</v>
      </c>
      <c r="L207" s="6" t="n">
        <v>447.3</v>
      </c>
      <c r="M207" s="6" t="n">
        <v>2.46</v>
      </c>
      <c r="N207" s="6" t="n">
        <v>5.39</v>
      </c>
    </row>
    <row collapsed="false" customFormat="false" customHeight="false" hidden="false" ht="12.1" outlineLevel="0" r="208">
      <c r="A208" s="33" t="n">
        <v>45110</v>
      </c>
      <c r="B208" s="16" t="s">
        <v>681</v>
      </c>
      <c r="C208" s="16" t="s">
        <v>49</v>
      </c>
      <c r="D208" s="16" t="s">
        <v>50</v>
      </c>
      <c r="E208" s="7" t="n">
        <v>16</v>
      </c>
      <c r="F208" s="16" t="s">
        <v>19</v>
      </c>
      <c r="G208" s="6" t="n">
        <v>13.2577</v>
      </c>
      <c r="H208" s="6" t="n">
        <v>8.93</v>
      </c>
      <c r="I208" s="6" t="n">
        <v>1248.92</v>
      </c>
      <c r="J208" s="6" t="n">
        <v>0.24</v>
      </c>
      <c r="K208" s="6" t="n">
        <v>212.1226</v>
      </c>
      <c r="L208" s="6" t="n">
        <v>190.91</v>
      </c>
      <c r="M208" s="6" t="n">
        <v>0.96</v>
      </c>
      <c r="N208" s="6" t="n">
        <v>1.51</v>
      </c>
    </row>
    <row collapsed="false" customFormat="false" customHeight="false" hidden="false" ht="12.1" outlineLevel="0" r="209">
      <c r="A209" s="33" t="n">
        <v>45112</v>
      </c>
      <c r="B209" s="16" t="s">
        <v>681</v>
      </c>
      <c r="C209" s="16" t="s">
        <v>21</v>
      </c>
      <c r="D209" s="16" t="s">
        <v>22</v>
      </c>
      <c r="E209" s="7" t="n">
        <v>4</v>
      </c>
      <c r="F209" s="16" t="s">
        <v>19</v>
      </c>
      <c r="G209" s="6" t="n">
        <v>89.545</v>
      </c>
      <c r="H209" s="6" t="n">
        <v>146.61</v>
      </c>
      <c r="I209" s="6" t="n">
        <v>7427.4</v>
      </c>
      <c r="J209" s="6" t="n">
        <v>0.4</v>
      </c>
      <c r="K209" s="6" t="n">
        <v>358.18</v>
      </c>
      <c r="L209" s="6" t="n">
        <v>322.36</v>
      </c>
      <c r="M209" s="6" t="n">
        <v>1.09</v>
      </c>
      <c r="N209" s="6" t="n">
        <v>0.61</v>
      </c>
    </row>
    <row collapsed="false" customFormat="false" customHeight="false" hidden="false" ht="12.1" outlineLevel="0" r="210">
      <c r="A210" s="33" t="n">
        <v>45112</v>
      </c>
      <c r="B210" s="16" t="s">
        <v>681</v>
      </c>
      <c r="C210" s="16" t="s">
        <v>30</v>
      </c>
      <c r="D210" s="16" t="s">
        <v>31</v>
      </c>
      <c r="E210" s="7" t="n">
        <v>8</v>
      </c>
      <c r="F210" s="16" t="s">
        <v>19</v>
      </c>
      <c r="G210" s="6" t="n">
        <v>34.9226</v>
      </c>
      <c r="H210" s="6" t="n">
        <v>51.82</v>
      </c>
      <c r="I210" s="6" t="n">
        <v>3025.43</v>
      </c>
      <c r="J210" s="6" t="n">
        <v>0.31</v>
      </c>
      <c r="K210" s="6" t="n">
        <v>279.3804</v>
      </c>
      <c r="L210" s="6" t="n">
        <v>251.62</v>
      </c>
      <c r="M210" s="6" t="n">
        <v>1.04</v>
      </c>
      <c r="N210" s="6" t="n">
        <v>0.68</v>
      </c>
    </row>
    <row collapsed="false" customFormat="false" customHeight="false" hidden="false" ht="12.1" outlineLevel="0" r="211">
      <c r="A211" s="33" t="n">
        <v>45113</v>
      </c>
      <c r="B211" s="16" t="s">
        <v>681</v>
      </c>
      <c r="C211" s="16" t="s">
        <v>79</v>
      </c>
      <c r="D211" s="16" t="s">
        <v>80</v>
      </c>
      <c r="E211" s="7" t="n">
        <v>2</v>
      </c>
      <c r="F211" s="16" t="s">
        <v>19</v>
      </c>
      <c r="G211" s="6" t="n">
        <v>51.4927</v>
      </c>
      <c r="H211" s="6" t="n">
        <v>64.73</v>
      </c>
      <c r="I211" s="6" t="n">
        <v>3246.71</v>
      </c>
      <c r="J211" s="6" t="n">
        <v>0.11</v>
      </c>
      <c r="K211" s="6" t="n">
        <v>102.9853</v>
      </c>
      <c r="L211" s="6" t="n">
        <v>93.05</v>
      </c>
      <c r="M211" s="6" t="n">
        <v>1.43</v>
      </c>
      <c r="N211" s="6" t="n">
        <v>0.8</v>
      </c>
    </row>
    <row collapsed="false" customFormat="false" customHeight="false" hidden="false" ht="12.1" outlineLevel="0" r="212">
      <c r="A212" s="33" t="n">
        <v>45113</v>
      </c>
      <c r="B212" s="16" t="s">
        <v>681</v>
      </c>
      <c r="C212" s="16" t="s">
        <v>27</v>
      </c>
      <c r="D212" s="16" t="s">
        <v>28</v>
      </c>
      <c r="E212" s="7" t="n">
        <v>2</v>
      </c>
      <c r="F212" s="16" t="s">
        <v>19</v>
      </c>
      <c r="G212" s="6" t="n">
        <v>51.4927</v>
      </c>
      <c r="H212" s="6" t="n">
        <v>394.73</v>
      </c>
      <c r="I212" s="6" t="n">
        <v>21477.83</v>
      </c>
      <c r="J212" s="6" t="n">
        <v>0.11</v>
      </c>
      <c r="K212" s="6" t="n">
        <v>102.9853</v>
      </c>
      <c r="L212" s="6" t="n">
        <v>93.05</v>
      </c>
      <c r="M212" s="6" t="n">
        <v>0.22</v>
      </c>
      <c r="N212" s="6" t="n">
        <v>0.13</v>
      </c>
    </row>
    <row collapsed="false" customFormat="false" customHeight="false" hidden="false" ht="12.1" outlineLevel="0" r="213">
      <c r="A213" s="33" t="n">
        <v>45118</v>
      </c>
      <c r="B213" s="16" t="s">
        <v>681</v>
      </c>
      <c r="C213" s="16" t="s">
        <v>73</v>
      </c>
      <c r="D213" s="16" t="s">
        <v>74</v>
      </c>
      <c r="E213" s="7" t="n">
        <v>23</v>
      </c>
      <c r="F213" s="16" t="s">
        <v>44</v>
      </c>
      <c r="G213" s="6" t="n">
        <v>27.71</v>
      </c>
      <c r="H213" s="6" t="n">
        <v>490.7</v>
      </c>
      <c r="I213" s="6" t="n">
        <v>658.9</v>
      </c>
      <c r="J213" s="6" t="n">
        <v>83</v>
      </c>
      <c r="K213" s="6" t="n">
        <v>637.33</v>
      </c>
      <c r="L213" s="6" t="n">
        <v>554.33</v>
      </c>
      <c r="M213" s="6" t="n">
        <v>3.66</v>
      </c>
      <c r="N213" s="6" t="n">
        <v>4.91</v>
      </c>
    </row>
    <row collapsed="false" customFormat="false" customHeight="false" hidden="false" ht="12.1" outlineLevel="0" r="214">
      <c r="A214" s="33" t="n">
        <v>45114</v>
      </c>
      <c r="B214" s="16" t="s">
        <v>681</v>
      </c>
      <c r="C214" s="16" t="s">
        <v>63</v>
      </c>
      <c r="D214" s="16" t="s">
        <v>64</v>
      </c>
      <c r="E214" s="7" t="n">
        <v>12</v>
      </c>
      <c r="F214" s="16" t="s">
        <v>19</v>
      </c>
      <c r="G214" s="6" t="n">
        <v>25.7343</v>
      </c>
      <c r="H214" s="6" t="n">
        <v>15.87</v>
      </c>
      <c r="I214" s="6" t="n">
        <v>2233.34</v>
      </c>
      <c r="J214" s="6" t="n">
        <v>0.33</v>
      </c>
      <c r="K214" s="6" t="n">
        <v>308.8119</v>
      </c>
      <c r="L214" s="6" t="n">
        <v>278.26</v>
      </c>
      <c r="M214" s="6" t="n">
        <v>1.04</v>
      </c>
      <c r="N214" s="6" t="n">
        <v>1.58</v>
      </c>
    </row>
    <row collapsed="false" customFormat="false" customHeight="false" hidden="false" ht="12.1" outlineLevel="0" r="215">
      <c r="A215" s="33" t="n">
        <v>45120</v>
      </c>
      <c r="B215" s="16" t="s">
        <v>681</v>
      </c>
      <c r="C215" s="16" t="s">
        <v>24</v>
      </c>
      <c r="D215" s="16" t="s">
        <v>25</v>
      </c>
      <c r="E215" s="7" t="n">
        <v>5</v>
      </c>
      <c r="F215" s="16" t="s">
        <v>19</v>
      </c>
      <c r="G215" s="6" t="n">
        <v>134.1254</v>
      </c>
      <c r="H215" s="6" t="n">
        <v>134.98</v>
      </c>
      <c r="I215" s="6" t="n">
        <v>6514.89</v>
      </c>
      <c r="J215" s="6" t="n">
        <v>0.74</v>
      </c>
      <c r="K215" s="6" t="n">
        <v>670.6272</v>
      </c>
      <c r="L215" s="6" t="n">
        <v>603.56</v>
      </c>
      <c r="M215" s="6" t="n">
        <v>1.85</v>
      </c>
      <c r="N215" s="6" t="n">
        <v>0.99</v>
      </c>
    </row>
    <row collapsed="false" customFormat="false" customHeight="false" hidden="false" ht="12.1" outlineLevel="0" r="216">
      <c r="A216" s="33" t="n">
        <v>45142</v>
      </c>
      <c r="B216" s="16" t="s">
        <v>681</v>
      </c>
      <c r="C216" s="16" t="s">
        <v>33</v>
      </c>
      <c r="D216" s="16" t="s">
        <v>34</v>
      </c>
      <c r="E216" s="7" t="n">
        <v>8</v>
      </c>
      <c r="F216" s="16" t="s">
        <v>19</v>
      </c>
      <c r="G216" s="6" t="n">
        <v>11.7224</v>
      </c>
      <c r="H216" s="6" t="n">
        <v>34.87</v>
      </c>
      <c r="I216" s="6" t="n">
        <v>3670.18</v>
      </c>
      <c r="J216" s="6" t="n">
        <v>0.1</v>
      </c>
      <c r="K216" s="6" t="n">
        <v>93.7792</v>
      </c>
      <c r="L216" s="6" t="n">
        <v>84.4</v>
      </c>
      <c r="M216" s="6" t="n">
        <v>0.29</v>
      </c>
      <c r="N216" s="6" t="n">
        <v>0.32</v>
      </c>
    </row>
    <row collapsed="false" customFormat="false" customHeight="false" hidden="false" ht="12.1" outlineLevel="0" r="217">
      <c r="A217" s="33" t="n">
        <v>45147</v>
      </c>
      <c r="B217" s="16" t="s">
        <v>681</v>
      </c>
      <c r="C217" s="16" t="s">
        <v>65</v>
      </c>
      <c r="D217" s="16" t="s">
        <v>66</v>
      </c>
      <c r="E217" s="7" t="n">
        <v>5</v>
      </c>
      <c r="F217" s="16" t="s">
        <v>19</v>
      </c>
      <c r="G217" s="6" t="n">
        <v>26.4208</v>
      </c>
      <c r="H217" s="6" t="n">
        <v>34.79</v>
      </c>
      <c r="I217" s="6" t="n">
        <v>2523.58</v>
      </c>
      <c r="J217" s="6" t="n">
        <v>0.14</v>
      </c>
      <c r="K217" s="6" t="n">
        <v>132.1038</v>
      </c>
      <c r="L217" s="6" t="n">
        <v>118.65</v>
      </c>
      <c r="M217" s="6" t="n">
        <v>0.94</v>
      </c>
      <c r="N217" s="6" t="n">
        <v>0.71</v>
      </c>
    </row>
    <row collapsed="false" customFormat="false" customHeight="false" hidden="false" ht="12.1" outlineLevel="0" r="218">
      <c r="A218" s="33" t="n">
        <v>45148</v>
      </c>
      <c r="B218" s="16" t="s">
        <v>681</v>
      </c>
      <c r="C218" s="16" t="s">
        <v>36</v>
      </c>
      <c r="D218" s="16" t="s">
        <v>37</v>
      </c>
      <c r="E218" s="7" t="n">
        <v>2</v>
      </c>
      <c r="F218" s="16" t="s">
        <v>19</v>
      </c>
      <c r="G218" s="6" t="n">
        <v>43.83</v>
      </c>
      <c r="H218" s="6" t="n">
        <v>239.76</v>
      </c>
      <c r="I218" s="6" t="n">
        <v>13657.33</v>
      </c>
      <c r="J218" s="6" t="n">
        <v>0.09</v>
      </c>
      <c r="K218" s="6" t="n">
        <v>87.6599</v>
      </c>
      <c r="L218" s="6" t="n">
        <v>78.89</v>
      </c>
      <c r="M218" s="6" t="n">
        <v>0.29</v>
      </c>
      <c r="N218" s="6" t="n">
        <v>0.17</v>
      </c>
    </row>
    <row collapsed="false" customFormat="false" customHeight="false" hidden="false" ht="12.1" outlineLevel="0" r="219">
      <c r="A219" s="33" t="n">
        <v>45156</v>
      </c>
      <c r="B219" s="16" t="s">
        <v>681</v>
      </c>
      <c r="C219" s="16" t="s">
        <v>91</v>
      </c>
      <c r="D219" s="16" t="s">
        <v>92</v>
      </c>
      <c r="E219" s="7" t="n">
        <v>2</v>
      </c>
      <c r="F219" s="16" t="s">
        <v>19</v>
      </c>
      <c r="G219" s="6" t="n">
        <v>44.9981</v>
      </c>
      <c r="H219" s="6" t="n">
        <v>27.16</v>
      </c>
      <c r="I219" s="6" t="n">
        <v>3396.3</v>
      </c>
      <c r="J219" s="6" t="n">
        <v>0.1</v>
      </c>
      <c r="K219" s="6" t="n">
        <v>89.9962</v>
      </c>
      <c r="L219" s="6" t="n">
        <v>80.62</v>
      </c>
      <c r="M219" s="6" t="n">
        <v>1.19</v>
      </c>
      <c r="N219" s="6" t="n">
        <v>1.58</v>
      </c>
    </row>
    <row collapsed="false" customFormat="false" customHeight="false" hidden="false" ht="12.1" outlineLevel="0" r="220">
      <c r="A220" s="33" t="n">
        <v>45168</v>
      </c>
      <c r="B220" s="16" t="s">
        <v>681</v>
      </c>
      <c r="C220" s="16" t="s">
        <v>46</v>
      </c>
      <c r="D220" s="16" t="s">
        <v>47</v>
      </c>
      <c r="E220" s="7" t="n">
        <v>2</v>
      </c>
      <c r="F220" s="16" t="s">
        <v>19</v>
      </c>
      <c r="G220" s="6" t="n">
        <v>76.5656</v>
      </c>
      <c r="H220" s="6" t="n">
        <v>113.78</v>
      </c>
      <c r="I220" s="6" t="n">
        <v>7025.4</v>
      </c>
      <c r="J220" s="6" t="n">
        <v>0.16</v>
      </c>
      <c r="K220" s="6" t="n">
        <v>153.1312</v>
      </c>
      <c r="L220" s="6" t="n">
        <v>137.82</v>
      </c>
      <c r="M220" s="6" t="n">
        <v>0.98</v>
      </c>
      <c r="N220" s="6" t="n">
        <v>0.63</v>
      </c>
    </row>
    <row collapsed="false" customFormat="false" customHeight="false" hidden="false" ht="12.1" outlineLevel="0" r="221">
      <c r="A221" s="33" t="n">
        <v>45183</v>
      </c>
      <c r="B221" s="16" t="s">
        <v>681</v>
      </c>
      <c r="C221" s="16" t="s">
        <v>39</v>
      </c>
      <c r="D221" s="16" t="s">
        <v>40</v>
      </c>
      <c r="E221" s="7" t="n">
        <v>30</v>
      </c>
      <c r="F221" s="16" t="s">
        <v>19</v>
      </c>
      <c r="G221" s="6" t="n">
        <v>15.8366</v>
      </c>
      <c r="H221" s="6" t="n">
        <v>11.36</v>
      </c>
      <c r="I221" s="6" t="n">
        <v>657.54</v>
      </c>
      <c r="J221" s="6" t="n">
        <v>0.5</v>
      </c>
      <c r="K221" s="6" t="n">
        <v>475.098</v>
      </c>
      <c r="L221" s="6" t="n">
        <v>427.11</v>
      </c>
      <c r="M221" s="6" t="n">
        <v>2.17</v>
      </c>
      <c r="N221" s="6" t="n">
        <v>1.31</v>
      </c>
    </row>
    <row collapsed="false" customFormat="false" customHeight="false" hidden="false" ht="12.1" outlineLevel="0" r="222">
      <c r="A222" s="33" t="n">
        <v>45202</v>
      </c>
      <c r="B222" s="16" t="s">
        <v>681</v>
      </c>
      <c r="C222" s="16" t="s">
        <v>49</v>
      </c>
      <c r="D222" s="16" t="s">
        <v>50</v>
      </c>
      <c r="E222" s="7" t="n">
        <v>16</v>
      </c>
      <c r="F222" s="16" t="s">
        <v>19</v>
      </c>
      <c r="G222" s="6" t="n">
        <v>14.7718</v>
      </c>
      <c r="H222" s="6" t="n">
        <v>10.77</v>
      </c>
      <c r="I222" s="6" t="n">
        <v>1248.92</v>
      </c>
      <c r="J222" s="6" t="n">
        <v>0.24</v>
      </c>
      <c r="K222" s="6" t="n">
        <v>236.3484</v>
      </c>
      <c r="L222" s="6" t="n">
        <v>212.71</v>
      </c>
      <c r="M222" s="6" t="n">
        <v>1.06</v>
      </c>
      <c r="N222" s="6" t="n">
        <v>1.25</v>
      </c>
    </row>
    <row collapsed="false" customFormat="false" customHeight="false" hidden="false" ht="12.1" outlineLevel="0" r="223">
      <c r="A223" s="33" t="n">
        <v>45202</v>
      </c>
      <c r="B223" s="16" t="s">
        <v>681</v>
      </c>
      <c r="C223" s="16" t="s">
        <v>30</v>
      </c>
      <c r="D223" s="16" t="s">
        <v>31</v>
      </c>
      <c r="E223" s="7" t="n">
        <v>8</v>
      </c>
      <c r="F223" s="16" t="s">
        <v>19</v>
      </c>
      <c r="G223" s="6" t="n">
        <v>38.4066</v>
      </c>
      <c r="H223" s="6" t="n">
        <v>54.39</v>
      </c>
      <c r="I223" s="6" t="n">
        <v>3025.43</v>
      </c>
      <c r="J223" s="6" t="n">
        <v>0.31</v>
      </c>
      <c r="K223" s="6" t="n">
        <v>307.2529</v>
      </c>
      <c r="L223" s="6" t="n">
        <v>276.72</v>
      </c>
      <c r="M223" s="6" t="n">
        <v>1.14</v>
      </c>
      <c r="N223" s="6" t="n">
        <v>0.65</v>
      </c>
    </row>
    <row collapsed="false" customFormat="false" customHeight="false" hidden="false" ht="12.1" outlineLevel="0" r="224">
      <c r="A224" s="33" t="n">
        <v>45204</v>
      </c>
      <c r="B224" s="16" t="s">
        <v>681</v>
      </c>
      <c r="C224" s="16" t="s">
        <v>79</v>
      </c>
      <c r="D224" s="16" t="s">
        <v>80</v>
      </c>
      <c r="E224" s="7" t="n">
        <v>2</v>
      </c>
      <c r="F224" s="16" t="s">
        <v>19</v>
      </c>
      <c r="G224" s="6" t="n">
        <v>56.6896</v>
      </c>
      <c r="H224" s="6" t="n">
        <v>56.73</v>
      </c>
      <c r="I224" s="6" t="n">
        <v>3246.71</v>
      </c>
      <c r="J224" s="6" t="n">
        <v>0.11</v>
      </c>
      <c r="K224" s="6" t="n">
        <v>113.3793</v>
      </c>
      <c r="L224" s="6" t="n">
        <v>102.44</v>
      </c>
      <c r="M224" s="6" t="n">
        <v>1.58</v>
      </c>
      <c r="N224" s="6" t="n">
        <v>0.91</v>
      </c>
    </row>
    <row collapsed="false" customFormat="false" customHeight="false" hidden="false" ht="12.1" outlineLevel="0" r="225">
      <c r="A225" s="33" t="n">
        <v>45204</v>
      </c>
      <c r="B225" s="16" t="s">
        <v>681</v>
      </c>
      <c r="C225" s="16" t="s">
        <v>27</v>
      </c>
      <c r="D225" s="16" t="s">
        <v>28</v>
      </c>
      <c r="E225" s="7" t="n">
        <v>2</v>
      </c>
      <c r="F225" s="16" t="s">
        <v>19</v>
      </c>
      <c r="G225" s="6" t="n">
        <v>56.6896</v>
      </c>
      <c r="H225" s="6" t="n">
        <v>393.76</v>
      </c>
      <c r="I225" s="6" t="n">
        <v>21477.83</v>
      </c>
      <c r="J225" s="6" t="n">
        <v>0.11</v>
      </c>
      <c r="K225" s="6" t="n">
        <v>113.3793</v>
      </c>
      <c r="L225" s="6" t="n">
        <v>102.44</v>
      </c>
      <c r="M225" s="6" t="n">
        <v>0.24</v>
      </c>
      <c r="N225" s="6" t="n">
        <v>0.13</v>
      </c>
    </row>
    <row collapsed="false" customFormat="false" customHeight="false" hidden="false" ht="12.1" outlineLevel="0" r="226">
      <c r="A226" s="33" t="n">
        <v>45204</v>
      </c>
      <c r="B226" s="16" t="s">
        <v>681</v>
      </c>
      <c r="C226" s="16" t="s">
        <v>21</v>
      </c>
      <c r="D226" s="16" t="s">
        <v>22</v>
      </c>
      <c r="E226" s="7" t="n">
        <v>4</v>
      </c>
      <c r="F226" s="16" t="s">
        <v>19</v>
      </c>
      <c r="G226" s="6" t="n">
        <v>104.4283</v>
      </c>
      <c r="H226" s="6" t="n">
        <v>143.35</v>
      </c>
      <c r="I226" s="6" t="n">
        <v>7427.4</v>
      </c>
      <c r="J226" s="6" t="n">
        <v>0.42</v>
      </c>
      <c r="K226" s="6" t="n">
        <v>417.7131</v>
      </c>
      <c r="L226" s="6" t="n">
        <v>375.94</v>
      </c>
      <c r="M226" s="6" t="n">
        <v>1.27</v>
      </c>
      <c r="N226" s="6" t="n">
        <v>0.66</v>
      </c>
    </row>
    <row collapsed="false" customFormat="false" customHeight="false" hidden="false" ht="12.1" outlineLevel="0" r="227">
      <c r="A227" s="33" t="n">
        <v>45205</v>
      </c>
      <c r="B227" s="16" t="s">
        <v>681</v>
      </c>
      <c r="C227" s="16" t="s">
        <v>63</v>
      </c>
      <c r="D227" s="16" t="s">
        <v>64</v>
      </c>
      <c r="E227" s="7" t="n">
        <v>12</v>
      </c>
      <c r="F227" s="16" t="s">
        <v>19</v>
      </c>
      <c r="G227" s="6" t="n">
        <v>27.71</v>
      </c>
      <c r="H227" s="6" t="n">
        <v>14.83</v>
      </c>
      <c r="I227" s="6" t="n">
        <v>2233.34</v>
      </c>
      <c r="J227" s="6" t="n">
        <v>0.33</v>
      </c>
      <c r="K227" s="6" t="n">
        <v>332.5198</v>
      </c>
      <c r="L227" s="6" t="n">
        <v>299.63</v>
      </c>
      <c r="M227" s="6" t="n">
        <v>1.12</v>
      </c>
      <c r="N227" s="6" t="n">
        <v>1.69</v>
      </c>
    </row>
    <row collapsed="false" customFormat="false" customHeight="false" hidden="false" ht="12.1" outlineLevel="0" r="228">
      <c r="A228" s="33" t="n">
        <v>45210</v>
      </c>
      <c r="B228" s="16" t="s">
        <v>681</v>
      </c>
      <c r="C228" s="16" t="s">
        <v>73</v>
      </c>
      <c r="D228" s="16" t="s">
        <v>74</v>
      </c>
      <c r="E228" s="7" t="n">
        <v>23</v>
      </c>
      <c r="F228" s="16" t="s">
        <v>44</v>
      </c>
      <c r="G228" s="6" t="n">
        <v>27.54</v>
      </c>
      <c r="H228" s="6" t="n">
        <v>618.8</v>
      </c>
      <c r="I228" s="6" t="n">
        <v>658.9</v>
      </c>
      <c r="J228" s="6" t="n">
        <v>82</v>
      </c>
      <c r="K228" s="6" t="n">
        <v>633.42</v>
      </c>
      <c r="L228" s="6" t="n">
        <v>551.42</v>
      </c>
      <c r="M228" s="6" t="n">
        <v>3.64</v>
      </c>
      <c r="N228" s="6" t="n">
        <v>3.87</v>
      </c>
    </row>
    <row collapsed="false" customFormat="false" customHeight="false" hidden="false" ht="12.1" outlineLevel="0" r="229">
      <c r="A229" s="33" t="n">
        <v>45211</v>
      </c>
      <c r="B229" s="16" t="s">
        <v>681</v>
      </c>
      <c r="C229" s="16" t="s">
        <v>24</v>
      </c>
      <c r="D229" s="16" t="s">
        <v>25</v>
      </c>
      <c r="E229" s="7" t="n">
        <v>5</v>
      </c>
      <c r="F229" s="16" t="s">
        <v>19</v>
      </c>
      <c r="G229" s="6" t="n">
        <v>147.9716</v>
      </c>
      <c r="H229" s="6" t="n">
        <v>149.34</v>
      </c>
      <c r="I229" s="6" t="n">
        <v>6514.89</v>
      </c>
      <c r="J229" s="6" t="n">
        <v>0.74</v>
      </c>
      <c r="K229" s="6" t="n">
        <v>739.8579</v>
      </c>
      <c r="L229" s="6" t="n">
        <v>665.87</v>
      </c>
      <c r="M229" s="6" t="n">
        <v>2.04</v>
      </c>
      <c r="N229" s="6" t="n">
        <v>0.89</v>
      </c>
    </row>
    <row collapsed="false" customFormat="false" customHeight="false" hidden="false" ht="12.1" outlineLevel="0" r="230">
      <c r="A230" s="33" t="n">
        <v>45236</v>
      </c>
      <c r="B230" s="16" t="s">
        <v>681</v>
      </c>
      <c r="C230" s="16" t="s">
        <v>33</v>
      </c>
      <c r="D230" s="16" t="s">
        <v>34</v>
      </c>
      <c r="E230" s="7" t="n">
        <v>8</v>
      </c>
      <c r="F230" s="16" t="s">
        <v>19</v>
      </c>
      <c r="G230" s="6" t="n">
        <v>11.6294</v>
      </c>
      <c r="H230" s="6" t="n">
        <v>38.14</v>
      </c>
      <c r="I230" s="6" t="n">
        <v>3670.18</v>
      </c>
      <c r="J230" s="6" t="n">
        <v>0.1</v>
      </c>
      <c r="K230" s="6" t="n">
        <v>93.0351</v>
      </c>
      <c r="L230" s="6" t="n">
        <v>83.73</v>
      </c>
      <c r="M230" s="6" t="n">
        <v>0.29</v>
      </c>
      <c r="N230" s="6" t="n">
        <v>0.29</v>
      </c>
    </row>
    <row collapsed="false" customFormat="false" customHeight="false" hidden="false" ht="12.1" outlineLevel="0" r="231">
      <c r="A231" s="33" t="n">
        <v>45238</v>
      </c>
      <c r="B231" s="16" t="s">
        <v>681</v>
      </c>
      <c r="C231" s="16" t="s">
        <v>36</v>
      </c>
      <c r="D231" s="16" t="s">
        <v>37</v>
      </c>
      <c r="E231" s="7" t="n">
        <v>2</v>
      </c>
      <c r="F231" s="16" t="s">
        <v>19</v>
      </c>
      <c r="G231" s="6" t="n">
        <v>48.0559</v>
      </c>
      <c r="H231" s="6" t="n">
        <v>244.77</v>
      </c>
      <c r="I231" s="6" t="n">
        <v>13657.33</v>
      </c>
      <c r="J231" s="6" t="n">
        <v>0.1</v>
      </c>
      <c r="K231" s="6" t="n">
        <v>96.1117</v>
      </c>
      <c r="L231" s="6" t="n">
        <v>86.87</v>
      </c>
      <c r="M231" s="6" t="n">
        <v>0.32</v>
      </c>
      <c r="N231" s="6" t="n">
        <v>0.19</v>
      </c>
    </row>
    <row collapsed="false" customFormat="false" customHeight="false" hidden="false" ht="12.1" outlineLevel="0" r="232">
      <c r="A232" s="33" t="n">
        <v>45240</v>
      </c>
      <c r="B232" s="16" t="s">
        <v>681</v>
      </c>
      <c r="C232" s="16" t="s">
        <v>65</v>
      </c>
      <c r="D232" s="16" t="s">
        <v>66</v>
      </c>
      <c r="E232" s="7" t="n">
        <v>5</v>
      </c>
      <c r="F232" s="16" t="s">
        <v>19</v>
      </c>
      <c r="G232" s="6" t="n">
        <v>27.8538</v>
      </c>
      <c r="H232" s="6" t="n">
        <v>38.4</v>
      </c>
      <c r="I232" s="6" t="n">
        <v>2523.58</v>
      </c>
      <c r="J232" s="6" t="n">
        <v>0.15</v>
      </c>
      <c r="K232" s="6" t="n">
        <v>139.2688</v>
      </c>
      <c r="L232" s="6" t="n">
        <v>125.48</v>
      </c>
      <c r="M232" s="6" t="n">
        <v>0.99</v>
      </c>
      <c r="N232" s="6" t="n">
        <v>0.71</v>
      </c>
    </row>
    <row collapsed="false" customFormat="false" customHeight="false" hidden="false" ht="12.1" outlineLevel="0" r="233">
      <c r="A233" s="33" t="n">
        <v>45243</v>
      </c>
      <c r="B233" s="16" t="s">
        <v>681</v>
      </c>
      <c r="C233" s="16" t="s">
        <v>91</v>
      </c>
      <c r="D233" s="16" t="s">
        <v>92</v>
      </c>
      <c r="E233" s="7" t="n">
        <v>2</v>
      </c>
      <c r="F233" s="16" t="s">
        <v>19</v>
      </c>
      <c r="G233" s="6" t="n">
        <v>44.1857</v>
      </c>
      <c r="H233" s="6" t="n">
        <v>20.76</v>
      </c>
      <c r="I233" s="6" t="n">
        <v>3396.3</v>
      </c>
      <c r="J233" s="6" t="n">
        <v>0.1</v>
      </c>
      <c r="K233" s="6" t="n">
        <v>88.3714</v>
      </c>
      <c r="L233" s="6" t="n">
        <v>79.17</v>
      </c>
      <c r="M233" s="6" t="n">
        <v>1.17</v>
      </c>
      <c r="N233" s="6" t="n">
        <v>2.07</v>
      </c>
    </row>
    <row collapsed="false" customFormat="false" customHeight="false" hidden="false" ht="12.1" outlineLevel="0" r="234">
      <c r="A234" s="33" t="n">
        <v>45259</v>
      </c>
      <c r="B234" s="16" t="s">
        <v>681</v>
      </c>
      <c r="C234" s="16" t="s">
        <v>46</v>
      </c>
      <c r="D234" s="16" t="s">
        <v>47</v>
      </c>
      <c r="E234" s="7" t="n">
        <v>2</v>
      </c>
      <c r="F234" s="16" t="s">
        <v>19</v>
      </c>
      <c r="G234" s="6" t="n">
        <v>70.8882</v>
      </c>
      <c r="H234" s="6" t="n">
        <v>126.59</v>
      </c>
      <c r="I234" s="6" t="n">
        <v>7025.4</v>
      </c>
      <c r="J234" s="6" t="n">
        <v>0.16</v>
      </c>
      <c r="K234" s="6" t="n">
        <v>141.7763</v>
      </c>
      <c r="L234" s="6" t="n">
        <v>127.6</v>
      </c>
      <c r="M234" s="6" t="n">
        <v>0.91</v>
      </c>
      <c r="N234" s="6" t="n">
        <v>0.57</v>
      </c>
    </row>
    <row collapsed="false" customFormat="false" customHeight="false" hidden="false" ht="12.1" outlineLevel="0" r="235">
      <c r="A235" s="33" t="n">
        <v>45274</v>
      </c>
      <c r="B235" s="16" t="s">
        <v>681</v>
      </c>
      <c r="C235" s="16" t="s">
        <v>39</v>
      </c>
      <c r="D235" s="16" t="s">
        <v>40</v>
      </c>
      <c r="E235" s="7" t="n">
        <v>30</v>
      </c>
      <c r="F235" s="16" t="s">
        <v>19</v>
      </c>
      <c r="G235" s="6" t="n">
        <v>14.8323</v>
      </c>
      <c r="H235" s="6" t="n">
        <v>19.54</v>
      </c>
      <c r="I235" s="6" t="n">
        <v>657.54</v>
      </c>
      <c r="J235" s="6" t="n">
        <v>0.5</v>
      </c>
      <c r="K235" s="6" t="n">
        <v>444.9684</v>
      </c>
      <c r="L235" s="6" t="n">
        <v>400.02</v>
      </c>
      <c r="M235" s="6" t="n">
        <v>2.03</v>
      </c>
      <c r="N235" s="6" t="n">
        <v>0.76</v>
      </c>
    </row>
    <row collapsed="false" customFormat="false" customHeight="false" hidden="false" ht="12.1" outlineLevel="0" r="236">
      <c r="A236" s="33" t="n">
        <v>45280</v>
      </c>
      <c r="B236" s="16" t="s">
        <v>681</v>
      </c>
      <c r="C236" s="16" t="s">
        <v>77</v>
      </c>
      <c r="D236" s="16" t="s">
        <v>78</v>
      </c>
      <c r="E236" s="7" t="n">
        <v>1</v>
      </c>
      <c r="F236" s="16" t="s">
        <v>19</v>
      </c>
      <c r="G236" s="6" t="n">
        <v>90.087</v>
      </c>
      <c r="H236" s="6" t="n">
        <v>75.39</v>
      </c>
      <c r="I236" s="6" t="n">
        <v>20529.47</v>
      </c>
      <c r="J236" s="6" t="n">
        <v>0.1</v>
      </c>
      <c r="K236" s="6" t="n">
        <v>90.087</v>
      </c>
      <c r="L236" s="6" t="n">
        <v>81.08</v>
      </c>
      <c r="M236" s="6" t="n">
        <v>0.39</v>
      </c>
      <c r="N236" s="6" t="n">
        <v>1.19</v>
      </c>
    </row>
    <row collapsed="false" customFormat="false" customHeight="false" hidden="false" ht="12.1" outlineLevel="0" r="237">
      <c r="A237" s="33" t="n">
        <v>45293</v>
      </c>
      <c r="B237" s="16" t="s">
        <v>681</v>
      </c>
      <c r="C237" s="16" t="s">
        <v>49</v>
      </c>
      <c r="D237" s="16" t="s">
        <v>50</v>
      </c>
      <c r="E237" s="7" t="n">
        <v>16</v>
      </c>
      <c r="F237" s="16" t="s">
        <v>19</v>
      </c>
      <c r="G237" s="6" t="n">
        <v>13.4532</v>
      </c>
      <c r="H237" s="6" t="n">
        <v>20.91</v>
      </c>
      <c r="I237" s="6" t="n">
        <v>1248.92</v>
      </c>
      <c r="J237" s="6" t="n">
        <v>0.24</v>
      </c>
      <c r="K237" s="6" t="n">
        <v>215.2519</v>
      </c>
      <c r="L237" s="6" t="n">
        <v>193.73</v>
      </c>
      <c r="M237" s="6" t="n">
        <v>0.97</v>
      </c>
      <c r="N237" s="6" t="n">
        <v>0.65</v>
      </c>
    </row>
    <row collapsed="false" customFormat="false" customHeight="false" hidden="false" ht="12.1" outlineLevel="0" r="238">
      <c r="A238" s="33" t="n">
        <v>45294</v>
      </c>
      <c r="B238" s="16" t="s">
        <v>681</v>
      </c>
      <c r="C238" s="16" t="s">
        <v>30</v>
      </c>
      <c r="D238" s="16" t="s">
        <v>31</v>
      </c>
      <c r="E238" s="7" t="n">
        <v>8</v>
      </c>
      <c r="F238" s="16" t="s">
        <v>19</v>
      </c>
      <c r="G238" s="6" t="n">
        <v>34.9784</v>
      </c>
      <c r="H238" s="6" t="n">
        <v>50.51</v>
      </c>
      <c r="I238" s="6" t="n">
        <v>3025.43</v>
      </c>
      <c r="J238" s="6" t="n">
        <v>0.31</v>
      </c>
      <c r="K238" s="6" t="n">
        <v>279.8275</v>
      </c>
      <c r="L238" s="6" t="n">
        <v>252.02</v>
      </c>
      <c r="M238" s="6" t="n">
        <v>1.04</v>
      </c>
      <c r="N238" s="6" t="n">
        <v>0.7</v>
      </c>
    </row>
    <row collapsed="false" customFormat="false" customHeight="false" hidden="false" ht="12.1" outlineLevel="0" r="239">
      <c r="A239" s="33" t="n">
        <v>45295</v>
      </c>
      <c r="B239" s="16" t="s">
        <v>681</v>
      </c>
      <c r="C239" s="16" t="s">
        <v>79</v>
      </c>
      <c r="D239" s="16" t="s">
        <v>80</v>
      </c>
      <c r="E239" s="7" t="n">
        <v>2</v>
      </c>
      <c r="F239" s="16" t="s">
        <v>19</v>
      </c>
      <c r="G239" s="6" t="n">
        <v>53.813</v>
      </c>
      <c r="H239" s="6" t="n">
        <v>52.3</v>
      </c>
      <c r="I239" s="6" t="n">
        <v>3246.71</v>
      </c>
      <c r="J239" s="6" t="n">
        <v>0.12</v>
      </c>
      <c r="K239" s="6" t="n">
        <v>107.626</v>
      </c>
      <c r="L239" s="6" t="n">
        <v>96.86</v>
      </c>
      <c r="M239" s="6" t="n">
        <v>1.49</v>
      </c>
      <c r="N239" s="6" t="n">
        <v>1.03</v>
      </c>
    </row>
    <row collapsed="false" customFormat="false" customHeight="false" hidden="false" ht="12.1" outlineLevel="0" r="240">
      <c r="A240" s="33" t="n">
        <v>45295</v>
      </c>
      <c r="B240" s="16" t="s">
        <v>681</v>
      </c>
      <c r="C240" s="16" t="s">
        <v>21</v>
      </c>
      <c r="D240" s="16" t="s">
        <v>22</v>
      </c>
      <c r="E240" s="7" t="n">
        <v>4</v>
      </c>
      <c r="F240" s="16" t="s">
        <v>19</v>
      </c>
      <c r="G240" s="6" t="n">
        <v>94.1727</v>
      </c>
      <c r="H240" s="6" t="n">
        <v>171.33</v>
      </c>
      <c r="I240" s="6" t="n">
        <v>7427.4</v>
      </c>
      <c r="J240" s="6" t="n">
        <v>0.42</v>
      </c>
      <c r="K240" s="6" t="n">
        <v>376.6909</v>
      </c>
      <c r="L240" s="6" t="n">
        <v>339.02</v>
      </c>
      <c r="M240" s="6" t="n">
        <v>1.14</v>
      </c>
      <c r="N240" s="6" t="n">
        <v>0.55</v>
      </c>
    </row>
    <row collapsed="false" customFormat="false" customHeight="false" hidden="false" ht="12.1" outlineLevel="0" r="241">
      <c r="A241" s="33" t="n">
        <v>45299</v>
      </c>
      <c r="B241" s="16" t="s">
        <v>681</v>
      </c>
      <c r="C241" s="16" t="s">
        <v>27</v>
      </c>
      <c r="D241" s="16" t="s">
        <v>28</v>
      </c>
      <c r="E241" s="7" t="n">
        <v>2</v>
      </c>
      <c r="F241" s="16" t="s">
        <v>19</v>
      </c>
      <c r="G241" s="6" t="n">
        <v>59.1943</v>
      </c>
      <c r="H241" s="6" t="n">
        <v>419.42</v>
      </c>
      <c r="I241" s="6" t="n">
        <v>21477.83</v>
      </c>
      <c r="J241" s="6" t="n">
        <v>0.13</v>
      </c>
      <c r="K241" s="6" t="n">
        <v>118.3886</v>
      </c>
      <c r="L241" s="6" t="n">
        <v>106.73</v>
      </c>
      <c r="M241" s="6" t="n">
        <v>0.25</v>
      </c>
      <c r="N241" s="6" t="n">
        <v>0.14</v>
      </c>
    </row>
    <row collapsed="false" customFormat="false" customHeight="false" hidden="false" ht="12.1" outlineLevel="0" r="242">
      <c r="A242" s="33" t="n">
        <v>45300</v>
      </c>
      <c r="B242" s="16" t="s">
        <v>681</v>
      </c>
      <c r="C242" s="16" t="s">
        <v>73</v>
      </c>
      <c r="D242" s="16" t="s">
        <v>74</v>
      </c>
      <c r="E242" s="7" t="n">
        <v>23</v>
      </c>
      <c r="F242" s="16" t="s">
        <v>44</v>
      </c>
      <c r="G242" s="6" t="n">
        <v>35.17</v>
      </c>
      <c r="H242" s="6" t="n">
        <v>686.7</v>
      </c>
      <c r="I242" s="6" t="n">
        <v>658.9</v>
      </c>
      <c r="J242" s="6" t="n">
        <v>105</v>
      </c>
      <c r="K242" s="6" t="n">
        <v>808.91</v>
      </c>
      <c r="L242" s="6" t="n">
        <v>703.91</v>
      </c>
      <c r="M242" s="6" t="n">
        <v>4.64</v>
      </c>
      <c r="N242" s="6" t="n">
        <v>4.46</v>
      </c>
    </row>
    <row collapsed="false" customFormat="false" customHeight="false" hidden="false" ht="12.1" outlineLevel="0" r="243">
      <c r="A243" s="33" t="n">
        <v>45300</v>
      </c>
      <c r="B243" s="16" t="s">
        <v>681</v>
      </c>
      <c r="C243" s="16" t="s">
        <v>63</v>
      </c>
      <c r="D243" s="16" t="s">
        <v>64</v>
      </c>
      <c r="E243" s="7" t="n">
        <v>12</v>
      </c>
      <c r="F243" s="16" t="s">
        <v>19</v>
      </c>
      <c r="G243" s="6" t="n">
        <v>24.9333</v>
      </c>
      <c r="H243" s="6" t="n">
        <v>17.32</v>
      </c>
      <c r="I243" s="6" t="n">
        <v>2233.34</v>
      </c>
      <c r="J243" s="6" t="n">
        <v>0.33</v>
      </c>
      <c r="K243" s="6" t="n">
        <v>299.2002</v>
      </c>
      <c r="L243" s="6" t="n">
        <v>269.6</v>
      </c>
      <c r="M243" s="6" t="n">
        <v>1.01</v>
      </c>
      <c r="N243" s="6" t="n">
        <v>1.45</v>
      </c>
    </row>
    <row collapsed="false" customFormat="false" customHeight="false" hidden="false" ht="12.1" outlineLevel="0" r="244">
      <c r="A244" s="33" t="n">
        <v>45303</v>
      </c>
      <c r="B244" s="16" t="s">
        <v>681</v>
      </c>
      <c r="C244" s="16" t="s">
        <v>24</v>
      </c>
      <c r="D244" s="16" t="s">
        <v>25</v>
      </c>
      <c r="E244" s="7" t="n">
        <v>5</v>
      </c>
      <c r="F244" s="16" t="s">
        <v>19</v>
      </c>
      <c r="G244" s="6" t="n">
        <v>137.6118</v>
      </c>
      <c r="H244" s="6" t="n">
        <v>163.78</v>
      </c>
      <c r="I244" s="6" t="n">
        <v>6514.89</v>
      </c>
      <c r="J244" s="6" t="n">
        <v>0.78</v>
      </c>
      <c r="K244" s="6" t="n">
        <v>688.059</v>
      </c>
      <c r="L244" s="6" t="n">
        <v>618.81</v>
      </c>
      <c r="M244" s="6" t="n">
        <v>1.9</v>
      </c>
      <c r="N244" s="6" t="n">
        <v>0.85</v>
      </c>
    </row>
    <row collapsed="false" customFormat="false" customHeight="false" hidden="false" ht="12.1" outlineLevel="0" r="245">
      <c r="A245" s="33" t="n">
        <v>45328</v>
      </c>
      <c r="B245" s="16" t="s">
        <v>681</v>
      </c>
      <c r="C245" s="16" t="s">
        <v>33</v>
      </c>
      <c r="D245" s="16" t="s">
        <v>34</v>
      </c>
      <c r="E245" s="7" t="n">
        <v>8</v>
      </c>
      <c r="F245" s="16" t="s">
        <v>19</v>
      </c>
      <c r="G245" s="6" t="n">
        <v>11.4054</v>
      </c>
      <c r="H245" s="6" t="n">
        <v>42.77</v>
      </c>
      <c r="I245" s="6" t="n">
        <v>3670.18</v>
      </c>
      <c r="J245" s="6" t="n">
        <v>0.1</v>
      </c>
      <c r="K245" s="6" t="n">
        <v>91.2434</v>
      </c>
      <c r="L245" s="6" t="n">
        <v>82.12</v>
      </c>
      <c r="M245" s="6" t="n">
        <v>0.28</v>
      </c>
      <c r="N245" s="6" t="n">
        <v>0.26</v>
      </c>
    </row>
    <row collapsed="false" customFormat="false" customHeight="false" hidden="false" ht="12.1" outlineLevel="0" r="246">
      <c r="A246" s="33" t="n">
        <v>45330</v>
      </c>
      <c r="B246" s="16" t="s">
        <v>681</v>
      </c>
      <c r="C246" s="16" t="s">
        <v>65</v>
      </c>
      <c r="D246" s="16" t="s">
        <v>66</v>
      </c>
      <c r="E246" s="7" t="n">
        <v>5</v>
      </c>
      <c r="F246" s="16" t="s">
        <v>19</v>
      </c>
      <c r="G246" s="6" t="n">
        <v>27.6189</v>
      </c>
      <c r="H246" s="6" t="n">
        <v>39.92</v>
      </c>
      <c r="I246" s="6" t="n">
        <v>2523.58</v>
      </c>
      <c r="J246" s="6" t="n">
        <v>0.15</v>
      </c>
      <c r="K246" s="6" t="n">
        <v>138.0944</v>
      </c>
      <c r="L246" s="6" t="n">
        <v>124.42</v>
      </c>
      <c r="M246" s="6" t="n">
        <v>0.99</v>
      </c>
      <c r="N246" s="6" t="n">
        <v>0.68</v>
      </c>
    </row>
    <row collapsed="false" customFormat="false" customHeight="false" hidden="false" ht="12.1" outlineLevel="0" r="247">
      <c r="A247" s="33" t="n">
        <v>45330</v>
      </c>
      <c r="B247" s="16" t="s">
        <v>681</v>
      </c>
      <c r="C247" s="16" t="s">
        <v>36</v>
      </c>
      <c r="D247" s="16" t="s">
        <v>37</v>
      </c>
      <c r="E247" s="7" t="n">
        <v>2</v>
      </c>
      <c r="F247" s="16" t="s">
        <v>19</v>
      </c>
      <c r="G247" s="6" t="n">
        <v>47.3987</v>
      </c>
      <c r="H247" s="6" t="n">
        <v>279.39</v>
      </c>
      <c r="I247" s="6" t="n">
        <v>13657.33</v>
      </c>
      <c r="J247" s="6" t="n">
        <v>0.1</v>
      </c>
      <c r="K247" s="6" t="n">
        <v>94.7975</v>
      </c>
      <c r="L247" s="6" t="n">
        <v>85.68</v>
      </c>
      <c r="M247" s="6" t="n">
        <v>0.31</v>
      </c>
      <c r="N247" s="6" t="n">
        <v>0.17</v>
      </c>
    </row>
    <row collapsed="false" customFormat="false" customHeight="false" hidden="false" ht="12.1" outlineLevel="0" r="248">
      <c r="A248" s="33" t="n">
        <v>45338</v>
      </c>
      <c r="B248" s="16" t="s">
        <v>681</v>
      </c>
      <c r="C248" s="16" t="s">
        <v>91</v>
      </c>
      <c r="D248" s="16" t="s">
        <v>92</v>
      </c>
      <c r="E248" s="7" t="n">
        <v>2</v>
      </c>
      <c r="F248" s="16" t="s">
        <v>19</v>
      </c>
      <c r="G248" s="6" t="n">
        <v>22.9559</v>
      </c>
      <c r="H248" s="6" t="n">
        <v>22.29</v>
      </c>
      <c r="I248" s="6" t="n">
        <v>3396.3</v>
      </c>
      <c r="J248" s="6" t="n">
        <v>0.05</v>
      </c>
      <c r="K248" s="6" t="n">
        <v>45.9119</v>
      </c>
      <c r="L248" s="6" t="n">
        <v>41.32</v>
      </c>
      <c r="M248" s="6" t="n">
        <v>0.61</v>
      </c>
      <c r="N248" s="6" t="n">
        <v>1.01</v>
      </c>
    </row>
    <row collapsed="false" customFormat="false" customHeight="false" hidden="false" ht="12.1" outlineLevel="0" r="249">
      <c r="A249" s="33" t="n">
        <v>45350</v>
      </c>
      <c r="B249" s="16" t="s">
        <v>681</v>
      </c>
      <c r="C249" s="16" t="s">
        <v>46</v>
      </c>
      <c r="D249" s="16" t="s">
        <v>47</v>
      </c>
      <c r="E249" s="7" t="n">
        <v>2</v>
      </c>
      <c r="F249" s="16" t="s">
        <v>19</v>
      </c>
      <c r="G249" s="6" t="n">
        <v>73.634</v>
      </c>
      <c r="H249" s="6" t="n">
        <v>158.3</v>
      </c>
      <c r="I249" s="6" t="n">
        <v>7025.4</v>
      </c>
      <c r="J249" s="6" t="n">
        <v>0.16</v>
      </c>
      <c r="K249" s="6" t="n">
        <v>147.268</v>
      </c>
      <c r="L249" s="6" t="n">
        <v>132.54</v>
      </c>
      <c r="M249" s="6" t="n">
        <v>0.94</v>
      </c>
      <c r="N249" s="6" t="n">
        <v>0.45</v>
      </c>
    </row>
    <row collapsed="false" customFormat="false" customHeight="false" hidden="false" ht="12.1" outlineLevel="0" r="250">
      <c r="A250" s="33" t="n">
        <v>45365</v>
      </c>
      <c r="B250" s="16" t="s">
        <v>681</v>
      </c>
      <c r="C250" s="16" t="s">
        <v>39</v>
      </c>
      <c r="D250" s="16" t="s">
        <v>40</v>
      </c>
      <c r="E250" s="7" t="n">
        <v>30</v>
      </c>
      <c r="F250" s="16" t="s">
        <v>19</v>
      </c>
      <c r="G250" s="6" t="n">
        <v>15.9288</v>
      </c>
      <c r="H250" s="6" t="n">
        <v>20.95</v>
      </c>
      <c r="I250" s="6" t="n">
        <v>657.54</v>
      </c>
      <c r="J250" s="6" t="n">
        <v>0.52</v>
      </c>
      <c r="K250" s="6" t="n">
        <v>477.8644</v>
      </c>
      <c r="L250" s="6" t="n">
        <v>430.26</v>
      </c>
      <c r="M250" s="6" t="n">
        <v>2.18</v>
      </c>
      <c r="N250" s="6" t="n">
        <v>0.75</v>
      </c>
    </row>
    <row collapsed="false" customFormat="false" customHeight="false" hidden="false" ht="12.1" outlineLevel="0" r="251">
      <c r="A251" s="33" t="n">
        <v>45385</v>
      </c>
      <c r="B251" s="16" t="s">
        <v>681</v>
      </c>
      <c r="C251" s="16" t="s">
        <v>30</v>
      </c>
      <c r="D251" s="16" t="s">
        <v>31</v>
      </c>
      <c r="E251" s="7" t="n">
        <v>8</v>
      </c>
      <c r="F251" s="16" t="s">
        <v>19</v>
      </c>
      <c r="G251" s="6" t="n">
        <v>37.0102</v>
      </c>
      <c r="H251" s="6" t="n">
        <v>49.36</v>
      </c>
      <c r="I251" s="6" t="n">
        <v>3025.43</v>
      </c>
      <c r="J251" s="6" t="n">
        <v>0.32</v>
      </c>
      <c r="K251" s="6" t="n">
        <v>296.0813</v>
      </c>
      <c r="L251" s="6" t="n">
        <v>266.47</v>
      </c>
      <c r="M251" s="6" t="n">
        <v>1.1</v>
      </c>
      <c r="N251" s="6" t="n">
        <v>0.73</v>
      </c>
    </row>
    <row collapsed="false" customFormat="false" customHeight="false" hidden="false" ht="12.1" outlineLevel="0" r="252">
      <c r="A252" s="33" t="n">
        <v>45386</v>
      </c>
      <c r="B252" s="16" t="s">
        <v>681</v>
      </c>
      <c r="C252" s="16" t="s">
        <v>79</v>
      </c>
      <c r="D252" s="16" t="s">
        <v>80</v>
      </c>
      <c r="E252" s="7" t="n">
        <v>2</v>
      </c>
      <c r="F252" s="16" t="s">
        <v>19</v>
      </c>
      <c r="G252" s="6" t="n">
        <v>55.4335</v>
      </c>
      <c r="H252" s="6" t="n">
        <v>52.18</v>
      </c>
      <c r="I252" s="6" t="n">
        <v>3246.71</v>
      </c>
      <c r="J252" s="6" t="n">
        <v>0.12</v>
      </c>
      <c r="K252" s="6" t="n">
        <v>110.867</v>
      </c>
      <c r="L252" s="6" t="n">
        <v>99.78</v>
      </c>
      <c r="M252" s="6" t="n">
        <v>1.54</v>
      </c>
      <c r="N252" s="6" t="n">
        <v>1.03</v>
      </c>
    </row>
    <row collapsed="false" customFormat="false" customHeight="false" hidden="false" ht="12.1" outlineLevel="0" r="253">
      <c r="A253" s="33" t="n">
        <v>45386</v>
      </c>
      <c r="B253" s="16" t="s">
        <v>681</v>
      </c>
      <c r="C253" s="16" t="s">
        <v>21</v>
      </c>
      <c r="D253" s="16" t="s">
        <v>22</v>
      </c>
      <c r="E253" s="7" t="n">
        <v>4</v>
      </c>
      <c r="F253" s="16" t="s">
        <v>19</v>
      </c>
      <c r="G253" s="6" t="n">
        <v>106.2476</v>
      </c>
      <c r="H253" s="6" t="n">
        <v>198.3</v>
      </c>
      <c r="I253" s="6" t="n">
        <v>7427.4</v>
      </c>
      <c r="J253" s="6" t="n">
        <v>0.46</v>
      </c>
      <c r="K253" s="6" t="n">
        <v>424.9903</v>
      </c>
      <c r="L253" s="6" t="n">
        <v>382.49</v>
      </c>
      <c r="M253" s="6" t="n">
        <v>1.29</v>
      </c>
      <c r="N253" s="6" t="n">
        <v>0.52</v>
      </c>
    </row>
    <row collapsed="false" customFormat="false" customHeight="false" hidden="false" ht="12.1" outlineLevel="0" r="254">
      <c r="A254" s="33" t="n">
        <v>45390</v>
      </c>
      <c r="B254" s="16" t="s">
        <v>681</v>
      </c>
      <c r="C254" s="16" t="s">
        <v>27</v>
      </c>
      <c r="D254" s="16" t="s">
        <v>28</v>
      </c>
      <c r="E254" s="7" t="n">
        <v>2</v>
      </c>
      <c r="F254" s="16" t="s">
        <v>19</v>
      </c>
      <c r="G254" s="6" t="n">
        <v>60.9942</v>
      </c>
      <c r="H254" s="6" t="n">
        <v>477.15</v>
      </c>
      <c r="I254" s="6" t="n">
        <v>21477.83</v>
      </c>
      <c r="J254" s="6" t="n">
        <v>0.13</v>
      </c>
      <c r="K254" s="6" t="n">
        <v>121.9885</v>
      </c>
      <c r="L254" s="6" t="n">
        <v>109.97</v>
      </c>
      <c r="M254" s="6" t="n">
        <v>0.26</v>
      </c>
      <c r="N254" s="6" t="n">
        <v>0.12</v>
      </c>
    </row>
    <row collapsed="false" customFormat="false" customHeight="false" hidden="false" ht="12.1" outlineLevel="0" r="255">
      <c r="A255" s="33" t="n">
        <v>45391</v>
      </c>
      <c r="B255" s="16" t="s">
        <v>681</v>
      </c>
      <c r="C255" s="16" t="s">
        <v>63</v>
      </c>
      <c r="D255" s="16" t="s">
        <v>64</v>
      </c>
      <c r="E255" s="7" t="n">
        <v>12</v>
      </c>
      <c r="F255" s="16" t="s">
        <v>19</v>
      </c>
      <c r="G255" s="6" t="n">
        <v>25.7375</v>
      </c>
      <c r="H255" s="6" t="n">
        <v>17.25</v>
      </c>
      <c r="I255" s="6" t="n">
        <v>2233.34</v>
      </c>
      <c r="J255" s="6" t="n">
        <v>0.33</v>
      </c>
      <c r="K255" s="6" t="n">
        <v>308.8502</v>
      </c>
      <c r="L255" s="6" t="n">
        <v>278.3</v>
      </c>
      <c r="M255" s="6" t="n">
        <v>1.04</v>
      </c>
      <c r="N255" s="6" t="n">
        <v>1.45</v>
      </c>
    </row>
    <row collapsed="false" customFormat="false" customHeight="false" hidden="false" ht="12.1" outlineLevel="0" r="256">
      <c r="A256" s="33" t="n">
        <v>45391</v>
      </c>
      <c r="B256" s="16" t="s">
        <v>681</v>
      </c>
      <c r="C256" s="16" t="s">
        <v>49</v>
      </c>
      <c r="D256" s="16" t="s">
        <v>50</v>
      </c>
      <c r="E256" s="7" t="n">
        <v>16</v>
      </c>
      <c r="F256" s="16" t="s">
        <v>19</v>
      </c>
      <c r="G256" s="6" t="n">
        <v>13.8872</v>
      </c>
      <c r="H256" s="6" t="n">
        <v>23.48</v>
      </c>
      <c r="I256" s="6" t="n">
        <v>1248.92</v>
      </c>
      <c r="J256" s="6" t="n">
        <v>0.24</v>
      </c>
      <c r="K256" s="6" t="n">
        <v>222.1944</v>
      </c>
      <c r="L256" s="6" t="n">
        <v>199.97</v>
      </c>
      <c r="M256" s="6" t="n">
        <v>1</v>
      </c>
      <c r="N256" s="6" t="n">
        <v>0.57</v>
      </c>
    </row>
    <row collapsed="false" customFormat="false" customHeight="false" hidden="false" ht="12.1" outlineLevel="0" r="257">
      <c r="A257" s="33" t="n">
        <v>45393</v>
      </c>
      <c r="B257" s="16" t="s">
        <v>681</v>
      </c>
      <c r="C257" s="16" t="s">
        <v>83</v>
      </c>
      <c r="D257" s="16" t="s">
        <v>84</v>
      </c>
      <c r="E257" s="7" t="n">
        <v>7</v>
      </c>
      <c r="F257" s="16" t="s">
        <v>19</v>
      </c>
      <c r="G257" s="6" t="n">
        <v>76.4402</v>
      </c>
      <c r="H257" s="6" t="n">
        <v>8.94</v>
      </c>
      <c r="I257" s="6" t="n">
        <v>2595.79</v>
      </c>
      <c r="J257" s="6" t="n">
        <v>0.57</v>
      </c>
      <c r="K257" s="6" t="n">
        <v>535.0817</v>
      </c>
      <c r="L257" s="6" t="n">
        <v>481.95</v>
      </c>
      <c r="M257" s="6" t="n">
        <v>2.65</v>
      </c>
      <c r="N257" s="6" t="n">
        <v>8.26</v>
      </c>
    </row>
    <row collapsed="false" customFormat="false" customHeight="false" hidden="false" ht="12.1" outlineLevel="0" r="258">
      <c r="A258" s="33" t="n">
        <v>45394</v>
      </c>
      <c r="B258" s="16" t="s">
        <v>681</v>
      </c>
      <c r="C258" s="16" t="s">
        <v>24</v>
      </c>
      <c r="D258" s="16" t="s">
        <v>25</v>
      </c>
      <c r="E258" s="7" t="n">
        <v>5</v>
      </c>
      <c r="F258" s="16" t="s">
        <v>19</v>
      </c>
      <c r="G258" s="6" t="n">
        <v>145.2654</v>
      </c>
      <c r="H258" s="6" t="n">
        <v>167.52</v>
      </c>
      <c r="I258" s="6" t="n">
        <v>6514.89</v>
      </c>
      <c r="J258" s="6" t="n">
        <v>0.78</v>
      </c>
      <c r="K258" s="6" t="n">
        <v>726.3269</v>
      </c>
      <c r="L258" s="6" t="n">
        <v>653.23</v>
      </c>
      <c r="M258" s="6" t="n">
        <v>2.01</v>
      </c>
      <c r="N258" s="6" t="n">
        <v>0.83</v>
      </c>
    </row>
    <row collapsed="false" customFormat="false" customHeight="false" hidden="false" ht="12.1" outlineLevel="0" r="259">
      <c r="A259" s="33" t="n">
        <v>45418</v>
      </c>
      <c r="B259" s="16" t="s">
        <v>681</v>
      </c>
      <c r="C259" s="16" t="s">
        <v>33</v>
      </c>
      <c r="D259" s="16" t="s">
        <v>34</v>
      </c>
      <c r="E259" s="7" t="n">
        <v>8</v>
      </c>
      <c r="F259" s="16" t="s">
        <v>19</v>
      </c>
      <c r="G259" s="6" t="n">
        <v>11.4615</v>
      </c>
      <c r="H259" s="6" t="n">
        <v>30.9</v>
      </c>
      <c r="I259" s="6" t="n">
        <v>3670.18</v>
      </c>
      <c r="J259" s="6" t="n">
        <v>0.1</v>
      </c>
      <c r="K259" s="6" t="n">
        <v>91.6918</v>
      </c>
      <c r="L259" s="6" t="n">
        <v>82.52</v>
      </c>
      <c r="M259" s="6" t="n">
        <v>0.28</v>
      </c>
      <c r="N259" s="6" t="n">
        <v>0.36</v>
      </c>
    </row>
    <row collapsed="false" customFormat="false" customHeight="false" hidden="false" ht="12.1" outlineLevel="0" r="260">
      <c r="A260" s="33" t="n">
        <v>45425</v>
      </c>
      <c r="B260" s="16" t="s">
        <v>681</v>
      </c>
      <c r="C260" s="16" t="s">
        <v>65</v>
      </c>
      <c r="D260" s="16" t="s">
        <v>66</v>
      </c>
      <c r="E260" s="7" t="n">
        <v>5</v>
      </c>
      <c r="F260" s="16" t="s">
        <v>19</v>
      </c>
      <c r="G260" s="6" t="n">
        <v>27.8226</v>
      </c>
      <c r="H260" s="6" t="n">
        <v>51.64</v>
      </c>
      <c r="I260" s="6" t="n">
        <v>2523.58</v>
      </c>
      <c r="J260" s="6" t="n">
        <v>0.15</v>
      </c>
      <c r="K260" s="6" t="n">
        <v>139.1132</v>
      </c>
      <c r="L260" s="6" t="n">
        <v>125.34</v>
      </c>
      <c r="M260" s="6" t="n">
        <v>0.99</v>
      </c>
      <c r="N260" s="6" t="n">
        <v>0.53</v>
      </c>
    </row>
    <row collapsed="false" customFormat="false" customHeight="false" hidden="false" ht="12.1" outlineLevel="0" r="261">
      <c r="A261" s="33" t="n">
        <v>45428</v>
      </c>
      <c r="B261" s="16" t="s">
        <v>681</v>
      </c>
      <c r="C261" s="16" t="s">
        <v>36</v>
      </c>
      <c r="D261" s="16" t="s">
        <v>37</v>
      </c>
      <c r="E261" s="7" t="n">
        <v>2</v>
      </c>
      <c r="F261" s="16" t="s">
        <v>19</v>
      </c>
      <c r="G261" s="6" t="n">
        <v>47.4538</v>
      </c>
      <c r="H261" s="6" t="n">
        <v>281.5</v>
      </c>
      <c r="I261" s="6" t="n">
        <v>13657.33</v>
      </c>
      <c r="J261" s="6" t="n">
        <v>0.1</v>
      </c>
      <c r="K261" s="6" t="n">
        <v>94.9076</v>
      </c>
      <c r="L261" s="6" t="n">
        <v>85.78</v>
      </c>
      <c r="M261" s="6" t="n">
        <v>0.31</v>
      </c>
      <c r="N261" s="6" t="n">
        <v>0.17</v>
      </c>
    </row>
    <row collapsed="false" customFormat="false" customHeight="false" hidden="false" ht="12.1" outlineLevel="0" r="262">
      <c r="A262" s="33" t="n">
        <v>45432</v>
      </c>
      <c r="B262" s="16" t="s">
        <v>681</v>
      </c>
      <c r="C262" s="16" t="s">
        <v>91</v>
      </c>
      <c r="D262" s="16" t="s">
        <v>92</v>
      </c>
      <c r="E262" s="7" t="n">
        <v>2</v>
      </c>
      <c r="F262" s="16" t="s">
        <v>19</v>
      </c>
      <c r="G262" s="6" t="n">
        <v>22.7468</v>
      </c>
      <c r="H262" s="6" t="n">
        <v>18.18</v>
      </c>
      <c r="I262" s="6" t="n">
        <v>3396.3</v>
      </c>
      <c r="J262" s="6" t="n">
        <v>0.05</v>
      </c>
      <c r="K262" s="6" t="n">
        <v>45.4937</v>
      </c>
      <c r="L262" s="6" t="n">
        <v>40.94</v>
      </c>
      <c r="M262" s="6" t="n">
        <v>0.6</v>
      </c>
      <c r="N262" s="6" t="n">
        <v>1.24</v>
      </c>
    </row>
    <row collapsed="false" customFormat="false" customHeight="false" hidden="false" ht="12.1" outlineLevel="0" r="263">
      <c r="A263" s="33" t="n">
        <v>45442</v>
      </c>
      <c r="B263" s="16" t="s">
        <v>681</v>
      </c>
      <c r="C263" s="16" t="s">
        <v>46</v>
      </c>
      <c r="D263" s="16" t="s">
        <v>47</v>
      </c>
      <c r="E263" s="7" t="n">
        <v>2</v>
      </c>
      <c r="F263" s="16" t="s">
        <v>19</v>
      </c>
      <c r="G263" s="6" t="n">
        <v>75.8701</v>
      </c>
      <c r="H263" s="6" t="n">
        <v>207.41</v>
      </c>
      <c r="I263" s="6" t="n">
        <v>7025.4</v>
      </c>
      <c r="J263" s="6" t="n">
        <v>0.17</v>
      </c>
      <c r="K263" s="6" t="n">
        <v>151.7401</v>
      </c>
      <c r="L263" s="6" t="n">
        <v>136.57</v>
      </c>
      <c r="M263" s="6" t="n">
        <v>0.97</v>
      </c>
      <c r="N263" s="6" t="n">
        <v>0.37</v>
      </c>
    </row>
    <row collapsed="false" customFormat="false" customHeight="false" hidden="false" ht="12.1" outlineLevel="0" r="264">
      <c r="A264" s="33" t="n">
        <v>45453</v>
      </c>
      <c r="B264" s="16" t="s">
        <v>681</v>
      </c>
      <c r="C264" s="16" t="s">
        <v>75</v>
      </c>
      <c r="D264" s="16" t="s">
        <v>76</v>
      </c>
      <c r="E264" s="7" t="n">
        <v>400</v>
      </c>
      <c r="F264" s="16" t="s">
        <v>44</v>
      </c>
      <c r="G264" s="6" t="n">
        <v>2.752</v>
      </c>
      <c r="H264" s="6" t="n">
        <v>55.06</v>
      </c>
      <c r="I264" s="6" t="n">
        <v>38.77</v>
      </c>
      <c r="J264" s="6" t="n">
        <v>143</v>
      </c>
      <c r="K264" s="6" t="n">
        <v>1100.8</v>
      </c>
      <c r="L264" s="6" t="n">
        <v>957.8</v>
      </c>
      <c r="M264" s="6" t="n">
        <v>6.18</v>
      </c>
      <c r="N264" s="6" t="n">
        <v>4.35</v>
      </c>
    </row>
    <row collapsed="false" customFormat="false" customHeight="false" hidden="false" ht="12.1" outlineLevel="0" r="265">
      <c r="A265" s="33" t="n">
        <v>45453</v>
      </c>
      <c r="B265" s="16" t="s">
        <v>681</v>
      </c>
      <c r="C265" s="16" t="s">
        <v>16</v>
      </c>
      <c r="D265" s="16" t="s">
        <v>18</v>
      </c>
      <c r="E265" s="7" t="n">
        <v>20</v>
      </c>
      <c r="F265" s="16" t="s">
        <v>19</v>
      </c>
      <c r="G265" s="6" t="n">
        <v>17.7521</v>
      </c>
      <c r="H265" s="6" t="n">
        <v>174.46</v>
      </c>
      <c r="I265" s="6" t="n">
        <v>5785.8</v>
      </c>
      <c r="J265" s="6" t="n">
        <v>0.4</v>
      </c>
      <c r="K265" s="6" t="n">
        <v>355.0424</v>
      </c>
      <c r="L265" s="6" t="n">
        <v>319.54</v>
      </c>
      <c r="M265" s="6" t="n">
        <v>0.28</v>
      </c>
      <c r="N265" s="6" t="n">
        <v>0.1</v>
      </c>
    </row>
    <row collapsed="false" customFormat="false" customHeight="false" hidden="false" ht="12.1" outlineLevel="0" r="266">
      <c r="A266" s="33" t="n">
        <v>45456</v>
      </c>
      <c r="B266" s="16" t="s">
        <v>681</v>
      </c>
      <c r="C266" s="16" t="s">
        <v>77</v>
      </c>
      <c r="D266" s="16" t="s">
        <v>78</v>
      </c>
      <c r="E266" s="7" t="n">
        <v>1</v>
      </c>
      <c r="F266" s="16" t="s">
        <v>19</v>
      </c>
      <c r="G266" s="6" t="n">
        <v>147.7755</v>
      </c>
      <c r="H266" s="6" t="n">
        <v>78.04</v>
      </c>
      <c r="I266" s="6" t="n">
        <v>20529.47</v>
      </c>
      <c r="J266" s="6" t="n">
        <v>0.17</v>
      </c>
      <c r="K266" s="6" t="n">
        <v>147.7755</v>
      </c>
      <c r="L266" s="6" t="n">
        <v>132.64</v>
      </c>
      <c r="M266" s="6" t="n">
        <v>0.65</v>
      </c>
      <c r="N266" s="6" t="n">
        <v>1.91</v>
      </c>
    </row>
    <row collapsed="false" customFormat="false" customHeight="false" hidden="false" ht="12.1" outlineLevel="0" r="267">
      <c r="A267" s="33" t="n">
        <v>45457</v>
      </c>
      <c r="B267" s="16" t="s">
        <v>681</v>
      </c>
      <c r="C267" s="16" t="s">
        <v>52</v>
      </c>
      <c r="D267" s="16" t="s">
        <v>53</v>
      </c>
      <c r="E267" s="7" t="n">
        <v>160</v>
      </c>
      <c r="F267" s="16" t="s">
        <v>44</v>
      </c>
      <c r="G267" s="6" t="n">
        <v>17.35</v>
      </c>
      <c r="H267" s="6" t="n">
        <v>240.1</v>
      </c>
      <c r="I267" s="6" t="n">
        <v>140.78</v>
      </c>
      <c r="J267" s="6" t="n">
        <v>361</v>
      </c>
      <c r="K267" s="6" t="n">
        <v>2776</v>
      </c>
      <c r="L267" s="6" t="n">
        <v>2415</v>
      </c>
      <c r="M267" s="6" t="n">
        <v>10.72</v>
      </c>
      <c r="N267" s="6" t="n">
        <v>6.29</v>
      </c>
    </row>
    <row collapsed="false" customFormat="false" customHeight="false" hidden="false" ht="12.1" outlineLevel="0" r="268">
      <c r="A268" s="33" t="n">
        <v>45457</v>
      </c>
      <c r="B268" s="16" t="s">
        <v>681</v>
      </c>
      <c r="C268" s="16" t="s">
        <v>39</v>
      </c>
      <c r="D268" s="16" t="s">
        <v>40</v>
      </c>
      <c r="E268" s="7" t="n">
        <v>30</v>
      </c>
      <c r="F268" s="16" t="s">
        <v>19</v>
      </c>
      <c r="G268" s="6" t="n">
        <v>15.3482</v>
      </c>
      <c r="H268" s="6" t="n">
        <v>19.01</v>
      </c>
      <c r="I268" s="6" t="n">
        <v>657.54</v>
      </c>
      <c r="J268" s="6" t="n">
        <v>0.52</v>
      </c>
      <c r="K268" s="6" t="n">
        <v>460.4458</v>
      </c>
      <c r="L268" s="6" t="n">
        <v>414.58</v>
      </c>
      <c r="M268" s="6" t="n">
        <v>2.1</v>
      </c>
      <c r="N268" s="6" t="n">
        <v>0.82</v>
      </c>
    </row>
    <row collapsed="false" customFormat="false" customHeight="false" hidden="false" ht="12.1" outlineLevel="0" r="269">
      <c r="A269" s="33" t="n">
        <v>45478</v>
      </c>
      <c r="B269" s="16" t="s">
        <v>681</v>
      </c>
      <c r="C269" s="16" t="s">
        <v>79</v>
      </c>
      <c r="D269" s="16" t="s">
        <v>80</v>
      </c>
      <c r="E269" s="7" t="n">
        <v>2</v>
      </c>
      <c r="F269" s="16" t="s">
        <v>19</v>
      </c>
      <c r="G269" s="6" t="n">
        <v>52.8723</v>
      </c>
      <c r="H269" s="6" t="n">
        <v>40.06</v>
      </c>
      <c r="I269" s="6" t="n">
        <v>3246.71</v>
      </c>
      <c r="J269" s="6" t="n">
        <v>0.12</v>
      </c>
      <c r="K269" s="6" t="n">
        <v>105.7446</v>
      </c>
      <c r="L269" s="6" t="n">
        <v>95.17</v>
      </c>
      <c r="M269" s="6" t="n">
        <v>1.47</v>
      </c>
      <c r="N269" s="6" t="n">
        <v>1.35</v>
      </c>
    </row>
    <row collapsed="false" customFormat="false" customHeight="false" hidden="false" ht="12.1" outlineLevel="0" r="270">
      <c r="A270" s="33" t="n">
        <v>45478</v>
      </c>
      <c r="B270" s="16" t="s">
        <v>681</v>
      </c>
      <c r="C270" s="16" t="s">
        <v>30</v>
      </c>
      <c r="D270" s="16" t="s">
        <v>31</v>
      </c>
      <c r="E270" s="7" t="n">
        <v>8</v>
      </c>
      <c r="F270" s="16" t="s">
        <v>19</v>
      </c>
      <c r="G270" s="6" t="n">
        <v>35.2482</v>
      </c>
      <c r="H270" s="6" t="n">
        <v>47.09</v>
      </c>
      <c r="I270" s="6" t="n">
        <v>3025.43</v>
      </c>
      <c r="J270" s="6" t="n">
        <v>0.32</v>
      </c>
      <c r="K270" s="6" t="n">
        <v>281.9856</v>
      </c>
      <c r="L270" s="6" t="n">
        <v>253.79</v>
      </c>
      <c r="M270" s="6" t="n">
        <v>1.05</v>
      </c>
      <c r="N270" s="6" t="n">
        <v>0.76</v>
      </c>
    </row>
    <row collapsed="false" customFormat="false" customHeight="false" hidden="false" ht="12.1" outlineLevel="0" r="271">
      <c r="A271" s="33" t="n">
        <v>45478</v>
      </c>
      <c r="B271" s="16" t="s">
        <v>681</v>
      </c>
      <c r="C271" s="16" t="s">
        <v>21</v>
      </c>
      <c r="D271" s="16" t="s">
        <v>22</v>
      </c>
      <c r="E271" s="7" t="n">
        <v>4</v>
      </c>
      <c r="F271" s="16" t="s">
        <v>19</v>
      </c>
      <c r="G271" s="6" t="n">
        <v>101.3386</v>
      </c>
      <c r="H271" s="6" t="n">
        <v>208.69</v>
      </c>
      <c r="I271" s="6" t="n">
        <v>7427.4</v>
      </c>
      <c r="J271" s="6" t="n">
        <v>0.46</v>
      </c>
      <c r="K271" s="6" t="n">
        <v>405.3543</v>
      </c>
      <c r="L271" s="6" t="n">
        <v>364.82</v>
      </c>
      <c r="M271" s="6" t="n">
        <v>1.23</v>
      </c>
      <c r="N271" s="6" t="n">
        <v>0.5</v>
      </c>
    </row>
    <row collapsed="false" customFormat="false" customHeight="false" hidden="false" ht="12.1" outlineLevel="0" r="272">
      <c r="A272" s="33" t="n">
        <v>45482</v>
      </c>
      <c r="B272" s="16" t="s">
        <v>681</v>
      </c>
      <c r="C272" s="16" t="s">
        <v>73</v>
      </c>
      <c r="D272" s="16" t="s">
        <v>74</v>
      </c>
      <c r="E272" s="7" t="n">
        <v>23</v>
      </c>
      <c r="F272" s="16" t="s">
        <v>44</v>
      </c>
      <c r="G272" s="6" t="n">
        <v>25.17</v>
      </c>
      <c r="H272" s="6" t="n">
        <v>660.5</v>
      </c>
      <c r="I272" s="6" t="n">
        <v>658.9</v>
      </c>
      <c r="J272" s="6" t="n">
        <v>75</v>
      </c>
      <c r="K272" s="6" t="n">
        <v>578.91</v>
      </c>
      <c r="L272" s="6" t="n">
        <v>503.91</v>
      </c>
      <c r="M272" s="6" t="n">
        <v>3.33</v>
      </c>
      <c r="N272" s="6" t="n">
        <v>3.32</v>
      </c>
    </row>
    <row collapsed="false" customFormat="false" customHeight="false" hidden="false" ht="12.1" outlineLevel="0" r="273">
      <c r="A273" s="33" t="n">
        <v>45482</v>
      </c>
      <c r="B273" s="16" t="s">
        <v>681</v>
      </c>
      <c r="C273" s="16" t="s">
        <v>27</v>
      </c>
      <c r="D273" s="16" t="s">
        <v>28</v>
      </c>
      <c r="E273" s="7" t="n">
        <v>2</v>
      </c>
      <c r="F273" s="16" t="s">
        <v>19</v>
      </c>
      <c r="G273" s="6" t="n">
        <v>58.1914</v>
      </c>
      <c r="H273" s="6" t="n">
        <v>446.24</v>
      </c>
      <c r="I273" s="6" t="n">
        <v>21477.83</v>
      </c>
      <c r="J273" s="6" t="n">
        <v>0.13</v>
      </c>
      <c r="K273" s="6" t="n">
        <v>116.3828</v>
      </c>
      <c r="L273" s="6" t="n">
        <v>104.92</v>
      </c>
      <c r="M273" s="6" t="n">
        <v>0.24</v>
      </c>
      <c r="N273" s="6" t="n">
        <v>0.13</v>
      </c>
    </row>
    <row collapsed="false" customFormat="false" customHeight="false" hidden="false" ht="12.1" outlineLevel="0" r="274">
      <c r="A274" s="33" t="n">
        <v>45483</v>
      </c>
      <c r="B274" s="16" t="s">
        <v>681</v>
      </c>
      <c r="C274" s="16" t="s">
        <v>63</v>
      </c>
      <c r="D274" s="16" t="s">
        <v>64</v>
      </c>
      <c r="E274" s="7" t="n">
        <v>12</v>
      </c>
      <c r="F274" s="16" t="s">
        <v>19</v>
      </c>
      <c r="G274" s="6" t="n">
        <v>24.4649</v>
      </c>
      <c r="H274" s="6" t="n">
        <v>18.8</v>
      </c>
      <c r="I274" s="6" t="n">
        <v>2233.34</v>
      </c>
      <c r="J274" s="6" t="n">
        <v>0.33</v>
      </c>
      <c r="K274" s="6" t="n">
        <v>293.5783</v>
      </c>
      <c r="L274" s="6" t="n">
        <v>264.54</v>
      </c>
      <c r="M274" s="6" t="n">
        <v>0.99</v>
      </c>
      <c r="N274" s="6" t="n">
        <v>1.33</v>
      </c>
    </row>
    <row collapsed="false" customFormat="false" customHeight="false" hidden="false" ht="12.1" outlineLevel="0" r="275">
      <c r="A275" s="33" t="n">
        <v>45483</v>
      </c>
      <c r="B275" s="16" t="s">
        <v>681</v>
      </c>
      <c r="C275" s="16" t="s">
        <v>49</v>
      </c>
      <c r="D275" s="16" t="s">
        <v>50</v>
      </c>
      <c r="E275" s="7" t="n">
        <v>16</v>
      </c>
      <c r="F275" s="16" t="s">
        <v>19</v>
      </c>
      <c r="G275" s="6" t="n">
        <v>13.2005</v>
      </c>
      <c r="H275" s="6" t="n">
        <v>23.27</v>
      </c>
      <c r="I275" s="6" t="n">
        <v>1248.92</v>
      </c>
      <c r="J275" s="6" t="n">
        <v>0.24</v>
      </c>
      <c r="K275" s="6" t="n">
        <v>211.2074</v>
      </c>
      <c r="L275" s="6" t="n">
        <v>190.09</v>
      </c>
      <c r="M275" s="6" t="n">
        <v>0.95</v>
      </c>
      <c r="N275" s="6" t="n">
        <v>0.58</v>
      </c>
    </row>
    <row collapsed="false" customFormat="false" customHeight="false" hidden="false" ht="12.1" outlineLevel="0" r="276">
      <c r="A276" s="33" t="n">
        <v>45484</v>
      </c>
      <c r="B276" s="16" t="s">
        <v>681</v>
      </c>
      <c r="C276" s="16" t="s">
        <v>42</v>
      </c>
      <c r="D276" s="16" t="s">
        <v>43</v>
      </c>
      <c r="E276" s="7" t="n">
        <v>130</v>
      </c>
      <c r="F276" s="16" t="s">
        <v>44</v>
      </c>
      <c r="G276" s="6" t="n">
        <v>33.3</v>
      </c>
      <c r="H276" s="6" t="n">
        <v>295.87</v>
      </c>
      <c r="I276" s="6" t="n">
        <v>233.91</v>
      </c>
      <c r="J276" s="6" t="n">
        <v>563</v>
      </c>
      <c r="K276" s="6" t="n">
        <v>4329</v>
      </c>
      <c r="L276" s="6" t="n">
        <v>3766</v>
      </c>
      <c r="M276" s="6" t="n">
        <v>12.38</v>
      </c>
      <c r="N276" s="6" t="n">
        <v>9.79</v>
      </c>
    </row>
    <row collapsed="false" customFormat="false" customHeight="false" hidden="false" ht="12.1" outlineLevel="0" r="277">
      <c r="A277" s="33" t="n">
        <v>45488</v>
      </c>
      <c r="B277" s="16" t="s">
        <v>681</v>
      </c>
      <c r="C277" s="16" t="s">
        <v>24</v>
      </c>
      <c r="D277" s="16" t="s">
        <v>25</v>
      </c>
      <c r="E277" s="7" t="n">
        <v>5</v>
      </c>
      <c r="F277" s="16" t="s">
        <v>19</v>
      </c>
      <c r="G277" s="6" t="n">
        <v>136.0012</v>
      </c>
      <c r="H277" s="6" t="n">
        <v>170.28</v>
      </c>
      <c r="I277" s="6" t="n">
        <v>6514.89</v>
      </c>
      <c r="J277" s="6" t="n">
        <v>0.78</v>
      </c>
      <c r="K277" s="6" t="n">
        <v>680.0059</v>
      </c>
      <c r="L277" s="6" t="n">
        <v>611.57</v>
      </c>
      <c r="M277" s="6" t="n">
        <v>1.88</v>
      </c>
      <c r="N277" s="6" t="n">
        <v>0.82</v>
      </c>
    </row>
    <row collapsed="false" customFormat="false" customHeight="false" hidden="false" ht="12.1" outlineLevel="0" r="278">
      <c r="A278" s="33" t="n">
        <v>45511</v>
      </c>
      <c r="B278" s="16" t="s">
        <v>681</v>
      </c>
      <c r="C278" s="16" t="s">
        <v>33</v>
      </c>
      <c r="D278" s="16" t="s">
        <v>34</v>
      </c>
      <c r="E278" s="7" t="n">
        <v>8</v>
      </c>
      <c r="F278" s="16" t="s">
        <v>19</v>
      </c>
      <c r="G278" s="6" t="n">
        <v>10.6456</v>
      </c>
      <c r="H278" s="6" t="n">
        <v>19.83</v>
      </c>
      <c r="I278" s="6" t="n">
        <v>3670.18</v>
      </c>
      <c r="J278" s="6" t="n">
        <v>0.1</v>
      </c>
      <c r="K278" s="6" t="n">
        <v>85.1646</v>
      </c>
      <c r="L278" s="6" t="n">
        <v>76.65</v>
      </c>
      <c r="M278" s="6" t="n">
        <v>0.26</v>
      </c>
      <c r="N278" s="6" t="n">
        <v>0.57</v>
      </c>
    </row>
    <row collapsed="false" customFormat="false" customHeight="false" hidden="false" ht="12.1" outlineLevel="0" r="279">
      <c r="A279" s="33" t="n">
        <v>45513</v>
      </c>
      <c r="B279" s="16" t="s">
        <v>681</v>
      </c>
      <c r="C279" s="16" t="s">
        <v>36</v>
      </c>
      <c r="D279" s="16" t="s">
        <v>37</v>
      </c>
      <c r="E279" s="7" t="n">
        <v>2</v>
      </c>
      <c r="F279" s="16" t="s">
        <v>19</v>
      </c>
      <c r="G279" s="6" t="n">
        <v>45.0123</v>
      </c>
      <c r="H279" s="6" t="n">
        <v>259.83</v>
      </c>
      <c r="I279" s="6" t="n">
        <v>13657.33</v>
      </c>
      <c r="J279" s="6" t="n">
        <v>0.1</v>
      </c>
      <c r="K279" s="6" t="n">
        <v>90.0246</v>
      </c>
      <c r="L279" s="6" t="n">
        <v>81.37</v>
      </c>
      <c r="M279" s="6" t="n">
        <v>0.3</v>
      </c>
      <c r="N279" s="6" t="n">
        <v>0.18</v>
      </c>
    </row>
    <row collapsed="false" customFormat="false" customHeight="false" hidden="false" ht="12.1" outlineLevel="0" r="280">
      <c r="A280" s="33" t="n">
        <v>45525</v>
      </c>
      <c r="B280" s="16" t="s">
        <v>681</v>
      </c>
      <c r="C280" s="16" t="s">
        <v>91</v>
      </c>
      <c r="D280" s="16" t="s">
        <v>92</v>
      </c>
      <c r="E280" s="7" t="n">
        <v>2</v>
      </c>
      <c r="F280" s="16" t="s">
        <v>19</v>
      </c>
      <c r="G280" s="6" t="n">
        <v>22.6736</v>
      </c>
      <c r="H280" s="6" t="n">
        <v>10.73</v>
      </c>
      <c r="I280" s="6" t="n">
        <v>3396.3</v>
      </c>
      <c r="J280" s="6" t="n">
        <v>0.05</v>
      </c>
      <c r="K280" s="6" t="n">
        <v>45.3472</v>
      </c>
      <c r="L280" s="6" t="n">
        <v>40.81</v>
      </c>
      <c r="M280" s="6" t="n">
        <v>0.6</v>
      </c>
      <c r="N280" s="6" t="n">
        <v>2.1</v>
      </c>
    </row>
    <row collapsed="false" customFormat="false" customHeight="false" hidden="false" ht="12.1" outlineLevel="0" r="281">
      <c r="A281" s="33" t="n">
        <v>45540</v>
      </c>
      <c r="B281" s="16" t="s">
        <v>681</v>
      </c>
      <c r="C281" s="16" t="s">
        <v>46</v>
      </c>
      <c r="D281" s="16" t="s">
        <v>47</v>
      </c>
      <c r="E281" s="7" t="n">
        <v>2</v>
      </c>
      <c r="F281" s="16" t="s">
        <v>19</v>
      </c>
      <c r="G281" s="6" t="n">
        <v>75.5895</v>
      </c>
      <c r="H281" s="6" t="n">
        <v>165.33</v>
      </c>
      <c r="I281" s="6" t="n">
        <v>7025.4</v>
      </c>
      <c r="J281" s="6" t="n">
        <v>0.17</v>
      </c>
      <c r="K281" s="6" t="n">
        <v>151.179</v>
      </c>
      <c r="L281" s="6" t="n">
        <v>136.06</v>
      </c>
      <c r="M281" s="6" t="n">
        <v>0.97</v>
      </c>
      <c r="N281" s="6" t="n">
        <v>0.46</v>
      </c>
    </row>
    <row collapsed="false" customFormat="false" customHeight="false" hidden="false" ht="12.1" outlineLevel="0" r="282">
      <c r="A282" s="33" t="n">
        <v>45544</v>
      </c>
      <c r="B282" s="16" t="s">
        <v>681</v>
      </c>
      <c r="C282" s="16" t="s">
        <v>16</v>
      </c>
      <c r="D282" s="16" t="s">
        <v>18</v>
      </c>
      <c r="E282" s="7" t="n">
        <v>20</v>
      </c>
      <c r="F282" s="16" t="s">
        <v>19</v>
      </c>
      <c r="G282" s="6" t="n">
        <v>17.9645</v>
      </c>
      <c r="H282" s="6" t="n">
        <v>150.92</v>
      </c>
      <c r="I282" s="6" t="n">
        <v>5785.8</v>
      </c>
      <c r="J282" s="6" t="n">
        <v>0.4</v>
      </c>
      <c r="K282" s="6" t="n">
        <v>359.29</v>
      </c>
      <c r="L282" s="6" t="n">
        <v>323.36</v>
      </c>
      <c r="M282" s="6" t="n">
        <v>0.28</v>
      </c>
      <c r="N282" s="6" t="n">
        <v>0.12</v>
      </c>
    </row>
    <row collapsed="false" customFormat="false" customHeight="false" hidden="false" ht="12.1" outlineLevel="0" r="283">
      <c r="A283" s="33" t="n">
        <v>45548</v>
      </c>
      <c r="B283" s="16" t="s">
        <v>681</v>
      </c>
      <c r="C283" s="16" t="s">
        <v>39</v>
      </c>
      <c r="D283" s="16" t="s">
        <v>40</v>
      </c>
      <c r="E283" s="7" t="n">
        <v>30</v>
      </c>
      <c r="F283" s="16" t="s">
        <v>19</v>
      </c>
      <c r="G283" s="6" t="n">
        <v>15.8531</v>
      </c>
      <c r="H283" s="6" t="n">
        <v>14.69</v>
      </c>
      <c r="I283" s="6" t="n">
        <v>657.54</v>
      </c>
      <c r="J283" s="6" t="n">
        <v>0.52</v>
      </c>
      <c r="K283" s="6" t="n">
        <v>475.5921</v>
      </c>
      <c r="L283" s="6" t="n">
        <v>428.22</v>
      </c>
      <c r="M283" s="6" t="n">
        <v>2.17</v>
      </c>
      <c r="N283" s="6" t="n">
        <v>1.07</v>
      </c>
    </row>
    <row collapsed="false" customFormat="false" customHeight="false" hidden="false" ht="12.1" outlineLevel="0" r="284">
      <c r="A284" s="33" t="n">
        <v>45555</v>
      </c>
      <c r="B284" s="16" t="s">
        <v>681</v>
      </c>
      <c r="C284" s="16" t="s">
        <v>60</v>
      </c>
      <c r="D284" s="16" t="s">
        <v>61</v>
      </c>
      <c r="E284" s="7" t="n">
        <v>6</v>
      </c>
      <c r="F284" s="16" t="s">
        <v>44</v>
      </c>
      <c r="G284" s="6" t="n">
        <v>80</v>
      </c>
      <c r="H284" s="6" t="n">
        <v>4071.2</v>
      </c>
      <c r="I284" s="6" t="n">
        <v>3160.98</v>
      </c>
      <c r="J284" s="6" t="n">
        <v>62</v>
      </c>
      <c r="K284" s="6" t="n">
        <v>480</v>
      </c>
      <c r="L284" s="6" t="n">
        <v>418</v>
      </c>
      <c r="M284" s="6" t="n">
        <v>2.2</v>
      </c>
      <c r="N284" s="6" t="n">
        <v>1.71</v>
      </c>
    </row>
    <row collapsed="false" customFormat="false" customHeight="false" hidden="false" ht="12.1" outlineLevel="0" r="285">
      <c r="A285" s="33" t="n">
        <v>45567</v>
      </c>
      <c r="B285" s="16" t="s">
        <v>681</v>
      </c>
      <c r="C285" s="16" t="s">
        <v>30</v>
      </c>
      <c r="D285" s="16" t="s">
        <v>31</v>
      </c>
      <c r="E285" s="7" t="n">
        <v>8</v>
      </c>
      <c r="F285" s="16" t="s">
        <v>19</v>
      </c>
      <c r="G285" s="6" t="n">
        <v>37.3432</v>
      </c>
      <c r="H285" s="6" t="n">
        <v>52.74</v>
      </c>
      <c r="I285" s="6" t="n">
        <v>3025.43</v>
      </c>
      <c r="J285" s="6" t="n">
        <v>0.32</v>
      </c>
      <c r="K285" s="6" t="n">
        <v>298.7459</v>
      </c>
      <c r="L285" s="6" t="n">
        <v>268.87</v>
      </c>
      <c r="M285" s="6" t="n">
        <v>1.11</v>
      </c>
      <c r="N285" s="6" t="n">
        <v>0.68</v>
      </c>
    </row>
    <row collapsed="false" customFormat="false" customHeight="false" hidden="false" ht="12.1" outlineLevel="0" r="286">
      <c r="A286" s="33" t="n">
        <v>45569</v>
      </c>
      <c r="B286" s="16" t="s">
        <v>681</v>
      </c>
      <c r="C286" s="16" t="s">
        <v>79</v>
      </c>
      <c r="D286" s="16" t="s">
        <v>80</v>
      </c>
      <c r="E286" s="7" t="n">
        <v>2</v>
      </c>
      <c r="F286" s="16" t="s">
        <v>19</v>
      </c>
      <c r="G286" s="6" t="n">
        <v>57.0157</v>
      </c>
      <c r="H286" s="6" t="n">
        <v>54.2</v>
      </c>
      <c r="I286" s="6" t="n">
        <v>3246.71</v>
      </c>
      <c r="J286" s="6" t="n">
        <v>0.12</v>
      </c>
      <c r="K286" s="6" t="n">
        <v>114.0314</v>
      </c>
      <c r="L286" s="6" t="n">
        <v>102.63</v>
      </c>
      <c r="M286" s="6" t="n">
        <v>1.58</v>
      </c>
      <c r="N286" s="6" t="n">
        <v>1</v>
      </c>
    </row>
    <row collapsed="false" customFormat="false" customHeight="false" hidden="false" ht="12.1" outlineLevel="0" r="287">
      <c r="A287" s="33" t="n">
        <v>45569</v>
      </c>
      <c r="B287" s="16" t="s">
        <v>681</v>
      </c>
      <c r="C287" s="16" t="s">
        <v>21</v>
      </c>
      <c r="D287" s="16" t="s">
        <v>22</v>
      </c>
      <c r="E287" s="7" t="n">
        <v>4</v>
      </c>
      <c r="F287" s="16" t="s">
        <v>19</v>
      </c>
      <c r="G287" s="6" t="n">
        <v>118.7828</v>
      </c>
      <c r="H287" s="6" t="n">
        <v>205.23</v>
      </c>
      <c r="I287" s="6" t="n">
        <v>7427.4</v>
      </c>
      <c r="J287" s="6" t="n">
        <v>0.5</v>
      </c>
      <c r="K287" s="6" t="n">
        <v>475.131</v>
      </c>
      <c r="L287" s="6" t="n">
        <v>427.62</v>
      </c>
      <c r="M287" s="6" t="n">
        <v>1.44</v>
      </c>
      <c r="N287" s="6" t="n">
        <v>0.55</v>
      </c>
    </row>
    <row collapsed="false" customFormat="false" customHeight="false" hidden="false" ht="12.1" outlineLevel="0" r="288">
      <c r="A288" s="33" t="n">
        <v>45573</v>
      </c>
      <c r="B288" s="16" t="s">
        <v>681</v>
      </c>
      <c r="C288" s="16" t="s">
        <v>73</v>
      </c>
      <c r="D288" s="16" t="s">
        <v>74</v>
      </c>
      <c r="E288" s="7" t="n">
        <v>23</v>
      </c>
      <c r="F288" s="16" t="s">
        <v>44</v>
      </c>
      <c r="G288" s="6" t="n">
        <v>38.2</v>
      </c>
      <c r="H288" s="6" t="n">
        <v>622.6</v>
      </c>
      <c r="I288" s="6" t="n">
        <v>658.9</v>
      </c>
      <c r="J288" s="6" t="n">
        <v>114</v>
      </c>
      <c r="K288" s="6" t="n">
        <v>878.6</v>
      </c>
      <c r="L288" s="6" t="n">
        <v>764.6</v>
      </c>
      <c r="M288" s="6" t="n">
        <v>5.05</v>
      </c>
      <c r="N288" s="6" t="n">
        <v>5.34</v>
      </c>
    </row>
    <row collapsed="false" customFormat="false" customHeight="false" hidden="false" ht="12.1" outlineLevel="0" r="289">
      <c r="A289" s="33" t="n">
        <v>45574</v>
      </c>
      <c r="B289" s="16" t="s">
        <v>681</v>
      </c>
      <c r="C289" s="16" t="s">
        <v>49</v>
      </c>
      <c r="D289" s="16" t="s">
        <v>50</v>
      </c>
      <c r="E289" s="7" t="n">
        <v>16</v>
      </c>
      <c r="F289" s="16" t="s">
        <v>19</v>
      </c>
      <c r="G289" s="6" t="n">
        <v>14.4162</v>
      </c>
      <c r="H289" s="6" t="n">
        <v>20.68</v>
      </c>
      <c r="I289" s="6" t="n">
        <v>1248.92</v>
      </c>
      <c r="J289" s="6" t="n">
        <v>0.24</v>
      </c>
      <c r="K289" s="6" t="n">
        <v>230.659</v>
      </c>
      <c r="L289" s="6" t="n">
        <v>207.59</v>
      </c>
      <c r="M289" s="6" t="n">
        <v>1.04</v>
      </c>
      <c r="N289" s="6" t="n">
        <v>0.65</v>
      </c>
    </row>
    <row collapsed="false" customFormat="false" customHeight="false" hidden="false" ht="12.1" outlineLevel="0" r="290">
      <c r="A290" s="33" t="n">
        <v>45574</v>
      </c>
      <c r="B290" s="16" t="s">
        <v>681</v>
      </c>
      <c r="C290" s="16" t="s">
        <v>27</v>
      </c>
      <c r="D290" s="16" t="s">
        <v>28</v>
      </c>
      <c r="E290" s="7" t="n">
        <v>2</v>
      </c>
      <c r="F290" s="16" t="s">
        <v>19</v>
      </c>
      <c r="G290" s="6" t="n">
        <v>63.4312</v>
      </c>
      <c r="H290" s="6" t="n">
        <v>497.06</v>
      </c>
      <c r="I290" s="6" t="n">
        <v>21477.83</v>
      </c>
      <c r="J290" s="6" t="n">
        <v>0.13</v>
      </c>
      <c r="K290" s="6" t="n">
        <v>126.8624</v>
      </c>
      <c r="L290" s="6" t="n">
        <v>114.37</v>
      </c>
      <c r="M290" s="6" t="n">
        <v>0.27</v>
      </c>
      <c r="N290" s="6" t="n">
        <v>0.12</v>
      </c>
    </row>
    <row collapsed="false" customFormat="false" customHeight="false" hidden="false" ht="12.1" outlineLevel="0" r="291">
      <c r="A291" s="33" t="n">
        <v>45575</v>
      </c>
      <c r="B291" s="16" t="s">
        <v>681</v>
      </c>
      <c r="C291" s="16" t="s">
        <v>63</v>
      </c>
      <c r="D291" s="16" t="s">
        <v>64</v>
      </c>
      <c r="E291" s="7" t="n">
        <v>12</v>
      </c>
      <c r="F291" s="16" t="s">
        <v>19</v>
      </c>
      <c r="G291" s="6" t="n">
        <v>26.9516</v>
      </c>
      <c r="H291" s="6" t="n">
        <v>21.93</v>
      </c>
      <c r="I291" s="6" t="n">
        <v>2233.34</v>
      </c>
      <c r="J291" s="6" t="n">
        <v>0.33</v>
      </c>
      <c r="K291" s="6" t="n">
        <v>323.4195</v>
      </c>
      <c r="L291" s="6" t="n">
        <v>291.43</v>
      </c>
      <c r="M291" s="6" t="n">
        <v>1.09</v>
      </c>
      <c r="N291" s="6" t="n">
        <v>1.14</v>
      </c>
    </row>
    <row collapsed="false" customFormat="false" customHeight="false" hidden="false" ht="12.1" outlineLevel="0" r="292">
      <c r="A292" s="33" t="n">
        <v>45580</v>
      </c>
      <c r="B292" s="16" t="s">
        <v>681</v>
      </c>
      <c r="C292" s="16" t="s">
        <v>24</v>
      </c>
      <c r="D292" s="16" t="s">
        <v>25</v>
      </c>
      <c r="E292" s="7" t="n">
        <v>5</v>
      </c>
      <c r="F292" s="16" t="s">
        <v>19</v>
      </c>
      <c r="G292" s="6" t="n">
        <v>148.9583</v>
      </c>
      <c r="H292" s="6" t="n">
        <v>195.65</v>
      </c>
      <c r="I292" s="6" t="n">
        <v>6514.89</v>
      </c>
      <c r="J292" s="6" t="n">
        <v>0.78</v>
      </c>
      <c r="K292" s="6" t="n">
        <v>744.7913</v>
      </c>
      <c r="L292" s="6" t="n">
        <v>669.83</v>
      </c>
      <c r="M292" s="6" t="n">
        <v>2.06</v>
      </c>
      <c r="N292" s="6" t="n">
        <v>0.71</v>
      </c>
    </row>
    <row collapsed="false" customFormat="false" customHeight="false" hidden="false" ht="12.1" outlineLevel="0" r="293">
      <c r="A293" s="33" t="n">
        <v>45582</v>
      </c>
      <c r="B293" s="16" t="s">
        <v>681</v>
      </c>
      <c r="C293" s="16" t="s">
        <v>75</v>
      </c>
      <c r="D293" s="16" t="s">
        <v>76</v>
      </c>
      <c r="E293" s="7" t="n">
        <v>400</v>
      </c>
      <c r="F293" s="16" t="s">
        <v>44</v>
      </c>
      <c r="G293" s="6" t="n">
        <v>2.494</v>
      </c>
      <c r="H293" s="6" t="n">
        <v>40.655</v>
      </c>
      <c r="I293" s="6" t="n">
        <v>38.77</v>
      </c>
      <c r="J293" s="6" t="n">
        <v>130</v>
      </c>
      <c r="K293" s="6" t="n">
        <v>997.6</v>
      </c>
      <c r="L293" s="6" t="n">
        <v>867.6</v>
      </c>
      <c r="M293" s="6" t="n">
        <v>5.59</v>
      </c>
      <c r="N293" s="6" t="n">
        <v>5.34</v>
      </c>
    </row>
    <row collapsed="false" customFormat="false" customHeight="false" hidden="false" ht="12.1" outlineLevel="0" r="294">
      <c r="A294" s="33" t="n">
        <v>45608</v>
      </c>
      <c r="B294" s="16" t="s">
        <v>681</v>
      </c>
      <c r="C294" s="16" t="s">
        <v>36</v>
      </c>
      <c r="D294" s="16" t="s">
        <v>37</v>
      </c>
      <c r="E294" s="7" t="n">
        <v>2</v>
      </c>
      <c r="F294" s="16" t="s">
        <v>19</v>
      </c>
      <c r="G294" s="6" t="n">
        <v>57.7935</v>
      </c>
      <c r="H294" s="6" t="n">
        <v>310.92</v>
      </c>
      <c r="I294" s="6" t="n">
        <v>13657.33</v>
      </c>
      <c r="J294" s="6" t="n">
        <v>0.12</v>
      </c>
      <c r="K294" s="6" t="n">
        <v>115.5869</v>
      </c>
      <c r="L294" s="6" t="n">
        <v>103.83</v>
      </c>
      <c r="M294" s="6" t="n">
        <v>0.38</v>
      </c>
      <c r="N294" s="6" t="n">
        <v>0.17</v>
      </c>
    </row>
    <row collapsed="false" customFormat="false" customHeight="false" hidden="false" ht="12.1" outlineLevel="0" r="295">
      <c r="A295" s="33" t="n">
        <v>45614</v>
      </c>
      <c r="B295" s="16" t="s">
        <v>681</v>
      </c>
      <c r="C295" s="16" t="s">
        <v>91</v>
      </c>
      <c r="D295" s="16" t="s">
        <v>92</v>
      </c>
      <c r="E295" s="7" t="n">
        <v>2</v>
      </c>
      <c r="F295" s="16" t="s">
        <v>19</v>
      </c>
      <c r="G295" s="6" t="n">
        <v>24.9993</v>
      </c>
      <c r="H295" s="6" t="n">
        <v>8.48</v>
      </c>
      <c r="I295" s="6" t="n">
        <v>3396.3</v>
      </c>
      <c r="J295" s="6" t="n">
        <v>0.05</v>
      </c>
      <c r="K295" s="6" t="n">
        <v>49.9986</v>
      </c>
      <c r="L295" s="6" t="n">
        <v>45</v>
      </c>
      <c r="M295" s="6" t="n">
        <v>0.66</v>
      </c>
      <c r="N295" s="6" t="n">
        <v>2.65</v>
      </c>
    </row>
    <row collapsed="false" customFormat="false" customHeight="false" hidden="false" ht="12.1" outlineLevel="0" r="296">
      <c r="A296" s="33" t="n">
        <v>45631</v>
      </c>
      <c r="B296" s="16" t="s">
        <v>681</v>
      </c>
      <c r="C296" s="16" t="s">
        <v>46</v>
      </c>
      <c r="D296" s="16" t="s">
        <v>47</v>
      </c>
      <c r="E296" s="7" t="n">
        <v>2</v>
      </c>
      <c r="F296" s="16" t="s">
        <v>19</v>
      </c>
      <c r="G296" s="6" t="n">
        <v>88.6007</v>
      </c>
      <c r="H296" s="6" t="n">
        <v>163.34</v>
      </c>
      <c r="I296" s="6" t="n">
        <v>7025.4</v>
      </c>
      <c r="J296" s="6" t="n">
        <v>0.17</v>
      </c>
      <c r="K296" s="6" t="n">
        <v>177.2014</v>
      </c>
      <c r="L296" s="6" t="n">
        <v>159.48</v>
      </c>
      <c r="M296" s="6" t="n">
        <v>1.14</v>
      </c>
      <c r="N296" s="6" t="n">
        <v>0.47</v>
      </c>
    </row>
    <row collapsed="false" customFormat="false" customHeight="false" hidden="false" ht="12.1" outlineLevel="0" r="297">
      <c r="A297" s="33" t="n">
        <v>45635</v>
      </c>
      <c r="B297" s="16" t="s">
        <v>681</v>
      </c>
      <c r="C297" s="16" t="s">
        <v>16</v>
      </c>
      <c r="D297" s="16" t="s">
        <v>18</v>
      </c>
      <c r="E297" s="7" t="n">
        <v>20</v>
      </c>
      <c r="F297" s="16" t="s">
        <v>19</v>
      </c>
      <c r="G297" s="6" t="n">
        <v>19.8843</v>
      </c>
      <c r="H297" s="6" t="n">
        <v>174.71</v>
      </c>
      <c r="I297" s="6" t="n">
        <v>5785.8</v>
      </c>
      <c r="J297" s="6" t="n">
        <v>0.4</v>
      </c>
      <c r="K297" s="6" t="n">
        <v>397.686</v>
      </c>
      <c r="L297" s="6" t="n">
        <v>357.92</v>
      </c>
      <c r="M297" s="6" t="n">
        <v>0.31</v>
      </c>
      <c r="N297" s="6" t="n">
        <v>0.1</v>
      </c>
    </row>
    <row collapsed="false" customFormat="false" customHeight="false" hidden="false" ht="12.1" outlineLevel="0" r="298">
      <c r="A298" s="33" t="n">
        <v>45639</v>
      </c>
      <c r="B298" s="16" t="s">
        <v>681</v>
      </c>
      <c r="C298" s="16" t="s">
        <v>39</v>
      </c>
      <c r="D298" s="16" t="s">
        <v>40</v>
      </c>
      <c r="E298" s="7" t="n">
        <v>30</v>
      </c>
      <c r="F298" s="16" t="s">
        <v>19</v>
      </c>
      <c r="G298" s="6" t="n">
        <v>18.0873</v>
      </c>
      <c r="H298" s="6" t="n">
        <v>16.31</v>
      </c>
      <c r="I298" s="6" t="n">
        <v>657.54</v>
      </c>
      <c r="J298" s="6" t="n">
        <v>0.52</v>
      </c>
      <c r="K298" s="6" t="n">
        <v>542.619</v>
      </c>
      <c r="L298" s="6" t="n">
        <v>488.57</v>
      </c>
      <c r="M298" s="6" t="n">
        <v>2.48</v>
      </c>
      <c r="N298" s="6" t="n">
        <v>0.96</v>
      </c>
    </row>
    <row collapsed="false" customFormat="false" customHeight="false" hidden="false" ht="12.1" outlineLevel="0" r="299">
      <c r="A299" s="33" t="n">
        <v>45660</v>
      </c>
      <c r="B299" s="16" t="s">
        <v>681</v>
      </c>
      <c r="C299" s="16" t="s">
        <v>79</v>
      </c>
      <c r="D299" s="16" t="s">
        <v>80</v>
      </c>
      <c r="E299" s="7" t="n">
        <v>2</v>
      </c>
      <c r="F299" s="16" t="s">
        <v>19</v>
      </c>
      <c r="G299" s="6" t="n">
        <v>63.0414</v>
      </c>
      <c r="H299" s="6" t="n">
        <v>56.79</v>
      </c>
      <c r="I299" s="6" t="n">
        <v>3246.71</v>
      </c>
      <c r="J299" s="6" t="n">
        <v>0.12</v>
      </c>
      <c r="K299" s="6" t="n">
        <v>126.0828</v>
      </c>
      <c r="L299" s="6" t="n">
        <v>113.88</v>
      </c>
      <c r="M299" s="6" t="n">
        <v>1.75</v>
      </c>
      <c r="N299" s="6" t="n">
        <v>0.99</v>
      </c>
    </row>
    <row collapsed="false" customFormat="false" customHeight="false" hidden="false" ht="12.1" outlineLevel="0" r="300">
      <c r="A300" s="33" t="n">
        <v>45660</v>
      </c>
      <c r="B300" s="16" t="s">
        <v>681</v>
      </c>
      <c r="C300" s="16" t="s">
        <v>30</v>
      </c>
      <c r="D300" s="16" t="s">
        <v>31</v>
      </c>
      <c r="E300" s="7" t="n">
        <v>8</v>
      </c>
      <c r="F300" s="16" t="s">
        <v>19</v>
      </c>
      <c r="G300" s="6" t="n">
        <v>40.6719</v>
      </c>
      <c r="H300" s="6" t="n">
        <v>59.1</v>
      </c>
      <c r="I300" s="6" t="n">
        <v>3025.43</v>
      </c>
      <c r="J300" s="6" t="n">
        <v>0.32</v>
      </c>
      <c r="K300" s="6" t="n">
        <v>325.375</v>
      </c>
      <c r="L300" s="6" t="n">
        <v>292.84</v>
      </c>
      <c r="M300" s="6" t="n">
        <v>1.21</v>
      </c>
      <c r="N300" s="6" t="n">
        <v>0.61</v>
      </c>
    </row>
    <row collapsed="false" customFormat="false" customHeight="false" hidden="false" ht="12.1" outlineLevel="0" r="301">
      <c r="A301" s="33" t="n">
        <v>45663</v>
      </c>
      <c r="B301" s="16" t="s">
        <v>681</v>
      </c>
      <c r="C301" s="16" t="s">
        <v>21</v>
      </c>
      <c r="D301" s="16" t="s">
        <v>22</v>
      </c>
      <c r="E301" s="7" t="n">
        <v>4</v>
      </c>
      <c r="F301" s="16" t="s">
        <v>19</v>
      </c>
      <c r="G301" s="6" t="n">
        <v>127.0996</v>
      </c>
      <c r="H301" s="6" t="n">
        <v>243.28</v>
      </c>
      <c r="I301" s="6" t="n">
        <v>7427.4</v>
      </c>
      <c r="J301" s="6" t="n">
        <v>0.5</v>
      </c>
      <c r="K301" s="6" t="n">
        <v>508.3985</v>
      </c>
      <c r="L301" s="6" t="n">
        <v>457.56</v>
      </c>
      <c r="M301" s="6" t="n">
        <v>1.54</v>
      </c>
      <c r="N301" s="6" t="n">
        <v>0.46</v>
      </c>
    </row>
    <row collapsed="false" customFormat="false" customHeight="false" hidden="false" ht="12.1" outlineLevel="0" r="302">
      <c r="A302" s="33" t="n">
        <v>45665</v>
      </c>
      <c r="B302" s="16" t="s">
        <v>681</v>
      </c>
      <c r="C302" s="16" t="s">
        <v>73</v>
      </c>
      <c r="D302" s="16" t="s">
        <v>74</v>
      </c>
      <c r="E302" s="7" t="n">
        <v>23</v>
      </c>
      <c r="F302" s="16" t="s">
        <v>44</v>
      </c>
      <c r="G302" s="6" t="n">
        <v>17.39</v>
      </c>
      <c r="H302" s="6" t="n">
        <v>654.7</v>
      </c>
      <c r="I302" s="6" t="n">
        <v>658.9</v>
      </c>
      <c r="J302" s="6" t="n">
        <v>52</v>
      </c>
      <c r="K302" s="6" t="n">
        <v>399.97</v>
      </c>
      <c r="L302" s="6" t="n">
        <v>347.97</v>
      </c>
      <c r="M302" s="6" t="n">
        <v>2.3</v>
      </c>
      <c r="N302" s="6" t="n">
        <v>2.31</v>
      </c>
    </row>
    <row collapsed="false" customFormat="false" customHeight="false" hidden="false" ht="12.1" outlineLevel="0" r="303">
      <c r="A303" s="33" t="n">
        <v>45667</v>
      </c>
      <c r="B303" s="16" t="s">
        <v>681</v>
      </c>
      <c r="C303" s="16" t="s">
        <v>27</v>
      </c>
      <c r="D303" s="16" t="s">
        <v>28</v>
      </c>
      <c r="E303" s="7" t="n">
        <v>2</v>
      </c>
      <c r="F303" s="16" t="s">
        <v>19</v>
      </c>
      <c r="G303" s="6" t="n">
        <v>77.7412</v>
      </c>
      <c r="H303" s="6" t="n">
        <v>516.4</v>
      </c>
      <c r="I303" s="6" t="n">
        <v>21477.83</v>
      </c>
      <c r="J303" s="6" t="n">
        <v>0.15</v>
      </c>
      <c r="K303" s="6" t="n">
        <v>155.4825</v>
      </c>
      <c r="L303" s="6" t="n">
        <v>140.14</v>
      </c>
      <c r="M303" s="6" t="n">
        <v>0.33</v>
      </c>
      <c r="N303" s="6" t="n">
        <v>0.13</v>
      </c>
    </row>
    <row collapsed="false" customFormat="false" customHeight="false" hidden="false" ht="12.1" outlineLevel="0" r="304">
      <c r="A304" s="33" t="n">
        <v>45667</v>
      </c>
      <c r="B304" s="16" t="s">
        <v>681</v>
      </c>
      <c r="C304" s="16" t="s">
        <v>63</v>
      </c>
      <c r="D304" s="16" t="s">
        <v>64</v>
      </c>
      <c r="E304" s="7" t="n">
        <v>12</v>
      </c>
      <c r="F304" s="16" t="s">
        <v>19</v>
      </c>
      <c r="G304" s="6" t="n">
        <v>28.4369</v>
      </c>
      <c r="H304" s="6" t="n">
        <v>22.18</v>
      </c>
      <c r="I304" s="6" t="n">
        <v>2233.34</v>
      </c>
      <c r="J304" s="6" t="n">
        <v>0.33</v>
      </c>
      <c r="K304" s="6" t="n">
        <v>341.2431</v>
      </c>
      <c r="L304" s="6" t="n">
        <v>307.49</v>
      </c>
      <c r="M304" s="6" t="n">
        <v>1.15</v>
      </c>
      <c r="N304" s="6" t="n">
        <v>1.13</v>
      </c>
    </row>
    <row collapsed="false" customFormat="false" customHeight="false" hidden="false" ht="12.1" outlineLevel="0" r="305">
      <c r="A305" s="33" t="n">
        <v>45672</v>
      </c>
      <c r="B305" s="16" t="s">
        <v>681</v>
      </c>
      <c r="C305" s="16" t="s">
        <v>24</v>
      </c>
      <c r="D305" s="16" t="s">
        <v>25</v>
      </c>
      <c r="E305" s="7" t="n">
        <v>5</v>
      </c>
      <c r="F305" s="16" t="s">
        <v>19</v>
      </c>
      <c r="G305" s="6" t="n">
        <v>169.6383</v>
      </c>
      <c r="H305" s="6" t="n">
        <v>175.55</v>
      </c>
      <c r="I305" s="6" t="n">
        <v>6514.89</v>
      </c>
      <c r="J305" s="6" t="n">
        <v>0.82</v>
      </c>
      <c r="K305" s="6" t="n">
        <v>848.1916</v>
      </c>
      <c r="L305" s="6" t="n">
        <v>763.37</v>
      </c>
      <c r="M305" s="6" t="n">
        <v>2.34</v>
      </c>
      <c r="N305" s="6" t="n">
        <v>0.84</v>
      </c>
    </row>
    <row collapsed="false" customFormat="false" customHeight="false" hidden="false" ht="12.1" outlineLevel="0" r="306">
      <c r="A306" s="33" t="n">
        <v>45699</v>
      </c>
      <c r="B306" s="16" t="s">
        <v>681</v>
      </c>
      <c r="C306" s="16" t="s">
        <v>36</v>
      </c>
      <c r="D306" s="16" t="s">
        <v>37</v>
      </c>
      <c r="E306" s="7" t="n">
        <v>2</v>
      </c>
      <c r="F306" s="16" t="s">
        <v>19</v>
      </c>
      <c r="G306" s="6" t="n">
        <v>57.1014</v>
      </c>
      <c r="H306" s="6" t="n">
        <v>350.64</v>
      </c>
      <c r="I306" s="6" t="n">
        <v>13657.33</v>
      </c>
      <c r="J306" s="6" t="n">
        <v>0.12</v>
      </c>
      <c r="K306" s="6" t="n">
        <v>114.2029</v>
      </c>
      <c r="L306" s="6" t="n">
        <v>102.59</v>
      </c>
      <c r="M306" s="6" t="n">
        <v>0.38</v>
      </c>
      <c r="N306" s="6" t="n">
        <v>0.15</v>
      </c>
    </row>
    <row collapsed="false" customFormat="false" customHeight="false" hidden="false" ht="12.1" outlineLevel="0" r="307">
      <c r="A307" s="33" t="n">
        <v>45722</v>
      </c>
      <c r="B307" s="16" t="s">
        <v>681</v>
      </c>
      <c r="C307" s="16" t="s">
        <v>46</v>
      </c>
      <c r="D307" s="16" t="s">
        <v>47</v>
      </c>
      <c r="E307" s="7" t="n">
        <v>2</v>
      </c>
      <c r="F307" s="16" t="s">
        <v>19</v>
      </c>
      <c r="G307" s="6" t="n">
        <v>76.3196</v>
      </c>
      <c r="H307" s="6" t="n">
        <v>158.49</v>
      </c>
      <c r="I307" s="6" t="n">
        <v>7025.4</v>
      </c>
      <c r="J307" s="6" t="n">
        <v>0.17</v>
      </c>
      <c r="K307" s="6" t="n">
        <v>152.6393</v>
      </c>
      <c r="L307" s="6" t="n">
        <v>137.38</v>
      </c>
      <c r="M307" s="6" t="n">
        <v>0.98</v>
      </c>
      <c r="N307" s="6" t="n">
        <v>0.48</v>
      </c>
    </row>
    <row collapsed="false" customFormat="false" customHeight="false" hidden="false" ht="12.1" outlineLevel="0" r="308">
      <c r="A308" s="33" t="n">
        <v>45726</v>
      </c>
      <c r="B308" s="16" t="s">
        <v>681</v>
      </c>
      <c r="C308" s="16" t="s">
        <v>16</v>
      </c>
      <c r="D308" s="16" t="s">
        <v>18</v>
      </c>
      <c r="E308" s="7" t="n">
        <v>20</v>
      </c>
      <c r="F308" s="16" t="s">
        <v>19</v>
      </c>
      <c r="G308" s="6" t="n">
        <v>17.8272</v>
      </c>
      <c r="H308" s="6" t="n">
        <v>173.86</v>
      </c>
      <c r="I308" s="6" t="n">
        <v>5785.8</v>
      </c>
      <c r="J308" s="6" t="n">
        <v>0.4</v>
      </c>
      <c r="K308" s="6" t="n">
        <v>356.5448</v>
      </c>
      <c r="L308" s="6" t="n">
        <v>320.89</v>
      </c>
      <c r="M308" s="6" t="n">
        <v>0.28</v>
      </c>
      <c r="N308" s="6" t="n">
        <v>0.1</v>
      </c>
    </row>
    <row collapsed="false" customFormat="false" customHeight="false" hidden="false" ht="12.1" outlineLevel="0" r="309">
      <c r="A309" s="33" t="n">
        <v>45730</v>
      </c>
      <c r="B309" s="16" t="s">
        <v>681</v>
      </c>
      <c r="C309" s="16" t="s">
        <v>39</v>
      </c>
      <c r="D309" s="16" t="s">
        <v>40</v>
      </c>
      <c r="E309" s="7" t="n">
        <v>30</v>
      </c>
      <c r="F309" s="16" t="s">
        <v>19</v>
      </c>
      <c r="G309" s="6" t="n">
        <v>15.7647</v>
      </c>
      <c r="H309" s="6" t="n">
        <v>13.64</v>
      </c>
      <c r="I309" s="6" t="n">
        <v>657.54</v>
      </c>
      <c r="J309" s="6" t="n">
        <v>0.55</v>
      </c>
      <c r="K309" s="6" t="n">
        <v>472.9397</v>
      </c>
      <c r="L309" s="6" t="n">
        <v>425.3</v>
      </c>
      <c r="M309" s="6" t="n">
        <v>2.16</v>
      </c>
      <c r="N309" s="6" t="n">
        <v>1.2</v>
      </c>
    </row>
    <row collapsed="false" customFormat="false" customHeight="false" hidden="false" ht="12.1" outlineLevel="0" r="310">
      <c r="A310" s="33" t="n">
        <v>45750</v>
      </c>
      <c r="B310" s="16" t="s">
        <v>681</v>
      </c>
      <c r="C310" s="16" t="s">
        <v>30</v>
      </c>
      <c r="D310" s="16" t="s">
        <v>31</v>
      </c>
      <c r="E310" s="7" t="n">
        <v>8</v>
      </c>
      <c r="F310" s="16" t="s">
        <v>19</v>
      </c>
      <c r="G310" s="6" t="n">
        <v>34.6664</v>
      </c>
      <c r="H310" s="6" t="n">
        <v>61.82</v>
      </c>
      <c r="I310" s="6" t="n">
        <v>3025.43</v>
      </c>
      <c r="J310" s="6" t="n">
        <v>0.33</v>
      </c>
      <c r="K310" s="6" t="n">
        <v>277.3312</v>
      </c>
      <c r="L310" s="6" t="n">
        <v>249.43</v>
      </c>
      <c r="M310" s="6" t="n">
        <v>1.03</v>
      </c>
      <c r="N310" s="6" t="n">
        <v>0.6</v>
      </c>
    </row>
    <row collapsed="false" customFormat="false" customHeight="false" hidden="false" ht="12.1" outlineLevel="0" r="311">
      <c r="A311" s="33" t="n">
        <v>45751</v>
      </c>
      <c r="B311" s="16" t="s">
        <v>681</v>
      </c>
      <c r="C311" s="16" t="s">
        <v>21</v>
      </c>
      <c r="D311" s="16" t="s">
        <v>22</v>
      </c>
      <c r="E311" s="7" t="n">
        <v>4</v>
      </c>
      <c r="F311" s="16" t="s">
        <v>19</v>
      </c>
      <c r="G311" s="6" t="n">
        <v>118.1362</v>
      </c>
      <c r="H311" s="6" t="n">
        <v>228.69</v>
      </c>
      <c r="I311" s="6" t="n">
        <v>7427.4</v>
      </c>
      <c r="J311" s="6" t="n">
        <v>0.56</v>
      </c>
      <c r="K311" s="6" t="n">
        <v>472.5448</v>
      </c>
      <c r="L311" s="6" t="n">
        <v>425.29</v>
      </c>
      <c r="M311" s="6" t="n">
        <v>1.43</v>
      </c>
      <c r="N311" s="6" t="n">
        <v>0.55</v>
      </c>
    </row>
    <row collapsed="false" customFormat="false" customHeight="false" hidden="false" ht="12.1" outlineLevel="0" r="312">
      <c r="A312" s="33" t="n">
        <v>45751</v>
      </c>
      <c r="B312" s="16" t="s">
        <v>681</v>
      </c>
      <c r="C312" s="16" t="s">
        <v>79</v>
      </c>
      <c r="D312" s="16" t="s">
        <v>80</v>
      </c>
      <c r="E312" s="7" t="n">
        <v>2</v>
      </c>
      <c r="F312" s="16" t="s">
        <v>19</v>
      </c>
      <c r="G312" s="6" t="n">
        <v>52.3175</v>
      </c>
      <c r="H312" s="6" t="n">
        <v>57.82</v>
      </c>
      <c r="I312" s="6" t="n">
        <v>3246.71</v>
      </c>
      <c r="J312" s="6" t="n">
        <v>0.12</v>
      </c>
      <c r="K312" s="6" t="n">
        <v>104.6349</v>
      </c>
      <c r="L312" s="6" t="n">
        <v>94.51</v>
      </c>
      <c r="M312" s="6" t="n">
        <v>1.46</v>
      </c>
      <c r="N312" s="6" t="n">
        <v>0.97</v>
      </c>
    </row>
    <row collapsed="false" customFormat="false" customHeight="false" hidden="false" ht="12.1" outlineLevel="0" r="313">
      <c r="A313" s="33" t="n">
        <v>45756</v>
      </c>
      <c r="B313" s="16" t="s">
        <v>681</v>
      </c>
      <c r="C313" s="16" t="s">
        <v>83</v>
      </c>
      <c r="D313" s="16" t="s">
        <v>84</v>
      </c>
      <c r="E313" s="7" t="n">
        <v>7</v>
      </c>
      <c r="F313" s="16" t="s">
        <v>19</v>
      </c>
      <c r="G313" s="6" t="n">
        <v>70.0806</v>
      </c>
      <c r="H313" s="6" t="n">
        <v>7.85</v>
      </c>
      <c r="I313" s="6" t="n">
        <v>2595.79</v>
      </c>
      <c r="J313" s="6" t="n">
        <v>0.57</v>
      </c>
      <c r="K313" s="6" t="n">
        <v>490.5639</v>
      </c>
      <c r="L313" s="6" t="n">
        <v>441.85</v>
      </c>
      <c r="M313" s="6" t="n">
        <v>2.43</v>
      </c>
      <c r="N313" s="6" t="n">
        <v>9.41</v>
      </c>
    </row>
    <row collapsed="false" customFormat="false" customHeight="false" hidden="false" ht="12.1" outlineLevel="0" r="314">
      <c r="A314" s="33" t="n">
        <v>45756</v>
      </c>
      <c r="B314" s="16" t="s">
        <v>681</v>
      </c>
      <c r="C314" s="16" t="s">
        <v>27</v>
      </c>
      <c r="D314" s="16" t="s">
        <v>28</v>
      </c>
      <c r="E314" s="7" t="n">
        <v>2</v>
      </c>
      <c r="F314" s="16" t="s">
        <v>19</v>
      </c>
      <c r="G314" s="6" t="n">
        <v>64.9527</v>
      </c>
      <c r="H314" s="6" t="n">
        <v>479.92</v>
      </c>
      <c r="I314" s="6" t="n">
        <v>21477.83</v>
      </c>
      <c r="J314" s="6" t="n">
        <v>0.15</v>
      </c>
      <c r="K314" s="6" t="n">
        <v>129.9054</v>
      </c>
      <c r="L314" s="6" t="n">
        <v>117.09</v>
      </c>
      <c r="M314" s="6" t="n">
        <v>0.27</v>
      </c>
      <c r="N314" s="6" t="n">
        <v>0.14</v>
      </c>
    </row>
    <row collapsed="false" customFormat="false" customHeight="false" hidden="false" ht="12.1" outlineLevel="0" r="315">
      <c r="A315" s="33" t="n">
        <v>45757</v>
      </c>
      <c r="B315" s="16" t="s">
        <v>681</v>
      </c>
      <c r="C315" s="16" t="s">
        <v>63</v>
      </c>
      <c r="D315" s="16" t="s">
        <v>64</v>
      </c>
      <c r="E315" s="7" t="n">
        <v>12</v>
      </c>
      <c r="F315" s="16" t="s">
        <v>19</v>
      </c>
      <c r="G315" s="6" t="n">
        <v>23.9337</v>
      </c>
      <c r="H315" s="6" t="n">
        <v>26.47</v>
      </c>
      <c r="I315" s="6" t="n">
        <v>2233.34</v>
      </c>
      <c r="J315" s="6" t="n">
        <v>0.33</v>
      </c>
      <c r="K315" s="6" t="n">
        <v>287.2039</v>
      </c>
      <c r="L315" s="6" t="n">
        <v>258.79</v>
      </c>
      <c r="M315" s="6" t="n">
        <v>0.97</v>
      </c>
      <c r="N315" s="6" t="n">
        <v>0.95</v>
      </c>
    </row>
    <row collapsed="false" customFormat="false" customHeight="false" hidden="false" ht="12.1" outlineLevel="0" r="316">
      <c r="A316" s="33" t="n">
        <v>45762</v>
      </c>
      <c r="B316" s="16" t="s">
        <v>681</v>
      </c>
      <c r="C316" s="16" t="s">
        <v>24</v>
      </c>
      <c r="D316" s="16" t="s">
        <v>25</v>
      </c>
      <c r="E316" s="7" t="n">
        <v>5</v>
      </c>
      <c r="F316" s="16" t="s">
        <v>19</v>
      </c>
      <c r="G316" s="6" t="n">
        <v>135.738</v>
      </c>
      <c r="H316" s="6" t="n">
        <v>179.1</v>
      </c>
      <c r="I316" s="6" t="n">
        <v>6514.89</v>
      </c>
      <c r="J316" s="6" t="n">
        <v>0.82</v>
      </c>
      <c r="K316" s="6" t="n">
        <v>678.6902</v>
      </c>
      <c r="L316" s="6" t="n">
        <v>610.82</v>
      </c>
      <c r="M316" s="6" t="n">
        <v>1.88</v>
      </c>
      <c r="N316" s="6" t="n">
        <v>0.82</v>
      </c>
    </row>
    <row collapsed="false" customFormat="false" customHeight="false" hidden="false" ht="12.1" outlineLevel="0" r="317">
      <c r="A317" s="33" t="n">
        <v>45790</v>
      </c>
      <c r="B317" s="16" t="s">
        <v>681</v>
      </c>
      <c r="C317" s="16" t="s">
        <v>36</v>
      </c>
      <c r="D317" s="16" t="s">
        <v>37</v>
      </c>
      <c r="E317" s="7" t="n">
        <v>2</v>
      </c>
      <c r="F317" s="16" t="s">
        <v>19</v>
      </c>
      <c r="G317" s="6" t="n">
        <v>47.7241</v>
      </c>
      <c r="H317" s="6" t="n">
        <v>355.26</v>
      </c>
      <c r="I317" s="6" t="n">
        <v>13657.33</v>
      </c>
      <c r="J317" s="6" t="n">
        <v>0.12</v>
      </c>
      <c r="K317" s="6" t="n">
        <v>95.4482</v>
      </c>
      <c r="L317" s="6" t="n">
        <v>85.74</v>
      </c>
      <c r="M317" s="6" t="n">
        <v>0.31</v>
      </c>
      <c r="N317" s="6" t="n">
        <v>0.15</v>
      </c>
    </row>
    <row collapsed="false" customFormat="false" customHeight="false" hidden="false" ht="12.1" outlineLevel="0" r="318">
      <c r="A318" s="33" t="n">
        <v>45810</v>
      </c>
      <c r="B318" s="16" t="s">
        <v>681</v>
      </c>
      <c r="C318" s="16" t="s">
        <v>73</v>
      </c>
      <c r="D318" s="16" t="s">
        <v>74</v>
      </c>
      <c r="E318" s="7" t="n">
        <v>23</v>
      </c>
      <c r="F318" s="16" t="s">
        <v>44</v>
      </c>
      <c r="G318" s="6" t="n">
        <v>43.11</v>
      </c>
      <c r="H318" s="6" t="n">
        <v>656.5</v>
      </c>
      <c r="I318" s="6" t="n">
        <v>658.9</v>
      </c>
      <c r="J318" s="6" t="n">
        <v>129</v>
      </c>
      <c r="K318" s="6" t="n">
        <v>991.53</v>
      </c>
      <c r="L318" s="6" t="n">
        <v>862.53</v>
      </c>
      <c r="M318" s="6" t="n">
        <v>5.69</v>
      </c>
      <c r="N318" s="6" t="n">
        <v>5.71</v>
      </c>
    </row>
    <row collapsed="false" customFormat="false" customHeight="false" hidden="false" ht="12.1" outlineLevel="0" r="319">
      <c r="A319" s="33" t="n">
        <v>45813</v>
      </c>
      <c r="B319" s="16" t="s">
        <v>681</v>
      </c>
      <c r="C319" s="16" t="s">
        <v>46</v>
      </c>
      <c r="D319" s="16" t="s">
        <v>47</v>
      </c>
      <c r="E319" s="7" t="n">
        <v>2</v>
      </c>
      <c r="F319" s="16" t="s">
        <v>19</v>
      </c>
      <c r="G319" s="6" t="n">
        <v>69.8672</v>
      </c>
      <c r="H319" s="6" t="n">
        <v>149.05</v>
      </c>
      <c r="I319" s="6" t="n">
        <v>7025.4</v>
      </c>
      <c r="J319" s="6" t="n">
        <v>0.18</v>
      </c>
      <c r="K319" s="6" t="n">
        <v>139.7345</v>
      </c>
      <c r="L319" s="6" t="n">
        <v>125.6</v>
      </c>
      <c r="M319" s="6" t="n">
        <v>0.89</v>
      </c>
      <c r="N319" s="6" t="n">
        <v>0.54</v>
      </c>
    </row>
    <row collapsed="false" customFormat="false" customHeight="false" hidden="false" ht="12.1" outlineLevel="0" r="320">
      <c r="A320" s="33" t="n">
        <v>45817</v>
      </c>
      <c r="B320" s="16" t="s">
        <v>681</v>
      </c>
      <c r="C320" s="16" t="s">
        <v>16</v>
      </c>
      <c r="D320" s="16" t="s">
        <v>18</v>
      </c>
      <c r="E320" s="7" t="n">
        <v>20</v>
      </c>
      <c r="F320" s="16" t="s">
        <v>19</v>
      </c>
      <c r="G320" s="6" t="n">
        <v>16.6258</v>
      </c>
      <c r="H320" s="6" t="n">
        <v>173.47</v>
      </c>
      <c r="I320" s="6" t="n">
        <v>5785.8</v>
      </c>
      <c r="J320" s="6" t="n">
        <v>0.42</v>
      </c>
      <c r="K320" s="6" t="n">
        <v>332.5153</v>
      </c>
      <c r="L320" s="6" t="n">
        <v>299.26</v>
      </c>
      <c r="M320" s="6" t="n">
        <v>0.26</v>
      </c>
      <c r="N320" s="6" t="n">
        <v>0.11</v>
      </c>
    </row>
    <row collapsed="false" customFormat="false" customHeight="false" hidden="false" ht="12.1" outlineLevel="0" r="321">
      <c r="A321" s="33" t="n">
        <v>45821</v>
      </c>
      <c r="B321" s="16" t="s">
        <v>681</v>
      </c>
      <c r="C321" s="16" t="s">
        <v>39</v>
      </c>
      <c r="D321" s="16" t="s">
        <v>40</v>
      </c>
      <c r="E321" s="7" t="n">
        <v>30</v>
      </c>
      <c r="F321" s="16" t="s">
        <v>19</v>
      </c>
      <c r="G321" s="6" t="n">
        <v>14.3785</v>
      </c>
      <c r="H321" s="6" t="n">
        <v>11.9</v>
      </c>
      <c r="I321" s="6" t="n">
        <v>657.54</v>
      </c>
      <c r="J321" s="6" t="n">
        <v>0.55</v>
      </c>
      <c r="K321" s="6" t="n">
        <v>431.3553</v>
      </c>
      <c r="L321" s="6" t="n">
        <v>387.9</v>
      </c>
      <c r="M321" s="6" t="n">
        <v>1.97</v>
      </c>
      <c r="N321" s="6" t="n">
        <v>1.38</v>
      </c>
    </row>
    <row collapsed="false" customFormat="false" customHeight="false" hidden="false" ht="12.1" outlineLevel="0" r="322">
      <c r="A322" s="33" t="n">
        <v>45841</v>
      </c>
      <c r="B322" s="16" t="s">
        <v>681</v>
      </c>
      <c r="C322" s="16" t="s">
        <v>79</v>
      </c>
      <c r="D322" s="16" t="s">
        <v>80</v>
      </c>
      <c r="E322" s="7" t="n">
        <v>2</v>
      </c>
      <c r="F322" s="16" t="s">
        <v>19</v>
      </c>
      <c r="G322" s="6" t="n">
        <v>48.7655</v>
      </c>
      <c r="H322" s="6" t="n">
        <v>47.01</v>
      </c>
      <c r="I322" s="6" t="n">
        <v>3246.71</v>
      </c>
      <c r="J322" s="6" t="n">
        <v>0.12</v>
      </c>
      <c r="K322" s="6" t="n">
        <v>97.531</v>
      </c>
      <c r="L322" s="6" t="n">
        <v>88.09</v>
      </c>
      <c r="M322" s="6" t="n">
        <v>1.36</v>
      </c>
      <c r="N322" s="6" t="n">
        <v>1.19</v>
      </c>
    </row>
    <row collapsed="false" customFormat="false" customHeight="false" hidden="false" ht="12.1" outlineLevel="0" r="323">
      <c r="A323" s="33" t="n">
        <v>45841</v>
      </c>
      <c r="B323" s="16" t="s">
        <v>681</v>
      </c>
      <c r="C323" s="16" t="s">
        <v>30</v>
      </c>
      <c r="D323" s="16" t="s">
        <v>31</v>
      </c>
      <c r="E323" s="7" t="n">
        <v>8</v>
      </c>
      <c r="F323" s="16" t="s">
        <v>19</v>
      </c>
      <c r="G323" s="6" t="n">
        <v>32.2481</v>
      </c>
      <c r="H323" s="6" t="n">
        <v>68.59</v>
      </c>
      <c r="I323" s="6" t="n">
        <v>3025.43</v>
      </c>
      <c r="J323" s="6" t="n">
        <v>0.33</v>
      </c>
      <c r="K323" s="6" t="n">
        <v>257.9851</v>
      </c>
      <c r="L323" s="6" t="n">
        <v>232.03</v>
      </c>
      <c r="M323" s="6" t="n">
        <v>0.96</v>
      </c>
      <c r="N323" s="6" t="n">
        <v>0.54</v>
      </c>
    </row>
    <row collapsed="false" customFormat="false" customHeight="false" hidden="false" ht="12.1" outlineLevel="0" r="324">
      <c r="A324" s="33" t="n">
        <v>45841</v>
      </c>
      <c r="B324" s="16" t="s">
        <v>681</v>
      </c>
      <c r="C324" s="16" t="s">
        <v>21</v>
      </c>
      <c r="D324" s="16" t="s">
        <v>22</v>
      </c>
      <c r="E324" s="7" t="n">
        <v>4</v>
      </c>
      <c r="F324" s="16" t="s">
        <v>19</v>
      </c>
      <c r="G324" s="6" t="n">
        <v>110.1156</v>
      </c>
      <c r="H324" s="6" t="n">
        <v>292</v>
      </c>
      <c r="I324" s="6" t="n">
        <v>7427.4</v>
      </c>
      <c r="J324" s="6" t="n">
        <v>0.56</v>
      </c>
      <c r="K324" s="6" t="n">
        <v>440.4624</v>
      </c>
      <c r="L324" s="6" t="n">
        <v>396.42</v>
      </c>
      <c r="M324" s="6" t="n">
        <v>1.33</v>
      </c>
      <c r="N324" s="6" t="n">
        <v>0.43</v>
      </c>
    </row>
    <row collapsed="false" customFormat="false" customHeight="false" hidden="false" ht="12.1" outlineLevel="0" r="325">
      <c r="A325" s="33" t="n">
        <v>45847</v>
      </c>
      <c r="B325" s="16" t="s">
        <v>681</v>
      </c>
      <c r="C325" s="16" t="s">
        <v>27</v>
      </c>
      <c r="D325" s="16" t="s">
        <v>28</v>
      </c>
      <c r="E325" s="7" t="n">
        <v>2</v>
      </c>
      <c r="F325" s="16" t="s">
        <v>19</v>
      </c>
      <c r="G325" s="6" t="n">
        <v>59.4078</v>
      </c>
      <c r="H325" s="6" t="n">
        <v>562.44</v>
      </c>
      <c r="I325" s="6" t="n">
        <v>21477.83</v>
      </c>
      <c r="J325" s="6" t="n">
        <v>0.15</v>
      </c>
      <c r="K325" s="6" t="n">
        <v>118.8157</v>
      </c>
      <c r="L325" s="6" t="n">
        <v>107.09</v>
      </c>
      <c r="M325" s="6" t="n">
        <v>0.25</v>
      </c>
      <c r="N325" s="6" t="n">
        <v>0.12</v>
      </c>
    </row>
    <row collapsed="false" customFormat="false" customHeight="false" hidden="false" ht="12.1" outlineLevel="0" r="326">
      <c r="A326" s="33" t="n">
        <v>45848</v>
      </c>
      <c r="B326" s="16" t="s">
        <v>681</v>
      </c>
      <c r="C326" s="16" t="s">
        <v>52</v>
      </c>
      <c r="D326" s="16" t="s">
        <v>53</v>
      </c>
      <c r="E326" s="7" t="n">
        <v>160</v>
      </c>
      <c r="F326" s="16" t="s">
        <v>44</v>
      </c>
      <c r="G326" s="6" t="n">
        <v>26.11</v>
      </c>
      <c r="H326" s="6" t="n">
        <v>172.73</v>
      </c>
      <c r="I326" s="6" t="n">
        <v>140.78</v>
      </c>
      <c r="J326" s="6" t="n">
        <v>543</v>
      </c>
      <c r="K326" s="6" t="n">
        <v>4177.6</v>
      </c>
      <c r="L326" s="6" t="n">
        <v>3634.6</v>
      </c>
      <c r="M326" s="6" t="n">
        <v>16.14</v>
      </c>
      <c r="N326" s="6" t="n">
        <v>13.15</v>
      </c>
    </row>
    <row collapsed="false" customFormat="false" customHeight="false" hidden="false" ht="12.1" outlineLevel="0" r="327">
      <c r="A327" s="33" t="n">
        <v>45848</v>
      </c>
      <c r="B327" s="16" t="s">
        <v>681</v>
      </c>
      <c r="C327" s="16" t="s">
        <v>63</v>
      </c>
      <c r="D327" s="16" t="s">
        <v>64</v>
      </c>
      <c r="E327" s="7" t="n">
        <v>12</v>
      </c>
      <c r="F327" s="16" t="s">
        <v>19</v>
      </c>
      <c r="G327" s="6" t="n">
        <v>21.732</v>
      </c>
      <c r="H327" s="6" t="n">
        <v>28.1</v>
      </c>
      <c r="I327" s="6" t="n">
        <v>2233.34</v>
      </c>
      <c r="J327" s="6" t="n">
        <v>0.33</v>
      </c>
      <c r="K327" s="6" t="n">
        <v>260.7841</v>
      </c>
      <c r="L327" s="6" t="n">
        <v>234.99</v>
      </c>
      <c r="M327" s="6" t="n">
        <v>0.88</v>
      </c>
      <c r="N327" s="6" t="n">
        <v>0.89</v>
      </c>
    </row>
    <row collapsed="false" customFormat="false" customHeight="false" hidden="false" ht="12.1" outlineLevel="0" r="328">
      <c r="A328" s="33" t="n">
        <v>45853</v>
      </c>
      <c r="B328" s="16" t="s">
        <v>681</v>
      </c>
      <c r="C328" s="16" t="s">
        <v>24</v>
      </c>
      <c r="D328" s="16" t="s">
        <v>25</v>
      </c>
      <c r="E328" s="7" t="n">
        <v>5</v>
      </c>
      <c r="F328" s="16" t="s">
        <v>19</v>
      </c>
      <c r="G328" s="6" t="n">
        <v>128.5304</v>
      </c>
      <c r="H328" s="6" t="n">
        <v>191.52</v>
      </c>
      <c r="I328" s="6" t="n">
        <v>6514.89</v>
      </c>
      <c r="J328" s="6" t="n">
        <v>0.82</v>
      </c>
      <c r="K328" s="6" t="n">
        <v>642.652</v>
      </c>
      <c r="L328" s="6" t="n">
        <v>578.39</v>
      </c>
      <c r="M328" s="6" t="n">
        <v>1.78</v>
      </c>
      <c r="N328" s="6" t="n">
        <v>0.77</v>
      </c>
    </row>
    <row collapsed="false" customFormat="false" customHeight="false" hidden="false" ht="12.1" outlineLevel="0" r="329">
      <c r="A329" s="33" t="n">
        <v>45856</v>
      </c>
      <c r="B329" s="16" t="s">
        <v>681</v>
      </c>
      <c r="C329" s="16" t="s">
        <v>42</v>
      </c>
      <c r="D329" s="16" t="s">
        <v>43</v>
      </c>
      <c r="E329" s="7" t="n">
        <v>130</v>
      </c>
      <c r="F329" s="16" t="s">
        <v>44</v>
      </c>
      <c r="G329" s="6" t="n">
        <v>34.84</v>
      </c>
      <c r="H329" s="6" t="n">
        <v>309</v>
      </c>
      <c r="I329" s="6" t="n">
        <v>233.91</v>
      </c>
      <c r="J329" s="6" t="n">
        <v>589</v>
      </c>
      <c r="K329" s="6" t="n">
        <v>4529.2</v>
      </c>
      <c r="L329" s="6" t="n">
        <v>3940.2</v>
      </c>
      <c r="M329" s="6" t="n">
        <v>12.96</v>
      </c>
      <c r="N329" s="6" t="n">
        <v>9.81</v>
      </c>
    </row>
    <row collapsed="false" customFormat="false" customHeight="false" hidden="false" ht="12.1" outlineLevel="0" r="330">
      <c r="A330" s="33" t="n">
        <v>45881</v>
      </c>
      <c r="B330" s="16" t="s">
        <v>681</v>
      </c>
      <c r="C330" s="16" t="s">
        <v>36</v>
      </c>
      <c r="D330" s="16" t="s">
        <v>37</v>
      </c>
      <c r="E330" s="7" t="n">
        <v>2</v>
      </c>
      <c r="F330" s="16" t="s">
        <v>19</v>
      </c>
      <c r="G330" s="6" t="n">
        <v>47.0039</v>
      </c>
      <c r="H330" s="6" t="n">
        <v>335.9</v>
      </c>
      <c r="I330" s="6" t="n">
        <v>13657.33</v>
      </c>
      <c r="J330" s="6" t="n">
        <v>0.12</v>
      </c>
      <c r="K330" s="6" t="n">
        <v>94.0079</v>
      </c>
      <c r="L330" s="6" t="n">
        <v>84.45</v>
      </c>
      <c r="M330" s="6" t="n">
        <v>0.31</v>
      </c>
      <c r="N330" s="6" t="n">
        <v>0.16</v>
      </c>
    </row>
    <row collapsed="false" customFormat="false" customHeight="false" hidden="false" ht="12.1" outlineLevel="0" r="331">
      <c r="A331" s="33" t="n">
        <v>45904</v>
      </c>
      <c r="B331" s="16" t="s">
        <v>681</v>
      </c>
      <c r="C331" s="16" t="s">
        <v>46</v>
      </c>
      <c r="D331" s="16" t="s">
        <v>47</v>
      </c>
      <c r="E331" s="7" t="n">
        <v>2</v>
      </c>
      <c r="F331" s="16" t="s">
        <v>19</v>
      </c>
      <c r="G331" s="6" t="n">
        <v>71.9554</v>
      </c>
      <c r="H331" s="6" t="n">
        <v>157.28</v>
      </c>
      <c r="I331" s="6" t="n">
        <v>7025.4</v>
      </c>
      <c r="J331" s="6" t="n">
        <v>0.18</v>
      </c>
      <c r="K331" s="6" t="n">
        <v>143.9109</v>
      </c>
      <c r="L331" s="6" t="n">
        <v>129.36</v>
      </c>
      <c r="M331" s="6" t="n">
        <v>0.92</v>
      </c>
      <c r="N331" s="6" t="n">
        <v>0.51</v>
      </c>
    </row>
    <row collapsed="false" customFormat="false" customHeight="false" hidden="false" ht="12.1" outlineLevel="0" r="332">
      <c r="A332" s="33" t="n">
        <v>45908</v>
      </c>
      <c r="B332" s="16" t="s">
        <v>681</v>
      </c>
      <c r="C332" s="16" t="s">
        <v>16</v>
      </c>
      <c r="D332" s="16" t="s">
        <v>18</v>
      </c>
      <c r="E332" s="7" t="n">
        <v>20</v>
      </c>
      <c r="F332" s="16" t="s">
        <v>19</v>
      </c>
      <c r="G332" s="6" t="n">
        <v>17.1267</v>
      </c>
      <c r="H332" s="6" t="n">
        <v>235</v>
      </c>
      <c r="I332" s="6" t="n">
        <v>5785.8</v>
      </c>
      <c r="J332" s="6" t="n">
        <v>0.42</v>
      </c>
      <c r="K332" s="6" t="n">
        <v>342.5335</v>
      </c>
      <c r="L332" s="6" t="n">
        <v>308.28</v>
      </c>
      <c r="M332" s="6" t="n">
        <v>0.27</v>
      </c>
      <c r="N332" s="6" t="n">
        <v>0.08</v>
      </c>
    </row>
    <row collapsed="false" customFormat="false" customHeight="false" hidden="false" ht="12.1" outlineLevel="0" r="333">
      <c r="A333" s="33" t="n">
        <v>45915</v>
      </c>
      <c r="B333" s="16" t="s">
        <v>681</v>
      </c>
      <c r="C333" s="16" t="s">
        <v>39</v>
      </c>
      <c r="D333" s="16" t="s">
        <v>40</v>
      </c>
      <c r="E333" s="7" t="n">
        <v>30</v>
      </c>
      <c r="F333" s="16" t="s">
        <v>19</v>
      </c>
      <c r="G333" s="6" t="n">
        <v>15.3571</v>
      </c>
      <c r="H333" s="6" t="n">
        <v>16.95</v>
      </c>
      <c r="I333" s="6" t="n">
        <v>657.54</v>
      </c>
      <c r="J333" s="6" t="n">
        <v>0.55</v>
      </c>
      <c r="K333" s="6" t="n">
        <v>460.7137</v>
      </c>
      <c r="L333" s="6" t="n">
        <v>414.3</v>
      </c>
      <c r="M333" s="6" t="n">
        <v>2.1</v>
      </c>
      <c r="N333" s="6" t="n">
        <v>0.97</v>
      </c>
    </row>
    <row collapsed="false" customFormat="false" customHeight="false" hidden="false" ht="12.1" outlineLevel="0" r="334">
      <c r="A334" s="33" t="n">
        <v>45933</v>
      </c>
      <c r="B334" s="16" t="s">
        <v>681</v>
      </c>
      <c r="C334" s="16" t="s">
        <v>79</v>
      </c>
      <c r="D334" s="16" t="s">
        <v>80</v>
      </c>
      <c r="E334" s="7" t="n">
        <v>2</v>
      </c>
      <c r="F334" s="16" t="s">
        <v>19</v>
      </c>
      <c r="G334" s="6" t="n">
        <v>50.2253</v>
      </c>
      <c r="H334" s="6" t="n">
        <v>45.73</v>
      </c>
      <c r="I334" s="6" t="n">
        <v>3246.71</v>
      </c>
      <c r="J334" s="6" t="n">
        <v>0.12</v>
      </c>
      <c r="K334" s="6" t="n">
        <v>100.4505</v>
      </c>
      <c r="L334" s="6" t="n">
        <v>90.73</v>
      </c>
      <c r="M334" s="6" t="n">
        <v>1.4</v>
      </c>
      <c r="N334" s="6" t="n">
        <v>1.22</v>
      </c>
    </row>
    <row collapsed="false" customFormat="false" customHeight="false" hidden="false" ht="12.1" outlineLevel="0" r="335">
      <c r="A335" s="33" t="n">
        <v>45933</v>
      </c>
      <c r="B335" s="16" t="s">
        <v>681</v>
      </c>
      <c r="C335" s="16" t="s">
        <v>30</v>
      </c>
      <c r="D335" s="16" t="s">
        <v>31</v>
      </c>
      <c r="E335" s="7" t="n">
        <v>8</v>
      </c>
      <c r="F335" s="16" t="s">
        <v>19</v>
      </c>
      <c r="G335" s="6" t="n">
        <v>33.2135</v>
      </c>
      <c r="H335" s="6" t="n">
        <v>67.9</v>
      </c>
      <c r="I335" s="6" t="n">
        <v>3025.43</v>
      </c>
      <c r="J335" s="6" t="n">
        <v>0.33</v>
      </c>
      <c r="K335" s="6" t="n">
        <v>265.7079</v>
      </c>
      <c r="L335" s="6" t="n">
        <v>238.98</v>
      </c>
      <c r="M335" s="6" t="n">
        <v>0.99</v>
      </c>
      <c r="N335" s="6" t="n">
        <v>0.54</v>
      </c>
    </row>
    <row collapsed="false" customFormat="false" customHeight="false" hidden="false" ht="12.1" outlineLevel="0" r="336">
      <c r="A336" s="33" t="n">
        <v>45936</v>
      </c>
      <c r="B336" s="16" t="s">
        <v>681</v>
      </c>
      <c r="C336" s="16" t="s">
        <v>21</v>
      </c>
      <c r="D336" s="16" t="s">
        <v>22</v>
      </c>
      <c r="E336" s="7" t="n">
        <v>4</v>
      </c>
      <c r="F336" s="16" t="s">
        <v>19</v>
      </c>
      <c r="G336" s="6" t="n">
        <v>122.8454</v>
      </c>
      <c r="H336" s="6" t="n">
        <v>310.03</v>
      </c>
      <c r="I336" s="6" t="n">
        <v>7427.4</v>
      </c>
      <c r="J336" s="6" t="n">
        <v>0.6</v>
      </c>
      <c r="K336" s="6" t="n">
        <v>491.3814</v>
      </c>
      <c r="L336" s="6" t="n">
        <v>442.24</v>
      </c>
      <c r="M336" s="6" t="n">
        <v>1.49</v>
      </c>
      <c r="N336" s="6" t="n">
        <v>0.44</v>
      </c>
    </row>
    <row collapsed="false" customFormat="false" customHeight="false" hidden="false" ht="12.1" outlineLevel="0" r="337">
      <c r="A337" s="33" t="n">
        <v>45939</v>
      </c>
      <c r="B337" s="16" t="s">
        <v>681</v>
      </c>
      <c r="C337" s="16" t="s">
        <v>27</v>
      </c>
      <c r="D337" s="16" t="s">
        <v>28</v>
      </c>
      <c r="E337" s="7" t="n">
        <v>2</v>
      </c>
      <c r="F337" s="16" t="s">
        <v>19</v>
      </c>
      <c r="G337" s="6" t="n">
        <v>61.9763</v>
      </c>
      <c r="H337" s="6" t="n">
        <v>576.44</v>
      </c>
      <c r="I337" s="6" t="n">
        <v>21477.83</v>
      </c>
      <c r="J337" s="6" t="n">
        <v>0.15</v>
      </c>
      <c r="K337" s="6" t="n">
        <v>123.9527</v>
      </c>
      <c r="L337" s="6" t="n">
        <v>111.72</v>
      </c>
      <c r="M337" s="6" t="n">
        <v>0.26</v>
      </c>
      <c r="N337" s="6" t="n">
        <v>0.12</v>
      </c>
    </row>
    <row collapsed="false" customFormat="false" customHeight="false" hidden="false" ht="12.1" outlineLevel="0" r="338">
      <c r="A338" s="33" t="n">
        <v>45940</v>
      </c>
      <c r="B338" s="16" t="s">
        <v>681</v>
      </c>
      <c r="C338" s="16" t="s">
        <v>63</v>
      </c>
      <c r="D338" s="16" t="s">
        <v>64</v>
      </c>
      <c r="E338" s="7" t="n">
        <v>12</v>
      </c>
      <c r="F338" s="16" t="s">
        <v>19</v>
      </c>
      <c r="G338" s="6" t="n">
        <v>22.6321</v>
      </c>
      <c r="H338" s="6" t="n">
        <v>26.1</v>
      </c>
      <c r="I338" s="6" t="n">
        <v>2233.34</v>
      </c>
      <c r="J338" s="6" t="n">
        <v>0.33</v>
      </c>
      <c r="K338" s="6" t="n">
        <v>271.5848</v>
      </c>
      <c r="L338" s="6" t="n">
        <v>244.72</v>
      </c>
      <c r="M338" s="6" t="n">
        <v>0.91</v>
      </c>
      <c r="N338" s="6" t="n">
        <v>0.96</v>
      </c>
    </row>
    <row collapsed="false" customFormat="false" customHeight="false" hidden="false" ht="12.1" outlineLevel="0" r="339">
      <c r="A339" s="33" t="n">
        <v>45944</v>
      </c>
      <c r="B339" s="16" t="s">
        <v>681</v>
      </c>
      <c r="C339" s="16" t="s">
        <v>73</v>
      </c>
      <c r="D339" s="16" t="s">
        <v>74</v>
      </c>
      <c r="E339" s="7" t="n">
        <v>23</v>
      </c>
      <c r="F339" s="16" t="s">
        <v>44</v>
      </c>
      <c r="G339" s="6" t="n">
        <v>14.35</v>
      </c>
      <c r="H339" s="6" t="n">
        <v>557.5</v>
      </c>
      <c r="I339" s="6" t="n">
        <v>658.9</v>
      </c>
      <c r="J339" s="6" t="n">
        <v>43</v>
      </c>
      <c r="K339" s="6" t="n">
        <v>330.05</v>
      </c>
      <c r="L339" s="6" t="n">
        <v>287.05</v>
      </c>
      <c r="M339" s="6" t="n">
        <v>1.89</v>
      </c>
      <c r="N339" s="6" t="n">
        <v>2.24</v>
      </c>
    </row>
    <row collapsed="false" customFormat="false" customHeight="false" hidden="false" ht="12.1" outlineLevel="0" r="340">
      <c r="A340" s="33" t="n">
        <v>45945</v>
      </c>
      <c r="B340" s="16" t="s">
        <v>681</v>
      </c>
      <c r="C340" s="16" t="s">
        <v>24</v>
      </c>
      <c r="D340" s="16" t="s">
        <v>25</v>
      </c>
      <c r="E340" s="7" t="n">
        <v>5</v>
      </c>
      <c r="F340" s="16" t="s">
        <v>19</v>
      </c>
      <c r="G340" s="6" t="n">
        <v>131.1326</v>
      </c>
      <c r="H340" s="6" t="n">
        <v>229.13</v>
      </c>
      <c r="I340" s="6" t="n">
        <v>6514.89</v>
      </c>
      <c r="J340" s="6" t="n">
        <v>0.82</v>
      </c>
      <c r="K340" s="6" t="n">
        <v>655.663</v>
      </c>
      <c r="L340" s="6" t="n">
        <v>590.1</v>
      </c>
      <c r="M340" s="6" t="n">
        <v>1.81</v>
      </c>
      <c r="N340" s="6" t="n">
        <v>0.64</v>
      </c>
    </row>
    <row collapsed="false" customFormat="false" customHeight="false" hidden="false" ht="12.1" outlineLevel="0" r="341">
      <c r="A341" s="33" t="n">
        <v>45973</v>
      </c>
      <c r="B341" s="16" t="s">
        <v>681</v>
      </c>
      <c r="C341" s="16" t="s">
        <v>36</v>
      </c>
      <c r="D341" s="16" t="s">
        <v>37</v>
      </c>
      <c r="E341" s="7" t="n">
        <v>2</v>
      </c>
      <c r="F341" s="16" t="s">
        <v>19</v>
      </c>
      <c r="G341" s="6" t="n">
        <v>54.5087</v>
      </c>
      <c r="H341" s="6" t="n">
        <v>338.92</v>
      </c>
      <c r="I341" s="6" t="n">
        <v>13657.33</v>
      </c>
      <c r="J341" s="6" t="n">
        <v>0.13</v>
      </c>
      <c r="K341" s="6" t="n">
        <v>109.0173</v>
      </c>
      <c r="L341" s="6" t="n">
        <v>98.44</v>
      </c>
      <c r="M341" s="6" t="n">
        <v>0.36</v>
      </c>
      <c r="N341" s="6" t="n">
        <v>0.18</v>
      </c>
    </row>
    <row collapsed="false" customFormat="false" customHeight="false" hidden="false" ht="12.1" outlineLevel="0" r="342">
      <c r="A342" s="33" t="n">
        <v>45995</v>
      </c>
      <c r="B342" s="16" t="s">
        <v>681</v>
      </c>
      <c r="C342" s="16" t="s">
        <v>46</v>
      </c>
      <c r="D342" s="16" t="s">
        <v>47</v>
      </c>
      <c r="E342" s="7" t="n">
        <v>2</v>
      </c>
      <c r="F342" s="16" t="s">
        <v>19</v>
      </c>
      <c r="G342" s="6" t="n">
        <v>69.3805</v>
      </c>
      <c r="H342" s="6" t="n">
        <v>175.07</v>
      </c>
      <c r="I342" s="6" t="n">
        <v>7025.4</v>
      </c>
      <c r="J342" s="6" t="n">
        <v>0.18</v>
      </c>
      <c r="K342" s="6" t="n">
        <v>138.761</v>
      </c>
      <c r="L342" s="6" t="n">
        <v>124.73</v>
      </c>
      <c r="M342" s="6" t="n">
        <v>0.89</v>
      </c>
      <c r="N342" s="6" t="n">
        <v>0.46</v>
      </c>
    </row>
    <row collapsed="false" customFormat="false" customHeight="false" hidden="false" ht="12.1" outlineLevel="0" r="343">
      <c r="A343" s="33" t="n">
        <v>45999</v>
      </c>
      <c r="B343" s="16" t="s">
        <v>681</v>
      </c>
      <c r="C343" s="16" t="s">
        <v>16</v>
      </c>
      <c r="D343" s="16" t="s">
        <v>18</v>
      </c>
      <c r="E343" s="7" t="n">
        <v>20</v>
      </c>
      <c r="F343" s="16" t="s">
        <v>19</v>
      </c>
      <c r="G343" s="6" t="n">
        <v>15.9797</v>
      </c>
      <c r="H343" s="6" t="n">
        <v>321.06</v>
      </c>
      <c r="I343" s="6" t="n">
        <v>5785.8</v>
      </c>
      <c r="J343" s="6" t="n">
        <v>0.42</v>
      </c>
      <c r="K343" s="6" t="n">
        <v>319.5935</v>
      </c>
      <c r="L343" s="6" t="n">
        <v>287.63</v>
      </c>
      <c r="M343" s="6" t="n">
        <v>0.25</v>
      </c>
      <c r="N343" s="6" t="n">
        <v>0.06</v>
      </c>
    </row>
    <row collapsed="false" customFormat="false" customHeight="false" hidden="false" ht="12.1" outlineLevel="0" r="344">
      <c r="A344" s="33" t="n">
        <v>46006</v>
      </c>
      <c r="B344" s="16" t="s">
        <v>681</v>
      </c>
      <c r="C344" s="16" t="s">
        <v>39</v>
      </c>
      <c r="D344" s="16" t="s">
        <v>40</v>
      </c>
      <c r="E344" s="7" t="n">
        <v>30</v>
      </c>
      <c r="F344" s="16" t="s">
        <v>19</v>
      </c>
      <c r="G344" s="6" t="n">
        <v>14.5108</v>
      </c>
      <c r="H344" s="6" t="n">
        <v>24.15</v>
      </c>
      <c r="I344" s="6" t="n">
        <v>657.54</v>
      </c>
      <c r="J344" s="6" t="n">
        <v>0.55</v>
      </c>
      <c r="K344" s="6" t="n">
        <v>435.3236</v>
      </c>
      <c r="L344" s="6" t="n">
        <v>391.47</v>
      </c>
      <c r="M344" s="6" t="n">
        <v>1.98</v>
      </c>
      <c r="N344" s="6" t="n">
        <v>0.68</v>
      </c>
    </row>
    <row collapsed="false" customFormat="false" customHeight="false" hidden="false" ht="12.1" outlineLevel="0" r="345">
      <c r="A345" s="33" t="n">
        <v>46024</v>
      </c>
      <c r="B345" s="16" t="s">
        <v>681</v>
      </c>
      <c r="C345" s="16" t="s">
        <v>79</v>
      </c>
      <c r="D345" s="16" t="s">
        <v>80</v>
      </c>
      <c r="E345" s="7" t="n">
        <v>2</v>
      </c>
      <c r="F345" s="16" t="s">
        <v>19</v>
      </c>
      <c r="G345" s="6" t="n">
        <v>49.2828</v>
      </c>
      <c r="H345" s="6" t="n">
        <v>53.94</v>
      </c>
      <c r="I345" s="6" t="n">
        <v>3246.71</v>
      </c>
      <c r="J345" s="6" t="n">
        <v>0.13</v>
      </c>
      <c r="K345" s="6" t="n">
        <v>98.5656</v>
      </c>
      <c r="L345" s="6" t="n">
        <v>88.4</v>
      </c>
      <c r="M345" s="6" t="n">
        <v>1.36</v>
      </c>
      <c r="N345" s="6" t="n">
        <v>1.05</v>
      </c>
    </row>
    <row collapsed="false" customFormat="false" customHeight="false" hidden="false" ht="12.1" outlineLevel="0" r="346">
      <c r="A346" s="33" t="n">
        <v>46024</v>
      </c>
      <c r="B346" s="16" t="s">
        <v>681</v>
      </c>
      <c r="C346" s="16" t="s">
        <v>30</v>
      </c>
      <c r="D346" s="16" t="s">
        <v>31</v>
      </c>
      <c r="E346" s="7" t="n">
        <v>8</v>
      </c>
      <c r="F346" s="16" t="s">
        <v>19</v>
      </c>
      <c r="G346" s="6" t="n">
        <v>32.0729</v>
      </c>
      <c r="H346" s="6" t="n">
        <v>77.03</v>
      </c>
      <c r="I346" s="6" t="n">
        <v>3025.43</v>
      </c>
      <c r="J346" s="6" t="n">
        <v>0.33</v>
      </c>
      <c r="K346" s="6" t="n">
        <v>256.5836</v>
      </c>
      <c r="L346" s="6" t="n">
        <v>230.77</v>
      </c>
      <c r="M346" s="6" t="n">
        <v>0.95</v>
      </c>
      <c r="N346" s="6" t="n">
        <v>0.48</v>
      </c>
    </row>
    <row collapsed="false" customFormat="false" customHeight="false" hidden="false" ht="12.1" outlineLevel="0" r="347">
      <c r="A347" s="33" t="n">
        <v>46028</v>
      </c>
      <c r="B347" s="16" t="s">
        <v>681</v>
      </c>
      <c r="C347" s="16" t="s">
        <v>21</v>
      </c>
      <c r="D347" s="16" t="s">
        <v>22</v>
      </c>
      <c r="E347" s="7" t="n">
        <v>4</v>
      </c>
      <c r="F347" s="16" t="s">
        <v>19</v>
      </c>
      <c r="G347" s="6" t="n">
        <v>117.3401</v>
      </c>
      <c r="H347" s="6" t="n">
        <v>332.54</v>
      </c>
      <c r="I347" s="6" t="n">
        <v>7427.4</v>
      </c>
      <c r="J347" s="6" t="n">
        <v>0.6</v>
      </c>
      <c r="K347" s="6" t="n">
        <v>469.3602</v>
      </c>
      <c r="L347" s="6" t="n">
        <v>422.42</v>
      </c>
      <c r="M347" s="6" t="n">
        <v>1.42</v>
      </c>
      <c r="N347" s="6" t="n">
        <v>0.41</v>
      </c>
    </row>
    <row collapsed="false" customFormat="false" customHeight="false" hidden="false" ht="12.1" outlineLevel="0" r="348">
      <c r="A348" s="33" t="n">
        <v>46033</v>
      </c>
      <c r="B348" s="16" t="s">
        <v>681</v>
      </c>
      <c r="C348" s="16" t="s">
        <v>73</v>
      </c>
      <c r="D348" s="16" t="s">
        <v>74</v>
      </c>
      <c r="E348" s="7" t="n">
        <v>23</v>
      </c>
      <c r="F348" s="16" t="s">
        <v>44</v>
      </c>
      <c r="G348" s="6" t="n">
        <v>8.13</v>
      </c>
      <c r="H348" s="6" t="n">
        <v>562.4</v>
      </c>
      <c r="I348" s="6" t="n">
        <v>658.9</v>
      </c>
      <c r="J348" s="6" t="n">
        <v>24</v>
      </c>
      <c r="K348" s="6" t="n">
        <v>186.99</v>
      </c>
      <c r="L348" s="6" t="n">
        <v>162.99</v>
      </c>
      <c r="M348" s="6" t="n">
        <v>1.08</v>
      </c>
      <c r="N348" s="6" t="n">
        <v>1.26</v>
      </c>
    </row>
    <row collapsed="false" customFormat="false" customHeight="false" hidden="false" ht="12.1" outlineLevel="0" r="349">
      <c r="A349" s="33" t="n">
        <v>46031</v>
      </c>
      <c r="B349" s="16" t="s">
        <v>681</v>
      </c>
      <c r="C349" s="16" t="s">
        <v>27</v>
      </c>
      <c r="D349" s="16" t="s">
        <v>28</v>
      </c>
      <c r="E349" s="7" t="n">
        <v>2</v>
      </c>
      <c r="F349" s="16" t="s">
        <v>19</v>
      </c>
      <c r="G349" s="6" t="n">
        <v>68.0572</v>
      </c>
      <c r="H349" s="6" t="n">
        <v>580.07</v>
      </c>
      <c r="I349" s="6" t="n">
        <v>21477.83</v>
      </c>
      <c r="J349" s="6" t="n">
        <v>0.17</v>
      </c>
      <c r="K349" s="6" t="n">
        <v>136.1145</v>
      </c>
      <c r="L349" s="6" t="n">
        <v>122.82</v>
      </c>
      <c r="M349" s="6" t="n">
        <v>0.29</v>
      </c>
      <c r="N349" s="6" t="n">
        <v>0.14</v>
      </c>
    </row>
    <row collapsed="false" customFormat="false" customHeight="false" hidden="false" ht="12.1" outlineLevel="0" r="350">
      <c r="A350" s="33" t="n">
        <v>46034</v>
      </c>
      <c r="B350" s="16" t="s">
        <v>681</v>
      </c>
      <c r="C350" s="16" t="s">
        <v>63</v>
      </c>
      <c r="D350" s="16" t="s">
        <v>64</v>
      </c>
      <c r="E350" s="7" t="n">
        <v>12</v>
      </c>
      <c r="F350" s="16" t="s">
        <v>19</v>
      </c>
      <c r="G350" s="6" t="n">
        <v>21.747</v>
      </c>
      <c r="H350" s="6" t="n">
        <v>23.99</v>
      </c>
      <c r="I350" s="6" t="n">
        <v>2233.34</v>
      </c>
      <c r="J350" s="6" t="n">
        <v>0.33</v>
      </c>
      <c r="K350" s="6" t="n">
        <v>260.9643</v>
      </c>
      <c r="L350" s="6" t="n">
        <v>235.15</v>
      </c>
      <c r="M350" s="6" t="n">
        <v>0.88</v>
      </c>
      <c r="N350" s="6" t="n">
        <v>1.04</v>
      </c>
    </row>
    <row collapsed="false" customFormat="false" customHeight="false" hidden="false" ht="12.1" outlineLevel="0" r="351">
      <c r="A351" s="33" t="n">
        <v>46038</v>
      </c>
      <c r="B351" s="16" t="s">
        <v>681</v>
      </c>
      <c r="C351" s="16" t="s">
        <v>24</v>
      </c>
      <c r="D351" s="16" t="s">
        <v>25</v>
      </c>
      <c r="E351" s="7" t="n">
        <v>5</v>
      </c>
      <c r="F351" s="16" t="s">
        <v>19</v>
      </c>
      <c r="G351" s="6" t="n">
        <v>135.8534</v>
      </c>
      <c r="H351" s="6" t="n">
        <v>215.02</v>
      </c>
      <c r="I351" s="6" t="n">
        <v>6514.89</v>
      </c>
      <c r="J351" s="6" t="n">
        <v>0.87</v>
      </c>
      <c r="K351" s="6" t="n">
        <v>679.2672</v>
      </c>
      <c r="L351" s="6" t="n">
        <v>610.95</v>
      </c>
      <c r="M351" s="6" t="n">
        <v>1.88</v>
      </c>
      <c r="N351" s="6" t="n">
        <v>0.72</v>
      </c>
    </row>
    <row collapsed="false" customFormat="false" customHeight="false" hidden="false" ht="12.1" outlineLevel="0" r="352">
      <c r="A352" s="33" t="n">
        <v>46063</v>
      </c>
      <c r="B352" s="16" t="s">
        <v>681</v>
      </c>
      <c r="C352" s="16" t="s">
        <v>36</v>
      </c>
      <c r="D352" s="16" t="s">
        <v>37</v>
      </c>
      <c r="E352" s="7" t="n">
        <v>2</v>
      </c>
      <c r="F352" s="16" t="s">
        <v>19</v>
      </c>
      <c r="G352" s="6" t="n">
        <v>52.0256</v>
      </c>
      <c r="H352" s="6" t="n">
        <v>324.91</v>
      </c>
      <c r="I352" s="6" t="n">
        <v>13657.33</v>
      </c>
      <c r="J352" s="6" t="n">
        <v>0.13</v>
      </c>
      <c r="K352" s="6" t="n">
        <v>104.0513</v>
      </c>
      <c r="L352" s="6" t="n">
        <v>93.96</v>
      </c>
      <c r="M352" s="6" t="n">
        <v>0.34</v>
      </c>
      <c r="N352" s="6" t="n">
        <v>0.19</v>
      </c>
    </row>
    <row collapsed="false" customFormat="false" customHeight="false" hidden="false" ht="12.1" outlineLevel="0" r="353">
      <c r="A353" s="33" t="n">
        <v>46086</v>
      </c>
      <c r="B353" s="16" t="s">
        <v>681</v>
      </c>
      <c r="C353" s="16" t="s">
        <v>46</v>
      </c>
      <c r="D353" s="16" t="s">
        <v>47</v>
      </c>
      <c r="E353" s="7" t="n">
        <v>2</v>
      </c>
      <c r="F353" s="16" t="s">
        <v>19</v>
      </c>
      <c r="G353" s="6" t="n">
        <v>69.2428</v>
      </c>
      <c r="H353" s="6" t="n">
        <v>138.62</v>
      </c>
      <c r="I353" s="6" t="n">
        <v>7025.4</v>
      </c>
      <c r="J353" s="6" t="n">
        <v>0.18</v>
      </c>
      <c r="K353" s="6" t="n">
        <v>138.4856</v>
      </c>
      <c r="L353" s="6" t="n">
        <v>124.48</v>
      </c>
      <c r="M353" s="6" t="n">
        <v>0.89</v>
      </c>
      <c r="N353" s="6" t="n">
        <v>0.58</v>
      </c>
    </row>
    <row collapsed="false" customFormat="false" customHeight="false" hidden="false" ht="12.1" outlineLevel="0" r="354">
      <c r="A354" s="33" t="n">
        <v>46090</v>
      </c>
      <c r="B354" s="16" t="s">
        <v>681</v>
      </c>
      <c r="C354" s="16" t="s">
        <v>16</v>
      </c>
      <c r="D354" s="16" t="s">
        <v>18</v>
      </c>
      <c r="E354" s="7" t="n">
        <v>20</v>
      </c>
      <c r="F354" s="16" t="s">
        <v>19</v>
      </c>
      <c r="G354" s="6" t="n">
        <v>16.6215</v>
      </c>
      <c r="H354" s="6" t="n">
        <v>298.31</v>
      </c>
      <c r="I354" s="6" t="n">
        <v>5785.8</v>
      </c>
      <c r="J354" s="6" t="n">
        <v>0.42</v>
      </c>
      <c r="K354" s="6" t="n">
        <v>332.43</v>
      </c>
      <c r="L354" s="6" t="n">
        <v>299.19</v>
      </c>
      <c r="M354" s="6" t="n">
        <v>0.26</v>
      </c>
      <c r="N354" s="6" t="n">
        <v>0.06</v>
      </c>
    </row>
    <row collapsed="false" customFormat="false" customHeight="false" hidden="false" ht="12.1" outlineLevel="0" r="355">
      <c r="A355" s="33" t="n">
        <v>46094</v>
      </c>
      <c r="B355" s="16" t="s">
        <v>681</v>
      </c>
      <c r="C355" s="16" t="s">
        <v>39</v>
      </c>
      <c r="D355" s="16" t="s">
        <v>40</v>
      </c>
      <c r="E355" s="7" t="n">
        <v>30</v>
      </c>
      <c r="F355" s="16" t="s">
        <v>19</v>
      </c>
      <c r="G355" s="6" t="n">
        <v>15.1809</v>
      </c>
      <c r="H355" s="6" t="n">
        <v>16.978</v>
      </c>
      <c r="I355" s="6" t="n">
        <v>657.54</v>
      </c>
      <c r="J355" s="6" t="n">
        <v>0.58</v>
      </c>
      <c r="K355" s="6" t="n">
        <v>455.4265</v>
      </c>
      <c r="L355" s="6" t="n">
        <v>409.57</v>
      </c>
      <c r="M355" s="6" t="n">
        <v>2.08</v>
      </c>
      <c r="N355" s="6" t="n">
        <v>1.02</v>
      </c>
    </row>
    <row collapsed="false" customFormat="false" customHeight="false" hidden="false" ht="12.1" outlineLevel="0" r="356">
      <c r="A356" s="33" t="n">
        <v>46114</v>
      </c>
      <c r="B356" s="16" t="s">
        <v>681</v>
      </c>
      <c r="C356" s="16" t="s">
        <v>30</v>
      </c>
      <c r="D356" s="16" t="s">
        <v>31</v>
      </c>
      <c r="E356" s="7" t="n">
        <v>8</v>
      </c>
      <c r="F356" s="16" t="s">
        <v>19</v>
      </c>
      <c r="G356" s="6" t="n">
        <v>33.8618</v>
      </c>
      <c r="H356" s="6" t="n">
        <v>77.93</v>
      </c>
      <c r="I356" s="6" t="n">
        <v>3025.43</v>
      </c>
      <c r="J356" s="6" t="n">
        <v>0.34</v>
      </c>
      <c r="K356" s="6" t="n">
        <v>270.8946</v>
      </c>
      <c r="L356" s="6" t="n">
        <v>243.48</v>
      </c>
      <c r="M356" s="6" t="n">
        <v>1.01</v>
      </c>
      <c r="N356" s="6" t="n">
        <v>0.48</v>
      </c>
    </row>
    <row collapsed="false" customFormat="false" customHeight="false" hidden="false" ht="12.1" outlineLevel="0" r="357">
      <c r="A357" s="33" t="n">
        <v>46114</v>
      </c>
      <c r="B357" s="16" t="s">
        <v>681</v>
      </c>
      <c r="C357" s="16" t="s">
        <v>79</v>
      </c>
      <c r="D357" s="16" t="s">
        <v>80</v>
      </c>
      <c r="E357" s="7" t="n">
        <v>2</v>
      </c>
      <c r="F357" s="16" t="s">
        <v>19</v>
      </c>
      <c r="G357" s="6" t="n">
        <v>50.7927</v>
      </c>
      <c r="H357" s="6" t="n">
        <v>61.73</v>
      </c>
      <c r="I357" s="6" t="n">
        <v>3246.71</v>
      </c>
      <c r="J357" s="6" t="n">
        <v>0.13</v>
      </c>
      <c r="K357" s="6" t="n">
        <v>101.5855</v>
      </c>
      <c r="L357" s="6" t="n">
        <v>91.1</v>
      </c>
      <c r="M357" s="6" t="n">
        <v>1.4</v>
      </c>
      <c r="N357" s="6" t="n">
        <v>0.92</v>
      </c>
    </row>
    <row collapsed="false" customFormat="false" customHeight="false" hidden="false" ht="12.1" outlineLevel="0" r="358">
      <c r="A358" s="33" t="n">
        <v>46118</v>
      </c>
      <c r="B358" s="16" t="s">
        <v>681</v>
      </c>
      <c r="C358" s="16" t="s">
        <v>21</v>
      </c>
      <c r="D358" s="16" t="s">
        <v>22</v>
      </c>
      <c r="E358" s="7" t="n">
        <v>4</v>
      </c>
      <c r="F358" s="16" t="s">
        <v>19</v>
      </c>
      <c r="G358" s="6" t="n">
        <v>119.594</v>
      </c>
      <c r="H358" s="6" t="n">
        <v>294.6</v>
      </c>
      <c r="I358" s="6" t="n">
        <v>7427.4</v>
      </c>
      <c r="J358" s="6" t="n">
        <v>0.6</v>
      </c>
      <c r="K358" s="6" t="n">
        <v>478.3758</v>
      </c>
      <c r="L358" s="6" t="n">
        <v>430.54</v>
      </c>
      <c r="M358" s="6" t="n">
        <v>1.45</v>
      </c>
      <c r="N358" s="6" t="n">
        <v>0.46</v>
      </c>
    </row>
    <row collapsed="false" customFormat="false" customHeight="false" hidden="false" ht="12.1" outlineLevel="0" r="359">
      <c r="A359" s="33" t="n">
        <v>46121</v>
      </c>
      <c r="B359" s="16" t="s">
        <v>681</v>
      </c>
      <c r="C359" s="16" t="s">
        <v>27</v>
      </c>
      <c r="D359" s="16" t="s">
        <v>28</v>
      </c>
      <c r="E359" s="7" t="n">
        <v>2</v>
      </c>
      <c r="F359" s="16" t="s">
        <v>19</v>
      </c>
      <c r="G359" s="6" t="n">
        <v>68.1247</v>
      </c>
      <c r="H359" s="6" t="n">
        <v>506.25</v>
      </c>
      <c r="I359" s="6" t="n">
        <v>21477.83</v>
      </c>
      <c r="J359" s="6" t="n">
        <v>0.17</v>
      </c>
      <c r="K359" s="6" t="n">
        <v>136.2495</v>
      </c>
      <c r="L359" s="6" t="n">
        <v>122.94</v>
      </c>
      <c r="M359" s="6" t="n">
        <v>0.29</v>
      </c>
      <c r="N359" s="6" t="n">
        <v>0.16</v>
      </c>
    </row>
    <row collapsed="false" customFormat="false" customHeight="false" hidden="false" ht="12.1" outlineLevel="0" r="360">
      <c r="A360" s="33" t="n">
        <v>46122</v>
      </c>
      <c r="B360" s="16" t="s">
        <v>681</v>
      </c>
      <c r="C360" s="16" t="s">
        <v>63</v>
      </c>
      <c r="D360" s="16" t="s">
        <v>64</v>
      </c>
      <c r="E360" s="7" t="n">
        <v>12</v>
      </c>
      <c r="F360" s="16" t="s">
        <v>19</v>
      </c>
      <c r="G360" s="6" t="n">
        <v>21.6386</v>
      </c>
      <c r="H360" s="6" t="n">
        <v>26.84</v>
      </c>
      <c r="I360" s="6" t="n">
        <v>2233.34</v>
      </c>
      <c r="J360" s="6" t="n">
        <v>0.33</v>
      </c>
      <c r="K360" s="6" t="n">
        <v>259.6629</v>
      </c>
      <c r="L360" s="6" t="n">
        <v>233.98</v>
      </c>
      <c r="M360" s="6" t="n">
        <v>0.87</v>
      </c>
      <c r="N360" s="6" t="n">
        <v>0.93</v>
      </c>
    </row>
    <row collapsed="false" customFormat="false" customHeight="false" hidden="false" ht="12.1" outlineLevel="0" r="361">
      <c r="A361" s="33" t="n">
        <v>46127</v>
      </c>
      <c r="B361" s="16" t="s">
        <v>681</v>
      </c>
      <c r="C361" s="16" t="s">
        <v>24</v>
      </c>
      <c r="D361" s="16" t="s">
        <v>25</v>
      </c>
      <c r="E361" s="7" t="n">
        <v>5</v>
      </c>
      <c r="F361" s="16" t="s">
        <v>19</v>
      </c>
      <c r="G361" s="6" t="n">
        <v>131.226</v>
      </c>
      <c r="H361" s="6" t="n">
        <v>208.53</v>
      </c>
      <c r="I361" s="6" t="n">
        <v>6514.89</v>
      </c>
      <c r="J361" s="6" t="n">
        <v>0.87</v>
      </c>
      <c r="K361" s="6" t="n">
        <v>656.1302</v>
      </c>
      <c r="L361" s="6" t="n">
        <v>590.14</v>
      </c>
      <c r="M361" s="6" t="n">
        <v>1.81</v>
      </c>
      <c r="N361" s="6" t="n">
        <v>0.75</v>
      </c>
    </row>
    <row collapsed="false" customFormat="false" customHeight="false" hidden="false" ht="12.1" outlineLevel="0" r="362">
      <c r="A362" s="33" t="n">
        <v>46129</v>
      </c>
      <c r="B362" s="16" t="s">
        <v>681</v>
      </c>
      <c r="C362" s="16" t="s">
        <v>83</v>
      </c>
      <c r="D362" s="16" t="s">
        <v>84</v>
      </c>
      <c r="E362" s="7" t="n">
        <v>7</v>
      </c>
      <c r="F362" s="16" t="s">
        <v>19</v>
      </c>
      <c r="G362" s="6" t="n">
        <v>46.4125</v>
      </c>
      <c r="H362" s="6" t="n">
        <v>8.66</v>
      </c>
      <c r="I362" s="6" t="n">
        <v>2595.79</v>
      </c>
      <c r="J362" s="6" t="n">
        <v>0.43</v>
      </c>
      <c r="K362" s="6" t="n">
        <v>324.8876</v>
      </c>
      <c r="L362" s="6" t="n">
        <v>292.17</v>
      </c>
      <c r="M362" s="6" t="n">
        <v>1.61</v>
      </c>
      <c r="N362" s="6" t="n">
        <v>6.33</v>
      </c>
    </row>
    <row collapsed="false" customFormat="false" customHeight="false" hidden="false" ht="12.1" outlineLevel="0" r="363">
      <c r="A363" s="33"/>
      <c r="B363" s="16"/>
      <c r="C363" s="16"/>
      <c r="D363" s="16"/>
      <c r="E363" s="7"/>
      <c r="F363" s="16"/>
      <c r="G363" s="6"/>
      <c r="H363" s="6"/>
      <c r="I363" s="6"/>
      <c r="J363" s="6"/>
      <c r="K363" s="6"/>
      <c r="L363" s="6"/>
      <c r="M363" s="6"/>
      <c r="N363" s="6"/>
    </row>
    <row collapsed="false" customFormat="false" customHeight="false" hidden="false" ht="12.1" outlineLevel="0" r="364">
      <c r="A364" s="33" t="n">
        <v>46154</v>
      </c>
      <c r="B364" s="16" t="s">
        <v>681</v>
      </c>
      <c r="C364" s="16" t="s">
        <v>36</v>
      </c>
      <c r="D364" s="16" t="s">
        <v>37</v>
      </c>
      <c r="E364" s="7" t="n">
        <v>2</v>
      </c>
      <c r="F364" s="16" t="s">
        <v>19</v>
      </c>
      <c r="G364" s="6" t="n">
        <v>49.7785</v>
      </c>
      <c r="H364" s="6" t="n">
        <v>323.86</v>
      </c>
      <c r="I364" s="6" t="n">
        <v>13657.33</v>
      </c>
      <c r="J364" s="6" t="n">
        <v>0.13</v>
      </c>
      <c r="K364" s="6" t="n">
        <v>99.557</v>
      </c>
      <c r="L364" s="6" t="n">
        <v>89.9</v>
      </c>
      <c r="M364" s="6" t="n">
        <v>0.33</v>
      </c>
      <c r="N364" s="6" t="n">
        <v>0.19</v>
      </c>
    </row>
    <row collapsed="false" customFormat="false" customHeight="false" hidden="false" ht="12.1" outlineLevel="0" r="365">
      <c r="A365" s="33" t="n">
        <v>46212</v>
      </c>
      <c r="B365" s="16" t="s">
        <v>681</v>
      </c>
      <c r="C365" s="16" t="s">
        <v>52</v>
      </c>
      <c r="D365" s="16" t="s">
        <v>53</v>
      </c>
      <c r="E365" s="7" t="n">
        <v>160</v>
      </c>
      <c r="F365" s="16" t="s">
        <v>44</v>
      </c>
      <c r="G365" s="6" t="n">
        <v>19.57</v>
      </c>
      <c r="H365" s="6" t="n">
        <v>172.79</v>
      </c>
      <c r="I365" s="6" t="n">
        <v>140.78</v>
      </c>
      <c r="J365" s="6" t="n">
        <v>407</v>
      </c>
      <c r="K365" s="6" t="n">
        <v>3131.2</v>
      </c>
      <c r="L365" s="6" t="n">
        <v>2724.2</v>
      </c>
      <c r="M365" s="6" t="n">
        <v>12.09</v>
      </c>
      <c r="N365" s="6" t="n">
        <v>9.85</v>
      </c>
    </row>
    <row collapsed="false" customFormat="false" customHeight="false" hidden="false" ht="12.1" outlineLevel="0" r="366">
      <c r="A366" s="33" t="n">
        <v>46218</v>
      </c>
      <c r="B366" s="16" t="s">
        <v>681</v>
      </c>
      <c r="C366" s="16" t="s">
        <v>73</v>
      </c>
      <c r="D366" s="16" t="s">
        <v>74</v>
      </c>
      <c r="E366" s="7" t="n">
        <v>23</v>
      </c>
      <c r="F366" s="16" t="s">
        <v>44</v>
      </c>
      <c r="G366" s="6" t="n">
        <v>11.61</v>
      </c>
      <c r="H366" s="6" t="n">
        <v>603.9</v>
      </c>
      <c r="I366" s="6" t="n">
        <v>658.9</v>
      </c>
      <c r="J366" s="6" t="n">
        <v>35</v>
      </c>
      <c r="K366" s="6" t="n">
        <v>267.03</v>
      </c>
      <c r="L366" s="6" t="n">
        <v>232.03</v>
      </c>
      <c r="M366" s="6" t="n">
        <v>1.53</v>
      </c>
      <c r="N366" s="6" t="n">
        <v>1.67</v>
      </c>
    </row>
    <row collapsed="false" customFormat="false" customHeight="false" hidden="false" ht="12.1" outlineLevel="0" r="367">
      <c r="A367" s="33" t="n">
        <v>46223</v>
      </c>
      <c r="B367" s="16" t="s">
        <v>681</v>
      </c>
      <c r="C367" s="16" t="s">
        <v>42</v>
      </c>
      <c r="D367" s="16" t="s">
        <v>43</v>
      </c>
      <c r="E367" s="7" t="n">
        <v>130</v>
      </c>
      <c r="F367" s="16" t="s">
        <v>44</v>
      </c>
      <c r="G367" s="6" t="n">
        <v>37.64</v>
      </c>
      <c r="H367" s="6" t="n">
        <v>320.38</v>
      </c>
      <c r="I367" s="6" t="n">
        <v>233.91</v>
      </c>
      <c r="J367" s="6" t="n">
        <v>636</v>
      </c>
      <c r="K367" s="6" t="n">
        <v>4893.2</v>
      </c>
      <c r="L367" s="6" t="n">
        <v>4257.2</v>
      </c>
      <c r="M367" s="6" t="n">
        <v>14</v>
      </c>
      <c r="N367" s="6" t="n">
        <v>10.22</v>
      </c>
    </row>
  </sheetData>
  <autoFilter ref="A1:N36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103</v>
      </c>
      <c r="B1" s="34" t="s">
        <v>671</v>
      </c>
      <c r="C1" s="34" t="s">
        <v>0</v>
      </c>
      <c r="D1" s="34" t="s">
        <v>2</v>
      </c>
      <c r="E1" s="34" t="s">
        <v>6</v>
      </c>
      <c r="F1" s="34" t="s">
        <v>672</v>
      </c>
      <c r="G1" s="34" t="s">
        <v>682</v>
      </c>
      <c r="H1" s="34" t="s">
        <v>676</v>
      </c>
      <c r="I1" s="34" t="s">
        <v>677</v>
      </c>
      <c r="J1" s="34" t="s">
        <v>678</v>
      </c>
    </row>
    <row collapsed="false" customFormat="false" customHeight="false" hidden="false" ht="12.1" outlineLevel="0" r="2">
      <c r="A2" s="35" t="n">
        <v>43741</v>
      </c>
      <c r="B2" s="16" t="s">
        <v>681</v>
      </c>
      <c r="C2" s="16" t="s">
        <v>549</v>
      </c>
      <c r="D2" s="16" t="s">
        <v>683</v>
      </c>
      <c r="E2" s="6" t="n">
        <v>150</v>
      </c>
      <c r="F2" s="7" t="n">
        <v>180</v>
      </c>
      <c r="G2" s="6" t="n">
        <v>3.74</v>
      </c>
      <c r="H2" s="6" t="n">
        <v>0</v>
      </c>
      <c r="I2" s="6" t="n">
        <v>673.2</v>
      </c>
      <c r="J2" s="6" t="n">
        <v>673.2</v>
      </c>
    </row>
    <row collapsed="false" customFormat="false" customHeight="false" hidden="false" ht="12.1" outlineLevel="0" r="3">
      <c r="A3" s="35" t="n">
        <v>43746</v>
      </c>
      <c r="B3" s="16" t="s">
        <v>681</v>
      </c>
      <c r="C3" s="16" t="s">
        <v>548</v>
      </c>
      <c r="D3" s="16" t="s">
        <v>684</v>
      </c>
      <c r="E3" s="6" t="n">
        <v>1000</v>
      </c>
      <c r="F3" s="7" t="n">
        <v>20</v>
      </c>
      <c r="G3" s="6" t="n">
        <v>49.61</v>
      </c>
      <c r="H3" s="6" t="n">
        <v>129</v>
      </c>
      <c r="I3" s="6" t="n">
        <v>992.2</v>
      </c>
      <c r="J3" s="6" t="n">
        <v>863.2</v>
      </c>
    </row>
    <row collapsed="false" customFormat="false" customHeight="false" hidden="false" ht="12.1" outlineLevel="0" r="4">
      <c r="A4" s="35" t="n">
        <v>43747</v>
      </c>
      <c r="B4" s="16" t="s">
        <v>681</v>
      </c>
      <c r="C4" s="16" t="s">
        <v>546</v>
      </c>
      <c r="D4" s="16" t="s">
        <v>685</v>
      </c>
      <c r="E4" s="6" t="n">
        <v>400</v>
      </c>
      <c r="F4" s="7" t="n">
        <v>19</v>
      </c>
      <c r="G4" s="6" t="n">
        <v>12.35</v>
      </c>
      <c r="H4" s="6" t="n">
        <v>0</v>
      </c>
      <c r="I4" s="6" t="n">
        <v>234.65</v>
      </c>
      <c r="J4" s="6" t="n">
        <v>234.65</v>
      </c>
    </row>
    <row collapsed="false" customFormat="false" customHeight="false" hidden="false" ht="12.1" outlineLevel="0" r="5">
      <c r="A5" s="35" t="n">
        <v>43762</v>
      </c>
      <c r="B5" s="16" t="s">
        <v>681</v>
      </c>
      <c r="C5" s="16" t="s">
        <v>545</v>
      </c>
      <c r="D5" s="16" t="s">
        <v>686</v>
      </c>
      <c r="E5" s="6" t="n">
        <v>920</v>
      </c>
      <c r="F5" s="7" t="n">
        <v>10</v>
      </c>
      <c r="G5" s="6" t="n">
        <v>25.8</v>
      </c>
      <c r="H5" s="6" t="n">
        <v>0</v>
      </c>
      <c r="I5" s="6" t="n">
        <v>258</v>
      </c>
      <c r="J5" s="6" t="n">
        <v>258</v>
      </c>
    </row>
    <row collapsed="false" customFormat="false" customHeight="false" hidden="false" ht="12.1" outlineLevel="0" r="6">
      <c r="A6" s="35" t="n">
        <v>43788</v>
      </c>
      <c r="B6" s="16" t="s">
        <v>681</v>
      </c>
      <c r="C6" s="16" t="s">
        <v>550</v>
      </c>
      <c r="D6" s="16" t="s">
        <v>687</v>
      </c>
      <c r="E6" s="6" t="n">
        <v>1000</v>
      </c>
      <c r="F6" s="7" t="n">
        <v>11</v>
      </c>
      <c r="G6" s="6" t="n">
        <v>39.59</v>
      </c>
      <c r="H6" s="6" t="n">
        <v>0</v>
      </c>
      <c r="I6" s="6" t="n">
        <v>435.49</v>
      </c>
      <c r="J6" s="6" t="n">
        <v>435.49</v>
      </c>
    </row>
    <row collapsed="false" customFormat="false" customHeight="false" hidden="false" ht="12.1" outlineLevel="0" r="7">
      <c r="A7" s="35" t="n">
        <v>43832</v>
      </c>
      <c r="B7" s="16" t="s">
        <v>681</v>
      </c>
      <c r="C7" s="16" t="s">
        <v>552</v>
      </c>
      <c r="D7" s="16" t="s">
        <v>688</v>
      </c>
      <c r="E7" s="6" t="n">
        <v>1000</v>
      </c>
      <c r="F7" s="7" t="n">
        <v>24</v>
      </c>
      <c r="G7" s="6" t="n">
        <v>21.19</v>
      </c>
      <c r="H7" s="6" t="n">
        <v>0</v>
      </c>
      <c r="I7" s="6" t="n">
        <v>508.56</v>
      </c>
      <c r="J7" s="6" t="n">
        <v>508.56</v>
      </c>
    </row>
    <row collapsed="false" customFormat="false" customHeight="false" hidden="false" ht="12.1" outlineLevel="0" r="8">
      <c r="A8" s="35" t="n">
        <v>43838</v>
      </c>
      <c r="B8" s="16" t="s">
        <v>681</v>
      </c>
      <c r="C8" s="16" t="s">
        <v>546</v>
      </c>
      <c r="D8" s="16" t="s">
        <v>685</v>
      </c>
      <c r="E8" s="6" t="n">
        <v>200</v>
      </c>
      <c r="F8" s="7" t="n">
        <v>19</v>
      </c>
      <c r="G8" s="6" t="n">
        <v>6.18</v>
      </c>
      <c r="H8" s="6" t="n">
        <v>0</v>
      </c>
      <c r="I8" s="6" t="n">
        <v>117.42</v>
      </c>
      <c r="J8" s="6" t="n">
        <v>117.42</v>
      </c>
    </row>
    <row collapsed="false" customFormat="false" customHeight="false" hidden="false" ht="12.1" outlineLevel="0" r="9">
      <c r="A9" s="35" t="n">
        <v>43846</v>
      </c>
      <c r="B9" s="16" t="s">
        <v>681</v>
      </c>
      <c r="C9" s="16" t="s">
        <v>94</v>
      </c>
      <c r="D9" s="16" t="s">
        <v>96</v>
      </c>
      <c r="E9" s="6" t="n">
        <v>1000</v>
      </c>
      <c r="F9" s="7" t="n">
        <v>20</v>
      </c>
      <c r="G9" s="6" t="n">
        <v>23.31</v>
      </c>
      <c r="H9" s="6" t="n">
        <v>0</v>
      </c>
      <c r="I9" s="6" t="n">
        <v>466.2</v>
      </c>
      <c r="J9" s="6" t="n">
        <v>466.2</v>
      </c>
    </row>
    <row collapsed="false" customFormat="false" customHeight="false" hidden="false" ht="12.1" outlineLevel="0" r="10">
      <c r="A10" s="35" t="n">
        <v>43851</v>
      </c>
      <c r="B10" s="16" t="s">
        <v>681</v>
      </c>
      <c r="C10" s="16" t="s">
        <v>553</v>
      </c>
      <c r="D10" s="16" t="s">
        <v>689</v>
      </c>
      <c r="E10" s="6" t="n">
        <v>1000</v>
      </c>
      <c r="F10" s="7" t="n">
        <v>20</v>
      </c>
      <c r="G10" s="6" t="n">
        <v>29.92</v>
      </c>
      <c r="H10" s="6" t="n">
        <v>10</v>
      </c>
      <c r="I10" s="6" t="n">
        <v>598.4</v>
      </c>
      <c r="J10" s="6" t="n">
        <v>588.4</v>
      </c>
    </row>
    <row collapsed="false" customFormat="false" customHeight="false" hidden="false" ht="12.1" outlineLevel="0" r="11">
      <c r="A11" s="35" t="n">
        <v>43853</v>
      </c>
      <c r="B11" s="16" t="s">
        <v>681</v>
      </c>
      <c r="C11" s="16" t="s">
        <v>545</v>
      </c>
      <c r="D11" s="16" t="s">
        <v>686</v>
      </c>
      <c r="E11" s="6" t="n">
        <v>840</v>
      </c>
      <c r="F11" s="7" t="n">
        <v>10</v>
      </c>
      <c r="G11" s="6" t="n">
        <v>23.56</v>
      </c>
      <c r="H11" s="6" t="n">
        <v>0</v>
      </c>
      <c r="I11" s="6" t="n">
        <v>235.6</v>
      </c>
      <c r="J11" s="6" t="n">
        <v>235.6</v>
      </c>
    </row>
    <row collapsed="false" customFormat="false" customHeight="false" hidden="false" ht="12.1" outlineLevel="0" r="12">
      <c r="A12" s="35" t="n">
        <v>43877</v>
      </c>
      <c r="B12" s="16" t="s">
        <v>681</v>
      </c>
      <c r="C12" s="16" t="s">
        <v>547</v>
      </c>
      <c r="D12" s="16" t="s">
        <v>690</v>
      </c>
      <c r="E12" s="6" t="n">
        <v>1000</v>
      </c>
      <c r="F12" s="7" t="n">
        <v>20</v>
      </c>
      <c r="G12" s="6" t="n">
        <v>35.9</v>
      </c>
      <c r="H12" s="6" t="n">
        <v>0</v>
      </c>
      <c r="I12" s="6" t="n">
        <v>718</v>
      </c>
      <c r="J12" s="6" t="n">
        <v>718</v>
      </c>
    </row>
    <row collapsed="false" customFormat="false" customHeight="false" hidden="false" ht="12.1" outlineLevel="0" r="13">
      <c r="A13" s="35" t="n">
        <v>43923</v>
      </c>
      <c r="B13" s="16" t="s">
        <v>681</v>
      </c>
      <c r="C13" s="16" t="s">
        <v>552</v>
      </c>
      <c r="D13" s="16" t="s">
        <v>688</v>
      </c>
      <c r="E13" s="6" t="n">
        <v>1000</v>
      </c>
      <c r="F13" s="7" t="n">
        <v>24</v>
      </c>
      <c r="G13" s="6" t="n">
        <v>21.19</v>
      </c>
      <c r="H13" s="6" t="n">
        <v>0</v>
      </c>
      <c r="I13" s="6" t="n">
        <v>508.56</v>
      </c>
      <c r="J13" s="6" t="n">
        <v>508.56</v>
      </c>
    </row>
    <row collapsed="false" customFormat="false" customHeight="false" hidden="false" ht="12.1" outlineLevel="0" r="14">
      <c r="A14" s="35" t="n">
        <v>43927</v>
      </c>
      <c r="B14" s="16" t="s">
        <v>681</v>
      </c>
      <c r="C14" s="16" t="s">
        <v>548</v>
      </c>
      <c r="D14" s="16" t="s">
        <v>684</v>
      </c>
      <c r="E14" s="6" t="n">
        <v>1000</v>
      </c>
      <c r="F14" s="7" t="n">
        <v>20</v>
      </c>
      <c r="G14" s="6" t="n">
        <v>49.61</v>
      </c>
      <c r="H14" s="6" t="n">
        <v>129</v>
      </c>
      <c r="I14" s="6" t="n">
        <v>992.2</v>
      </c>
      <c r="J14" s="6" t="n">
        <v>863.2</v>
      </c>
    </row>
    <row collapsed="false" customFormat="false" customHeight="false" hidden="false" ht="12.1" outlineLevel="0" r="15">
      <c r="A15" s="35" t="n">
        <v>43937</v>
      </c>
      <c r="B15" s="16" t="s">
        <v>681</v>
      </c>
      <c r="C15" s="16" t="s">
        <v>94</v>
      </c>
      <c r="D15" s="16" t="s">
        <v>96</v>
      </c>
      <c r="E15" s="6" t="n">
        <v>1000</v>
      </c>
      <c r="F15" s="7" t="n">
        <v>20</v>
      </c>
      <c r="G15" s="6" t="n">
        <v>23.31</v>
      </c>
      <c r="H15" s="6" t="n">
        <v>0</v>
      </c>
      <c r="I15" s="6" t="n">
        <v>466.2</v>
      </c>
      <c r="J15" s="6" t="n">
        <v>466.2</v>
      </c>
    </row>
    <row collapsed="false" customFormat="false" customHeight="false" hidden="false" ht="12.1" outlineLevel="0" r="16">
      <c r="A16" s="35" t="n">
        <v>43942</v>
      </c>
      <c r="B16" s="16" t="s">
        <v>681</v>
      </c>
      <c r="C16" s="16" t="s">
        <v>553</v>
      </c>
      <c r="D16" s="16" t="s">
        <v>689</v>
      </c>
      <c r="E16" s="6" t="n">
        <v>1000</v>
      </c>
      <c r="F16" s="7" t="n">
        <v>20</v>
      </c>
      <c r="G16" s="6" t="n">
        <v>29.92</v>
      </c>
      <c r="H16" s="6" t="n">
        <v>17</v>
      </c>
      <c r="I16" s="6" t="n">
        <v>598.4</v>
      </c>
      <c r="J16" s="6" t="n">
        <v>581.4</v>
      </c>
    </row>
    <row collapsed="false" customFormat="false" customHeight="false" hidden="false" ht="12.1" outlineLevel="0" r="17">
      <c r="A17" s="35" t="n">
        <v>43970</v>
      </c>
      <c r="B17" s="16" t="s">
        <v>681</v>
      </c>
      <c r="C17" s="16" t="s">
        <v>550</v>
      </c>
      <c r="D17" s="16" t="s">
        <v>687</v>
      </c>
      <c r="E17" s="6" t="n">
        <v>1000</v>
      </c>
      <c r="F17" s="7" t="n">
        <v>11</v>
      </c>
      <c r="G17" s="6" t="n">
        <v>37.25</v>
      </c>
      <c r="H17" s="6" t="n">
        <v>0</v>
      </c>
      <c r="I17" s="6" t="n">
        <v>409.75</v>
      </c>
      <c r="J17" s="6" t="n">
        <v>409.75</v>
      </c>
    </row>
    <row collapsed="false" customFormat="false" customHeight="false" hidden="false" ht="12.1" outlineLevel="0" r="18">
      <c r="A18" s="35" t="n">
        <v>44014</v>
      </c>
      <c r="B18" s="16" t="s">
        <v>681</v>
      </c>
      <c r="C18" s="16" t="s">
        <v>552</v>
      </c>
      <c r="D18" s="16" t="s">
        <v>688</v>
      </c>
      <c r="E18" s="6" t="n">
        <v>1000</v>
      </c>
      <c r="F18" s="7" t="n">
        <v>24</v>
      </c>
      <c r="G18" s="6" t="n">
        <v>21.19</v>
      </c>
      <c r="H18" s="6" t="n">
        <v>0</v>
      </c>
      <c r="I18" s="6" t="n">
        <v>508.56</v>
      </c>
      <c r="J18" s="6" t="n">
        <v>508.56</v>
      </c>
    </row>
    <row collapsed="false" customFormat="false" customHeight="false" hidden="false" ht="12.1" outlineLevel="0" r="19">
      <c r="A19" s="35" t="n">
        <v>44028</v>
      </c>
      <c r="B19" s="16" t="s">
        <v>681</v>
      </c>
      <c r="C19" s="16" t="s">
        <v>94</v>
      </c>
      <c r="D19" s="16" t="s">
        <v>96</v>
      </c>
      <c r="E19" s="6" t="n">
        <v>1000</v>
      </c>
      <c r="F19" s="7" t="n">
        <v>20</v>
      </c>
      <c r="G19" s="6" t="n">
        <v>23.31</v>
      </c>
      <c r="H19" s="6" t="n">
        <v>0</v>
      </c>
      <c r="I19" s="6" t="n">
        <v>466.2</v>
      </c>
      <c r="J19" s="6" t="n">
        <v>466.2</v>
      </c>
    </row>
    <row collapsed="false" customFormat="false" customHeight="false" hidden="false" ht="12.1" outlineLevel="0" r="20">
      <c r="A20" s="35" t="n">
        <v>44033</v>
      </c>
      <c r="B20" s="16" t="s">
        <v>681</v>
      </c>
      <c r="C20" s="16" t="s">
        <v>553</v>
      </c>
      <c r="D20" s="16" t="s">
        <v>689</v>
      </c>
      <c r="E20" s="6" t="n">
        <v>1000</v>
      </c>
      <c r="F20" s="7" t="n">
        <v>20</v>
      </c>
      <c r="G20" s="6" t="n">
        <v>29.92</v>
      </c>
      <c r="H20" s="6" t="n">
        <v>31</v>
      </c>
      <c r="I20" s="6" t="n">
        <v>598.4</v>
      </c>
      <c r="J20" s="6" t="n">
        <v>567.4</v>
      </c>
    </row>
    <row collapsed="false" customFormat="false" customHeight="false" hidden="false" ht="12.1" outlineLevel="0" r="21">
      <c r="A21" s="35" t="n">
        <v>44059</v>
      </c>
      <c r="B21" s="16" t="s">
        <v>681</v>
      </c>
      <c r="C21" s="16" t="s">
        <v>547</v>
      </c>
      <c r="D21" s="16" t="s">
        <v>690</v>
      </c>
      <c r="E21" s="6" t="n">
        <v>1000</v>
      </c>
      <c r="F21" s="7" t="n">
        <v>20</v>
      </c>
      <c r="G21" s="6" t="n">
        <v>35.9</v>
      </c>
      <c r="H21" s="6" t="n">
        <v>0</v>
      </c>
      <c r="I21" s="6" t="n">
        <v>718</v>
      </c>
      <c r="J21" s="6" t="n">
        <v>718</v>
      </c>
    </row>
    <row collapsed="false" customFormat="false" customHeight="false" hidden="false" ht="12.1" outlineLevel="0" r="22">
      <c r="A22" s="35" t="n">
        <v>44109</v>
      </c>
      <c r="B22" s="16" t="s">
        <v>681</v>
      </c>
      <c r="C22" s="16" t="s">
        <v>548</v>
      </c>
      <c r="D22" s="16" t="s">
        <v>684</v>
      </c>
      <c r="E22" s="6" t="n">
        <v>1000</v>
      </c>
      <c r="F22" s="7" t="n">
        <v>20</v>
      </c>
      <c r="G22" s="6" t="n">
        <v>49.61</v>
      </c>
      <c r="H22" s="6" t="n">
        <v>129</v>
      </c>
      <c r="I22" s="6" t="n">
        <v>992.2</v>
      </c>
      <c r="J22" s="6" t="n">
        <v>863.2</v>
      </c>
    </row>
    <row collapsed="false" customFormat="false" customHeight="false" hidden="false" ht="12.1" outlineLevel="0" r="23">
      <c r="A23" s="35" t="n">
        <v>44119</v>
      </c>
      <c r="B23" s="16" t="s">
        <v>681</v>
      </c>
      <c r="C23" s="16" t="s">
        <v>94</v>
      </c>
      <c r="D23" s="16" t="s">
        <v>96</v>
      </c>
      <c r="E23" s="6" t="n">
        <v>1000</v>
      </c>
      <c r="F23" s="7" t="n">
        <v>20</v>
      </c>
      <c r="G23" s="6" t="n">
        <v>23.31</v>
      </c>
      <c r="H23" s="6" t="n">
        <v>2</v>
      </c>
      <c r="I23" s="6" t="n">
        <v>466.2</v>
      </c>
      <c r="J23" s="6" t="n">
        <v>464.2</v>
      </c>
    </row>
    <row collapsed="false" customFormat="false" customHeight="false" hidden="false" ht="12.1" outlineLevel="0" r="24">
      <c r="A24" s="35" t="n">
        <v>44124</v>
      </c>
      <c r="B24" s="16" t="s">
        <v>681</v>
      </c>
      <c r="C24" s="16" t="s">
        <v>553</v>
      </c>
      <c r="D24" s="16" t="s">
        <v>689</v>
      </c>
      <c r="E24" s="6" t="n">
        <v>1000</v>
      </c>
      <c r="F24" s="7" t="n">
        <v>20</v>
      </c>
      <c r="G24" s="6" t="n">
        <v>29.92</v>
      </c>
      <c r="H24" s="6" t="n">
        <v>48</v>
      </c>
      <c r="I24" s="6" t="n">
        <v>598.4</v>
      </c>
      <c r="J24" s="6" t="n">
        <v>550.4</v>
      </c>
    </row>
    <row collapsed="false" customFormat="false" customHeight="false" hidden="false" ht="12.1" outlineLevel="0" r="25">
      <c r="A25" s="35" t="n">
        <v>44210</v>
      </c>
      <c r="B25" s="16" t="s">
        <v>681</v>
      </c>
      <c r="C25" s="16" t="s">
        <v>94</v>
      </c>
      <c r="D25" s="16" t="s">
        <v>96</v>
      </c>
      <c r="E25" s="6" t="n">
        <v>1000</v>
      </c>
      <c r="F25" s="7" t="n">
        <v>20</v>
      </c>
      <c r="G25" s="6" t="n">
        <v>23.31</v>
      </c>
      <c r="H25" s="6" t="n">
        <v>61</v>
      </c>
      <c r="I25" s="6" t="n">
        <v>466.2</v>
      </c>
      <c r="J25" s="6" t="n">
        <v>405.2</v>
      </c>
    </row>
    <row collapsed="false" customFormat="false" customHeight="false" hidden="false" ht="12.1" outlineLevel="0" r="26">
      <c r="A26" s="35" t="n">
        <v>44215</v>
      </c>
      <c r="B26" s="16" t="s">
        <v>681</v>
      </c>
      <c r="C26" s="16" t="s">
        <v>553</v>
      </c>
      <c r="D26" s="16" t="s">
        <v>689</v>
      </c>
      <c r="E26" s="6" t="n">
        <v>1000</v>
      </c>
      <c r="F26" s="7" t="n">
        <v>20</v>
      </c>
      <c r="G26" s="6" t="n">
        <v>29.92</v>
      </c>
      <c r="H26" s="6" t="n">
        <v>78</v>
      </c>
      <c r="I26" s="6" t="n">
        <v>598.4</v>
      </c>
      <c r="J26" s="6" t="n">
        <v>520.4</v>
      </c>
    </row>
    <row collapsed="false" customFormat="false" customHeight="false" hidden="false" ht="12.1" outlineLevel="0" r="27">
      <c r="A27" s="35" t="n">
        <v>44241</v>
      </c>
      <c r="B27" s="16" t="s">
        <v>681</v>
      </c>
      <c r="C27" s="16" t="s">
        <v>547</v>
      </c>
      <c r="D27" s="16" t="s">
        <v>690</v>
      </c>
      <c r="E27" s="6" t="n">
        <v>1000</v>
      </c>
      <c r="F27" s="7" t="n">
        <v>20</v>
      </c>
      <c r="G27" s="6" t="n">
        <v>35.9</v>
      </c>
      <c r="H27" s="6" t="n">
        <v>93</v>
      </c>
      <c r="I27" s="6" t="n">
        <v>718</v>
      </c>
      <c r="J27" s="6" t="n">
        <v>625</v>
      </c>
    </row>
    <row collapsed="false" customFormat="false" customHeight="false" hidden="false" ht="12.1" outlineLevel="0" r="28">
      <c r="A28" s="35" t="n">
        <v>44291</v>
      </c>
      <c r="B28" s="16" t="s">
        <v>681</v>
      </c>
      <c r="C28" s="16" t="s">
        <v>548</v>
      </c>
      <c r="D28" s="16" t="s">
        <v>684</v>
      </c>
      <c r="E28" s="6" t="n">
        <v>1000</v>
      </c>
      <c r="F28" s="7" t="n">
        <v>20</v>
      </c>
      <c r="G28" s="6" t="n">
        <v>49.61</v>
      </c>
      <c r="H28" s="6" t="n">
        <v>129</v>
      </c>
      <c r="I28" s="6" t="n">
        <v>992.2</v>
      </c>
      <c r="J28" s="6" t="n">
        <v>863.2</v>
      </c>
    </row>
    <row collapsed="false" customFormat="false" customHeight="false" hidden="false" ht="12.1" outlineLevel="0" r="29">
      <c r="A29" s="35" t="n">
        <v>44301</v>
      </c>
      <c r="B29" s="16" t="s">
        <v>681</v>
      </c>
      <c r="C29" s="16" t="s">
        <v>94</v>
      </c>
      <c r="D29" s="16" t="s">
        <v>96</v>
      </c>
      <c r="E29" s="6" t="n">
        <v>1000</v>
      </c>
      <c r="F29" s="7" t="n">
        <v>20</v>
      </c>
      <c r="G29" s="6" t="n">
        <v>23.31</v>
      </c>
      <c r="H29" s="6" t="n">
        <v>61</v>
      </c>
      <c r="I29" s="6" t="n">
        <v>466.2</v>
      </c>
      <c r="J29" s="6" t="n">
        <v>405.2</v>
      </c>
    </row>
    <row collapsed="false" customFormat="false" customHeight="false" hidden="false" ht="12.1" outlineLevel="0" r="30">
      <c r="A30" s="35" t="n">
        <v>44306</v>
      </c>
      <c r="B30" s="16" t="s">
        <v>681</v>
      </c>
      <c r="C30" s="16" t="s">
        <v>553</v>
      </c>
      <c r="D30" s="16" t="s">
        <v>689</v>
      </c>
      <c r="E30" s="6" t="n">
        <v>1000</v>
      </c>
      <c r="F30" s="7" t="n">
        <v>20</v>
      </c>
      <c r="G30" s="6" t="n">
        <v>29.92</v>
      </c>
      <c r="H30" s="6" t="n">
        <v>78</v>
      </c>
      <c r="I30" s="6" t="n">
        <v>598.4</v>
      </c>
      <c r="J30" s="6" t="n">
        <v>520.4</v>
      </c>
    </row>
    <row collapsed="false" customFormat="false" customHeight="false" hidden="false" ht="12.1" outlineLevel="0" r="31">
      <c r="A31" s="35" t="n">
        <v>44392</v>
      </c>
      <c r="B31" s="16" t="s">
        <v>681</v>
      </c>
      <c r="C31" s="16" t="s">
        <v>94</v>
      </c>
      <c r="D31" s="16" t="s">
        <v>96</v>
      </c>
      <c r="E31" s="6" t="n">
        <v>1000</v>
      </c>
      <c r="F31" s="7" t="n">
        <v>20</v>
      </c>
      <c r="G31" s="6" t="n">
        <v>23.31</v>
      </c>
      <c r="H31" s="6" t="n">
        <v>61</v>
      </c>
      <c r="I31" s="6" t="n">
        <v>466.2</v>
      </c>
      <c r="J31" s="6" t="n">
        <v>405.2</v>
      </c>
    </row>
    <row collapsed="false" customFormat="false" customHeight="false" hidden="false" ht="12.1" outlineLevel="0" r="32">
      <c r="A32" s="35" t="n">
        <v>44397</v>
      </c>
      <c r="B32" s="16" t="s">
        <v>681</v>
      </c>
      <c r="C32" s="16" t="s">
        <v>553</v>
      </c>
      <c r="D32" s="16" t="s">
        <v>689</v>
      </c>
      <c r="E32" s="6" t="n">
        <v>1000</v>
      </c>
      <c r="F32" s="7" t="n">
        <v>20</v>
      </c>
      <c r="G32" s="6" t="n">
        <v>29.92</v>
      </c>
      <c r="H32" s="6" t="n">
        <v>78</v>
      </c>
      <c r="I32" s="6" t="n">
        <v>598.4</v>
      </c>
      <c r="J32" s="6" t="n">
        <v>520.4</v>
      </c>
    </row>
    <row collapsed="false" customFormat="false" customHeight="false" hidden="false" ht="12.1" outlineLevel="0" r="33">
      <c r="A33" s="35" t="n">
        <v>44473</v>
      </c>
      <c r="B33" s="16" t="s">
        <v>681</v>
      </c>
      <c r="C33" s="16" t="s">
        <v>548</v>
      </c>
      <c r="D33" s="16" t="s">
        <v>684</v>
      </c>
      <c r="E33" s="6" t="n">
        <v>1000</v>
      </c>
      <c r="F33" s="7" t="n">
        <v>20</v>
      </c>
      <c r="G33" s="6" t="n">
        <v>49.61</v>
      </c>
      <c r="H33" s="6" t="n">
        <v>129</v>
      </c>
      <c r="I33" s="6" t="n">
        <v>992.2</v>
      </c>
      <c r="J33" s="6" t="n">
        <v>863.2</v>
      </c>
    </row>
    <row collapsed="false" customFormat="false" customHeight="false" hidden="false" ht="12.1" outlineLevel="0" r="34">
      <c r="A34" s="35" t="n">
        <v>44483</v>
      </c>
      <c r="B34" s="16" t="s">
        <v>681</v>
      </c>
      <c r="C34" s="16" t="s">
        <v>94</v>
      </c>
      <c r="D34" s="16" t="s">
        <v>96</v>
      </c>
      <c r="E34" s="6" t="n">
        <v>1000</v>
      </c>
      <c r="F34" s="7" t="n">
        <v>20</v>
      </c>
      <c r="G34" s="6" t="n">
        <v>23.31</v>
      </c>
      <c r="H34" s="6" t="n">
        <v>61</v>
      </c>
      <c r="I34" s="6" t="n">
        <v>466.2</v>
      </c>
      <c r="J34" s="6" t="n">
        <v>405.2</v>
      </c>
    </row>
    <row collapsed="false" customFormat="false" customHeight="false" hidden="false" ht="12.1" outlineLevel="0" r="35">
      <c r="A35" s="35" t="n">
        <v>44488</v>
      </c>
      <c r="B35" s="16" t="s">
        <v>681</v>
      </c>
      <c r="C35" s="16" t="s">
        <v>553</v>
      </c>
      <c r="D35" s="16" t="s">
        <v>689</v>
      </c>
      <c r="E35" s="6" t="n">
        <v>1000</v>
      </c>
      <c r="F35" s="7" t="n">
        <v>20</v>
      </c>
      <c r="G35" s="6" t="n">
        <v>29.92</v>
      </c>
      <c r="H35" s="6" t="n">
        <v>78</v>
      </c>
      <c r="I35" s="6" t="n">
        <v>598.4</v>
      </c>
      <c r="J35" s="6" t="n">
        <v>520.4</v>
      </c>
    </row>
    <row collapsed="false" customFormat="false" customHeight="false" hidden="false" ht="12.1" outlineLevel="0" r="36">
      <c r="A36" s="35" t="n">
        <v>44574</v>
      </c>
      <c r="B36" s="16" t="s">
        <v>681</v>
      </c>
      <c r="C36" s="16" t="s">
        <v>94</v>
      </c>
      <c r="D36" s="16" t="s">
        <v>96</v>
      </c>
      <c r="E36" s="6" t="n">
        <v>1000</v>
      </c>
      <c r="F36" s="7" t="n">
        <v>20</v>
      </c>
      <c r="G36" s="6" t="n">
        <v>23.31</v>
      </c>
      <c r="H36" s="6" t="n">
        <v>61</v>
      </c>
      <c r="I36" s="6" t="n">
        <v>466.2</v>
      </c>
      <c r="J36" s="6" t="n">
        <v>405.2</v>
      </c>
    </row>
    <row collapsed="false" customFormat="false" customHeight="false" hidden="false" ht="12.1" outlineLevel="0" r="37">
      <c r="A37" s="35" t="n">
        <v>44579</v>
      </c>
      <c r="B37" s="16" t="s">
        <v>681</v>
      </c>
      <c r="C37" s="16" t="s">
        <v>553</v>
      </c>
      <c r="D37" s="16" t="s">
        <v>689</v>
      </c>
      <c r="E37" s="6" t="n">
        <v>1000</v>
      </c>
      <c r="F37" s="7" t="n">
        <v>20</v>
      </c>
      <c r="G37" s="6" t="n">
        <v>29.92</v>
      </c>
      <c r="H37" s="6" t="n">
        <v>78</v>
      </c>
      <c r="I37" s="6" t="n">
        <v>598.4</v>
      </c>
      <c r="J37" s="6" t="n">
        <v>520.4</v>
      </c>
    </row>
    <row collapsed="false" customFormat="false" customHeight="false" hidden="false" ht="12.1" outlineLevel="0" r="38">
      <c r="A38" s="35" t="n">
        <v>44655</v>
      </c>
      <c r="B38" s="16" t="s">
        <v>681</v>
      </c>
      <c r="C38" s="16" t="s">
        <v>548</v>
      </c>
      <c r="D38" s="16" t="s">
        <v>684</v>
      </c>
      <c r="E38" s="6" t="n">
        <v>1000</v>
      </c>
      <c r="F38" s="7" t="n">
        <v>20</v>
      </c>
      <c r="G38" s="6" t="n">
        <v>49.61</v>
      </c>
      <c r="H38" s="6" t="n">
        <v>129</v>
      </c>
      <c r="I38" s="6" t="n">
        <v>992.2</v>
      </c>
      <c r="J38" s="6" t="n">
        <v>863.2</v>
      </c>
    </row>
    <row collapsed="false" customFormat="false" customHeight="false" hidden="false" ht="12.1" outlineLevel="0" r="39">
      <c r="A39" s="35" t="n">
        <v>44665</v>
      </c>
      <c r="B39" s="16" t="s">
        <v>681</v>
      </c>
      <c r="C39" s="16" t="s">
        <v>94</v>
      </c>
      <c r="D39" s="16" t="s">
        <v>96</v>
      </c>
      <c r="E39" s="6" t="n">
        <v>1000</v>
      </c>
      <c r="F39" s="7" t="n">
        <v>20</v>
      </c>
      <c r="G39" s="6" t="n">
        <v>23.31</v>
      </c>
      <c r="H39" s="6" t="n">
        <v>61</v>
      </c>
      <c r="I39" s="6" t="n">
        <v>466.2</v>
      </c>
      <c r="J39" s="6" t="n">
        <v>405.2</v>
      </c>
    </row>
    <row collapsed="false" customFormat="false" customHeight="false" hidden="false" ht="12.1" outlineLevel="0" r="40">
      <c r="A40" s="35" t="n">
        <v>44670</v>
      </c>
      <c r="B40" s="16" t="s">
        <v>681</v>
      </c>
      <c r="C40" s="16" t="s">
        <v>553</v>
      </c>
      <c r="D40" s="16" t="s">
        <v>689</v>
      </c>
      <c r="E40" s="6" t="n">
        <v>1000</v>
      </c>
      <c r="F40" s="7" t="n">
        <v>20</v>
      </c>
      <c r="G40" s="6" t="n">
        <v>29.92</v>
      </c>
      <c r="H40" s="6" t="n">
        <v>78</v>
      </c>
      <c r="I40" s="6" t="n">
        <v>598.4</v>
      </c>
      <c r="J40" s="6" t="n">
        <v>520.4</v>
      </c>
    </row>
    <row collapsed="false" customFormat="false" customHeight="false" hidden="false" ht="12.1" outlineLevel="0" r="41">
      <c r="A41" s="35" t="n">
        <v>44756</v>
      </c>
      <c r="B41" s="16" t="s">
        <v>681</v>
      </c>
      <c r="C41" s="16" t="s">
        <v>94</v>
      </c>
      <c r="D41" s="16" t="s">
        <v>96</v>
      </c>
      <c r="E41" s="6" t="n">
        <v>1000</v>
      </c>
      <c r="F41" s="7" t="n">
        <v>20</v>
      </c>
      <c r="G41" s="6" t="n">
        <v>24.68</v>
      </c>
      <c r="H41" s="6" t="n">
        <v>64</v>
      </c>
      <c r="I41" s="6" t="n">
        <v>493.6</v>
      </c>
      <c r="J41" s="6" t="n">
        <v>429.6</v>
      </c>
    </row>
    <row collapsed="false" customFormat="false" customHeight="false" hidden="false" ht="12.1" outlineLevel="0" r="42">
      <c r="A42" s="35" t="n">
        <v>44761</v>
      </c>
      <c r="B42" s="16" t="s">
        <v>681</v>
      </c>
      <c r="C42" s="16" t="s">
        <v>553</v>
      </c>
      <c r="D42" s="16" t="s">
        <v>689</v>
      </c>
      <c r="E42" s="6" t="n">
        <v>1000</v>
      </c>
      <c r="F42" s="7" t="n">
        <v>20</v>
      </c>
      <c r="G42" s="6" t="n">
        <v>29.92</v>
      </c>
      <c r="H42" s="6" t="n">
        <v>78</v>
      </c>
      <c r="I42" s="6" t="n">
        <v>598.4</v>
      </c>
      <c r="J42" s="6" t="n">
        <v>520.4</v>
      </c>
    </row>
    <row collapsed="false" customFormat="false" customHeight="false" hidden="false" ht="12.1" outlineLevel="0" r="43">
      <c r="A43" s="35" t="n">
        <v>44847</v>
      </c>
      <c r="B43" s="16" t="s">
        <v>681</v>
      </c>
      <c r="C43" s="16" t="s">
        <v>94</v>
      </c>
      <c r="D43" s="16" t="s">
        <v>96</v>
      </c>
      <c r="E43" s="6" t="n">
        <v>1000</v>
      </c>
      <c r="F43" s="7" t="n">
        <v>20</v>
      </c>
      <c r="G43" s="6" t="n">
        <v>24.68</v>
      </c>
      <c r="H43" s="6" t="n">
        <v>64</v>
      </c>
      <c r="I43" s="6" t="n">
        <v>493.6</v>
      </c>
      <c r="J43" s="6" t="n">
        <v>429.6</v>
      </c>
    </row>
    <row collapsed="false" customFormat="false" customHeight="false" hidden="false" ht="12.1" outlineLevel="0" r="44">
      <c r="A44" s="35" t="n">
        <v>44852</v>
      </c>
      <c r="B44" s="16" t="s">
        <v>681</v>
      </c>
      <c r="C44" s="16" t="s">
        <v>553</v>
      </c>
      <c r="D44" s="16" t="s">
        <v>689</v>
      </c>
      <c r="E44" s="6" t="n">
        <v>1000</v>
      </c>
      <c r="F44" s="7" t="n">
        <v>20</v>
      </c>
      <c r="G44" s="6" t="n">
        <v>29.92</v>
      </c>
      <c r="H44" s="6" t="n">
        <v>78</v>
      </c>
      <c r="I44" s="6" t="n">
        <v>598.4</v>
      </c>
      <c r="J44" s="6" t="n">
        <v>520.4</v>
      </c>
    </row>
    <row collapsed="false" customFormat="false" customHeight="false" hidden="false" ht="12.1" outlineLevel="0" r="45">
      <c r="A45" s="35" t="n">
        <v>44938</v>
      </c>
      <c r="B45" s="16" t="s">
        <v>681</v>
      </c>
      <c r="C45" s="16" t="s">
        <v>94</v>
      </c>
      <c r="D45" s="16" t="s">
        <v>96</v>
      </c>
      <c r="E45" s="6" t="n">
        <v>1000</v>
      </c>
      <c r="F45" s="7" t="n">
        <v>20</v>
      </c>
      <c r="G45" s="6" t="n">
        <v>24.68</v>
      </c>
      <c r="H45" s="6" t="n">
        <v>64</v>
      </c>
      <c r="I45" s="6" t="n">
        <v>493.6</v>
      </c>
      <c r="J45" s="6" t="n">
        <v>429.6</v>
      </c>
    </row>
    <row collapsed="false" customFormat="false" customHeight="false" hidden="false" ht="12.1" outlineLevel="0" r="46">
      <c r="A46" s="35" t="n">
        <v>45029</v>
      </c>
      <c r="B46" s="16" t="s">
        <v>681</v>
      </c>
      <c r="C46" s="16" t="s">
        <v>94</v>
      </c>
      <c r="D46" s="16" t="s">
        <v>96</v>
      </c>
      <c r="E46" s="6" t="n">
        <v>1000</v>
      </c>
      <c r="F46" s="7" t="n">
        <v>20</v>
      </c>
      <c r="G46" s="6" t="n">
        <v>24.68</v>
      </c>
      <c r="H46" s="6" t="n">
        <v>64</v>
      </c>
      <c r="I46" s="6" t="n">
        <v>493.6</v>
      </c>
      <c r="J46" s="6" t="n">
        <v>429.6</v>
      </c>
    </row>
    <row collapsed="false" customFormat="false" customHeight="false" hidden="false" ht="12.1" outlineLevel="0" r="47">
      <c r="A47" s="35" t="n">
        <v>45120</v>
      </c>
      <c r="B47" s="16" t="s">
        <v>681</v>
      </c>
      <c r="C47" s="16" t="s">
        <v>94</v>
      </c>
      <c r="D47" s="16" t="s">
        <v>96</v>
      </c>
      <c r="E47" s="6" t="n">
        <v>1000</v>
      </c>
      <c r="F47" s="7" t="n">
        <v>20</v>
      </c>
      <c r="G47" s="6" t="n">
        <v>24.68</v>
      </c>
      <c r="H47" s="6" t="n">
        <v>64</v>
      </c>
      <c r="I47" s="6" t="n">
        <v>493.6</v>
      </c>
      <c r="J47" s="6" t="n">
        <v>429.6</v>
      </c>
    </row>
    <row collapsed="false" customFormat="false" customHeight="false" hidden="false" ht="12.1" outlineLevel="0" r="48">
      <c r="A48" s="35" t="n">
        <v>45211</v>
      </c>
      <c r="B48" s="16" t="s">
        <v>681</v>
      </c>
      <c r="C48" s="16" t="s">
        <v>94</v>
      </c>
      <c r="D48" s="16" t="s">
        <v>96</v>
      </c>
      <c r="E48" s="6" t="n">
        <v>1000</v>
      </c>
      <c r="F48" s="7" t="n">
        <v>20</v>
      </c>
      <c r="G48" s="6" t="n">
        <v>24.68</v>
      </c>
      <c r="H48" s="6" t="n">
        <v>64</v>
      </c>
      <c r="I48" s="6" t="n">
        <v>493.6</v>
      </c>
      <c r="J48" s="6" t="n">
        <v>429.6</v>
      </c>
    </row>
    <row collapsed="false" customFormat="false" customHeight="false" hidden="false" ht="12.1" outlineLevel="0" r="49">
      <c r="A49" s="35" t="n">
        <v>45302</v>
      </c>
      <c r="B49" s="16" t="s">
        <v>681</v>
      </c>
      <c r="C49" s="16" t="s">
        <v>94</v>
      </c>
      <c r="D49" s="16" t="s">
        <v>96</v>
      </c>
      <c r="E49" s="6" t="n">
        <v>1000</v>
      </c>
      <c r="F49" s="7" t="n">
        <v>20</v>
      </c>
      <c r="G49" s="6" t="n">
        <v>24.68</v>
      </c>
      <c r="H49" s="6" t="n">
        <v>64</v>
      </c>
      <c r="I49" s="6" t="n">
        <v>493.6</v>
      </c>
      <c r="J49" s="6" t="n">
        <v>429.6</v>
      </c>
    </row>
    <row collapsed="false" customFormat="false" customHeight="false" hidden="false" ht="12.1" outlineLevel="0" r="50">
      <c r="A50" s="35" t="n">
        <v>45393</v>
      </c>
      <c r="B50" s="16" t="s">
        <v>681</v>
      </c>
      <c r="C50" s="16" t="s">
        <v>94</v>
      </c>
      <c r="D50" s="16" t="s">
        <v>96</v>
      </c>
      <c r="E50" s="6" t="n">
        <v>1000</v>
      </c>
      <c r="F50" s="7" t="n">
        <v>20</v>
      </c>
      <c r="G50" s="6" t="n">
        <v>24.68</v>
      </c>
      <c r="H50" s="6" t="n">
        <v>64</v>
      </c>
      <c r="I50" s="6" t="n">
        <v>493.6</v>
      </c>
      <c r="J50" s="6" t="n">
        <v>429.6</v>
      </c>
    </row>
    <row collapsed="false" customFormat="false" customHeight="false" hidden="false" ht="12.1" outlineLevel="0" r="51">
      <c r="A51" s="35" t="n">
        <v>45484</v>
      </c>
      <c r="B51" s="16" t="s">
        <v>681</v>
      </c>
      <c r="C51" s="16" t="s">
        <v>94</v>
      </c>
      <c r="D51" s="16" t="s">
        <v>96</v>
      </c>
      <c r="E51" s="6" t="n">
        <v>1000</v>
      </c>
      <c r="F51" s="7" t="n">
        <v>20</v>
      </c>
      <c r="G51" s="6" t="n">
        <v>24.68</v>
      </c>
      <c r="H51" s="6" t="n">
        <v>64</v>
      </c>
      <c r="I51" s="6" t="n">
        <v>493.6</v>
      </c>
      <c r="J51" s="6" t="n">
        <v>429.6</v>
      </c>
    </row>
    <row collapsed="false" customFormat="false" customHeight="false" hidden="false" ht="12.1" outlineLevel="0" r="52">
      <c r="A52" s="35" t="n">
        <v>45575</v>
      </c>
      <c r="B52" s="16" t="s">
        <v>681</v>
      </c>
      <c r="C52" s="16" t="s">
        <v>94</v>
      </c>
      <c r="D52" s="16" t="s">
        <v>96</v>
      </c>
      <c r="E52" s="6" t="n">
        <v>1000</v>
      </c>
      <c r="F52" s="7" t="n">
        <v>20</v>
      </c>
      <c r="G52" s="6" t="n">
        <v>24.68</v>
      </c>
      <c r="H52" s="6" t="n">
        <v>64</v>
      </c>
      <c r="I52" s="6" t="n">
        <v>493.6</v>
      </c>
      <c r="J52" s="6" t="n">
        <v>429.6</v>
      </c>
    </row>
    <row collapsed="false" customFormat="false" customHeight="false" hidden="false" ht="12.1" outlineLevel="0" r="53">
      <c r="A53" s="35" t="n">
        <v>45666</v>
      </c>
      <c r="B53" s="16" t="s">
        <v>681</v>
      </c>
      <c r="C53" s="16" t="s">
        <v>94</v>
      </c>
      <c r="D53" s="16" t="s">
        <v>96</v>
      </c>
      <c r="E53" s="6" t="n">
        <v>1000</v>
      </c>
      <c r="F53" s="7" t="n">
        <v>20</v>
      </c>
      <c r="G53" s="6" t="n">
        <v>24.68</v>
      </c>
      <c r="H53" s="6" t="n">
        <v>64</v>
      </c>
      <c r="I53" s="6" t="n">
        <v>493.6</v>
      </c>
      <c r="J53" s="6" t="n">
        <v>429.6</v>
      </c>
    </row>
    <row collapsed="false" customFormat="false" customHeight="false" hidden="false" ht="12.1" outlineLevel="0" r="54">
      <c r="A54" s="35" t="n">
        <v>45757</v>
      </c>
      <c r="B54" s="16" t="s">
        <v>681</v>
      </c>
      <c r="C54" s="16" t="s">
        <v>94</v>
      </c>
      <c r="D54" s="16" t="s">
        <v>96</v>
      </c>
      <c r="E54" s="6" t="n">
        <v>1000</v>
      </c>
      <c r="F54" s="7" t="n">
        <v>20</v>
      </c>
      <c r="G54" s="6" t="n">
        <v>24.68</v>
      </c>
      <c r="H54" s="6" t="n">
        <v>64</v>
      </c>
      <c r="I54" s="6" t="n">
        <v>493.6</v>
      </c>
      <c r="J54" s="6" t="n">
        <v>429.6</v>
      </c>
    </row>
    <row collapsed="false" customFormat="false" customHeight="false" hidden="false" ht="12.1" outlineLevel="0" r="55">
      <c r="A55" s="35" t="n">
        <v>45848</v>
      </c>
      <c r="B55" s="16" t="s">
        <v>681</v>
      </c>
      <c r="C55" s="16" t="s">
        <v>94</v>
      </c>
      <c r="D55" s="16" t="s">
        <v>96</v>
      </c>
      <c r="E55" s="6" t="n">
        <v>1000</v>
      </c>
      <c r="F55" s="7" t="n">
        <v>20</v>
      </c>
      <c r="G55" s="6" t="n">
        <v>24.93</v>
      </c>
      <c r="H55" s="6" t="n">
        <v>65</v>
      </c>
      <c r="I55" s="6" t="n">
        <v>498.6</v>
      </c>
      <c r="J55" s="6" t="n">
        <v>433.6</v>
      </c>
    </row>
    <row collapsed="false" customFormat="false" customHeight="false" hidden="false" ht="12.1" outlineLevel="0" r="56">
      <c r="A56" s="35" t="n">
        <v>45939</v>
      </c>
      <c r="B56" s="16" t="s">
        <v>681</v>
      </c>
      <c r="C56" s="16" t="s">
        <v>94</v>
      </c>
      <c r="D56" s="16" t="s">
        <v>96</v>
      </c>
      <c r="E56" s="6" t="n">
        <v>1000</v>
      </c>
      <c r="F56" s="7" t="n">
        <v>20</v>
      </c>
      <c r="G56" s="6" t="n">
        <v>24.93</v>
      </c>
      <c r="H56" s="6" t="n">
        <v>65</v>
      </c>
      <c r="I56" s="6" t="n">
        <v>498.6</v>
      </c>
      <c r="J56" s="6" t="n">
        <v>433.6</v>
      </c>
    </row>
    <row collapsed="false" customFormat="false" customHeight="false" hidden="false" ht="12.1" outlineLevel="0" r="57">
      <c r="A57" s="35" t="n">
        <v>46030</v>
      </c>
      <c r="B57" s="16" t="s">
        <v>681</v>
      </c>
      <c r="C57" s="16" t="s">
        <v>94</v>
      </c>
      <c r="D57" s="16" t="s">
        <v>96</v>
      </c>
      <c r="E57" s="6" t="n">
        <v>1000</v>
      </c>
      <c r="F57" s="7" t="n">
        <v>20</v>
      </c>
      <c r="G57" s="6" t="n">
        <v>24.93</v>
      </c>
      <c r="H57" s="6" t="n">
        <v>65</v>
      </c>
      <c r="I57" s="6" t="n">
        <v>498.6</v>
      </c>
      <c r="J57" s="6" t="n">
        <v>433.6</v>
      </c>
    </row>
    <row collapsed="false" customFormat="false" customHeight="false" hidden="false" ht="12.1" outlineLevel="0" r="58">
      <c r="A58" s="35" t="n">
        <v>46121</v>
      </c>
      <c r="B58" s="16" t="s">
        <v>681</v>
      </c>
      <c r="C58" s="16" t="s">
        <v>94</v>
      </c>
      <c r="D58" s="16" t="s">
        <v>96</v>
      </c>
      <c r="E58" s="6" t="n">
        <v>1000</v>
      </c>
      <c r="F58" s="7" t="n">
        <v>20</v>
      </c>
      <c r="G58" s="6" t="n">
        <v>24.93</v>
      </c>
      <c r="H58" s="6" t="n">
        <v>65</v>
      </c>
      <c r="I58" s="6" t="n">
        <v>498.6</v>
      </c>
      <c r="J58" s="6" t="n">
        <v>433.6</v>
      </c>
    </row>
    <row collapsed="false" customFormat="false" customHeight="false" hidden="false" ht="12.1" outlineLevel="0" r="59">
      <c r="A59" s="35"/>
      <c r="B59" s="16"/>
      <c r="C59" s="16"/>
      <c r="D59" s="16"/>
      <c r="E59" s="6"/>
      <c r="F59" s="7"/>
      <c r="G59" s="6"/>
      <c r="H59" s="6"/>
      <c r="I59" s="6"/>
      <c r="J59" s="6"/>
    </row>
    <row collapsed="false" customFormat="false" customHeight="false" hidden="false" ht="12.1" outlineLevel="0" r="60">
      <c r="A60" s="35" t="n">
        <v>46212</v>
      </c>
      <c r="B60" s="16" t="s">
        <v>681</v>
      </c>
      <c r="C60" s="16" t="s">
        <v>94</v>
      </c>
      <c r="D60" s="16" t="s">
        <v>96</v>
      </c>
      <c r="E60" s="6" t="n">
        <v>1000</v>
      </c>
      <c r="F60" s="7" t="n">
        <v>20</v>
      </c>
      <c r="G60" s="6" t="n">
        <v>24.93</v>
      </c>
      <c r="H60" s="6" t="n">
        <v>65</v>
      </c>
      <c r="I60" s="6" t="n">
        <v>498.6</v>
      </c>
      <c r="J60" s="6" t="n">
        <v>433.6</v>
      </c>
    </row>
    <row collapsed="false" customFormat="false" customHeight="false" hidden="false" ht="12.1" outlineLevel="0" r="61">
      <c r="A61" s="35" t="n">
        <v>46303</v>
      </c>
      <c r="B61" s="16" t="s">
        <v>681</v>
      </c>
      <c r="C61" s="16" t="s">
        <v>94</v>
      </c>
      <c r="D61" s="16" t="s">
        <v>96</v>
      </c>
      <c r="E61" s="6" t="n">
        <v>1000</v>
      </c>
      <c r="F61" s="7" t="n">
        <v>20</v>
      </c>
      <c r="G61" s="6" t="n">
        <v>24.93</v>
      </c>
      <c r="H61" s="6" t="n">
        <v>65</v>
      </c>
      <c r="I61" s="6" t="n">
        <v>498.6</v>
      </c>
      <c r="J61" s="6" t="n">
        <v>433.6</v>
      </c>
    </row>
    <row collapsed="false" customFormat="false" customHeight="false" hidden="false" ht="12.1" outlineLevel="0" r="62">
      <c r="A62" s="35" t="n">
        <v>46394</v>
      </c>
      <c r="B62" s="16" t="s">
        <v>681</v>
      </c>
      <c r="C62" s="16" t="s">
        <v>94</v>
      </c>
      <c r="D62" s="16" t="s">
        <v>96</v>
      </c>
      <c r="E62" s="6" t="n">
        <v>1000</v>
      </c>
      <c r="F62" s="7" t="n">
        <v>20</v>
      </c>
      <c r="G62" s="6" t="n">
        <v>24.93</v>
      </c>
      <c r="H62" s="6" t="n">
        <v>65</v>
      </c>
      <c r="I62" s="6" t="n">
        <v>498.6</v>
      </c>
      <c r="J62" s="6" t="n">
        <v>433.6</v>
      </c>
    </row>
    <row collapsed="false" customFormat="false" customHeight="false" hidden="false" ht="12.1" outlineLevel="0" r="63">
      <c r="A63" s="35" t="n">
        <v>46485</v>
      </c>
      <c r="B63" s="16" t="s">
        <v>681</v>
      </c>
      <c r="C63" s="16" t="s">
        <v>94</v>
      </c>
      <c r="D63" s="16" t="s">
        <v>96</v>
      </c>
      <c r="E63" s="6" t="n">
        <v>1000</v>
      </c>
      <c r="F63" s="7" t="n">
        <v>20</v>
      </c>
      <c r="G63" s="6" t="n">
        <v>24.93</v>
      </c>
      <c r="H63" s="6" t="n">
        <v>65</v>
      </c>
      <c r="I63" s="6" t="n">
        <v>498.6</v>
      </c>
      <c r="J63" s="6" t="n">
        <v>433.6</v>
      </c>
    </row>
    <row collapsed="false" customFormat="false" customHeight="false" hidden="false" ht="12.1" outlineLevel="0" r="64">
      <c r="A64" s="35" t="n">
        <v>46576</v>
      </c>
      <c r="B64" s="16" t="s">
        <v>681</v>
      </c>
      <c r="C64" s="16" t="s">
        <v>94</v>
      </c>
      <c r="D64" s="16" t="s">
        <v>96</v>
      </c>
      <c r="E64" s="6" t="n">
        <v>1000</v>
      </c>
      <c r="F64" s="7" t="n">
        <v>20</v>
      </c>
      <c r="G64" s="6" t="n">
        <v>24.93</v>
      </c>
      <c r="H64" s="6" t="n">
        <v>65</v>
      </c>
      <c r="I64" s="6" t="n">
        <v>498.6</v>
      </c>
      <c r="J64" s="6" t="n">
        <v>433.6</v>
      </c>
    </row>
    <row collapsed="false" customFormat="false" customHeight="false" hidden="false" ht="12.1" outlineLevel="0" r="65">
      <c r="A65" s="35" t="n">
        <v>46667</v>
      </c>
      <c r="B65" s="16" t="s">
        <v>681</v>
      </c>
      <c r="C65" s="16" t="s">
        <v>94</v>
      </c>
      <c r="D65" s="16" t="s">
        <v>96</v>
      </c>
      <c r="E65" s="6" t="n">
        <v>1000</v>
      </c>
      <c r="F65" s="7" t="n">
        <v>20</v>
      </c>
      <c r="G65" s="6" t="n">
        <v>24.93</v>
      </c>
      <c r="H65" s="6" t="n">
        <v>65</v>
      </c>
      <c r="I65" s="6" t="n">
        <v>498.6</v>
      </c>
      <c r="J65" s="6" t="n">
        <v>433.6</v>
      </c>
    </row>
    <row collapsed="false" customFormat="false" customHeight="false" hidden="false" ht="12.1" outlineLevel="0" r="66">
      <c r="A66" s="35" t="n">
        <v>46758</v>
      </c>
      <c r="B66" s="16" t="s">
        <v>681</v>
      </c>
      <c r="C66" s="16" t="s">
        <v>94</v>
      </c>
      <c r="D66" s="16" t="s">
        <v>96</v>
      </c>
      <c r="E66" s="6" t="n">
        <v>1000</v>
      </c>
      <c r="F66" s="7" t="n">
        <v>20</v>
      </c>
      <c r="G66" s="6" t="n">
        <v>24.93</v>
      </c>
      <c r="H66" s="6" t="n">
        <v>65</v>
      </c>
      <c r="I66" s="6" t="n">
        <v>498.6</v>
      </c>
      <c r="J66" s="6" t="n">
        <v>433.6</v>
      </c>
    </row>
    <row collapsed="false" customFormat="false" customHeight="false" hidden="false" ht="12.1" outlineLevel="0" r="67">
      <c r="A67" s="35" t="n">
        <v>46849</v>
      </c>
      <c r="B67" s="16" t="s">
        <v>681</v>
      </c>
      <c r="C67" s="16" t="s">
        <v>94</v>
      </c>
      <c r="D67" s="16" t="s">
        <v>96</v>
      </c>
      <c r="E67" s="6" t="n">
        <v>1000</v>
      </c>
      <c r="F67" s="7" t="n">
        <v>20</v>
      </c>
      <c r="G67" s="6" t="n">
        <v>24.93</v>
      </c>
      <c r="H67" s="6" t="n">
        <v>65</v>
      </c>
      <c r="I67" s="6" t="n">
        <v>498.6</v>
      </c>
      <c r="J67" s="6" t="n">
        <v>433.6</v>
      </c>
    </row>
    <row collapsed="false" customFormat="false" customHeight="false" hidden="false" ht="12.1" outlineLevel="0" r="68">
      <c r="A68" s="35" t="n">
        <v>46940</v>
      </c>
      <c r="B68" s="16" t="s">
        <v>681</v>
      </c>
      <c r="C68" s="16" t="s">
        <v>94</v>
      </c>
      <c r="D68" s="16" t="s">
        <v>96</v>
      </c>
      <c r="E68" s="6" t="n">
        <v>1000</v>
      </c>
      <c r="F68" s="7" t="n">
        <v>20</v>
      </c>
      <c r="G68" s="6" t="n">
        <v>24.93</v>
      </c>
      <c r="H68" s="6" t="n">
        <v>65</v>
      </c>
      <c r="I68" s="6" t="n">
        <v>498.6</v>
      </c>
      <c r="J68" s="6" t="n">
        <v>433.6</v>
      </c>
    </row>
    <row collapsed="false" customFormat="false" customHeight="false" hidden="false" ht="12.1" outlineLevel="0" r="69">
      <c r="A69" s="35" t="n">
        <v>47031</v>
      </c>
      <c r="B69" s="16" t="s">
        <v>681</v>
      </c>
      <c r="C69" s="16" t="s">
        <v>94</v>
      </c>
      <c r="D69" s="16" t="s">
        <v>96</v>
      </c>
      <c r="E69" s="6" t="n">
        <v>1000</v>
      </c>
      <c r="F69" s="7" t="n">
        <v>20</v>
      </c>
      <c r="G69" s="6" t="n">
        <v>24.93</v>
      </c>
      <c r="H69" s="6" t="n">
        <v>65</v>
      </c>
      <c r="I69" s="6" t="n">
        <v>498.6</v>
      </c>
      <c r="J69" s="6" t="n">
        <v>433.6</v>
      </c>
    </row>
    <row collapsed="false" customFormat="false" customHeight="false" hidden="false" ht="12.1" outlineLevel="0" r="70">
      <c r="A70" s="35" t="n">
        <v>47122</v>
      </c>
      <c r="B70" s="16" t="s">
        <v>681</v>
      </c>
      <c r="C70" s="16" t="s">
        <v>94</v>
      </c>
      <c r="D70" s="16" t="s">
        <v>96</v>
      </c>
      <c r="E70" s="6" t="n">
        <v>1000</v>
      </c>
      <c r="F70" s="7" t="n">
        <v>20</v>
      </c>
      <c r="G70" s="6" t="n">
        <v>24.93</v>
      </c>
      <c r="H70" s="6" t="n">
        <v>65</v>
      </c>
      <c r="I70" s="6" t="n">
        <v>498.6</v>
      </c>
      <c r="J70" s="6" t="n">
        <v>433.6</v>
      </c>
    </row>
    <row collapsed="false" customFormat="false" customHeight="false" hidden="false" ht="12.1" outlineLevel="0" r="71">
      <c r="A71" s="35" t="n">
        <v>47213</v>
      </c>
      <c r="B71" s="16" t="s">
        <v>681</v>
      </c>
      <c r="C71" s="16" t="s">
        <v>94</v>
      </c>
      <c r="D71" s="16" t="s">
        <v>96</v>
      </c>
      <c r="E71" s="6" t="n">
        <v>1000</v>
      </c>
      <c r="F71" s="7" t="n">
        <v>20</v>
      </c>
      <c r="G71" s="6" t="n">
        <v>24.93</v>
      </c>
      <c r="H71" s="6" t="n">
        <v>65</v>
      </c>
      <c r="I71" s="6" t="n">
        <v>498.6</v>
      </c>
      <c r="J71" s="6" t="n">
        <v>433.6</v>
      </c>
    </row>
  </sheetData>
  <autoFilter ref="A1:J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103</v>
      </c>
      <c r="B1" s="34" t="s">
        <v>671</v>
      </c>
      <c r="C1" s="34" t="s">
        <v>0</v>
      </c>
      <c r="D1" s="34" t="s">
        <v>2</v>
      </c>
      <c r="E1" s="34" t="s">
        <v>672</v>
      </c>
      <c r="F1" s="34" t="s">
        <v>691</v>
      </c>
      <c r="G1" s="34" t="s">
        <v>692</v>
      </c>
      <c r="H1" s="34" t="s">
        <v>107</v>
      </c>
      <c r="I1" s="34" t="s">
        <v>693</v>
      </c>
      <c r="J1" s="34" t="s">
        <v>694</v>
      </c>
      <c r="K1" s="34" t="s">
        <v>695</v>
      </c>
      <c r="L1" s="34" t="s">
        <v>696</v>
      </c>
      <c r="M1" s="34" t="s">
        <v>697</v>
      </c>
      <c r="N1" s="34" t="s">
        <v>698</v>
      </c>
      <c r="O1" s="34" t="s">
        <v>699</v>
      </c>
    </row>
    <row collapsed="false" customFormat="false" customHeight="false" hidden="false" ht="12.1" outlineLevel="0" r="2">
      <c r="A2" s="36" t="n">
        <v>44089</v>
      </c>
      <c r="B2" s="16" t="s">
        <v>681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2079</v>
      </c>
      <c r="J2" s="17" t="n">
        <v>5785.8020398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44089</v>
      </c>
      <c r="B3" s="16" t="s">
        <v>681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2079</v>
      </c>
      <c r="J3" s="17" t="n">
        <v>7447.19769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44089</v>
      </c>
      <c r="B4" s="16" t="s">
        <v>681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2079</v>
      </c>
      <c r="J4" s="17" t="n">
        <v>7447.571264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44091</v>
      </c>
      <c r="B5" s="16" t="s">
        <v>681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2077</v>
      </c>
      <c r="J5" s="17" t="n">
        <v>7367.650574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43731</v>
      </c>
      <c r="B6" s="16" t="s">
        <v>681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2437</v>
      </c>
      <c r="J6" s="17" t="n">
        <v>4668.616944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44070</v>
      </c>
      <c r="B7" s="16" t="s">
        <v>681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2098</v>
      </c>
      <c r="J7" s="17" t="n">
        <v>7158.726783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44070</v>
      </c>
      <c r="B8" s="16" t="s">
        <v>681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2098</v>
      </c>
      <c r="J8" s="17" t="n">
        <v>7158.726783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44089</v>
      </c>
      <c r="B9" s="16" t="s">
        <v>681</v>
      </c>
      <c r="C9" s="16" t="s">
        <v>24</v>
      </c>
      <c r="D9" s="16" t="s">
        <v>25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2079</v>
      </c>
      <c r="J9" s="17" t="n">
        <v>6794.190338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43899</v>
      </c>
      <c r="B10" s="16" t="s">
        <v>681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2270</v>
      </c>
      <c r="J10" s="17" t="n">
        <v>17502.561525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44089</v>
      </c>
      <c r="B11" s="16" t="s">
        <v>681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2079</v>
      </c>
      <c r="J11" s="17" t="n">
        <v>25453.090916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43783</v>
      </c>
      <c r="B12" s="16" t="s">
        <v>681</v>
      </c>
      <c r="C12" s="16" t="s">
        <v>30</v>
      </c>
      <c r="D12" s="16" t="s">
        <v>31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2385</v>
      </c>
      <c r="J12" s="17" t="n">
        <v>2875.558311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44068</v>
      </c>
      <c r="B13" s="16" t="s">
        <v>681</v>
      </c>
      <c r="C13" s="16" t="s">
        <v>30</v>
      </c>
      <c r="D13" s="16" t="s">
        <v>31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2100</v>
      </c>
      <c r="J13" s="17" t="n">
        <v>3127.061168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44089</v>
      </c>
      <c r="B14" s="16" t="s">
        <v>681</v>
      </c>
      <c r="C14" s="16" t="s">
        <v>30</v>
      </c>
      <c r="D14" s="16" t="s">
        <v>31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2079</v>
      </c>
      <c r="J14" s="17" t="n">
        <v>3023.707956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44061</v>
      </c>
      <c r="B15" s="16" t="s">
        <v>681</v>
      </c>
      <c r="C15" s="16" t="s">
        <v>33</v>
      </c>
      <c r="D15" s="16" t="s">
        <v>34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2108</v>
      </c>
      <c r="J15" s="17" t="n">
        <v>3584.168512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44061</v>
      </c>
      <c r="B16" s="16" t="s">
        <v>681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2108</v>
      </c>
      <c r="J16" s="17" t="n">
        <v>3590.00592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44061</v>
      </c>
      <c r="B17" s="16" t="s">
        <v>681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2108</v>
      </c>
      <c r="J17" s="17" t="n">
        <v>3590.00592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44061</v>
      </c>
      <c r="B18" s="16" t="s">
        <v>681</v>
      </c>
      <c r="C18" s="16" t="s">
        <v>33</v>
      </c>
      <c r="D18" s="16" t="s">
        <v>34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2108</v>
      </c>
      <c r="J18" s="17" t="n">
        <v>3590.00592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44089</v>
      </c>
      <c r="B19" s="16" t="s">
        <v>681</v>
      </c>
      <c r="C19" s="16" t="s">
        <v>33</v>
      </c>
      <c r="D19" s="16" t="s">
        <v>34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2079</v>
      </c>
      <c r="J19" s="17" t="n">
        <v>3751.803682</v>
      </c>
      <c r="K19" s="6" t="s">
        <f>=Портфель!F7*Портфель!$Q$17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44089</v>
      </c>
      <c r="B20" s="16" t="s">
        <v>681</v>
      </c>
      <c r="C20" s="16" t="s">
        <v>33</v>
      </c>
      <c r="D20" s="16" t="s">
        <v>34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2079</v>
      </c>
      <c r="J20" s="17" t="n">
        <v>3751.803682</v>
      </c>
      <c r="K20" s="6" t="s">
        <f>=Портфель!F7*Портфель!$Q$17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43864</v>
      </c>
      <c r="B21" s="16" t="s">
        <v>681</v>
      </c>
      <c r="C21" s="16" t="s">
        <v>36</v>
      </c>
      <c r="D21" s="16" t="s">
        <v>37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2305</v>
      </c>
      <c r="J21" s="17" t="n">
        <v>11966.00852</v>
      </c>
      <c r="K21" s="6" t="s">
        <f>=Портфель!F8*Портфель!$Q$17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44089</v>
      </c>
      <c r="B22" s="16" t="s">
        <v>681</v>
      </c>
      <c r="C22" s="16" t="s">
        <v>36</v>
      </c>
      <c r="D22" s="16" t="s">
        <v>37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2079</v>
      </c>
      <c r="J22" s="17" t="n">
        <v>15348.661364</v>
      </c>
      <c r="K22" s="6" t="s">
        <f>=Портфель!F8*Портфель!$Q$17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43731</v>
      </c>
      <c r="B23" s="16" t="s">
        <v>681</v>
      </c>
      <c r="C23" s="16" t="s">
        <v>39</v>
      </c>
      <c r="D23" s="16" t="s">
        <v>40</v>
      </c>
      <c r="E23" s="17" t="n">
        <v>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2437</v>
      </c>
      <c r="J23" s="17" t="n">
        <v>990.080508</v>
      </c>
      <c r="K23" s="6" t="s">
        <f>=Портфель!F9*Портфель!$Q$17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43769</v>
      </c>
      <c r="B24" s="16" t="s">
        <v>681</v>
      </c>
      <c r="C24" s="16" t="s">
        <v>39</v>
      </c>
      <c r="D24" s="16" t="s">
        <v>40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2400</v>
      </c>
      <c r="J24" s="17" t="n">
        <v>945.645687</v>
      </c>
      <c r="K24" s="6" t="s">
        <f>=Портфель!F9*Портфель!$Q$17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43902</v>
      </c>
      <c r="B25" s="16" t="s">
        <v>681</v>
      </c>
      <c r="C25" s="16" t="s">
        <v>39</v>
      </c>
      <c r="D25" s="16" t="s">
        <v>40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2267</v>
      </c>
      <c r="J25" s="17" t="n">
        <v>622.16376</v>
      </c>
      <c r="K25" s="6" t="s">
        <f>=Портфель!F9*Портфель!$Q$17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43902</v>
      </c>
      <c r="B26" s="16" t="s">
        <v>681</v>
      </c>
      <c r="C26" s="16" t="s">
        <v>39</v>
      </c>
      <c r="D26" s="16" t="s">
        <v>40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2267</v>
      </c>
      <c r="J26" s="17" t="n">
        <v>622.04464</v>
      </c>
      <c r="K26" s="6" t="s">
        <f>=Портфель!F9*Портфель!$Q$17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44144</v>
      </c>
      <c r="B27" s="16" t="s">
        <v>681</v>
      </c>
      <c r="C27" s="16" t="s">
        <v>39</v>
      </c>
      <c r="D27" s="16" t="s">
        <v>40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2024</v>
      </c>
      <c r="J27" s="17" t="n">
        <v>587.705625</v>
      </c>
      <c r="K27" s="6" t="s">
        <f>=Портфель!F9*Портфель!$Q$17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43725</v>
      </c>
      <c r="B28" s="16" t="s">
        <v>681</v>
      </c>
      <c r="C28" s="16" t="s">
        <v>42</v>
      </c>
      <c r="D28" s="16" t="s">
        <v>43</v>
      </c>
      <c r="E28" s="17" t="n">
        <v>40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2443</v>
      </c>
      <c r="J28" s="17" t="n">
        <v>235.62775</v>
      </c>
      <c r="K28" s="6" t="s">
        <f>=Портфель!F10*Портфель!$Q$13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43833</v>
      </c>
      <c r="B29" s="16" t="s">
        <v>681</v>
      </c>
      <c r="C29" s="16" t="s">
        <v>42</v>
      </c>
      <c r="D29" s="16" t="s">
        <v>43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2336</v>
      </c>
      <c r="J29" s="17" t="n">
        <v>256.6485</v>
      </c>
      <c r="K29" s="6" t="s">
        <f>=Портфель!F10*Портфель!$Q$13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44081</v>
      </c>
      <c r="B30" s="16" t="s">
        <v>681</v>
      </c>
      <c r="C30" s="16" t="s">
        <v>42</v>
      </c>
      <c r="D30" s="16" t="s">
        <v>43</v>
      </c>
      <c r="E30" s="17" t="n">
        <v>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2087</v>
      </c>
      <c r="J30" s="17" t="n">
        <v>221.3805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44144</v>
      </c>
      <c r="B31" s="16" t="s">
        <v>681</v>
      </c>
      <c r="C31" s="16" t="s">
        <v>42</v>
      </c>
      <c r="D31" s="16" t="s">
        <v>43</v>
      </c>
      <c r="E31" s="17" t="n">
        <v>20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2024</v>
      </c>
      <c r="J31" s="17" t="n">
        <v>228.464</v>
      </c>
      <c r="K31" s="6" t="s">
        <f>=Портфель!F10*Портфель!$Q$13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44144</v>
      </c>
      <c r="B32" s="16" t="s">
        <v>681</v>
      </c>
      <c r="C32" s="16" t="s">
        <v>42</v>
      </c>
      <c r="D32" s="16" t="s">
        <v>43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2024</v>
      </c>
      <c r="J32" s="17" t="n">
        <v>228.46433333333</v>
      </c>
      <c r="K32" s="6" t="s">
        <f>=Портфель!F10*Портфель!$Q$13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43844</v>
      </c>
      <c r="B33" s="16" t="s">
        <v>681</v>
      </c>
      <c r="C33" s="16" t="s">
        <v>46</v>
      </c>
      <c r="D33" s="16" t="s">
        <v>47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2324</v>
      </c>
      <c r="J33" s="17" t="n">
        <v>5524.88181</v>
      </c>
      <c r="K33" s="6" t="s">
        <f>=Портфель!F11*Портфель!$Q$17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44082</v>
      </c>
      <c r="B34" s="16" t="s">
        <v>681</v>
      </c>
      <c r="C34" s="16" t="s">
        <v>46</v>
      </c>
      <c r="D34" s="16" t="s">
        <v>47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2086</v>
      </c>
      <c r="J34" s="17" t="n">
        <v>8525.90889</v>
      </c>
      <c r="K34" s="6" t="s">
        <f>=Портфель!F11*Портфель!$Q$17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43731</v>
      </c>
      <c r="B35" s="16" t="s">
        <v>681</v>
      </c>
      <c r="C35" s="16" t="s">
        <v>49</v>
      </c>
      <c r="D35" s="16" t="s">
        <v>50</v>
      </c>
      <c r="E35" s="17" t="n">
        <v>4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2437</v>
      </c>
      <c r="J35" s="17" t="n">
        <v>1105.06137525</v>
      </c>
      <c r="K35" s="6" t="s">
        <f>=Портфель!F12*Портфель!$Q$17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44071</v>
      </c>
      <c r="B36" s="16" t="s">
        <v>681</v>
      </c>
      <c r="C36" s="16" t="s">
        <v>49</v>
      </c>
      <c r="D36" s="16" t="s">
        <v>50</v>
      </c>
      <c r="E36" s="17" t="n">
        <v>4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2097</v>
      </c>
      <c r="J36" s="17" t="n">
        <v>1314.9267035</v>
      </c>
      <c r="K36" s="6" t="s">
        <f>=Портфель!F12*Портфель!$Q$17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44071</v>
      </c>
      <c r="B37" s="16" t="s">
        <v>681</v>
      </c>
      <c r="C37" s="16" t="s">
        <v>49</v>
      </c>
      <c r="D37" s="16" t="s">
        <v>50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2097</v>
      </c>
      <c r="J37" s="17" t="n">
        <v>1315.114792</v>
      </c>
      <c r="K37" s="6" t="s">
        <f>=Портфель!F12*Портфель!$Q$17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44089</v>
      </c>
      <c r="B38" s="16" t="s">
        <v>681</v>
      </c>
      <c r="C38" s="16" t="s">
        <v>49</v>
      </c>
      <c r="D38" s="16" t="s">
        <v>50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2079</v>
      </c>
      <c r="J38" s="17" t="n">
        <v>1271.4964664</v>
      </c>
      <c r="K38" s="6" t="s">
        <f>=Портфель!F12*Портфель!$Q$17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44071</v>
      </c>
      <c r="B39" s="16" t="s">
        <v>681</v>
      </c>
      <c r="C39" s="16" t="s">
        <v>52</v>
      </c>
      <c r="D39" s="16" t="s">
        <v>53</v>
      </c>
      <c r="E39" s="17" t="n">
        <v>120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2098</v>
      </c>
      <c r="J39" s="17" t="n">
        <v>140.77033333333</v>
      </c>
      <c r="K39" s="6" t="s">
        <f>=Портфель!F13*Портфель!$Q$13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44144</v>
      </c>
      <c r="B40" s="16" t="s">
        <v>681</v>
      </c>
      <c r="C40" s="16" t="s">
        <v>52</v>
      </c>
      <c r="D40" s="16" t="s">
        <v>53</v>
      </c>
      <c r="E40" s="17" t="n">
        <v>40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2024</v>
      </c>
      <c r="J40" s="17" t="n">
        <v>140.80025</v>
      </c>
      <c r="K40" s="6" t="s">
        <f>=Портфель!F13*Портфель!$Q$13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44089</v>
      </c>
      <c r="B41" s="16" t="s">
        <v>681</v>
      </c>
      <c r="C41" s="16" t="s">
        <v>54</v>
      </c>
      <c r="D41" s="16" t="s">
        <v>55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2079</v>
      </c>
      <c r="J41" s="17" t="n">
        <v>20820.773316</v>
      </c>
      <c r="K41" s="6" t="s">
        <f>=Портфель!F14*Портфель!$Q$17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44144</v>
      </c>
      <c r="B42" s="16" t="s">
        <v>681</v>
      </c>
      <c r="C42" s="16" t="s">
        <v>54</v>
      </c>
      <c r="D42" s="16" t="s">
        <v>55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2024</v>
      </c>
      <c r="J42" s="17" t="n">
        <v>18032.54375</v>
      </c>
      <c r="K42" s="6" t="s">
        <f>=Портфель!F14*Портфель!$Q$17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43731</v>
      </c>
      <c r="B43" s="16" t="s">
        <v>681</v>
      </c>
      <c r="C43" s="16" t="s">
        <v>57</v>
      </c>
      <c r="D43" s="16" t="s">
        <v>58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2437</v>
      </c>
      <c r="J43" s="17" t="n">
        <v>6573.862152</v>
      </c>
      <c r="K43" s="6" t="s">
        <f>=Портфель!F15*Портфель!$Q$17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44077</v>
      </c>
      <c r="B44" s="16" t="s">
        <v>681</v>
      </c>
      <c r="C44" s="16" t="s">
        <v>57</v>
      </c>
      <c r="D44" s="16" t="s">
        <v>58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2091</v>
      </c>
      <c r="J44" s="17" t="n">
        <v>8956.118088</v>
      </c>
      <c r="K44" s="6" t="s">
        <f>=Портфель!F15*Портфель!$Q$17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44089</v>
      </c>
      <c r="B45" s="16" t="s">
        <v>681</v>
      </c>
      <c r="C45" s="16" t="s">
        <v>57</v>
      </c>
      <c r="D45" s="16" t="s">
        <v>58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2079</v>
      </c>
      <c r="J45" s="17" t="n">
        <v>9260.89946</v>
      </c>
      <c r="K45" s="6" t="s">
        <f>=Портфель!F15*Портфель!$Q$17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43731</v>
      </c>
      <c r="B46" s="16" t="s">
        <v>681</v>
      </c>
      <c r="C46" s="16" t="s">
        <v>60</v>
      </c>
      <c r="D46" s="16" t="s">
        <v>61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2437</v>
      </c>
      <c r="J46" s="17" t="n">
        <v>2338.57</v>
      </c>
      <c r="K46" s="6" t="s">
        <f>=Портфель!F16*Портфель!$Q$13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43780</v>
      </c>
      <c r="B47" s="16" t="s">
        <v>681</v>
      </c>
      <c r="C47" s="16" t="s">
        <v>60</v>
      </c>
      <c r="D47" s="16" t="s">
        <v>61</v>
      </c>
      <c r="E47" s="17" t="n">
        <v>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2389</v>
      </c>
      <c r="J47" s="17" t="n">
        <v>2181.49</v>
      </c>
      <c r="K47" s="6" t="s">
        <f>=Портфель!F16*Портфель!$Q$13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44144</v>
      </c>
      <c r="B48" s="16" t="s">
        <v>681</v>
      </c>
      <c r="C48" s="16" t="s">
        <v>60</v>
      </c>
      <c r="D48" s="16" t="s">
        <v>61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2024</v>
      </c>
      <c r="J48" s="17" t="n">
        <v>5041.72</v>
      </c>
      <c r="K48" s="6" t="s">
        <f>=Портфель!F16*Портфель!$Q$13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44144</v>
      </c>
      <c r="B49" s="16" t="s">
        <v>681</v>
      </c>
      <c r="C49" s="16" t="s">
        <v>60</v>
      </c>
      <c r="D49" s="16" t="s">
        <v>61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2024</v>
      </c>
      <c r="J49" s="17" t="n">
        <v>5041.12</v>
      </c>
      <c r="K49" s="6" t="s">
        <f>=Портфель!F16*Портфель!$Q$13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43845</v>
      </c>
      <c r="B50" s="16" t="s">
        <v>681</v>
      </c>
      <c r="C50" s="16" t="s">
        <v>63</v>
      </c>
      <c r="D50" s="16" t="s">
        <v>64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2323</v>
      </c>
      <c r="J50" s="17" t="n">
        <v>2330.04716</v>
      </c>
      <c r="K50" s="6" t="s">
        <f>=Портфель!F17*Портфель!$Q$17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43845</v>
      </c>
      <c r="B51" s="16" t="s">
        <v>681</v>
      </c>
      <c r="C51" s="16" t="s">
        <v>63</v>
      </c>
      <c r="D51" s="16" t="s">
        <v>64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2323</v>
      </c>
      <c r="J51" s="17" t="n">
        <v>2330.04716</v>
      </c>
      <c r="K51" s="6" t="s">
        <f>=Портфель!F17*Портфель!$Q$17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44069</v>
      </c>
      <c r="B52" s="16" t="s">
        <v>681</v>
      </c>
      <c r="C52" s="16" t="s">
        <v>63</v>
      </c>
      <c r="D52" s="16" t="s">
        <v>64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2099</v>
      </c>
      <c r="J52" s="17" t="n">
        <v>2227.554177</v>
      </c>
      <c r="K52" s="6" t="s">
        <f>=Портфель!F17*Портфель!$Q$17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44069</v>
      </c>
      <c r="B53" s="16" t="s">
        <v>681</v>
      </c>
      <c r="C53" s="16" t="s">
        <v>63</v>
      </c>
      <c r="D53" s="16" t="s">
        <v>64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2099</v>
      </c>
      <c r="J53" s="17" t="n">
        <v>2227.554177</v>
      </c>
      <c r="K53" s="6" t="s">
        <f>=Портфель!F17*Портфель!$Q$17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44091</v>
      </c>
      <c r="B54" s="16" t="s">
        <v>681</v>
      </c>
      <c r="C54" s="16" t="s">
        <v>63</v>
      </c>
      <c r="D54" s="16" t="s">
        <v>64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2077</v>
      </c>
      <c r="J54" s="17" t="n">
        <v>2179.9494132</v>
      </c>
      <c r="K54" s="6" t="s">
        <f>=Портфель!F17*Портфель!$Q$17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43731</v>
      </c>
      <c r="B55" s="16" t="s">
        <v>681</v>
      </c>
      <c r="C55" s="16" t="s">
        <v>65</v>
      </c>
      <c r="D55" s="16" t="s">
        <v>66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2437</v>
      </c>
      <c r="J55" s="17" t="n">
        <v>2299.191687</v>
      </c>
      <c r="K55" s="6" t="s">
        <f>=Портфель!F18*Портфель!$Q$17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43731</v>
      </c>
      <c r="B56" s="16" t="s">
        <v>681</v>
      </c>
      <c r="C56" s="16" t="s">
        <v>65</v>
      </c>
      <c r="D56" s="16" t="s">
        <v>66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2437</v>
      </c>
      <c r="J56" s="17" t="n">
        <v>2299.191687</v>
      </c>
      <c r="K56" s="6" t="s">
        <f>=Портфель!F18*Портфель!$Q$17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44091</v>
      </c>
      <c r="B57" s="16" t="s">
        <v>681</v>
      </c>
      <c r="C57" s="16" t="s">
        <v>65</v>
      </c>
      <c r="D57" s="16" t="s">
        <v>66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2078</v>
      </c>
      <c r="J57" s="17" t="n">
        <v>2673.1741446667</v>
      </c>
      <c r="K57" s="6" t="s">
        <f>=Портфель!F18*Портфель!$Q$17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44090</v>
      </c>
      <c r="B58" s="16" t="s">
        <v>681</v>
      </c>
      <c r="C58" s="16" t="s">
        <v>67</v>
      </c>
      <c r="D58" s="16" t="s">
        <v>68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2078</v>
      </c>
      <c r="J58" s="17" t="n">
        <v>36187.425036</v>
      </c>
      <c r="K58" s="6" t="s">
        <f>=Портфель!F19*Портфель!$Q$17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43726</v>
      </c>
      <c r="B59" s="16" t="s">
        <v>681</v>
      </c>
      <c r="C59" s="16" t="s">
        <v>69</v>
      </c>
      <c r="D59" s="16" t="s">
        <v>70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2443</v>
      </c>
      <c r="J59" s="17" t="n">
        <v>390.295</v>
      </c>
      <c r="K59" s="6" t="s">
        <f>=Портфель!F20*Портфель!$Q$13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43845</v>
      </c>
      <c r="B60" s="16" t="s">
        <v>681</v>
      </c>
      <c r="C60" s="16" t="s">
        <v>69</v>
      </c>
      <c r="D60" s="16" t="s">
        <v>70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2324</v>
      </c>
      <c r="J60" s="17" t="n">
        <v>409.405</v>
      </c>
      <c r="K60" s="6" t="s">
        <f>=Портфель!F20*Портфель!$Q$13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43725</v>
      </c>
      <c r="B61" s="16" t="s">
        <v>681</v>
      </c>
      <c r="C61" s="16" t="s">
        <v>71</v>
      </c>
      <c r="D61" s="16" t="s">
        <v>72</v>
      </c>
      <c r="E61" s="17" t="n">
        <v>40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2444</v>
      </c>
      <c r="J61" s="17" t="n">
        <v>233.72675</v>
      </c>
      <c r="K61" s="6" t="s">
        <f>=Портфель!F21*Портфель!$Q$13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43857</v>
      </c>
      <c r="B62" s="16" t="s">
        <v>681</v>
      </c>
      <c r="C62" s="16" t="s">
        <v>71</v>
      </c>
      <c r="D62" s="16" t="s">
        <v>72</v>
      </c>
      <c r="E62" s="17" t="n">
        <v>20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2312</v>
      </c>
      <c r="J62" s="17" t="n">
        <v>230.6655</v>
      </c>
      <c r="K62" s="6" t="s">
        <f>=Портфель!F21*Портфель!$Q$13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43901</v>
      </c>
      <c r="B63" s="16" t="s">
        <v>681</v>
      </c>
      <c r="C63" s="16" t="s">
        <v>71</v>
      </c>
      <c r="D63" s="16" t="s">
        <v>72</v>
      </c>
      <c r="E63" s="17" t="n">
        <v>30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2267</v>
      </c>
      <c r="J63" s="17" t="n">
        <v>172.66633333333</v>
      </c>
      <c r="K63" s="6" t="s">
        <f>=Портфель!F21*Портфель!$Q$13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44081</v>
      </c>
      <c r="B64" s="16" t="s">
        <v>681</v>
      </c>
      <c r="C64" s="16" t="s">
        <v>71</v>
      </c>
      <c r="D64" s="16" t="s">
        <v>72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2087</v>
      </c>
      <c r="J64" s="17" t="n">
        <v>177.229</v>
      </c>
      <c r="K64" s="6" t="s">
        <f>=Портфель!F21*Портфель!$Q$13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44081</v>
      </c>
      <c r="B65" s="16" t="s">
        <v>681</v>
      </c>
      <c r="C65" s="16" t="s">
        <v>71</v>
      </c>
      <c r="D65" s="16" t="s">
        <v>72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2087</v>
      </c>
      <c r="J65" s="17" t="n">
        <v>177.2285</v>
      </c>
      <c r="K65" s="6" t="s">
        <f>=Портфель!F21*Портфель!$Q$13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43790</v>
      </c>
      <c r="B66" s="16" t="s">
        <v>681</v>
      </c>
      <c r="C66" s="16" t="s">
        <v>73</v>
      </c>
      <c r="D66" s="16" t="s">
        <v>74</v>
      </c>
      <c r="E66" s="17" t="n">
        <v>13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2378</v>
      </c>
      <c r="J66" s="17" t="n">
        <v>755.77769230769</v>
      </c>
      <c r="K66" s="6" t="s">
        <f>=Портфель!F22*Портфель!$Q$13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43901</v>
      </c>
      <c r="B67" s="16" t="s">
        <v>681</v>
      </c>
      <c r="C67" s="16" t="s">
        <v>73</v>
      </c>
      <c r="D67" s="16" t="s">
        <v>74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2268</v>
      </c>
      <c r="J67" s="17" t="n">
        <v>532.966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43780</v>
      </c>
      <c r="B68" s="16" t="s">
        <v>681</v>
      </c>
      <c r="C68" s="16" t="s">
        <v>75</v>
      </c>
      <c r="D68" s="16" t="s">
        <v>76</v>
      </c>
      <c r="E68" s="17" t="n">
        <v>200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2389</v>
      </c>
      <c r="J68" s="17" t="n">
        <v>38.6393</v>
      </c>
      <c r="K68" s="6" t="s">
        <f>=Портфель!F23*Портфель!$Q$13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44070</v>
      </c>
      <c r="B69" s="16" t="s">
        <v>681</v>
      </c>
      <c r="C69" s="16" t="s">
        <v>75</v>
      </c>
      <c r="D69" s="16" t="s">
        <v>76</v>
      </c>
      <c r="E69" s="17" t="n">
        <v>200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2098</v>
      </c>
      <c r="J69" s="17" t="n">
        <v>38.89945</v>
      </c>
      <c r="K69" s="6" t="s">
        <f>=Портфель!F23*Портфель!$Q$13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44091</v>
      </c>
      <c r="B70" s="16" t="s">
        <v>681</v>
      </c>
      <c r="C70" s="16" t="s">
        <v>77</v>
      </c>
      <c r="D70" s="16" t="s">
        <v>78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2077</v>
      </c>
      <c r="J70" s="17" t="n">
        <v>20529.467922</v>
      </c>
      <c r="K70" s="6" t="s">
        <f>=Портфель!F24*Портфель!$Q$17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43731</v>
      </c>
      <c r="B71" s="16" t="s">
        <v>681</v>
      </c>
      <c r="C71" s="16" t="s">
        <v>79</v>
      </c>
      <c r="D71" s="16" t="s">
        <v>80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2437</v>
      </c>
      <c r="J71" s="17" t="n">
        <v>3246.706395</v>
      </c>
      <c r="K71" s="6" t="s">
        <f>=Портфель!F25*Портфель!$Q$17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43731</v>
      </c>
      <c r="B72" s="16" t="s">
        <v>681</v>
      </c>
      <c r="C72" s="16" t="s">
        <v>79</v>
      </c>
      <c r="D72" s="16" t="s">
        <v>80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2437</v>
      </c>
      <c r="J72" s="17" t="n">
        <v>3246.706395</v>
      </c>
      <c r="K72" s="6" t="s">
        <f>=Портфель!F25*Портфель!$Q$17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43706</v>
      </c>
      <c r="B73" s="16" t="s">
        <v>681</v>
      </c>
      <c r="C73" s="16" t="s">
        <v>81</v>
      </c>
      <c r="D73" s="16" t="s">
        <v>82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2462</v>
      </c>
      <c r="J73" s="17" t="n">
        <v>90.425</v>
      </c>
      <c r="K73" s="6" t="s">
        <f>=Портфель!F26*Портфель!$Q$13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43706</v>
      </c>
      <c r="B74" s="16" t="s">
        <v>681</v>
      </c>
      <c r="C74" s="16" t="s">
        <v>81</v>
      </c>
      <c r="D74" s="16" t="s">
        <v>82</v>
      </c>
      <c r="E74" s="17" t="n">
        <v>60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2462</v>
      </c>
      <c r="J74" s="17" t="n">
        <v>90.425166666667</v>
      </c>
      <c r="K74" s="6" t="s">
        <f>=Портфель!F26*Портфель!$Q$13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43845</v>
      </c>
      <c r="B75" s="16" t="s">
        <v>681</v>
      </c>
      <c r="C75" s="16" t="s">
        <v>81</v>
      </c>
      <c r="D75" s="16" t="s">
        <v>82</v>
      </c>
      <c r="E75" s="17" t="n">
        <v>50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2324</v>
      </c>
      <c r="J75" s="17" t="n">
        <v>106.6534</v>
      </c>
      <c r="K75" s="6" t="s">
        <f>=Портфель!F26*Портфель!$Q$13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44068</v>
      </c>
      <c r="B76" s="16" t="s">
        <v>681</v>
      </c>
      <c r="C76" s="16" t="s">
        <v>83</v>
      </c>
      <c r="D76" s="16" t="s">
        <v>84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2100</v>
      </c>
      <c r="J76" s="17" t="n">
        <v>2652.271776</v>
      </c>
      <c r="K76" s="6" t="s">
        <f>=Портфель!F27*Портфель!$Q$17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44089</v>
      </c>
      <c r="B77" s="16" t="s">
        <v>681</v>
      </c>
      <c r="C77" s="16" t="s">
        <v>83</v>
      </c>
      <c r="D77" s="16" t="s">
        <v>84</v>
      </c>
      <c r="E77" s="17" t="n">
        <v>6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2079</v>
      </c>
      <c r="J77" s="17" t="n">
        <v>2586.3773266667</v>
      </c>
      <c r="K77" s="6" t="s">
        <f>=Портфель!F27*Портфель!$Q$17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44665</v>
      </c>
      <c r="B78" s="16" t="s">
        <v>681</v>
      </c>
      <c r="C78" s="16" t="s">
        <v>85</v>
      </c>
      <c r="D78" s="16" t="s">
        <v>86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1504</v>
      </c>
      <c r="J78" s="17" t="n">
        <v>2076.0246</v>
      </c>
      <c r="K78" s="6" t="s">
        <f>=Портфель!F28*Портфель!$Q$17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43731</v>
      </c>
      <c r="B79" s="16" t="s">
        <v>681</v>
      </c>
      <c r="C79" s="16" t="s">
        <v>87</v>
      </c>
      <c r="D79" s="16" t="s">
        <v>88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2437</v>
      </c>
      <c r="J79" s="17" t="n">
        <v>622.099167</v>
      </c>
      <c r="K79" s="6" t="s">
        <f>=Портфель!F29*Портфель!$Q$17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43731</v>
      </c>
      <c r="B80" s="16" t="s">
        <v>681</v>
      </c>
      <c r="C80" s="16" t="s">
        <v>87</v>
      </c>
      <c r="D80" s="16" t="s">
        <v>88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2437</v>
      </c>
      <c r="J80" s="17" t="n">
        <v>622.524825</v>
      </c>
      <c r="K80" s="6" t="s">
        <f>=Портфель!F29*Портфель!$Q$17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43731</v>
      </c>
      <c r="B81" s="16" t="s">
        <v>681</v>
      </c>
      <c r="C81" s="16" t="s">
        <v>87</v>
      </c>
      <c r="D81" s="16" t="s">
        <v>88</v>
      </c>
      <c r="E81" s="17" t="n">
        <v>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2437</v>
      </c>
      <c r="J81" s="17" t="n">
        <v>622.099167</v>
      </c>
      <c r="K81" s="6" t="s">
        <f>=Портфель!F29*Портфель!$Q$17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44071</v>
      </c>
      <c r="B82" s="16" t="s">
        <v>681</v>
      </c>
      <c r="C82" s="16" t="s">
        <v>89</v>
      </c>
      <c r="D82" s="16" t="s">
        <v>90</v>
      </c>
      <c r="E82" s="17" t="n">
        <v>7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2098</v>
      </c>
      <c r="J82" s="17" t="n">
        <v>2297.7485714286</v>
      </c>
      <c r="K82" s="6" t="s">
        <f>=Портфель!F30*Портфель!$Q$13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43731</v>
      </c>
      <c r="B83" s="16" t="s">
        <v>681</v>
      </c>
      <c r="C83" s="16" t="s">
        <v>91</v>
      </c>
      <c r="D83" s="16" t="s">
        <v>92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2437</v>
      </c>
      <c r="J83" s="17" t="n">
        <v>3474.007767</v>
      </c>
      <c r="K83" s="6" t="s">
        <f>=Портфель!F31*Портфель!$Q$17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43844</v>
      </c>
      <c r="B84" s="16" t="s">
        <v>681</v>
      </c>
      <c r="C84" s="16" t="s">
        <v>91</v>
      </c>
      <c r="D84" s="16" t="s">
        <v>92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2324</v>
      </c>
      <c r="J84" s="17" t="n">
        <v>3318.58593</v>
      </c>
      <c r="K84" s="6" t="s">
        <f>=Портфель!F31*Портфель!$Q$17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43789</v>
      </c>
      <c r="B85" s="16" t="s">
        <v>681</v>
      </c>
      <c r="C85" s="16" t="s">
        <v>94</v>
      </c>
      <c r="D85" s="16" t="s">
        <v>96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2379</v>
      </c>
      <c r="J85" s="17" t="n">
        <v>1040.865</v>
      </c>
      <c r="K85" s="6" t="s">
        <f>=Портфель!F33*Портфель!G33/100*Портфель!$Q$13+Портфель!H33*Портфель!$Q$13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43789</v>
      </c>
      <c r="B86" s="16" t="s">
        <v>681</v>
      </c>
      <c r="C86" s="16" t="s">
        <v>94</v>
      </c>
      <c r="D86" s="16" t="s">
        <v>96</v>
      </c>
      <c r="E86" s="17" t="n">
        <v>18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2379</v>
      </c>
      <c r="J86" s="17" t="n">
        <v>1040.8661111111</v>
      </c>
      <c r="K86" s="6" t="s">
        <f>=Портфель!F33*Портфель!G33/100*Портфель!$Q$13+Портфель!H33*Портфель!$Q$13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/>
      <c r="B87" s="16"/>
      <c r="C87" s="16"/>
      <c r="D87" s="16"/>
      <c r="E87" s="17"/>
      <c r="F87" s="7"/>
      <c r="G87" s="17"/>
      <c r="H87" s="16"/>
      <c r="I87" s="7"/>
      <c r="J87" s="17"/>
      <c r="K87" s="4" t="s">
        <v>102</v>
      </c>
      <c r="L87" s="8" t="s">
        <f>=SUBTOTAL(109,L2:L86)</f>
      </c>
      <c r="M87" s="8" t="s">
        <f>=SUBTOTAL(109,M2:M86)</f>
      </c>
      <c r="N87" s="8" t="s">
        <f>=MAX(0,M87*0.13)</f>
      </c>
    </row>
  </sheetData>
  <autoFilter ref="A1:O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2026-05-26T16:36:37.00Z</dcterms:created>
  <dc:creator>izi-invest.ru</dc:creator>
  <cp:revision>0</cp:revision>
</cp:coreProperties>
</file>