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<sst xmlns="http://schemas.openxmlformats.org/spreadsheetml/2006/main" count="4916" uniqueCount="392">
  <si>
    <t>Тикер</t>
  </si>
  <si>
    <t>Тип</t>
  </si>
  <si>
    <t>Название</t>
  </si>
  <si>
    <t>Валюта</t>
  </si>
  <si>
    <t>В портфелях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</si>
  <si>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</si>
  <si>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</si>
  <si>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</si>
  <si>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</si>
  <si>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</si>
  <si>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</si>
  <si>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</si>
  <si>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</si>
  <si>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</si>
  <si>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Комментарии</t>
  </si>
  <si>
    <t>Имя</t>
  </si>
  <si>
    <t>Курс к рублю</t>
  </si>
  <si>
    <t>Курс к USD</t>
  </si>
  <si>
    <t>FXUS</t>
  </si>
  <si>
    <t>etf</t>
  </si>
  <si>
    <t>FXUS ETF</t>
  </si>
  <si>
    <t>RUR</t>
  </si>
  <si>
    <t>Tinkoff P: 856 шт.
Open: 5829 шт.
Sber: 2732 шт.</t>
  </si>
  <si>
    <t>37%</t>
  </si>
  <si>
    <t>AMD</t>
  </si>
  <si>
    <t>FXIT</t>
  </si>
  <si>
    <t>iFXIT ETF</t>
  </si>
  <si>
    <t>Open: 21 шт.
Sber: 11 шт.</t>
  </si>
  <si>
    <t>27%</t>
  </si>
  <si>
    <t>BYN</t>
  </si>
  <si>
    <t>FXDE</t>
  </si>
  <si>
    <t>FXDE ETF</t>
  </si>
  <si>
    <t>Open: 3416 шт.
Sber: 2400 шт.</t>
  </si>
  <si>
    <t>12%</t>
  </si>
  <si>
    <t>CAD</t>
  </si>
  <si>
    <t>FXCN</t>
  </si>
  <si>
    <t>FXCN ETF</t>
  </si>
  <si>
    <t>Open: 35 шт.
Sber: 21 шт.</t>
  </si>
  <si>
    <t>CHF</t>
  </si>
  <si>
    <t>SBMX</t>
  </si>
  <si>
    <t>SBMX ETF</t>
  </si>
  <si>
    <t>Open: 1970 шт.
Sber: 7000 шт.</t>
  </si>
  <si>
    <t>CNY</t>
  </si>
  <si>
    <t>Сумма по фондам:</t>
  </si>
  <si>
    <t>EUR</t>
  </si>
  <si>
    <t>Рубль</t>
  </si>
  <si>
    <t>GBP</t>
  </si>
  <si>
    <t>USD</t>
  </si>
  <si>
    <t>Доллар</t>
  </si>
  <si>
    <t>GLD</t>
  </si>
  <si>
    <t>Сумма по валютам:</t>
  </si>
  <si>
    <t>HKD</t>
  </si>
  <si>
    <t>Сумма:</t>
  </si>
  <si>
    <t>JPY</t>
  </si>
  <si>
    <t>KZT</t>
  </si>
  <si>
    <t>SLV</t>
  </si>
  <si>
    <t>TRY</t>
  </si>
  <si>
    <t>UAH</t>
  </si>
  <si>
    <t>Дата</t>
  </si>
  <si>
    <t>Примечание</t>
  </si>
  <si>
    <t>.</t>
  </si>
  <si>
    <t>..</t>
  </si>
  <si>
    <t>d</t>
  </si>
  <si>
    <t>s</t>
  </si>
  <si>
    <t>ds</t>
  </si>
  <si>
    <t>Пополнение счета</t>
  </si>
  <si>
    <t>Вывод средств</t>
  </si>
  <si>
    <t>Поставлены на торги средства клиента  119849i; п/п 702004 от 24.06.2019</t>
  </si>
  <si>
    <t>Поставлены на торги средства клиента  119849i; п/п 908661 от 01.07.2019</t>
  </si>
  <si>
    <t>Поставлены на торги средства клиента  119849i; п/п 218533 от 08.07.2019</t>
  </si>
  <si>
    <t>Поставлены на торги средства клиента  119849i; п/п 718108 от 15.07.2019</t>
  </si>
  <si>
    <t>Поставлены на торги средства клиента  119849i; п/п 8567 от 22.07.2019</t>
  </si>
  <si>
    <t>Поставлены на торги средства клиента  119849i; п/п 696820 от 29.07.2019</t>
  </si>
  <si>
    <t>Поставлены на торги средства клиента  119849i; п/п 592670 от 05.08.2019</t>
  </si>
  <si>
    <t>Поставлены на торги средства клиента  119849i; п/п 311557 от 12.08.2019</t>
  </si>
  <si>
    <t>Поставлены на торги средства клиента  119849i; п/п 79840 от 19.08.2019</t>
  </si>
  <si>
    <t>Выплата дохода клиент 119849i (НКД 12 ОФЗ 26215) налог к удержанию 0.00 рублей (данные из сделок)</t>
  </si>
  <si>
    <t>Поставлены на торги средства клиента  119849i; п/п 549118 от 26.08.2019</t>
  </si>
  <si>
    <t>Поставлены на торги средства клиента  119849i; п/п 188531 от 09.09.2019</t>
  </si>
  <si>
    <t>Поставлены на торги средства клиента  119849i; п/п 737640 от 16.09.2019</t>
  </si>
  <si>
    <t>Зачисление денежных средств</t>
  </si>
  <si>
    <t>Поставлены на торги средства клиента  119849i; п/п 742689 от 23.09.2019</t>
  </si>
  <si>
    <t>Поставлены на торги средства клиента  119849i; п/п 340824 от 17.12.2019</t>
  </si>
  <si>
    <t>Выплата дохода клиент 119849i (НКД 4 ОФЗ 25083) налог к удержанию 0.00 рублей (данные из сделок)</t>
  </si>
  <si>
    <t>Поставлены на торги средства клиента  119849i; п/п 552994 от 19.12.2019</t>
  </si>
  <si>
    <t>Купон по SU26215RMFS2 - ОФЗ 26215 65шт. по 34.9 RUR - налог 0 RUR, по курсу 0.0157 RUR/USD (данные из БД)</t>
  </si>
  <si>
    <t>Выплата дохода клиент 119849i (НКД 13 ОФЗ 26215) налог к удержанию 0.00 рублей (данные из сделок)</t>
  </si>
  <si>
    <t>Дивиденд по CME - CME Group Inc. 1шт. по 0.85 USD (данные из БД)</t>
  </si>
  <si>
    <t>Дивиденд по KO - Coca-Cola Company (The) Common Stock 1шт. по 0.41 USD (данные из БД)</t>
  </si>
  <si>
    <t>Дивиденд по MRK - Merck &amp; Company, Inc. Common Stock (new) 1шт. по 0.61 USD (данные из БД)</t>
  </si>
  <si>
    <t>Дивиденд по TSM - Taiwan Semiconductor Manufacturing Company Ltd. 1шт. по 0.42 USD (данные из БД)</t>
  </si>
  <si>
    <t>Выплата дивидендов Coca-Cola Co-ао/ 1 шт. (данные из сделок)</t>
  </si>
  <si>
    <t>Налог (данные из сделок)</t>
  </si>
  <si>
    <t>Дивиденд по AGRO - AGRO-гдр 2шт. по 21.18 RUR - налог 6 RUR, по курсу 0.0134 RUR/USD (данные из БД)</t>
  </si>
  <si>
    <t>Дивиденд по AGRO - AGRO-гдр 1шт. по 21.18 RUR - налог 3 RUR, по курсу 0.0134 RUR/USD (данные из БД)</t>
  </si>
  <si>
    <t>Дивиденд по CAT - Caterpillar, Inc. Common Stock 1шт. по 1.03 USD (данные из БД)</t>
  </si>
  <si>
    <t>Выплата дивидендов Merck &amp; Co-ао/ 1 шт. (данные из сделок)</t>
  </si>
  <si>
    <t>Выплата дивидендов Taiwan Semicond ADR Lev3/ 1 шт. (данные из сделок)</t>
  </si>
  <si>
    <t>Выплата дохода клиент 119849i дивиденды ROS AGRO PLC-GDR, комиссия платежного агента 0.06 долларов налог 0.00 рублей удержан эми (данные из сделок)</t>
  </si>
  <si>
    <t>Дивиденд по ET - Energy Transfer LP Common Units 10шт. по 0.31 USD (данные из БД)</t>
  </si>
  <si>
    <t>Дивиденд по AAPL - Apple Inc. 1шт. по 0.82 USD (данные из БД)</t>
  </si>
  <si>
    <t>Дивиденд по MOEX - МосБиржа 40шт. по 7.93 RUR - налог 41 RUR, по курсу 0.0135 RUR/USD (данные из БД)</t>
  </si>
  <si>
    <t>Дивиденд по MSFT - Microsoft Corporation 1шт. по 0.51 USD (данные из БД)</t>
  </si>
  <si>
    <t>Выплата дивидендов Apple/ 1 шт. (данные из сделок)</t>
  </si>
  <si>
    <t>Выплата дивидендов Caterpillar-ао/ 1 шт. (данные из сделок)</t>
  </si>
  <si>
    <t>Выплата дивидендов Energy Transfer Eq-ао/ 10 шт. (данные из сделок)</t>
  </si>
  <si>
    <t>Дивиденд по EBAY - eBay Inc. 1шт. по 0.16 USD (данные из БД)</t>
  </si>
  <si>
    <t>Дивиденд по ROSN - Роснефть 10шт. по 18.07 RUR - налог 23 RUR, по курсу 0.0145 RUR/USD (данные из БД)</t>
  </si>
  <si>
    <t>Купон по SU25083RMFS5 - ОФЗ 25083 7шт. по 34.9 RUR - налог 0 RUR, по курсу 0.0143 RUR/USD (данные из БД)</t>
  </si>
  <si>
    <t>Выплата дохода клиент 119849i (НКД 5 ОФЗ 25083) налог к удержанию 0.00 рублей (данные из сделок)</t>
  </si>
  <si>
    <t>Выплата дивидендов EBay-ао/ 1 шт. (данные из сделок)</t>
  </si>
  <si>
    <t>Выплата дивидендов CME Group-ао/ 1 шт. (данные из сделок)</t>
  </si>
  <si>
    <t>Выплата дивидендов Microsoft/ 1 шт. (данные из сделок)</t>
  </si>
  <si>
    <t>Дивиденд по BANEP - Башнефт ап 2шт. по 107.81 RUR - налог 28 RUR, по курсу 0.0142 RUR/USD (данные из БД)</t>
  </si>
  <si>
    <t>Дивиденд по LKOH - ЛУКОЙЛ 3шт. по 350 RUR - налог 137 RUR, по курсу 0.0141 RUR/USD (данные из БД)</t>
  </si>
  <si>
    <t>Дивиденд по ALRS - АЛРОСА ао 10шт. по 2.63 RUR - налог 3 RUR, по курсу 0.014 RUR/USD (данные из БД)</t>
  </si>
  <si>
    <t>Дивиденд по GAZP - ГАЗПРОМ ао 40шт. по 15.24 RUR - налог 79 RUR, по курсу 0.0141 RUR/USD (данные из БД)</t>
  </si>
  <si>
    <t>Выплата дохода клиент 119849i дивиденды НК ЛУКОЙЛ-аоо налог к удержанию 136.00 рублей (данные из сделок)</t>
  </si>
  <si>
    <t>Выплата дохода клиент 119849i дивиденды Алроса-аоо налог к удержанию 3.00 рублей (данные из сделок)</t>
  </si>
  <si>
    <t>Дивиденд по INTC - Intel Corporation 1шт. по 0.33 USD (данные из БД)</t>
  </si>
  <si>
    <t>Купон по SU26215RMFS2 - ОФЗ 26215 123шт. по 34.9 RUR - налог 0 RUR, по курсу 0.0136 RUR/USD (данные из БД)</t>
  </si>
  <si>
    <t>Купон по SU26215RMFS2 - ОФЗ 26215 65шт. по 34.9 RUR - налог 0 RUR, по курсу 0.0136 RUR/USD (данные из БД)</t>
  </si>
  <si>
    <t>Выплата дохода клиент 119849i (НКД 14 ОФЗ 26215) налог к удержанию 0.00 рублей (данные из сделок)</t>
  </si>
  <si>
    <t>Дивиденд по GLW - Corning Incorporated Common Stock 2шт. по 0.22 USD (данные из БД)</t>
  </si>
  <si>
    <t>Выплата дивидендов Intel-ао/ 1 шт. (данные из сделок)</t>
  </si>
  <si>
    <t>Дивиденд по TSM - Taiwan Semiconductor Manufacturing Company Ltd. 1шт. по 0.43 USD (данные из БД)</t>
  </si>
  <si>
    <t>Дивиденд по AGRO - AGRO-гдр 2шт. по 13.9 RUR - налог 4 RUR, по курсу 0.0133 RUR/USD (данные из БД)</t>
  </si>
  <si>
    <t>Дивиденд по AGRO - AGRO-гдр 1шт. по 13.9 RUR - налог 2 RUR, по курсу 0.0133 RUR/USD (данные из БД)</t>
  </si>
  <si>
    <t>Выплата дохода клиент 119849i дивиденды ROS AGRO PLC-GDR налог 0.00 рублей удержан эмитентом (данные из сделок)</t>
  </si>
  <si>
    <t>Дивиденд по SBERP - Сбербанк-п 20шт. по 18.7 RUR - налог 49 RUR, по курсу 0.0128 RUR/USD (данные из БД)</t>
  </si>
  <si>
    <t>Выплата дивидендов Corning Inc-ао/ 2 шт. (данные из сделок)</t>
  </si>
  <si>
    <t>Дивиденд по TATN - Татнфт 3ао 7шт. по 9.94 RUR - налог 9 RUR, по курсу 0.013 RUR/USD (данные из БД)</t>
  </si>
  <si>
    <t>Дивиденд по MTSS - МТС-ао 20шт. по 8.93 RUR (данные из БД)</t>
  </si>
  <si>
    <t>Выплата дохода клиент 119849i дивиденды Сбербанк-ап-3 налог к удержанию 48.00 рублей (данные из сделок)</t>
  </si>
  <si>
    <t>Выплата дивидендов МТС-ао/ 20 шт. (данные из сделок)</t>
  </si>
  <si>
    <t>Дивиденд по ET - Energy Transfer LP Common Units 10шт. по 0.15 USD (данные из БД)</t>
  </si>
  <si>
    <t>Дивиденд по INTC - Intel Corporation 3шт. по 0.33 USD (данные из БД)</t>
  </si>
  <si>
    <t>Дивиденд по AAPL - Apple Inc. 4шт. по 0.21 USD (данные из БД)</t>
  </si>
  <si>
    <t>Дивиденд по MSFT - Microsoft Corporation 1шт. по 0.56 USD (данные из БД)</t>
  </si>
  <si>
    <t>Выплата дивидендов Apple/ 4 шт. (данные из сделок)</t>
  </si>
  <si>
    <t>Поставлены на торги средства клиента  119849i; п/п 318769 от 23.11.2020</t>
  </si>
  <si>
    <t>Выплата дивидендов Intel-ао/ 3 шт. (данные из сделок)</t>
  </si>
  <si>
    <t>Поставлены на торги средства клиента  119849i; п/п 212778 от 29.07.2021</t>
  </si>
  <si>
    <t>Поставлены на торги средства клиента  119849i; п/п 71578 от 29.07.2021</t>
  </si>
  <si>
    <t>Поставлены на торги средства клиента  119849i; п/п 943632 от 22.11.2021</t>
  </si>
  <si>
    <t>Баланс сейчас</t>
  </si>
  <si>
    <t>XIRR</t>
  </si>
  <si>
    <t>Сред.взвеш.сумм.</t>
  </si>
  <si>
    <t>Полный доход, USD</t>
  </si>
  <si>
    <t>Сред.год.дох.</t>
  </si>
  <si>
    <t>buy</t>
  </si>
  <si>
    <t>sell</t>
  </si>
  <si>
    <t>Стоимость сейчас</t>
  </si>
  <si>
    <t>Полный доход</t>
  </si>
  <si>
    <t>SU26215RMFS2</t>
  </si>
  <si>
    <t>SBERP</t>
  </si>
  <si>
    <t>SU25083RMFS5</t>
  </si>
  <si>
    <t>AFLT</t>
  </si>
  <si>
    <t>AGRO</t>
  </si>
  <si>
    <t>ALRS</t>
  </si>
  <si>
    <t>LKOH</t>
  </si>
  <si>
    <t>GAZP</t>
  </si>
  <si>
    <t>MOEX</t>
  </si>
  <si>
    <t>ROSN</t>
  </si>
  <si>
    <t>BANEP</t>
  </si>
  <si>
    <t>TATN</t>
  </si>
  <si>
    <t>SBSP</t>
  </si>
  <si>
    <t>META</t>
  </si>
  <si>
    <t>AAPL</t>
  </si>
  <si>
    <t>KO</t>
  </si>
  <si>
    <t>BABA</t>
  </si>
  <si>
    <t>BRK.B</t>
  </si>
  <si>
    <t>DIS</t>
  </si>
  <si>
    <t>TSM</t>
  </si>
  <si>
    <t>JPM</t>
  </si>
  <si>
    <t>CME</t>
  </si>
  <si>
    <t>EBAY</t>
  </si>
  <si>
    <t>CAT</t>
  </si>
  <si>
    <t>MRK</t>
  </si>
  <si>
    <t>MSFT</t>
  </si>
  <si>
    <t>SWN</t>
  </si>
  <si>
    <t>ET</t>
  </si>
  <si>
    <t>TUSD</t>
  </si>
  <si>
    <t>TRUR</t>
  </si>
  <si>
    <t>TEUR</t>
  </si>
  <si>
    <t>SAVE</t>
  </si>
  <si>
    <t>M</t>
  </si>
  <si>
    <t>YNDX</t>
  </si>
  <si>
    <t>POGR</t>
  </si>
  <si>
    <t>BA</t>
  </si>
  <si>
    <t>MTSS</t>
  </si>
  <si>
    <t>RU000A101XD8</t>
  </si>
  <si>
    <t>FXGD</t>
  </si>
  <si>
    <t>INTC</t>
  </si>
  <si>
    <t>DDOG</t>
  </si>
  <si>
    <t>TTWO</t>
  </si>
  <si>
    <t>GLW</t>
  </si>
  <si>
    <t>TECH</t>
  </si>
  <si>
    <t>TGLD</t>
  </si>
  <si>
    <t>TMOS</t>
  </si>
  <si>
    <t>TSLA</t>
  </si>
  <si>
    <t>RU000A101NK4</t>
  </si>
  <si>
    <t>SPCE</t>
  </si>
  <si>
    <t>NFLX</t>
  </si>
  <si>
    <t>TSPX</t>
  </si>
  <si>
    <t>TSPV</t>
  </si>
  <si>
    <t>FXUS
FXUS ETF</t>
  </si>
  <si>
    <t>FXIT
iFXIT ETF</t>
  </si>
  <si>
    <t>FXDE
FXDE ETF</t>
  </si>
  <si>
    <t>FXCN
FXCN ETF</t>
  </si>
  <si>
    <t>SBMX
SBMX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</si>
  <si>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</si>
  <si>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</si>
  <si>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</si>
  <si>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</si>
  <si>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</si>
  <si>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</si>
  <si>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</si>
  <si>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Портфель</t>
  </si>
  <si>
    <t>input</t>
  </si>
  <si>
    <t>Tinkoff P</t>
  </si>
  <si>
    <t>USD000UTSTOM</t>
  </si>
  <si>
    <t>USDRUB_TOM - USD/РУБ</t>
  </si>
  <si>
    <t>selt</t>
  </si>
  <si>
    <t>output</t>
  </si>
  <si>
    <t>commission</t>
  </si>
  <si>
    <t>Комиссия по тарифу</t>
  </si>
  <si>
    <t>Вознаграждение Брокера за предоставление информации по движению и учету ценных бумаг/ИФИ в портфеле Фондовый Рынок Московской би</t>
  </si>
  <si>
    <t>Open</t>
  </si>
  <si>
    <t>ОФЗ-ПД 26215 16/08/23</t>
  </si>
  <si>
    <t>bond</t>
  </si>
  <si>
    <t>Проценты за предоставление займа ДС Брокером на ФР МБ, остаток в рублях -566241.08</t>
  </si>
  <si>
    <t>dohod</t>
  </si>
  <si>
    <t>Выплата дохода клиент 119849i (НКД 12 ОФЗ 26215) налог к удержанию 0.00 рублей</t>
  </si>
  <si>
    <t>Сбербанк России ПАО ап</t>
  </si>
  <si>
    <t>share</t>
  </si>
  <si>
    <t>ОФЗ-ПД 25083 15/12/21</t>
  </si>
  <si>
    <t>Sber</t>
  </si>
  <si>
    <t>Аэрофлот-росс.авиалин(ПАО)ао</t>
  </si>
  <si>
    <t>ГДР ROS AGRO PLC ORD SHS</t>
  </si>
  <si>
    <t>Выплата дохода клиент 119849i (НКД 4 ОФЗ 25083) налог к удержанию 0.00 рублей</t>
  </si>
  <si>
    <t>АЛРОСА ПАО ао</t>
  </si>
  <si>
    <t>НК ЛУКОЙЛ (ПАО) - ао</t>
  </si>
  <si>
    <t>"Газпром" (ПАО) ао</t>
  </si>
  <si>
    <t>ПАО Московская Биржа</t>
  </si>
  <si>
    <t>ПАО НК Роснефть</t>
  </si>
  <si>
    <t>Башнефть АНК ап</t>
  </si>
  <si>
    <t>ПАО "Татнефть" ао</t>
  </si>
  <si>
    <t>БПИФ Сбер - Эс энд Пи 500</t>
  </si>
  <si>
    <t>Выплата дохода клиент 119849i (НКД 13 ОФЗ 26215) налог к удержанию 0.00 рублей</t>
  </si>
  <si>
    <t>Meta Platforms, Inc. </t>
  </si>
  <si>
    <t>Apple Inc.</t>
  </si>
  <si>
    <t>Coca-Cola Company (The) Common Stock</t>
  </si>
  <si>
    <t>Alibaba Group Holding Limited American Depositary Shares each representing eight Ordinary share</t>
  </si>
  <si>
    <t>Berkshire Hathaway Inc. New Common Stock</t>
  </si>
  <si>
    <t>Walt Disney Company (The) Common Stock</t>
  </si>
  <si>
    <t>Taiwan Semiconductor Manufacturing Company Ltd.</t>
  </si>
  <si>
    <t>JP Morgan Chase &amp; Co. Common Stock</t>
  </si>
  <si>
    <t>CME Group Inc.</t>
  </si>
  <si>
    <t>eBay Inc.</t>
  </si>
  <si>
    <t>Caterpillar, Inc. Common Stock</t>
  </si>
  <si>
    <t>Merck &amp; Company, Inc. Common Stock (new)</t>
  </si>
  <si>
    <t>Microsoft Corporation</t>
  </si>
  <si>
    <t>Southwestern Energy Company Common Stock</t>
  </si>
  <si>
    <t>Energy Transfer LP Common Units</t>
  </si>
  <si>
    <t>Выплата дивидендов Coca-Cola Co-ао/ 1 шт.</t>
  </si>
  <si>
    <t>nalog</t>
  </si>
  <si>
    <t>Налог</t>
  </si>
  <si>
    <t>amort</t>
  </si>
  <si>
    <t>Выплата дивидендов Merck &amp; Co-ао/ 1 шт.</t>
  </si>
  <si>
    <t>Выплата дивидендов Taiwan Semicond ADR Lev3/ 1 шт.</t>
  </si>
  <si>
    <t>Выплата дохода клиент 119849i дивиденды ROS AGRO PLC-GDR, комиссия платежного агента 0.06 долларов налог 0.00 рублей удержан эми</t>
  </si>
  <si>
    <t>Выплата дивидендов Apple/ 1 шт.</t>
  </si>
  <si>
    <t>Выплата дивидендов Caterpillar-ао/ 1 шт.</t>
  </si>
  <si>
    <t>Выплата дивидендов Energy Transfer Eq-ао/ 10 шт.</t>
  </si>
  <si>
    <t>БПИФ ТИНЬКОФФ ВЕЧНЫЙ ПОРТФ США</t>
  </si>
  <si>
    <t>БПИФ ТИНЬКОФФ ВЕЧНЫЙ ПОРТФ РУБ</t>
  </si>
  <si>
    <t>БПИФ ТИНЬКОФФ ВЕЧНЫЙ ПОРТФ ЕВР</t>
  </si>
  <si>
    <t>Spirit Airlines, Inc. Common Stock</t>
  </si>
  <si>
    <t>Macy's Inc Common Stock</t>
  </si>
  <si>
    <t>Выплата дохода клиент 119849i (НКД 5 ОФЗ 25083) налог к удержанию 0.00 рублей</t>
  </si>
  <si>
    <t>PLLC Yandex N.V. class A shs</t>
  </si>
  <si>
    <t>Petropavlovsk PLC</t>
  </si>
  <si>
    <t>Выплата дивидендов EBay-ао/ 1 шт.</t>
  </si>
  <si>
    <t>Boeing Company (The) Common Stock</t>
  </si>
  <si>
    <t>Выплата дивидендов CME Group-ао/ 1 шт.</t>
  </si>
  <si>
    <t>Выплата дивидендов Microsoft/ 1 шт.</t>
  </si>
  <si>
    <t>Мобильные ТелеСистемы ПАО ао</t>
  </si>
  <si>
    <t>Удержан налог на доход  по дивидендам НК ЛУКОЙЛ-аоо с клиента 119849i</t>
  </si>
  <si>
    <t>Выплата дохода клиент 119849i дивиденды НК ЛУКОЙЛ-аоо налог к удержанию 136.00 рублей</t>
  </si>
  <si>
    <t>МаксимаТелеком БО-П01</t>
  </si>
  <si>
    <t>FinEx Gold ETF USD</t>
  </si>
  <si>
    <t>Удержан налог на доход  по дивидендам Алроса-аоо с клиента 119849i</t>
  </si>
  <si>
    <t>Выплата дохода клиент 119849i дивиденды Алроса-аоо налог к удержанию 3.00 рублей</t>
  </si>
  <si>
    <t>USD000000TOD</t>
  </si>
  <si>
    <t>USDRUB_TOD - USD/РУБ</t>
  </si>
  <si>
    <t>Intel Corporation</t>
  </si>
  <si>
    <t>Datadog, Inc.</t>
  </si>
  <si>
    <t>Выплата дохода клиент 119849i (НКД 14 ОФЗ 26215) налог к удержанию 0.00 рублей</t>
  </si>
  <si>
    <t>Take-Two Interactive Software, Inc.</t>
  </si>
  <si>
    <t>Corning Incorporated Common Stock</t>
  </si>
  <si>
    <t>БПИФ ТИНЬКОФФНАСДАК ТЕХНОЛОГИИ</t>
  </si>
  <si>
    <t>БПИФ ТИНЬКОФФ ЗОЛОТО</t>
  </si>
  <si>
    <t>БПИФ ТИНЬКОФФ ИНДЕКС МОСБИРЖИ</t>
  </si>
  <si>
    <t>Tesla, Inc.</t>
  </si>
  <si>
    <t>Выплата дивидендов Intel-ао/ 1 шт.</t>
  </si>
  <si>
    <t>ЗПИФ Фонд первичных размещений</t>
  </si>
  <si>
    <t>Выплата дохода клиент 119849i дивиденды ROS AGRO PLC-GDR налог 0.00 рублей удержан эмитентом</t>
  </si>
  <si>
    <t>Выплата дивидендов Corning Inc-ао/ 2 шт.</t>
  </si>
  <si>
    <t>Virgin Galactic Holdings, Inc. Common Stock</t>
  </si>
  <si>
    <t>Удержан налог на доход  по дивидендам Сбербанк-ап-3 с клиента 119849i</t>
  </si>
  <si>
    <t>Выплата дохода клиент 119849i дивиденды Сбербанк-ап-3 налог к удержанию 48.00 рублей</t>
  </si>
  <si>
    <t>Налог (дивиденды) МТС-ао/ 20 шт.</t>
  </si>
  <si>
    <t>Выплата дивидендов МТС-ао/ 20 шт.</t>
  </si>
  <si>
    <t>Netflix, Inc.</t>
  </si>
  <si>
    <t>Tinkoff A</t>
  </si>
  <si>
    <t>FINEX CHINA UCITS ETF</t>
  </si>
  <si>
    <t>Выплата дивидендов Apple/ 4 шт.</t>
  </si>
  <si>
    <t>EUR_RUB__TOM</t>
  </si>
  <si>
    <t>EURRUB_TOM - EUR/РУБ</t>
  </si>
  <si>
    <t>FinEx USA UCITS ETF</t>
  </si>
  <si>
    <t>FinEx USA IT UCITS ETF</t>
  </si>
  <si>
    <t>FINEX GERMANY UCITS ETF</t>
  </si>
  <si>
    <t>EUR_RUB__TOD</t>
  </si>
  <si>
    <t>EURRUB_TOD - EUR/РУБ</t>
  </si>
  <si>
    <t>БПИФ Сбер Индекс Мосбиржи</t>
  </si>
  <si>
    <t>Выплата дивидендов Intel-ао/ 3 шт.</t>
  </si>
  <si>
    <t>БПИФ ТИНЬКОФФ ЭС ЭНД ПИ 500</t>
  </si>
  <si>
    <t>GBPRUB_TOM</t>
  </si>
  <si>
    <t>GBP/RUB_TOM - GBP/РУБ</t>
  </si>
  <si>
    <t>БПИФ ТИНЬКОФФ ИНДЕКС СПАК</t>
  </si>
  <si>
    <t>Комиссия за сделку с TSPV</t>
  </si>
  <si>
    <t>БПИФ Тинькофф США 500</t>
  </si>
  <si>
    <t>USDRUB_TOM</t>
  </si>
  <si>
    <t>USDRUB_TOD</t>
  </si>
  <si>
    <t>EURRUB_TOM</t>
  </si>
  <si>
    <t>EURRUB_TOD</t>
  </si>
  <si>
    <t>Остаток:</t>
  </si>
  <si>
    <t>Кол.</t>
  </si>
  <si>
    <t>Дивиденд</t>
  </si>
  <si>
    <t>Цена отсечки</t>
  </si>
  <si>
    <t>Цена покупки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</si>
  <si>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</si>
  <si>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</si>
  <si>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</si>
  <si>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</si>
  <si>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AGRO-гдр</t>
  </si>
  <si>
    <t>МосБиржа</t>
  </si>
  <si>
    <t>Роснефть</t>
  </si>
  <si>
    <t>Башнефт ап</t>
  </si>
  <si>
    <t>ЛУКОЙЛ</t>
  </si>
  <si>
    <t>АЛРОСА ао</t>
  </si>
  <si>
    <t>ГАЗПРОМ ао</t>
  </si>
  <si>
    <t>Сбербанк-п</t>
  </si>
  <si>
    <t>Татнфт 3ао</t>
  </si>
  <si>
    <t>МТС-ао</t>
  </si>
  <si>
    <t>Купон</t>
  </si>
  <si>
    <t>ОФЗ 26215</t>
  </si>
  <si>
    <t>ОФЗ 25083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</si>
  <si>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</si>
  <si>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</si>
  <si>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</si>
  <si>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</si>
  <si>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</si>
  <si>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</si>
  <si>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</si>
  <si>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</si>
  <si>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</si>
  <si>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</si>
  <si>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</si>
  <si>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</si>
  <si>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</si>
  <si>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</si>
  <si>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</si>
  <si>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</si>
  <si>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Meta</t>
  </si>
  <si>
    <t>Alibaba Group Holding Limited American Depositary Shares eac</t>
  </si>
  <si>
    <t>TUSD ETF</t>
  </si>
  <si>
    <t>TRUR ETF</t>
  </si>
  <si>
    <t>TEUR ETF</t>
  </si>
  <si>
    <t>Yandex clA</t>
  </si>
  <si>
    <t>Petropavl</t>
  </si>
  <si>
    <t>iMT_FREE01</t>
  </si>
  <si>
    <t>FXGD ETF</t>
  </si>
  <si>
    <t>TECH ETF</t>
  </si>
  <si>
    <t>TGLD ETF</t>
  </si>
  <si>
    <t>TMOS ETF</t>
  </si>
  <si>
    <t>TSPX ETF</t>
  </si>
  <si>
    <t>ЗПИФ ФПР</t>
  </si>
  <si>
    <t>TSPV ETF</t>
  </si>
  <si>
    <t>Аэрофлот</t>
  </si>
  <si>
    <t>SBSP ETF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</si>
</sst>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EDD3"/>
      </patternFill>
    </fill>
    <fill>
      <patternFill patternType="solid">
        <fgColor rgb="FFFCE7FF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20" customWidth="1"/>
    <col min="6" max="6" width="10" customWidth="1"/>
    <col min="7" max="7" width="10" customWidth="1"/>
    <col min="8" max="8" width="10" customWidth="1"/>
    <col min="9" max="9" width="10" customWidth="1"/>
    <col min="10" max="10" width="15" customWidth="1"/>
    <col min="11" max="11" width="15" customWidth="1"/>
    <col min="12" max="12" width="10" customWidth="1"/>
    <col min="13" max="13" width="15" customWidth="1"/>
    <col min="14" max="14" width="10" customWidth="1"/>
    <col min="15" max="15" width="10" customWidth="1"/>
    <col min="16" max="16" width="10" customWidth="1"/>
    <col min="17" max="17" width="10" customWidth="1"/>
    <col min="18" max="18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8" t="s">
        <v>17</v>
      </c>
    </row>
    <row collapsed="false" customFormat="false" customHeight="false" hidden="false" ht="12.1" outlineLevel="0" r="2">
      <c r="A2" s="16" t="s">
        <v>18</v>
      </c>
      <c r="B2" s="16" t="s">
        <v>19</v>
      </c>
      <c r="C2" s="16" t="s">
        <v>20</v>
      </c>
      <c r="D2" s="16" t="s">
        <v>21</v>
      </c>
      <c r="E2" s="2" t="s">
        <v>22</v>
      </c>
      <c r="F2" s="7" t="n">
        <v>9417</v>
      </c>
      <c r="G2" s="6" t="n">
        <v>105.76518882</v>
      </c>
      <c r="H2" s="17" t="n">
        <v>0</v>
      </c>
      <c r="I2" s="6" t="n">
        <v>0</v>
      </c>
      <c r="J2" s="16"/>
      <c r="K2" s="6" t="s">
        <f>=F2*G2*Портфель!$R$13</f>
      </c>
      <c r="L2" s="9" t="n">
        <v>0.1376</v>
      </c>
      <c r="M2" s="6" t="n">
        <v>0.69</v>
      </c>
      <c r="N2" s="17" t="n">
        <v>42.7</v>
      </c>
      <c r="O2" s="16" t="s">
        <v>23</v>
      </c>
      <c r="P2" s="16" t="s">
        <v>24</v>
      </c>
      <c r="Q2" s="17" t="n">
        <v>0.213125</v>
      </c>
      <c r="R2" s="6" t="s">
        <f>=Q2/$Q$17</f>
      </c>
    </row>
    <row collapsed="false" customFormat="false" customHeight="false" hidden="false" ht="12.1" outlineLevel="0" r="3">
      <c r="A3" s="16" t="s">
        <v>25</v>
      </c>
      <c r="B3" s="16" t="s">
        <v>19</v>
      </c>
      <c r="C3" s="16" t="s">
        <v>26</v>
      </c>
      <c r="D3" s="16" t="s">
        <v>21</v>
      </c>
      <c r="E3" s="2" t="s">
        <v>27</v>
      </c>
      <c r="F3" s="7" t="n">
        <v>32</v>
      </c>
      <c r="G3" s="6" t="n">
        <v>24809.84192526</v>
      </c>
      <c r="H3" s="17" t="n">
        <v>0</v>
      </c>
      <c r="I3" s="6" t="n">
        <v>0</v>
      </c>
      <c r="J3" s="16"/>
      <c r="K3" s="6" t="s">
        <f>=F3*G3*Портфель!$R$13</f>
      </c>
      <c r="L3" s="9" t="n">
        <v>0.1878</v>
      </c>
      <c r="M3" s="6" t="n">
        <v>126.62</v>
      </c>
      <c r="N3" s="17" t="n">
        <v>34.04</v>
      </c>
      <c r="O3" s="16" t="s">
        <v>28</v>
      </c>
      <c r="P3" s="16" t="s">
        <v>29</v>
      </c>
      <c r="Q3" s="17" t="n">
        <v>26.82</v>
      </c>
      <c r="R3" s="6" t="s">
        <f>=Q3/$Q$17</f>
      </c>
    </row>
    <row collapsed="false" customFormat="false" customHeight="false" hidden="false" ht="12.1" outlineLevel="0" r="4">
      <c r="A4" s="16" t="s">
        <v>30</v>
      </c>
      <c r="B4" s="16" t="s">
        <v>19</v>
      </c>
      <c r="C4" s="16" t="s">
        <v>31</v>
      </c>
      <c r="D4" s="16" t="s">
        <v>21</v>
      </c>
      <c r="E4" s="2" t="s">
        <v>32</v>
      </c>
      <c r="F4" s="7" t="n">
        <v>5816</v>
      </c>
      <c r="G4" s="6" t="n">
        <v>43.29338894</v>
      </c>
      <c r="H4" s="17" t="n">
        <v>0</v>
      </c>
      <c r="I4" s="6" t="n">
        <v>0</v>
      </c>
      <c r="J4" s="16"/>
      <c r="K4" s="6" t="s">
        <f>=F4*G4*Портфель!$R$13</f>
      </c>
      <c r="L4" s="9" t="n">
        <v>0.0812</v>
      </c>
      <c r="M4" s="6" t="n">
        <v>0.37</v>
      </c>
      <c r="N4" s="17" t="n">
        <v>10.8</v>
      </c>
      <c r="O4" s="16" t="s">
        <v>33</v>
      </c>
      <c r="P4" s="16" t="s">
        <v>34</v>
      </c>
      <c r="Q4" s="17" t="n">
        <v>53.763364724209</v>
      </c>
      <c r="R4" s="6" t="s">
        <f>=Q4/$Q$17</f>
      </c>
    </row>
    <row collapsed="false" customFormat="false" customHeight="false" hidden="false" ht="12.1" outlineLevel="0" r="5">
      <c r="A5" s="16" t="s">
        <v>35</v>
      </c>
      <c r="B5" s="16" t="s">
        <v>19</v>
      </c>
      <c r="C5" s="16" t="s">
        <v>36</v>
      </c>
      <c r="D5" s="16" t="s">
        <v>21</v>
      </c>
      <c r="E5" s="2" t="s">
        <v>37</v>
      </c>
      <c r="F5" s="7" t="n">
        <v>56</v>
      </c>
      <c r="G5" s="6" t="n">
        <v>2814.04528268</v>
      </c>
      <c r="H5" s="17" t="n">
        <v>0</v>
      </c>
      <c r="I5" s="6" t="n">
        <v>0</v>
      </c>
      <c r="J5" s="16"/>
      <c r="K5" s="6" t="s">
        <f>=F5*G5*Портфель!$R$13</f>
      </c>
      <c r="L5" s="9" t="n">
        <v>-0.0591</v>
      </c>
      <c r="M5" s="6" t="n">
        <v>51.15</v>
      </c>
      <c r="N5" s="17" t="n">
        <v>6.76</v>
      </c>
      <c r="O5" s="16" t="s">
        <v>33</v>
      </c>
      <c r="P5" s="16" t="s">
        <v>38</v>
      </c>
      <c r="Q5" s="17" t="n">
        <v>94.1009</v>
      </c>
      <c r="R5" s="6" t="s">
        <f>=Q5/$Q$17</f>
      </c>
    </row>
    <row collapsed="false" customFormat="false" customHeight="false" hidden="false" ht="12.1" outlineLevel="0" r="6">
      <c r="A6" s="16" t="s">
        <v>39</v>
      </c>
      <c r="B6" s="16" t="s">
        <v>19</v>
      </c>
      <c r="C6" s="16" t="s">
        <v>40</v>
      </c>
      <c r="D6" s="16" t="s">
        <v>21</v>
      </c>
      <c r="E6" s="2" t="s">
        <v>41</v>
      </c>
      <c r="F6" s="7" t="n">
        <v>8970</v>
      </c>
      <c r="G6" s="6" t="n">
        <v>14.83</v>
      </c>
      <c r="H6" s="17" t="n">
        <v>0</v>
      </c>
      <c r="I6" s="6" t="n">
        <v>0</v>
      </c>
      <c r="J6" s="16"/>
      <c r="K6" s="6" t="s">
        <f>=F6*G6*Портфель!$R$13</f>
      </c>
      <c r="L6" s="9" t="n">
        <v>-0.0131</v>
      </c>
      <c r="M6" s="6" t="n">
        <v>0.21</v>
      </c>
      <c r="N6" s="17" t="n">
        <v>5.7</v>
      </c>
      <c r="O6" s="16" t="s">
        <v>33</v>
      </c>
      <c r="P6" s="16" t="s">
        <v>42</v>
      </c>
      <c r="Q6" s="17" t="n">
        <v>11.1616</v>
      </c>
      <c r="R6" s="6" t="s">
        <f>=Q6/$Q$17</f>
      </c>
    </row>
    <row collapsed="false" customFormat="false" customHeight="false" hidden="false" ht="12.1" outlineLevel="0" r="7">
      <c r="A7" s="16"/>
      <c r="B7" s="16"/>
      <c r="C7" s="16"/>
      <c r="D7" s="16"/>
      <c r="E7" s="16"/>
      <c r="F7" s="7"/>
      <c r="G7" s="6"/>
      <c r="H7" s="4"/>
      <c r="I7" s="4" t="s">
        <v>43</v>
      </c>
      <c r="J7" s="4"/>
      <c r="K7" s="5" t="s">
        <f>=SUM(K2:K6)</f>
      </c>
      <c r="L7" s="4"/>
      <c r="M7" s="4"/>
      <c r="N7" s="10" t="s">
        <f>=K7/K11</f>
      </c>
      <c r="O7" s="16"/>
      <c r="P7" s="16" t="s">
        <v>44</v>
      </c>
      <c r="Q7" s="17" t="n">
        <v>86.5906</v>
      </c>
      <c r="R7" s="6" t="s">
        <f>=Q7/$Q$17</f>
      </c>
    </row>
    <row collapsed="false" customFormat="false" customHeight="false" hidden="false" ht="12.1" outlineLevel="0" r="8">
      <c r="A8" s="16" t="s">
        <v>21</v>
      </c>
      <c r="B8" s="16" t="s">
        <v>3</v>
      </c>
      <c r="C8" s="16" t="s">
        <v>45</v>
      </c>
      <c r="D8" s="16" t="s">
        <v>21</v>
      </c>
      <c r="E8" s="16"/>
      <c r="F8" s="7" t="n">
        <v>53.96</v>
      </c>
      <c r="G8" s="6" t="n">
        <v>0.01317003</v>
      </c>
      <c r="H8" s="17" t="n">
        <v>0</v>
      </c>
      <c r="I8" s="6" t="n">
        <v>0</v>
      </c>
      <c r="J8" s="16"/>
      <c r="K8" s="6" t="s">
        <f>=F8*G8</f>
      </c>
      <c r="L8" s="17"/>
      <c r="M8" s="6"/>
      <c r="N8" s="17"/>
      <c r="O8" s="16"/>
      <c r="P8" s="16" t="s">
        <v>46</v>
      </c>
      <c r="Q8" s="17" t="n">
        <v>101.5412</v>
      </c>
      <c r="R8" s="6" t="s">
        <f>=Q8/$Q$17</f>
      </c>
    </row>
    <row collapsed="false" customFormat="false" customHeight="false" hidden="false" ht="12.1" outlineLevel="0" r="9">
      <c r="A9" s="16" t="s">
        <v>47</v>
      </c>
      <c r="B9" s="16" t="s">
        <v>3</v>
      </c>
      <c r="C9" s="16" t="s">
        <v>48</v>
      </c>
      <c r="D9" s="16" t="s">
        <v>21</v>
      </c>
      <c r="E9" s="16"/>
      <c r="F9" s="7" t="n">
        <v>0.12</v>
      </c>
      <c r="G9" s="6" t="n">
        <v>1</v>
      </c>
      <c r="H9" s="17" t="n">
        <v>0</v>
      </c>
      <c r="I9" s="6" t="n">
        <v>0</v>
      </c>
      <c r="J9" s="16"/>
      <c r="K9" s="6" t="s">
        <f>=F9*G9</f>
      </c>
      <c r="L9" s="17"/>
      <c r="M9" s="6"/>
      <c r="N9" s="17"/>
      <c r="O9" s="16"/>
      <c r="P9" s="16" t="s">
        <v>49</v>
      </c>
      <c r="Q9" s="17" t="n">
        <v>10128</v>
      </c>
      <c r="R9" s="6" t="s">
        <f>=Q9/$Q$17</f>
      </c>
    </row>
    <row collapsed="false" customFormat="false" customHeight="false" hidden="false" ht="12.1" outlineLevel="0" r="10">
      <c r="A10" s="16"/>
      <c r="B10" s="16"/>
      <c r="C10" s="16"/>
      <c r="D10" s="16"/>
      <c r="E10" s="16"/>
      <c r="F10" s="7"/>
      <c r="G10" s="6"/>
      <c r="H10" s="4"/>
      <c r="I10" s="4" t="s">
        <v>50</v>
      </c>
      <c r="J10" s="4"/>
      <c r="K10" s="5" t="s">
        <f>=SUM(K8:K9)</f>
      </c>
      <c r="L10" s="4"/>
      <c r="M10" s="4"/>
      <c r="N10" s="10" t="s">
        <f>=K10/K11</f>
      </c>
      <c r="O10" s="16"/>
      <c r="P10" s="16" t="s">
        <v>51</v>
      </c>
      <c r="Q10" s="17" t="n">
        <v>9.6887</v>
      </c>
      <c r="R10" s="6" t="s">
        <f>=Q10/$Q$17</f>
      </c>
    </row>
    <row collapsed="false" customFormat="false" customHeight="false" hidden="false" ht="12.1" outlineLevel="0" r="11">
      <c r="A11" s="16"/>
      <c r="B11" s="16"/>
      <c r="C11" s="16"/>
      <c r="D11" s="16"/>
      <c r="E11" s="16"/>
      <c r="F11" s="7"/>
      <c r="G11" s="6"/>
      <c r="H11" s="4"/>
      <c r="I11" s="4" t="s">
        <v>52</v>
      </c>
      <c r="J11" s="4"/>
      <c r="K11" s="5" t="s">
        <f>=K7+K10</f>
      </c>
      <c r="L11" s="17"/>
      <c r="M11" s="6"/>
      <c r="N11" s="17"/>
      <c r="O11" s="16"/>
      <c r="P11" s="16" t="s">
        <v>53</v>
      </c>
      <c r="Q11" s="17" t="n">
        <v>0.44</v>
      </c>
      <c r="R11" s="6" t="s">
        <f>=Q11/$Q$17</f>
      </c>
    </row>
    <row collapsed="false" customFormat="false" customHeight="false" hidden="false" ht="12.1" outlineLevel="0" r="12">
      <c r="A12" s="16"/>
      <c r="B12" s="16"/>
      <c r="C12" s="16"/>
      <c r="D12" s="16"/>
      <c r="E12" s="16"/>
      <c r="F12" s="7"/>
      <c r="G12" s="6"/>
      <c r="H12" s="17"/>
      <c r="I12" s="6"/>
      <c r="J12" s="16"/>
      <c r="K12" s="6"/>
      <c r="L12" s="17"/>
      <c r="M12" s="6"/>
      <c r="N12" s="17"/>
      <c r="O12" s="16"/>
      <c r="P12" s="16" t="s">
        <v>54</v>
      </c>
      <c r="Q12" s="17" t="n">
        <v>0.164</v>
      </c>
      <c r="R12" s="6" t="s">
        <f>=Q12/$Q$17</f>
      </c>
    </row>
    <row collapsed="false" customFormat="false" customHeight="false" hidden="false" ht="12.1" outlineLevel="0" r="13">
      <c r="A13" s="16"/>
      <c r="B13" s="16"/>
      <c r="C13" s="16"/>
      <c r="D13" s="16"/>
      <c r="E13" s="16"/>
      <c r="F13" s="7"/>
      <c r="G13" s="6"/>
      <c r="H13" s="17"/>
      <c r="I13" s="6"/>
      <c r="J13" s="16"/>
      <c r="K13" s="6"/>
      <c r="L13" s="17"/>
      <c r="M13" s="6"/>
      <c r="N13" s="17"/>
      <c r="O13" s="16"/>
      <c r="P13" s="16" t="s">
        <v>21</v>
      </c>
      <c r="Q13" s="17" t="n">
        <v>1</v>
      </c>
      <c r="R13" s="6" t="s">
        <f>=Q13/$Q$17</f>
      </c>
    </row>
    <row collapsed="false" customFormat="false" customHeight="false" hidden="false" ht="12.1" outlineLevel="0" r="14">
      <c r="A14" s="16"/>
      <c r="B14" s="16"/>
      <c r="C14" s="16"/>
      <c r="D14" s="16"/>
      <c r="E14" s="16"/>
      <c r="F14" s="7"/>
      <c r="G14" s="6"/>
      <c r="H14" s="17"/>
      <c r="I14" s="6"/>
      <c r="J14" s="16"/>
      <c r="K14" s="6"/>
      <c r="L14" s="17"/>
      <c r="M14" s="6"/>
      <c r="N14" s="17"/>
      <c r="O14" s="16"/>
      <c r="P14" s="16" t="s">
        <v>55</v>
      </c>
      <c r="Q14" s="17" t="n">
        <v>146.2</v>
      </c>
      <c r="R14" s="6" t="s">
        <f>=Q14/$Q$17</f>
      </c>
    </row>
    <row collapsed="false" customFormat="false" customHeight="false" hidden="false" ht="12.1" outlineLevel="0" r="15">
      <c r="A15" s="16"/>
      <c r="B15" s="16"/>
      <c r="C15" s="16"/>
      <c r="D15" s="16"/>
      <c r="E15" s="16"/>
      <c r="F15" s="7"/>
      <c r="G15" s="6"/>
      <c r="H15" s="17"/>
      <c r="I15" s="6"/>
      <c r="J15" s="16"/>
      <c r="K15" s="6"/>
      <c r="L15" s="17"/>
      <c r="M15" s="6"/>
      <c r="N15" s="17"/>
      <c r="O15" s="16"/>
      <c r="P15" s="16" t="s">
        <v>56</v>
      </c>
      <c r="Q15" s="17" t="n">
        <v>1.567</v>
      </c>
      <c r="R15" s="6" t="s">
        <f>=Q15/$Q$17</f>
      </c>
    </row>
    <row collapsed="false" customFormat="false" customHeight="false" hidden="false" ht="12.1" outlineLevel="0" r="16">
      <c r="A16" s="16"/>
      <c r="B16" s="16"/>
      <c r="C16" s="16"/>
      <c r="D16" s="16"/>
      <c r="E16" s="16"/>
      <c r="F16" s="7"/>
      <c r="G16" s="6"/>
      <c r="H16" s="17"/>
      <c r="I16" s="6"/>
      <c r="J16" s="16"/>
      <c r="K16" s="6"/>
      <c r="L16" s="17"/>
      <c r="M16" s="6"/>
      <c r="N16" s="17"/>
      <c r="O16" s="16"/>
      <c r="P16" s="16" t="s">
        <v>57</v>
      </c>
      <c r="Q16" s="17" t="n">
        <v>2.11125</v>
      </c>
      <c r="R16" s="6" t="s">
        <f>=Q16/$Q$17</f>
      </c>
    </row>
    <row collapsed="false" customFormat="false" customHeight="false" hidden="false" ht="12.1" outlineLevel="0" r="17">
      <c r="A17" s="16"/>
      <c r="B17" s="16"/>
      <c r="C17" s="16"/>
      <c r="D17" s="16"/>
      <c r="E17" s="16"/>
      <c r="F17" s="7"/>
      <c r="G17" s="6"/>
      <c r="H17" s="17"/>
      <c r="I17" s="6"/>
      <c r="J17" s="16"/>
      <c r="K17" s="6"/>
      <c r="L17" s="17"/>
      <c r="M17" s="6"/>
      <c r="N17" s="17"/>
      <c r="O17" s="16"/>
      <c r="P17" s="16" t="s">
        <v>47</v>
      </c>
      <c r="Q17" s="17" t="n">
        <v>75.93</v>
      </c>
      <c r="R17" s="6" t="s">
        <f>=Q17/$Q$17</f>
      </c>
    </row>
  </sheetData>
  <mergeCells>
    <mergeCell ref="I7:J7"/>
    <mergeCell ref="I10:J10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0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368</v>
      </c>
      <c r="D1" s="38" t="s">
        <v>369</v>
      </c>
      <c r="E1" s="38" t="s">
        <v>341</v>
      </c>
      <c r="F1" s="38" t="s">
        <v>370</v>
      </c>
      <c r="G1" s="38" t="s">
        <v>338</v>
      </c>
      <c r="H1" s="38" t="s">
        <v>371</v>
      </c>
      <c r="I1" s="38" t="s">
        <v>372</v>
      </c>
      <c r="J1" s="38" t="s">
        <v>373</v>
      </c>
      <c r="K1" s="38" t="s">
        <v>374</v>
      </c>
    </row>
    <row collapsed="false" customFormat="false" customHeight="false" hidden="false" ht="12.1" outlineLevel="0" r="2">
      <c r="A2" s="16" t="s">
        <v>221</v>
      </c>
      <c r="B2" s="16" t="s">
        <v>333</v>
      </c>
      <c r="C2" s="41" t="n">
        <v>43413</v>
      </c>
      <c r="D2" s="42" t="n">
        <v>44158</v>
      </c>
      <c r="E2" s="17" t="n">
        <v>1.019</v>
      </c>
      <c r="F2" s="17" t="n">
        <v>0.9974</v>
      </c>
      <c r="G2" s="17" t="n">
        <v>1470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221</v>
      </c>
      <c r="B3" s="16" t="s">
        <v>333</v>
      </c>
      <c r="C3" s="41" t="n">
        <v>43426</v>
      </c>
      <c r="D3" s="42" t="n">
        <v>44158</v>
      </c>
      <c r="E3" s="17" t="n">
        <v>0.9972</v>
      </c>
      <c r="F3" s="17" t="n">
        <v>0.9974</v>
      </c>
      <c r="G3" s="17" t="n">
        <v>450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221</v>
      </c>
      <c r="B4" s="16" t="s">
        <v>333</v>
      </c>
      <c r="C4" s="41" t="n">
        <v>43441</v>
      </c>
      <c r="D4" s="42" t="n">
        <v>44158</v>
      </c>
      <c r="E4" s="17" t="n">
        <v>0.9943</v>
      </c>
      <c r="F4" s="17" t="n">
        <v>0.9974</v>
      </c>
      <c r="G4" s="17" t="n">
        <v>500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221</v>
      </c>
      <c r="B5" s="16" t="s">
        <v>333</v>
      </c>
      <c r="C5" s="41" t="n">
        <v>43479</v>
      </c>
      <c r="D5" s="42" t="n">
        <v>44158</v>
      </c>
      <c r="E5" s="17" t="n">
        <v>1.0044</v>
      </c>
      <c r="F5" s="17" t="n">
        <v>0.9974</v>
      </c>
      <c r="G5" s="17" t="n">
        <v>600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221</v>
      </c>
      <c r="B6" s="16" t="s">
        <v>333</v>
      </c>
      <c r="C6" s="41" t="n">
        <v>43539</v>
      </c>
      <c r="D6" s="42" t="n">
        <v>44158</v>
      </c>
      <c r="E6" s="17" t="n">
        <v>0.9961</v>
      </c>
      <c r="F6" s="17" t="n">
        <v>0.9974</v>
      </c>
      <c r="G6" s="17" t="n">
        <v>1000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221</v>
      </c>
      <c r="B7" s="16" t="s">
        <v>333</v>
      </c>
      <c r="C7" s="41" t="n">
        <v>43931</v>
      </c>
      <c r="D7" s="42" t="n">
        <v>44158</v>
      </c>
      <c r="E7" s="17" t="n">
        <v>0.9923</v>
      </c>
      <c r="F7" s="17" t="n">
        <v>0.9974</v>
      </c>
      <c r="G7" s="17" t="n">
        <v>31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221</v>
      </c>
      <c r="B8" s="16" t="s">
        <v>333</v>
      </c>
      <c r="C8" s="41" t="n">
        <v>43934</v>
      </c>
      <c r="D8" s="42" t="n">
        <v>44158</v>
      </c>
      <c r="E8" s="17" t="n">
        <v>0.9988</v>
      </c>
      <c r="F8" s="17" t="n">
        <v>0.9974</v>
      </c>
      <c r="G8" s="17" t="n">
        <v>10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221</v>
      </c>
      <c r="B9" s="16" t="s">
        <v>333</v>
      </c>
      <c r="C9" s="41" t="n">
        <v>43941</v>
      </c>
      <c r="D9" s="42" t="n">
        <v>44158</v>
      </c>
      <c r="E9" s="17" t="n">
        <v>1.0153</v>
      </c>
      <c r="F9" s="17" t="n">
        <v>0.9974</v>
      </c>
      <c r="G9" s="17" t="n">
        <v>20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221</v>
      </c>
      <c r="B10" s="16" t="s">
        <v>333</v>
      </c>
      <c r="C10" s="41" t="n">
        <v>43957</v>
      </c>
      <c r="D10" s="42" t="n">
        <v>44158</v>
      </c>
      <c r="E10" s="17" t="n">
        <v>1.0162</v>
      </c>
      <c r="F10" s="17" t="n">
        <v>0.9974</v>
      </c>
      <c r="G10" s="17" t="n">
        <v>100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221</v>
      </c>
      <c r="B11" s="16" t="s">
        <v>333</v>
      </c>
      <c r="C11" s="41" t="n">
        <v>43973</v>
      </c>
      <c r="D11" s="42" t="n">
        <v>44158</v>
      </c>
      <c r="E11" s="17" t="n">
        <v>1.0142</v>
      </c>
      <c r="F11" s="17" t="n">
        <v>0.9974</v>
      </c>
      <c r="G11" s="17" t="n">
        <v>819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221</v>
      </c>
      <c r="B12" s="16" t="s">
        <v>333</v>
      </c>
      <c r="C12" s="41" t="n">
        <v>43973</v>
      </c>
      <c r="D12" s="42" t="n">
        <v>44159</v>
      </c>
      <c r="E12" s="17" t="n">
        <v>1.0142</v>
      </c>
      <c r="F12" s="17" t="n">
        <v>1.0017</v>
      </c>
      <c r="G12" s="17" t="n">
        <v>181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221</v>
      </c>
      <c r="B13" s="16" t="s">
        <v>333</v>
      </c>
      <c r="C13" s="41" t="n">
        <v>43980</v>
      </c>
      <c r="D13" s="42" t="n">
        <v>44159</v>
      </c>
      <c r="E13" s="17" t="n">
        <v>0.9947</v>
      </c>
      <c r="F13" s="17" t="n">
        <v>1.0017</v>
      </c>
      <c r="G13" s="17" t="n">
        <v>2000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221</v>
      </c>
      <c r="B14" s="16" t="s">
        <v>333</v>
      </c>
      <c r="C14" s="41" t="n">
        <v>43990</v>
      </c>
      <c r="D14" s="42" t="n">
        <v>44159</v>
      </c>
      <c r="E14" s="17" t="n">
        <v>0.9965</v>
      </c>
      <c r="F14" s="17" t="n">
        <v>1.0017</v>
      </c>
      <c r="G14" s="17" t="n">
        <v>100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221</v>
      </c>
      <c r="B15" s="16" t="s">
        <v>333</v>
      </c>
      <c r="C15" s="41" t="n">
        <v>43992</v>
      </c>
      <c r="D15" s="42" t="n">
        <v>44159</v>
      </c>
      <c r="E15" s="17" t="n">
        <v>0.9985</v>
      </c>
      <c r="F15" s="17" t="n">
        <v>1.0017</v>
      </c>
      <c r="G15" s="17" t="n">
        <v>100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221</v>
      </c>
      <c r="B16" s="16" t="s">
        <v>333</v>
      </c>
      <c r="C16" s="41" t="n">
        <v>44040</v>
      </c>
      <c r="D16" s="42" t="n">
        <v>44159</v>
      </c>
      <c r="E16" s="17" t="n">
        <v>1.0009</v>
      </c>
      <c r="F16" s="17" t="n">
        <v>1.0017</v>
      </c>
      <c r="G16" s="17" t="n">
        <v>14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221</v>
      </c>
      <c r="B17" s="16" t="s">
        <v>333</v>
      </c>
      <c r="C17" s="41" t="n">
        <v>44041</v>
      </c>
      <c r="D17" s="42" t="n">
        <v>44159</v>
      </c>
      <c r="E17" s="17" t="n">
        <v>1.0092</v>
      </c>
      <c r="F17" s="17" t="n">
        <v>1.0017</v>
      </c>
      <c r="G17" s="17" t="n">
        <v>13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221</v>
      </c>
      <c r="B18" s="16" t="s">
        <v>333</v>
      </c>
      <c r="C18" s="41" t="n">
        <v>44042</v>
      </c>
      <c r="D18" s="42" t="n">
        <v>44159</v>
      </c>
      <c r="E18" s="17" t="n">
        <v>1.0036</v>
      </c>
      <c r="F18" s="17" t="n">
        <v>1.0017</v>
      </c>
      <c r="G18" s="17" t="n">
        <v>13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221</v>
      </c>
      <c r="B19" s="16" t="s">
        <v>333</v>
      </c>
      <c r="C19" s="41" t="n">
        <v>44043</v>
      </c>
      <c r="D19" s="42" t="n">
        <v>44159</v>
      </c>
      <c r="E19" s="17" t="n">
        <v>1.0044</v>
      </c>
      <c r="F19" s="17" t="n">
        <v>1.0017</v>
      </c>
      <c r="G19" s="17" t="n">
        <v>13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221</v>
      </c>
      <c r="B20" s="16" t="s">
        <v>333</v>
      </c>
      <c r="C20" s="41" t="n">
        <v>44046</v>
      </c>
      <c r="D20" s="42" t="n">
        <v>44159</v>
      </c>
      <c r="E20" s="17" t="n">
        <v>1.0095</v>
      </c>
      <c r="F20" s="17" t="n">
        <v>1.0017</v>
      </c>
      <c r="G20" s="17" t="n">
        <v>13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221</v>
      </c>
      <c r="B21" s="16" t="s">
        <v>333</v>
      </c>
      <c r="C21" s="41" t="n">
        <v>44071</v>
      </c>
      <c r="D21" s="42" t="n">
        <v>44159</v>
      </c>
      <c r="E21" s="17" t="n">
        <v>0.9987</v>
      </c>
      <c r="F21" s="17" t="n">
        <v>1.0017</v>
      </c>
      <c r="G21" s="17" t="n">
        <v>7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221</v>
      </c>
      <c r="B22" s="16" t="s">
        <v>333</v>
      </c>
      <c r="C22" s="41" t="n">
        <v>44074</v>
      </c>
      <c r="D22" s="42" t="n">
        <v>44159</v>
      </c>
      <c r="E22" s="17" t="n">
        <v>0.9955</v>
      </c>
      <c r="F22" s="17" t="n">
        <v>1.0017</v>
      </c>
      <c r="G22" s="17" t="n">
        <v>7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221</v>
      </c>
      <c r="B23" s="16" t="s">
        <v>333</v>
      </c>
      <c r="C23" s="41" t="n">
        <v>44075</v>
      </c>
      <c r="D23" s="42" t="n">
        <v>44159</v>
      </c>
      <c r="E23" s="17" t="n">
        <v>1.0052</v>
      </c>
      <c r="F23" s="17" t="n">
        <v>1.0017</v>
      </c>
      <c r="G23" s="17" t="n">
        <v>8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221</v>
      </c>
      <c r="B24" s="16" t="s">
        <v>333</v>
      </c>
      <c r="C24" s="41" t="n">
        <v>44076</v>
      </c>
      <c r="D24" s="42" t="n">
        <v>44159</v>
      </c>
      <c r="E24" s="17" t="n">
        <v>0.9977</v>
      </c>
      <c r="F24" s="17" t="n">
        <v>1.0017</v>
      </c>
      <c r="G24" s="17" t="n">
        <v>8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221</v>
      </c>
      <c r="B25" s="16" t="s">
        <v>333</v>
      </c>
      <c r="C25" s="41" t="n">
        <v>44077</v>
      </c>
      <c r="D25" s="42" t="n">
        <v>44159</v>
      </c>
      <c r="E25" s="17" t="n">
        <v>1.0183</v>
      </c>
      <c r="F25" s="17" t="n">
        <v>1.0017</v>
      </c>
      <c r="G25" s="17" t="n">
        <v>7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221</v>
      </c>
      <c r="B26" s="16" t="s">
        <v>333</v>
      </c>
      <c r="C26" s="41" t="n">
        <v>44078</v>
      </c>
      <c r="D26" s="42" t="n">
        <v>44159</v>
      </c>
      <c r="E26" s="17" t="n">
        <v>0.9961</v>
      </c>
      <c r="F26" s="17" t="n">
        <v>1.0017</v>
      </c>
      <c r="G26" s="17" t="n">
        <v>7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221</v>
      </c>
      <c r="B27" s="16" t="s">
        <v>333</v>
      </c>
      <c r="C27" s="41" t="n">
        <v>44082</v>
      </c>
      <c r="D27" s="42" t="n">
        <v>44159</v>
      </c>
      <c r="E27" s="17" t="n">
        <v>0.9983</v>
      </c>
      <c r="F27" s="17" t="n">
        <v>1.0017</v>
      </c>
      <c r="G27" s="17" t="n">
        <v>7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221</v>
      </c>
      <c r="B28" s="16" t="s">
        <v>333</v>
      </c>
      <c r="C28" s="41" t="n">
        <v>44083</v>
      </c>
      <c r="D28" s="42" t="n">
        <v>44159</v>
      </c>
      <c r="E28" s="17" t="n">
        <v>1.005</v>
      </c>
      <c r="F28" s="17" t="n">
        <v>1.0017</v>
      </c>
      <c r="G28" s="17" t="n">
        <v>7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221</v>
      </c>
      <c r="B29" s="16" t="s">
        <v>333</v>
      </c>
      <c r="C29" s="41" t="n">
        <v>44084</v>
      </c>
      <c r="D29" s="42" t="n">
        <v>44159</v>
      </c>
      <c r="E29" s="17" t="n">
        <v>0.9917</v>
      </c>
      <c r="F29" s="17" t="n">
        <v>1.0017</v>
      </c>
      <c r="G29" s="17" t="n">
        <v>7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221</v>
      </c>
      <c r="B30" s="16" t="s">
        <v>333</v>
      </c>
      <c r="C30" s="41" t="n">
        <v>44085</v>
      </c>
      <c r="D30" s="42" t="n">
        <v>44159</v>
      </c>
      <c r="E30" s="17" t="n">
        <v>0.9924</v>
      </c>
      <c r="F30" s="17" t="n">
        <v>1.0017</v>
      </c>
      <c r="G30" s="17" t="n">
        <v>7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221</v>
      </c>
      <c r="B31" s="16" t="s">
        <v>333</v>
      </c>
      <c r="C31" s="41" t="n">
        <v>44088</v>
      </c>
      <c r="D31" s="42" t="n">
        <v>44159</v>
      </c>
      <c r="E31" s="17" t="n">
        <v>1.0008</v>
      </c>
      <c r="F31" s="17" t="n">
        <v>1.0017</v>
      </c>
      <c r="G31" s="17" t="n">
        <v>7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221</v>
      </c>
      <c r="B32" s="16" t="s">
        <v>333</v>
      </c>
      <c r="C32" s="41" t="n">
        <v>44089</v>
      </c>
      <c r="D32" s="42" t="n">
        <v>44159</v>
      </c>
      <c r="E32" s="17" t="n">
        <v>1.0068</v>
      </c>
      <c r="F32" s="17" t="n">
        <v>1.0017</v>
      </c>
      <c r="G32" s="17" t="n">
        <v>7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221</v>
      </c>
      <c r="B33" s="16" t="s">
        <v>333</v>
      </c>
      <c r="C33" s="41" t="n">
        <v>44090</v>
      </c>
      <c r="D33" s="42" t="n">
        <v>44159</v>
      </c>
      <c r="E33" s="17" t="n">
        <v>0.9993</v>
      </c>
      <c r="F33" s="17" t="n">
        <v>1.0017</v>
      </c>
      <c r="G33" s="17" t="n">
        <v>7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221</v>
      </c>
      <c r="B34" s="16" t="s">
        <v>333</v>
      </c>
      <c r="C34" s="41" t="n">
        <v>44091</v>
      </c>
      <c r="D34" s="42" t="n">
        <v>44159</v>
      </c>
      <c r="E34" s="17" t="n">
        <v>1.0009</v>
      </c>
      <c r="F34" s="17" t="n">
        <v>1.0017</v>
      </c>
      <c r="G34" s="17" t="n">
        <v>7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221</v>
      </c>
      <c r="B35" s="16" t="s">
        <v>333</v>
      </c>
      <c r="C35" s="41" t="n">
        <v>44092</v>
      </c>
      <c r="D35" s="42" t="n">
        <v>44159</v>
      </c>
      <c r="E35" s="17" t="n">
        <v>0.9999</v>
      </c>
      <c r="F35" s="17" t="n">
        <v>1.0017</v>
      </c>
      <c r="G35" s="17" t="n">
        <v>7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221</v>
      </c>
      <c r="B36" s="16" t="s">
        <v>333</v>
      </c>
      <c r="C36" s="41" t="n">
        <v>44095</v>
      </c>
      <c r="D36" s="42" t="n">
        <v>44159</v>
      </c>
      <c r="E36" s="17" t="n">
        <v>1.006</v>
      </c>
      <c r="F36" s="17" t="n">
        <v>1.0017</v>
      </c>
      <c r="G36" s="17" t="n">
        <v>7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221</v>
      </c>
      <c r="B37" s="16" t="s">
        <v>333</v>
      </c>
      <c r="C37" s="41" t="n">
        <v>44096</v>
      </c>
      <c r="D37" s="42" t="n">
        <v>44159</v>
      </c>
      <c r="E37" s="17" t="n">
        <v>1.0049</v>
      </c>
      <c r="F37" s="17" t="n">
        <v>1.0017</v>
      </c>
      <c r="G37" s="17" t="n">
        <v>7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221</v>
      </c>
      <c r="B38" s="16" t="s">
        <v>333</v>
      </c>
      <c r="C38" s="41" t="n">
        <v>44097</v>
      </c>
      <c r="D38" s="42" t="n">
        <v>44159</v>
      </c>
      <c r="E38" s="17" t="n">
        <v>0.9991</v>
      </c>
      <c r="F38" s="17" t="n">
        <v>1.0017</v>
      </c>
      <c r="G38" s="17" t="n">
        <v>7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221</v>
      </c>
      <c r="B39" s="16" t="s">
        <v>333</v>
      </c>
      <c r="C39" s="41" t="n">
        <v>44098</v>
      </c>
      <c r="D39" s="42" t="n">
        <v>44159</v>
      </c>
      <c r="E39" s="17" t="n">
        <v>1.006</v>
      </c>
      <c r="F39" s="17" t="n">
        <v>1.0017</v>
      </c>
      <c r="G39" s="17" t="n">
        <v>7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221</v>
      </c>
      <c r="B40" s="16" t="s">
        <v>333</v>
      </c>
      <c r="C40" s="41" t="n">
        <v>44099</v>
      </c>
      <c r="D40" s="42" t="n">
        <v>44159</v>
      </c>
      <c r="E40" s="17" t="n">
        <v>1.0024</v>
      </c>
      <c r="F40" s="17" t="n">
        <v>1.0017</v>
      </c>
      <c r="G40" s="17" t="n">
        <v>7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221</v>
      </c>
      <c r="B41" s="16" t="s">
        <v>333</v>
      </c>
      <c r="C41" s="41" t="n">
        <v>44102</v>
      </c>
      <c r="D41" s="42" t="n">
        <v>44159</v>
      </c>
      <c r="E41" s="17" t="n">
        <v>1.0199</v>
      </c>
      <c r="F41" s="17" t="n">
        <v>1.0017</v>
      </c>
      <c r="G41" s="17" t="n">
        <v>7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221</v>
      </c>
      <c r="B42" s="16" t="s">
        <v>333</v>
      </c>
      <c r="C42" s="41" t="n">
        <v>44103</v>
      </c>
      <c r="D42" s="42" t="n">
        <v>44159</v>
      </c>
      <c r="E42" s="17" t="n">
        <v>1.0051</v>
      </c>
      <c r="F42" s="17" t="n">
        <v>1.0017</v>
      </c>
      <c r="G42" s="17" t="n">
        <v>7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221</v>
      </c>
      <c r="B43" s="16" t="s">
        <v>333</v>
      </c>
      <c r="C43" s="41" t="n">
        <v>44104</v>
      </c>
      <c r="D43" s="42" t="n">
        <v>44159</v>
      </c>
      <c r="E43" s="17" t="n">
        <v>0.9938</v>
      </c>
      <c r="F43" s="17" t="n">
        <v>1.0017</v>
      </c>
      <c r="G43" s="17" t="n">
        <v>7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221</v>
      </c>
      <c r="B44" s="16" t="s">
        <v>333</v>
      </c>
      <c r="C44" s="41" t="n">
        <v>44159</v>
      </c>
      <c r="D44" s="42" t="n">
        <v>44173</v>
      </c>
      <c r="E44" s="17" t="n">
        <v>1.0017</v>
      </c>
      <c r="F44" s="17" t="n">
        <v>0.9968</v>
      </c>
      <c r="G44" s="17" t="n">
        <v>1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221</v>
      </c>
      <c r="B45" s="16" t="s">
        <v>333</v>
      </c>
      <c r="C45" s="41" t="n">
        <v>44159</v>
      </c>
      <c r="D45" s="42" t="n">
        <v>44174</v>
      </c>
      <c r="E45" s="17" t="n">
        <v>1.0017</v>
      </c>
      <c r="F45" s="17" t="n">
        <v>0.9929</v>
      </c>
      <c r="G45" s="17" t="n">
        <v>1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221</v>
      </c>
      <c r="B46" s="16" t="s">
        <v>333</v>
      </c>
      <c r="C46" s="41" t="n">
        <v>44159</v>
      </c>
      <c r="D46" s="42" t="n">
        <v>44175</v>
      </c>
      <c r="E46" s="17" t="n">
        <v>1.0017</v>
      </c>
      <c r="F46" s="17" t="n">
        <v>1.0132</v>
      </c>
      <c r="G46" s="17" t="n">
        <v>1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221</v>
      </c>
      <c r="B47" s="16" t="s">
        <v>333</v>
      </c>
      <c r="C47" s="41" t="n">
        <v>44159</v>
      </c>
      <c r="D47" s="42" t="n">
        <v>44176</v>
      </c>
      <c r="E47" s="17" t="n">
        <v>1.0017</v>
      </c>
      <c r="F47" s="17" t="n">
        <v>0.9947</v>
      </c>
      <c r="G47" s="17" t="n">
        <v>1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221</v>
      </c>
      <c r="B48" s="16" t="s">
        <v>333</v>
      </c>
      <c r="C48" s="41" t="n">
        <v>44159</v>
      </c>
      <c r="D48" s="42" t="n">
        <v>44179</v>
      </c>
      <c r="E48" s="17" t="n">
        <v>1.0017</v>
      </c>
      <c r="F48" s="17" t="n">
        <v>0.9982</v>
      </c>
      <c r="G48" s="17" t="n">
        <v>90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221</v>
      </c>
      <c r="B49" s="16" t="s">
        <v>333</v>
      </c>
      <c r="C49" s="41" t="n">
        <v>44159</v>
      </c>
      <c r="D49" s="42" t="n">
        <v>44265</v>
      </c>
      <c r="E49" s="17" t="n">
        <v>1.0017</v>
      </c>
      <c r="F49" s="17" t="n">
        <v>0.9944</v>
      </c>
      <c r="G49" s="17" t="n">
        <v>32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221</v>
      </c>
      <c r="B50" s="16" t="s">
        <v>333</v>
      </c>
      <c r="C50" s="41" t="n">
        <v>44159</v>
      </c>
      <c r="D50" s="42" t="n">
        <v>44447</v>
      </c>
      <c r="E50" s="17" t="n">
        <v>1.0017</v>
      </c>
      <c r="F50" s="17" t="n">
        <v>1.0059</v>
      </c>
      <c r="G50" s="17" t="n">
        <v>66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221</v>
      </c>
      <c r="B51" s="16" t="s">
        <v>333</v>
      </c>
      <c r="C51" s="41" t="n">
        <v>44159</v>
      </c>
      <c r="D51" s="42" t="n">
        <v>44452</v>
      </c>
      <c r="E51" s="17" t="n">
        <v>1.0017</v>
      </c>
      <c r="F51" s="17" t="n">
        <v>1.0063</v>
      </c>
      <c r="G51" s="17" t="n">
        <v>14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221</v>
      </c>
      <c r="B52" s="16" t="s">
        <v>333</v>
      </c>
      <c r="C52" s="41" t="n">
        <v>44159</v>
      </c>
      <c r="D52" s="42" t="n">
        <v>44459</v>
      </c>
      <c r="E52" s="17" t="n">
        <v>1.0017</v>
      </c>
      <c r="F52" s="17" t="n">
        <v>1.0152</v>
      </c>
      <c r="G52" s="17" t="n">
        <v>14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221</v>
      </c>
      <c r="B53" s="16" t="s">
        <v>333</v>
      </c>
      <c r="C53" s="41" t="n">
        <v>44159</v>
      </c>
      <c r="D53" s="42" t="n">
        <v>44466</v>
      </c>
      <c r="E53" s="17" t="n">
        <v>1.0017</v>
      </c>
      <c r="F53" s="17" t="n">
        <v>0.9984</v>
      </c>
      <c r="G53" s="17" t="n">
        <v>14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221</v>
      </c>
      <c r="B54" s="16" t="s">
        <v>333</v>
      </c>
      <c r="C54" s="41" t="n">
        <v>44159</v>
      </c>
      <c r="D54" s="42" t="n">
        <v>44480</v>
      </c>
      <c r="E54" s="17" t="n">
        <v>1.0017</v>
      </c>
      <c r="F54" s="17" t="n">
        <v>0.9982</v>
      </c>
      <c r="G54" s="17" t="n">
        <v>24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221</v>
      </c>
      <c r="B55" s="16" t="s">
        <v>333</v>
      </c>
      <c r="C55" s="41" t="n">
        <v>44159</v>
      </c>
      <c r="D55" s="42" t="n">
        <v>44484</v>
      </c>
      <c r="E55" s="17" t="n">
        <v>1.0017</v>
      </c>
      <c r="F55" s="17" t="n">
        <v>0.9915</v>
      </c>
      <c r="G55" s="17" t="n">
        <v>20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221</v>
      </c>
      <c r="B56" s="16" t="s">
        <v>333</v>
      </c>
      <c r="C56" s="41" t="n">
        <v>44159</v>
      </c>
      <c r="D56" s="42" t="n">
        <v>44487</v>
      </c>
      <c r="E56" s="17" t="n">
        <v>1.0017</v>
      </c>
      <c r="F56" s="17" t="n">
        <v>1.0038</v>
      </c>
      <c r="G56" s="17" t="n">
        <v>4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221</v>
      </c>
      <c r="B57" s="16" t="s">
        <v>333</v>
      </c>
      <c r="C57" s="41" t="n">
        <v>44159</v>
      </c>
      <c r="D57" s="42" t="n">
        <v>44494</v>
      </c>
      <c r="E57" s="17" t="n">
        <v>1.0017</v>
      </c>
      <c r="F57" s="17" t="n">
        <v>0.9913</v>
      </c>
      <c r="G57" s="17" t="n">
        <v>20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221</v>
      </c>
      <c r="B58" s="16" t="s">
        <v>333</v>
      </c>
      <c r="C58" s="41" t="n">
        <v>44159</v>
      </c>
      <c r="D58" s="42" t="n">
        <v>44501</v>
      </c>
      <c r="E58" s="17" t="n">
        <v>1.0017</v>
      </c>
      <c r="F58" s="17" t="n">
        <v>1.0113</v>
      </c>
      <c r="G58" s="17" t="n">
        <v>22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221</v>
      </c>
      <c r="B59" s="16" t="s">
        <v>333</v>
      </c>
      <c r="C59" s="41" t="n">
        <v>44159</v>
      </c>
      <c r="D59" s="42" t="n">
        <v>44508</v>
      </c>
      <c r="E59" s="17" t="n">
        <v>1.0017</v>
      </c>
      <c r="F59" s="17" t="n">
        <v>1.0018</v>
      </c>
      <c r="G59" s="17" t="n">
        <v>24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221</v>
      </c>
      <c r="B60" s="16" t="s">
        <v>333</v>
      </c>
      <c r="C60" s="41" t="n">
        <v>44159</v>
      </c>
      <c r="D60" s="42" t="n">
        <v>44515</v>
      </c>
      <c r="E60" s="17" t="n">
        <v>1.0017</v>
      </c>
      <c r="F60" s="17" t="n">
        <v>1.0119</v>
      </c>
      <c r="G60" s="17" t="n">
        <v>24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221</v>
      </c>
      <c r="B61" s="16" t="s">
        <v>333</v>
      </c>
      <c r="C61" s="41" t="n">
        <v>44159</v>
      </c>
      <c r="D61" s="42" t="n">
        <v>44522</v>
      </c>
      <c r="E61" s="17" t="n">
        <v>1.0017</v>
      </c>
      <c r="F61" s="17" t="n">
        <v>1.0113</v>
      </c>
      <c r="G61" s="17" t="n">
        <v>24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221</v>
      </c>
      <c r="B62" s="16" t="s">
        <v>333</v>
      </c>
      <c r="C62" s="41" t="n">
        <v>44159</v>
      </c>
      <c r="D62" s="42" t="n">
        <v>44529</v>
      </c>
      <c r="E62" s="17" t="n">
        <v>1.0017</v>
      </c>
      <c r="F62" s="17" t="n">
        <v>0.9943</v>
      </c>
      <c r="G62" s="17" t="n">
        <v>24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221</v>
      </c>
      <c r="B63" s="16" t="s">
        <v>333</v>
      </c>
      <c r="C63" s="41" t="n">
        <v>44159</v>
      </c>
      <c r="D63" s="42" t="n">
        <v>44698</v>
      </c>
      <c r="E63" s="17" t="n">
        <v>1.0017</v>
      </c>
      <c r="F63" s="17" t="n">
        <v>1.0067</v>
      </c>
      <c r="G63" s="17" t="n">
        <v>872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221</v>
      </c>
      <c r="B64" s="16" t="s">
        <v>333</v>
      </c>
      <c r="C64" s="41" t="n">
        <v>44225</v>
      </c>
      <c r="D64" s="42" t="n">
        <v>44698</v>
      </c>
      <c r="E64" s="17" t="n">
        <v>0.9889</v>
      </c>
      <c r="F64" s="17" t="n">
        <v>1.0067</v>
      </c>
      <c r="G64" s="17" t="n">
        <v>87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221</v>
      </c>
      <c r="B65" s="16" t="s">
        <v>333</v>
      </c>
      <c r="C65" s="41" t="n">
        <v>44228</v>
      </c>
      <c r="D65" s="42" t="n">
        <v>44698</v>
      </c>
      <c r="E65" s="17" t="n">
        <v>0.9892</v>
      </c>
      <c r="F65" s="17" t="n">
        <v>1.0067</v>
      </c>
      <c r="G65" s="17" t="n">
        <v>41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167</v>
      </c>
      <c r="B66" s="16" t="s">
        <v>375</v>
      </c>
      <c r="C66" s="41" t="n">
        <v>43899</v>
      </c>
      <c r="D66" s="42" t="n">
        <v>43991</v>
      </c>
      <c r="E66" s="17" t="n">
        <v>172.45</v>
      </c>
      <c r="F66" s="17" t="n">
        <v>229.76</v>
      </c>
      <c r="G66" s="17" t="n">
        <v>1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167</v>
      </c>
      <c r="B67" s="16" t="s">
        <v>375</v>
      </c>
      <c r="C67" s="41" t="n">
        <v>44011</v>
      </c>
      <c r="D67" s="42" t="n">
        <v>44158</v>
      </c>
      <c r="E67" s="17" t="n">
        <v>216.65</v>
      </c>
      <c r="F67" s="17" t="n">
        <v>271.23</v>
      </c>
      <c r="G67" s="17" t="n">
        <v>1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168</v>
      </c>
      <c r="B68" s="16" t="s">
        <v>251</v>
      </c>
      <c r="C68" s="41" t="n">
        <v>43899</v>
      </c>
      <c r="D68" s="42" t="n">
        <v>44158</v>
      </c>
      <c r="E68" s="17" t="n">
        <v>68.925</v>
      </c>
      <c r="F68" s="17" t="n">
        <v>117.77</v>
      </c>
      <c r="G68" s="17" t="n">
        <v>4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169</v>
      </c>
      <c r="B69" s="16" t="s">
        <v>252</v>
      </c>
      <c r="C69" s="41" t="n">
        <v>43899</v>
      </c>
      <c r="D69" s="42" t="n">
        <v>44158</v>
      </c>
      <c r="E69" s="17" t="n">
        <v>53.28</v>
      </c>
      <c r="F69" s="17" t="n">
        <v>53.11</v>
      </c>
      <c r="G69" s="17" t="n">
        <v>1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170</v>
      </c>
      <c r="B70" s="16" t="s">
        <v>376</v>
      </c>
      <c r="C70" s="41" t="n">
        <v>43899</v>
      </c>
      <c r="D70" s="42" t="n">
        <v>44158</v>
      </c>
      <c r="E70" s="17" t="n">
        <v>197.19</v>
      </c>
      <c r="F70" s="17" t="n">
        <v>276.56</v>
      </c>
      <c r="G70" s="17" t="n">
        <v>1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171</v>
      </c>
      <c r="B71" s="16" t="s">
        <v>254</v>
      </c>
      <c r="C71" s="41" t="n">
        <v>43899</v>
      </c>
      <c r="D71" s="42" t="n">
        <v>44158</v>
      </c>
      <c r="E71" s="17" t="n">
        <v>196.9</v>
      </c>
      <c r="F71" s="17" t="n">
        <v>229.21</v>
      </c>
      <c r="G71" s="17" t="n">
        <v>1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172</v>
      </c>
      <c r="B72" s="16" t="s">
        <v>255</v>
      </c>
      <c r="C72" s="41" t="n">
        <v>43899</v>
      </c>
      <c r="D72" s="42" t="n">
        <v>44158</v>
      </c>
      <c r="E72" s="17" t="n">
        <v>107.48</v>
      </c>
      <c r="F72" s="17" t="n">
        <v>142.26</v>
      </c>
      <c r="G72" s="17" t="n">
        <v>1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173</v>
      </c>
      <c r="B73" s="16" t="s">
        <v>256</v>
      </c>
      <c r="C73" s="41" t="n">
        <v>43899</v>
      </c>
      <c r="D73" s="42" t="n">
        <v>44158</v>
      </c>
      <c r="E73" s="17" t="n">
        <v>53.75</v>
      </c>
      <c r="F73" s="17" t="n">
        <v>97.15</v>
      </c>
      <c r="G73" s="17" t="n">
        <v>1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174</v>
      </c>
      <c r="B74" s="16" t="s">
        <v>257</v>
      </c>
      <c r="C74" s="41" t="n">
        <v>43899</v>
      </c>
      <c r="D74" s="42" t="n">
        <v>43903</v>
      </c>
      <c r="E74" s="17" t="n">
        <v>96.55</v>
      </c>
      <c r="F74" s="17" t="n">
        <v>102.03</v>
      </c>
      <c r="G74" s="17" t="n">
        <v>1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175</v>
      </c>
      <c r="B75" s="16" t="s">
        <v>258</v>
      </c>
      <c r="C75" s="41" t="n">
        <v>43899</v>
      </c>
      <c r="D75" s="42" t="n">
        <v>44158</v>
      </c>
      <c r="E75" s="17" t="n">
        <v>209.64</v>
      </c>
      <c r="F75" s="17" t="n">
        <v>168.03</v>
      </c>
      <c r="G75" s="17" t="n">
        <v>1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176</v>
      </c>
      <c r="B76" s="16" t="s">
        <v>259</v>
      </c>
      <c r="C76" s="41" t="n">
        <v>43899</v>
      </c>
      <c r="D76" s="42" t="n">
        <v>43991</v>
      </c>
      <c r="E76" s="17" t="n">
        <v>36.21</v>
      </c>
      <c r="F76" s="17" t="n">
        <v>48.19</v>
      </c>
      <c r="G76" s="17" t="n">
        <v>1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177</v>
      </c>
      <c r="B77" s="16" t="s">
        <v>260</v>
      </c>
      <c r="C77" s="41" t="n">
        <v>43899</v>
      </c>
      <c r="D77" s="42" t="n">
        <v>43991</v>
      </c>
      <c r="E77" s="17" t="n">
        <v>110.55</v>
      </c>
      <c r="F77" s="17" t="n">
        <v>134.32</v>
      </c>
      <c r="G77" s="17" t="n">
        <v>1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178</v>
      </c>
      <c r="B78" s="16" t="s">
        <v>261</v>
      </c>
      <c r="C78" s="41" t="n">
        <v>43899</v>
      </c>
      <c r="D78" s="42" t="n">
        <v>43991</v>
      </c>
      <c r="E78" s="17" t="n">
        <v>80.3</v>
      </c>
      <c r="F78" s="17" t="n">
        <v>82.42</v>
      </c>
      <c r="G78" s="17" t="n">
        <v>1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179</v>
      </c>
      <c r="B79" s="16" t="s">
        <v>262</v>
      </c>
      <c r="C79" s="41" t="n">
        <v>43899</v>
      </c>
      <c r="D79" s="42" t="n">
        <v>44158</v>
      </c>
      <c r="E79" s="17" t="n">
        <v>156.52</v>
      </c>
      <c r="F79" s="17" t="n">
        <v>211.89</v>
      </c>
      <c r="G79" s="17" t="n">
        <v>1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180</v>
      </c>
      <c r="B80" s="16" t="s">
        <v>263</v>
      </c>
      <c r="C80" s="41" t="n">
        <v>43907</v>
      </c>
      <c r="D80" s="42" t="n">
        <v>43987</v>
      </c>
      <c r="E80" s="17" t="n">
        <v>2.136</v>
      </c>
      <c r="F80" s="17" t="n">
        <v>3.29</v>
      </c>
      <c r="G80" s="17" t="n">
        <v>20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181</v>
      </c>
      <c r="B81" s="16" t="s">
        <v>264</v>
      </c>
      <c r="C81" s="41" t="n">
        <v>43907</v>
      </c>
      <c r="D81" s="42" t="n">
        <v>44158</v>
      </c>
      <c r="E81" s="17" t="n">
        <v>5.276</v>
      </c>
      <c r="F81" s="17" t="n">
        <v>6.196</v>
      </c>
      <c r="G81" s="17" t="n">
        <v>10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182</v>
      </c>
      <c r="B82" s="16" t="s">
        <v>377</v>
      </c>
      <c r="C82" s="41" t="n">
        <v>43979</v>
      </c>
      <c r="D82" s="42" t="n">
        <v>44158</v>
      </c>
      <c r="E82" s="17" t="n">
        <v>0.0987</v>
      </c>
      <c r="F82" s="17" t="n">
        <v>0.1061</v>
      </c>
      <c r="G82" s="17" t="n">
        <v>300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183</v>
      </c>
      <c r="B83" s="16" t="s">
        <v>378</v>
      </c>
      <c r="C83" s="41" t="n">
        <v>43979</v>
      </c>
      <c r="D83" s="42" t="n">
        <v>44158</v>
      </c>
      <c r="E83" s="17" t="n">
        <v>0.0758</v>
      </c>
      <c r="F83" s="17" t="n">
        <v>0.0769</v>
      </c>
      <c r="G83" s="17" t="n">
        <v>100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184</v>
      </c>
      <c r="B84" s="16" t="s">
        <v>379</v>
      </c>
      <c r="C84" s="41" t="n">
        <v>43979</v>
      </c>
      <c r="D84" s="42" t="n">
        <v>44158</v>
      </c>
      <c r="E84" s="17" t="n">
        <v>0.1082</v>
      </c>
      <c r="F84" s="17" t="n">
        <v>0.1236</v>
      </c>
      <c r="G84" s="17" t="n">
        <v>300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185</v>
      </c>
      <c r="B85" s="16" t="s">
        <v>278</v>
      </c>
      <c r="C85" s="41" t="n">
        <v>43987</v>
      </c>
      <c r="D85" s="42" t="n">
        <v>43987</v>
      </c>
      <c r="E85" s="17" t="n">
        <v>24.07</v>
      </c>
      <c r="F85" s="17" t="n">
        <v>25.92</v>
      </c>
      <c r="G85" s="17" t="n">
        <v>2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186</v>
      </c>
      <c r="B86" s="16" t="s">
        <v>279</v>
      </c>
      <c r="C86" s="41" t="n">
        <v>43990</v>
      </c>
      <c r="D86" s="42" t="n">
        <v>43993</v>
      </c>
      <c r="E86" s="17" t="n">
        <v>10.5815</v>
      </c>
      <c r="F86" s="17" t="n">
        <v>7.1787</v>
      </c>
      <c r="G86" s="17" t="n">
        <v>20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186</v>
      </c>
      <c r="B87" s="16" t="s">
        <v>279</v>
      </c>
      <c r="C87" s="41" t="n">
        <v>43992</v>
      </c>
      <c r="D87" s="42" t="n">
        <v>43993</v>
      </c>
      <c r="E87" s="17" t="n">
        <v>8.796</v>
      </c>
      <c r="F87" s="17" t="n">
        <v>7.1787</v>
      </c>
      <c r="G87" s="17" t="n">
        <v>10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187</v>
      </c>
      <c r="B88" s="16" t="s">
        <v>380</v>
      </c>
      <c r="C88" s="41" t="n">
        <v>44005</v>
      </c>
      <c r="D88" s="42" t="n">
        <v>44158</v>
      </c>
      <c r="E88" s="17" t="n">
        <v>48.3575</v>
      </c>
      <c r="F88" s="17" t="n">
        <v>62.7218</v>
      </c>
      <c r="G88" s="17" t="n">
        <v>1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188</v>
      </c>
      <c r="B89" s="16" t="s">
        <v>381</v>
      </c>
      <c r="C89" s="41" t="n">
        <v>44008</v>
      </c>
      <c r="D89" s="42" t="n">
        <v>44158</v>
      </c>
      <c r="E89" s="17" t="n">
        <v>0.4153</v>
      </c>
      <c r="F89" s="17" t="n">
        <v>0.3623</v>
      </c>
      <c r="G89" s="17" t="n">
        <v>100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189</v>
      </c>
      <c r="B90" s="16" t="s">
        <v>284</v>
      </c>
      <c r="C90" s="41" t="n">
        <v>44011</v>
      </c>
      <c r="D90" s="42" t="n">
        <v>44158</v>
      </c>
      <c r="E90" s="17" t="n">
        <v>180.54</v>
      </c>
      <c r="F90" s="17" t="n">
        <v>204.895</v>
      </c>
      <c r="G90" s="17" t="n">
        <v>2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190</v>
      </c>
      <c r="B91" s="16" t="s">
        <v>355</v>
      </c>
      <c r="C91" s="41" t="n">
        <v>44020</v>
      </c>
      <c r="D91" s="42" t="n">
        <v>44158</v>
      </c>
      <c r="E91" s="17" t="n">
        <v>4.4249</v>
      </c>
      <c r="F91" s="17" t="n">
        <v>4.2012</v>
      </c>
      <c r="G91" s="17" t="n">
        <v>20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160</v>
      </c>
      <c r="B92" s="16" t="s">
        <v>350</v>
      </c>
      <c r="C92" s="41" t="n">
        <v>44021</v>
      </c>
      <c r="D92" s="42" t="n">
        <v>44158</v>
      </c>
      <c r="E92" s="17" t="n">
        <v>71.9749</v>
      </c>
      <c r="F92" s="17" t="n">
        <v>66.0092</v>
      </c>
      <c r="G92" s="17" t="n">
        <v>1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191</v>
      </c>
      <c r="B93" s="16" t="s">
        <v>382</v>
      </c>
      <c r="C93" s="41" t="n">
        <v>44033</v>
      </c>
      <c r="D93" s="42" t="n">
        <v>44104</v>
      </c>
      <c r="E93" s="17" t="n">
        <v>13.9378</v>
      </c>
      <c r="F93" s="17" t="n">
        <v>13.1146</v>
      </c>
      <c r="G93" s="17" t="n">
        <v>10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192</v>
      </c>
      <c r="B94" s="16" t="s">
        <v>383</v>
      </c>
      <c r="C94" s="41" t="n">
        <v>44036</v>
      </c>
      <c r="D94" s="42" t="n">
        <v>44158</v>
      </c>
      <c r="E94" s="17" t="n">
        <v>13.1645</v>
      </c>
      <c r="F94" s="17" t="n">
        <v>12.6996</v>
      </c>
      <c r="G94" s="17" t="n">
        <v>1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294</v>
      </c>
      <c r="B95" s="16" t="s">
        <v>334</v>
      </c>
      <c r="C95" s="41" t="n">
        <v>44040</v>
      </c>
      <c r="D95" s="42" t="n">
        <v>44159</v>
      </c>
      <c r="E95" s="17" t="n">
        <v>1.0009</v>
      </c>
      <c r="F95" s="17" t="n">
        <v>1.0017</v>
      </c>
      <c r="G95" s="17" t="n">
        <v>14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294</v>
      </c>
      <c r="B96" s="16" t="s">
        <v>334</v>
      </c>
      <c r="C96" s="41" t="n">
        <v>44041</v>
      </c>
      <c r="D96" s="42" t="n">
        <v>44159</v>
      </c>
      <c r="E96" s="17" t="n">
        <v>1.0092</v>
      </c>
      <c r="F96" s="17" t="n">
        <v>1.0017</v>
      </c>
      <c r="G96" s="17" t="n">
        <v>13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294</v>
      </c>
      <c r="B97" s="16" t="s">
        <v>334</v>
      </c>
      <c r="C97" s="41" t="n">
        <v>44042</v>
      </c>
      <c r="D97" s="42" t="n">
        <v>44159</v>
      </c>
      <c r="E97" s="17" t="n">
        <v>1.0036</v>
      </c>
      <c r="F97" s="17" t="n">
        <v>1.0017</v>
      </c>
      <c r="G97" s="17" t="n">
        <v>13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294</v>
      </c>
      <c r="B98" s="16" t="s">
        <v>334</v>
      </c>
      <c r="C98" s="41" t="n">
        <v>44043</v>
      </c>
      <c r="D98" s="42" t="n">
        <v>44159</v>
      </c>
      <c r="E98" s="17" t="n">
        <v>1.0044</v>
      </c>
      <c r="F98" s="17" t="n">
        <v>1.0017</v>
      </c>
      <c r="G98" s="17" t="n">
        <v>13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294</v>
      </c>
      <c r="B99" s="16" t="s">
        <v>334</v>
      </c>
      <c r="C99" s="41" t="n">
        <v>44046</v>
      </c>
      <c r="D99" s="42" t="n">
        <v>44159</v>
      </c>
      <c r="E99" s="17" t="n">
        <v>1.0095</v>
      </c>
      <c r="F99" s="17" t="n">
        <v>1.0017</v>
      </c>
      <c r="G99" s="17" t="n">
        <v>13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294</v>
      </c>
      <c r="B100" s="16" t="s">
        <v>334</v>
      </c>
      <c r="C100" s="41" t="n">
        <v>44071</v>
      </c>
      <c r="D100" s="42" t="n">
        <v>44159</v>
      </c>
      <c r="E100" s="17" t="n">
        <v>0.9987</v>
      </c>
      <c r="F100" s="17" t="n">
        <v>1.0017</v>
      </c>
      <c r="G100" s="17" t="n">
        <v>7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294</v>
      </c>
      <c r="B101" s="16" t="s">
        <v>334</v>
      </c>
      <c r="C101" s="41" t="n">
        <v>44074</v>
      </c>
      <c r="D101" s="42" t="n">
        <v>44159</v>
      </c>
      <c r="E101" s="17" t="n">
        <v>0.9955</v>
      </c>
      <c r="F101" s="17" t="n">
        <v>1.0017</v>
      </c>
      <c r="G101" s="17" t="n">
        <v>7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294</v>
      </c>
      <c r="B102" s="16" t="s">
        <v>334</v>
      </c>
      <c r="C102" s="41" t="n">
        <v>44075</v>
      </c>
      <c r="D102" s="42" t="n">
        <v>44159</v>
      </c>
      <c r="E102" s="17" t="n">
        <v>1.0052</v>
      </c>
      <c r="F102" s="17" t="n">
        <v>1.0017</v>
      </c>
      <c r="G102" s="17" t="n">
        <v>8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294</v>
      </c>
      <c r="B103" s="16" t="s">
        <v>334</v>
      </c>
      <c r="C103" s="41" t="n">
        <v>44076</v>
      </c>
      <c r="D103" s="42" t="n">
        <v>44159</v>
      </c>
      <c r="E103" s="17" t="n">
        <v>0.9977</v>
      </c>
      <c r="F103" s="17" t="n">
        <v>1.0017</v>
      </c>
      <c r="G103" s="17" t="n">
        <v>8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294</v>
      </c>
      <c r="B104" s="16" t="s">
        <v>334</v>
      </c>
      <c r="C104" s="41" t="n">
        <v>44077</v>
      </c>
      <c r="D104" s="42" t="n">
        <v>44159</v>
      </c>
      <c r="E104" s="17" t="n">
        <v>1.0183</v>
      </c>
      <c r="F104" s="17" t="n">
        <v>1.0017</v>
      </c>
      <c r="G104" s="17" t="n">
        <v>7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294</v>
      </c>
      <c r="B105" s="16" t="s">
        <v>334</v>
      </c>
      <c r="C105" s="41" t="n">
        <v>44078</v>
      </c>
      <c r="D105" s="42" t="n">
        <v>44159</v>
      </c>
      <c r="E105" s="17" t="n">
        <v>0.9961</v>
      </c>
      <c r="F105" s="17" t="n">
        <v>1.0017</v>
      </c>
      <c r="G105" s="17" t="n">
        <v>7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294</v>
      </c>
      <c r="B106" s="16" t="s">
        <v>334</v>
      </c>
      <c r="C106" s="41" t="n">
        <v>44082</v>
      </c>
      <c r="D106" s="42" t="n">
        <v>44159</v>
      </c>
      <c r="E106" s="17" t="n">
        <v>0.9983</v>
      </c>
      <c r="F106" s="17" t="n">
        <v>1.0017</v>
      </c>
      <c r="G106" s="17" t="n">
        <v>7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294</v>
      </c>
      <c r="B107" s="16" t="s">
        <v>334</v>
      </c>
      <c r="C107" s="41" t="n">
        <v>44083</v>
      </c>
      <c r="D107" s="42" t="n">
        <v>44159</v>
      </c>
      <c r="E107" s="17" t="n">
        <v>1.005</v>
      </c>
      <c r="F107" s="17" t="n">
        <v>1.0017</v>
      </c>
      <c r="G107" s="17" t="n">
        <v>7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294</v>
      </c>
      <c r="B108" s="16" t="s">
        <v>334</v>
      </c>
      <c r="C108" s="41" t="n">
        <v>44084</v>
      </c>
      <c r="D108" s="42" t="n">
        <v>44159</v>
      </c>
      <c r="E108" s="17" t="n">
        <v>0.9917</v>
      </c>
      <c r="F108" s="17" t="n">
        <v>1.0017</v>
      </c>
      <c r="G108" s="17" t="n">
        <v>7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294</v>
      </c>
      <c r="B109" s="16" t="s">
        <v>334</v>
      </c>
      <c r="C109" s="41" t="n">
        <v>44085</v>
      </c>
      <c r="D109" s="42" t="n">
        <v>44159</v>
      </c>
      <c r="E109" s="17" t="n">
        <v>0.9924</v>
      </c>
      <c r="F109" s="17" t="n">
        <v>1.0017</v>
      </c>
      <c r="G109" s="17" t="n">
        <v>7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294</v>
      </c>
      <c r="B110" s="16" t="s">
        <v>334</v>
      </c>
      <c r="C110" s="41" t="n">
        <v>44088</v>
      </c>
      <c r="D110" s="42" t="n">
        <v>44159</v>
      </c>
      <c r="E110" s="17" t="n">
        <v>1.0008</v>
      </c>
      <c r="F110" s="17" t="n">
        <v>1.0017</v>
      </c>
      <c r="G110" s="17" t="n">
        <v>7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294</v>
      </c>
      <c r="B111" s="16" t="s">
        <v>334</v>
      </c>
      <c r="C111" s="41" t="n">
        <v>44089</v>
      </c>
      <c r="D111" s="42" t="n">
        <v>44159</v>
      </c>
      <c r="E111" s="17" t="n">
        <v>1.0068</v>
      </c>
      <c r="F111" s="17" t="n">
        <v>1.0017</v>
      </c>
      <c r="G111" s="17" t="n">
        <v>7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294</v>
      </c>
      <c r="B112" s="16" t="s">
        <v>334</v>
      </c>
      <c r="C112" s="41" t="n">
        <v>44090</v>
      </c>
      <c r="D112" s="42" t="n">
        <v>44159</v>
      </c>
      <c r="E112" s="17" t="n">
        <v>0.9993</v>
      </c>
      <c r="F112" s="17" t="n">
        <v>1.0017</v>
      </c>
      <c r="G112" s="17" t="n">
        <v>7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294</v>
      </c>
      <c r="B113" s="16" t="s">
        <v>334</v>
      </c>
      <c r="C113" s="41" t="n">
        <v>44091</v>
      </c>
      <c r="D113" s="42" t="n">
        <v>44159</v>
      </c>
      <c r="E113" s="17" t="n">
        <v>1.0009</v>
      </c>
      <c r="F113" s="17" t="n">
        <v>1.0017</v>
      </c>
      <c r="G113" s="17" t="n">
        <v>7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294</v>
      </c>
      <c r="B114" s="16" t="s">
        <v>334</v>
      </c>
      <c r="C114" s="41" t="n">
        <v>44092</v>
      </c>
      <c r="D114" s="42" t="n">
        <v>44159</v>
      </c>
      <c r="E114" s="17" t="n">
        <v>0.9999</v>
      </c>
      <c r="F114" s="17" t="n">
        <v>1.0017</v>
      </c>
      <c r="G114" s="17" t="n">
        <v>7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294</v>
      </c>
      <c r="B115" s="16" t="s">
        <v>334</v>
      </c>
      <c r="C115" s="41" t="n">
        <v>44095</v>
      </c>
      <c r="D115" s="42" t="n">
        <v>44159</v>
      </c>
      <c r="E115" s="17" t="n">
        <v>1.006</v>
      </c>
      <c r="F115" s="17" t="n">
        <v>1.0017</v>
      </c>
      <c r="G115" s="17" t="n">
        <v>7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294</v>
      </c>
      <c r="B116" s="16" t="s">
        <v>334</v>
      </c>
      <c r="C116" s="41" t="n">
        <v>44096</v>
      </c>
      <c r="D116" s="42" t="n">
        <v>44159</v>
      </c>
      <c r="E116" s="17" t="n">
        <v>1.0049</v>
      </c>
      <c r="F116" s="17" t="n">
        <v>1.0017</v>
      </c>
      <c r="G116" s="17" t="n">
        <v>7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294</v>
      </c>
      <c r="B117" s="16" t="s">
        <v>334</v>
      </c>
      <c r="C117" s="41" t="n">
        <v>44097</v>
      </c>
      <c r="D117" s="42" t="n">
        <v>44159</v>
      </c>
      <c r="E117" s="17" t="n">
        <v>0.9991</v>
      </c>
      <c r="F117" s="17" t="n">
        <v>1.0017</v>
      </c>
      <c r="G117" s="17" t="n">
        <v>7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294</v>
      </c>
      <c r="B118" s="16" t="s">
        <v>334</v>
      </c>
      <c r="C118" s="41" t="n">
        <v>44098</v>
      </c>
      <c r="D118" s="42" t="n">
        <v>44159</v>
      </c>
      <c r="E118" s="17" t="n">
        <v>1.006</v>
      </c>
      <c r="F118" s="17" t="n">
        <v>1.0017</v>
      </c>
      <c r="G118" s="17" t="n">
        <v>7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294</v>
      </c>
      <c r="B119" s="16" t="s">
        <v>334</v>
      </c>
      <c r="C119" s="41" t="n">
        <v>44099</v>
      </c>
      <c r="D119" s="42" t="n">
        <v>44159</v>
      </c>
      <c r="E119" s="17" t="n">
        <v>1.0024</v>
      </c>
      <c r="F119" s="17" t="n">
        <v>1.0017</v>
      </c>
      <c r="G119" s="17" t="n">
        <v>7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294</v>
      </c>
      <c r="B120" s="16" t="s">
        <v>334</v>
      </c>
      <c r="C120" s="41" t="n">
        <v>44102</v>
      </c>
      <c r="D120" s="42" t="n">
        <v>44159</v>
      </c>
      <c r="E120" s="17" t="n">
        <v>1.0199</v>
      </c>
      <c r="F120" s="17" t="n">
        <v>1.0017</v>
      </c>
      <c r="G120" s="17" t="n">
        <v>7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294</v>
      </c>
      <c r="B121" s="16" t="s">
        <v>334</v>
      </c>
      <c r="C121" s="41" t="n">
        <v>44103</v>
      </c>
      <c r="D121" s="42" t="n">
        <v>44159</v>
      </c>
      <c r="E121" s="17" t="n">
        <v>1.0051</v>
      </c>
      <c r="F121" s="17" t="n">
        <v>1.0017</v>
      </c>
      <c r="G121" s="17" t="n">
        <v>7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294</v>
      </c>
      <c r="B122" s="16" t="s">
        <v>334</v>
      </c>
      <c r="C122" s="41" t="n">
        <v>44104</v>
      </c>
      <c r="D122" s="42" t="n">
        <v>44159</v>
      </c>
      <c r="E122" s="17" t="n">
        <v>0.9938</v>
      </c>
      <c r="F122" s="17" t="n">
        <v>1.0017</v>
      </c>
      <c r="G122" s="17" t="n">
        <v>7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294</v>
      </c>
      <c r="B123" s="16" t="s">
        <v>334</v>
      </c>
      <c r="C123" s="41" t="n">
        <v>44159</v>
      </c>
      <c r="D123" s="42" t="n">
        <v>44173</v>
      </c>
      <c r="E123" s="17" t="n">
        <v>1.0017</v>
      </c>
      <c r="F123" s="17" t="n">
        <v>0.9968</v>
      </c>
      <c r="G123" s="17" t="n">
        <v>1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294</v>
      </c>
      <c r="B124" s="16" t="s">
        <v>334</v>
      </c>
      <c r="C124" s="41" t="n">
        <v>44159</v>
      </c>
      <c r="D124" s="42" t="n">
        <v>44174</v>
      </c>
      <c r="E124" s="17" t="n">
        <v>1.0017</v>
      </c>
      <c r="F124" s="17" t="n">
        <v>0.9929</v>
      </c>
      <c r="G124" s="17" t="n">
        <v>1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294</v>
      </c>
      <c r="B125" s="16" t="s">
        <v>334</v>
      </c>
      <c r="C125" s="41" t="n">
        <v>44159</v>
      </c>
      <c r="D125" s="42" t="n">
        <v>44175</v>
      </c>
      <c r="E125" s="17" t="n">
        <v>1.0017</v>
      </c>
      <c r="F125" s="17" t="n">
        <v>1.0132</v>
      </c>
      <c r="G125" s="17" t="n">
        <v>1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294</v>
      </c>
      <c r="B126" s="16" t="s">
        <v>334</v>
      </c>
      <c r="C126" s="41" t="n">
        <v>44159</v>
      </c>
      <c r="D126" s="42" t="n">
        <v>44176</v>
      </c>
      <c r="E126" s="17" t="n">
        <v>1.0017</v>
      </c>
      <c r="F126" s="17" t="n">
        <v>0.9947</v>
      </c>
      <c r="G126" s="17" t="n">
        <v>1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294</v>
      </c>
      <c r="B127" s="16" t="s">
        <v>334</v>
      </c>
      <c r="C127" s="41" t="n">
        <v>44159</v>
      </c>
      <c r="D127" s="42" t="n">
        <v>44179</v>
      </c>
      <c r="E127" s="17" t="n">
        <v>1.0017</v>
      </c>
      <c r="F127" s="17" t="n">
        <v>0.9982</v>
      </c>
      <c r="G127" s="17" t="n">
        <v>90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193</v>
      </c>
      <c r="B128" s="16" t="s">
        <v>296</v>
      </c>
      <c r="C128" s="41" t="n">
        <v>44042</v>
      </c>
      <c r="D128" s="42" t="n">
        <v>44158</v>
      </c>
      <c r="E128" s="17" t="n">
        <v>47.94</v>
      </c>
      <c r="F128" s="17" t="n">
        <v>45.59</v>
      </c>
      <c r="G128" s="17" t="n">
        <v>1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193</v>
      </c>
      <c r="B129" s="16" t="s">
        <v>296</v>
      </c>
      <c r="C129" s="41" t="n">
        <v>44098</v>
      </c>
      <c r="D129" s="42" t="n">
        <v>44158</v>
      </c>
      <c r="E129" s="17" t="n">
        <v>48.495</v>
      </c>
      <c r="F129" s="17" t="n">
        <v>45.59</v>
      </c>
      <c r="G129" s="17" t="n">
        <v>2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194</v>
      </c>
      <c r="B130" s="16" t="s">
        <v>297</v>
      </c>
      <c r="C130" s="41" t="n">
        <v>44050</v>
      </c>
      <c r="D130" s="42" t="n">
        <v>44158</v>
      </c>
      <c r="E130" s="17" t="n">
        <v>76.05</v>
      </c>
      <c r="F130" s="17" t="n">
        <v>90.665</v>
      </c>
      <c r="G130" s="17" t="n">
        <v>2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195</v>
      </c>
      <c r="B131" s="16" t="s">
        <v>299</v>
      </c>
      <c r="C131" s="41" t="n">
        <v>44062</v>
      </c>
      <c r="D131" s="42" t="n">
        <v>44158</v>
      </c>
      <c r="E131" s="17" t="n">
        <v>173.02</v>
      </c>
      <c r="F131" s="17" t="n">
        <v>170.955</v>
      </c>
      <c r="G131" s="17" t="n">
        <v>2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196</v>
      </c>
      <c r="B132" s="16" t="s">
        <v>300</v>
      </c>
      <c r="C132" s="41" t="n">
        <v>44062</v>
      </c>
      <c r="D132" s="42" t="n">
        <v>44158</v>
      </c>
      <c r="E132" s="17" t="n">
        <v>32.565</v>
      </c>
      <c r="F132" s="17" t="n">
        <v>36.61</v>
      </c>
      <c r="G132" s="17" t="n">
        <v>2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197</v>
      </c>
      <c r="B133" s="16" t="s">
        <v>384</v>
      </c>
      <c r="C133" s="41" t="n">
        <v>44069</v>
      </c>
      <c r="D133" s="42" t="n">
        <v>44158</v>
      </c>
      <c r="E133" s="17" t="n">
        <v>0.0821</v>
      </c>
      <c r="F133" s="17" t="n">
        <v>0.0892</v>
      </c>
      <c r="G133" s="17" t="n">
        <v>100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198</v>
      </c>
      <c r="B134" s="16" t="s">
        <v>385</v>
      </c>
      <c r="C134" s="41" t="n">
        <v>44069</v>
      </c>
      <c r="D134" s="42" t="n">
        <v>44158</v>
      </c>
      <c r="E134" s="17" t="n">
        <v>0.0804</v>
      </c>
      <c r="F134" s="17" t="n">
        <v>0.0778</v>
      </c>
      <c r="G134" s="17" t="n">
        <v>100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199</v>
      </c>
      <c r="B135" s="16" t="s">
        <v>386</v>
      </c>
      <c r="C135" s="41" t="n">
        <v>44069</v>
      </c>
      <c r="D135" s="42" t="n">
        <v>44158</v>
      </c>
      <c r="E135" s="17" t="n">
        <v>0.0677</v>
      </c>
      <c r="F135" s="17" t="n">
        <v>0.0685</v>
      </c>
      <c r="G135" s="17" t="n">
        <v>100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200</v>
      </c>
      <c r="B136" s="16" t="s">
        <v>304</v>
      </c>
      <c r="C136" s="41" t="n">
        <v>44074</v>
      </c>
      <c r="D136" s="42" t="n">
        <v>44076</v>
      </c>
      <c r="E136" s="17" t="n">
        <v>466.4</v>
      </c>
      <c r="F136" s="17" t="n">
        <v>437.36</v>
      </c>
      <c r="G136" s="17" t="n">
        <v>1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202</v>
      </c>
      <c r="B137" s="16" t="s">
        <v>309</v>
      </c>
      <c r="C137" s="41" t="n">
        <v>44112</v>
      </c>
      <c r="D137" s="42" t="n">
        <v>44158</v>
      </c>
      <c r="E137" s="17" t="n">
        <v>22.467</v>
      </c>
      <c r="F137" s="17" t="n">
        <v>23.662</v>
      </c>
      <c r="G137" s="17" t="n">
        <v>10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203</v>
      </c>
      <c r="B138" s="16" t="s">
        <v>314</v>
      </c>
      <c r="C138" s="41" t="n">
        <v>44125</v>
      </c>
      <c r="D138" s="42" t="n">
        <v>44158</v>
      </c>
      <c r="E138" s="17" t="n">
        <v>493.49</v>
      </c>
      <c r="F138" s="17" t="n">
        <v>491.11</v>
      </c>
      <c r="G138" s="17" t="n">
        <v>1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318</v>
      </c>
      <c r="B139" s="16" t="s">
        <v>335</v>
      </c>
      <c r="C139" s="41" t="n">
        <v>44158</v>
      </c>
      <c r="D139" s="42" t="n">
        <v>44698</v>
      </c>
      <c r="E139" s="17" t="n">
        <v>1.184</v>
      </c>
      <c r="F139" s="17" t="n">
        <v>1.0528</v>
      </c>
      <c r="G139" s="17" t="n">
        <v>1000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204</v>
      </c>
      <c r="B140" s="16" t="s">
        <v>387</v>
      </c>
      <c r="C140" s="41" t="n">
        <v>44176</v>
      </c>
      <c r="D140" s="42" t="n">
        <v>44225</v>
      </c>
      <c r="E140" s="17" t="n">
        <v>0.0933</v>
      </c>
      <c r="F140" s="17" t="n">
        <v>0.0963</v>
      </c>
      <c r="G140" s="17" t="n">
        <v>1380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204</v>
      </c>
      <c r="B141" s="16" t="s">
        <v>387</v>
      </c>
      <c r="C141" s="41" t="n">
        <v>44447</v>
      </c>
      <c r="D141" s="42" t="n">
        <v>44571</v>
      </c>
      <c r="E141" s="17" t="n">
        <v>0.115</v>
      </c>
      <c r="F141" s="17" t="n">
        <v>0.1191</v>
      </c>
      <c r="G141" s="17" t="n">
        <v>400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204</v>
      </c>
      <c r="B142" s="16" t="s">
        <v>387</v>
      </c>
      <c r="C142" s="41" t="n">
        <v>44452</v>
      </c>
      <c r="D142" s="42" t="n">
        <v>44571</v>
      </c>
      <c r="E142" s="17" t="n">
        <v>0.1144</v>
      </c>
      <c r="F142" s="17" t="n">
        <v>0.1191</v>
      </c>
      <c r="G142" s="17" t="n">
        <v>200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204</v>
      </c>
      <c r="B143" s="16" t="s">
        <v>387</v>
      </c>
      <c r="C143" s="41" t="n">
        <v>44459</v>
      </c>
      <c r="D143" s="42" t="n">
        <v>44571</v>
      </c>
      <c r="E143" s="17" t="n">
        <v>0.1116</v>
      </c>
      <c r="F143" s="17" t="n">
        <v>0.1191</v>
      </c>
      <c r="G143" s="17" t="n">
        <v>200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204</v>
      </c>
      <c r="B144" s="16" t="s">
        <v>387</v>
      </c>
      <c r="C144" s="41" t="n">
        <v>44466</v>
      </c>
      <c r="D144" s="42" t="n">
        <v>44571</v>
      </c>
      <c r="E144" s="17" t="n">
        <v>0.114</v>
      </c>
      <c r="F144" s="17" t="n">
        <v>0.1191</v>
      </c>
      <c r="G144" s="17" t="n">
        <v>200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204</v>
      </c>
      <c r="B145" s="16" t="s">
        <v>387</v>
      </c>
      <c r="C145" s="41" t="n">
        <v>44473</v>
      </c>
      <c r="D145" s="42" t="n">
        <v>44571</v>
      </c>
      <c r="E145" s="17" t="n">
        <v>0.1107</v>
      </c>
      <c r="F145" s="17" t="n">
        <v>0.1191</v>
      </c>
      <c r="G145" s="17" t="n">
        <v>200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204</v>
      </c>
      <c r="B146" s="16" t="s">
        <v>387</v>
      </c>
      <c r="C146" s="41" t="n">
        <v>44480</v>
      </c>
      <c r="D146" s="42" t="n">
        <v>44571</v>
      </c>
      <c r="E146" s="17" t="n">
        <v>0.1125</v>
      </c>
      <c r="F146" s="17" t="n">
        <v>0.1191</v>
      </c>
      <c r="G146" s="17" t="n">
        <v>200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  <row collapsed="false" customFormat="false" customHeight="false" hidden="false" ht="12.1" outlineLevel="0" r="147">
      <c r="A147" s="16" t="s">
        <v>204</v>
      </c>
      <c r="B147" s="16" t="s">
        <v>387</v>
      </c>
      <c r="C147" s="41" t="n">
        <v>44487</v>
      </c>
      <c r="D147" s="42" t="n">
        <v>44571</v>
      </c>
      <c r="E147" s="17" t="n">
        <v>0.1135</v>
      </c>
      <c r="F147" s="17" t="n">
        <v>0.1191</v>
      </c>
      <c r="G147" s="17" t="n">
        <v>200</v>
      </c>
      <c r="H147" s="6" t="s">
        <f>=(F147-E147)*G147</f>
      </c>
      <c r="I147" s="9" t="s">
        <f>=(F147-E147)/E147</f>
      </c>
      <c r="J147" s="7" t="s">
        <f>=MAX(1,DATEDIF(C147,D147,"d")-1)</f>
      </c>
      <c r="K147" s="9" t="s">
        <f>=I147*365/J147</f>
      </c>
    </row>
    <row collapsed="false" customFormat="false" customHeight="false" hidden="false" ht="12.1" outlineLevel="0" r="148">
      <c r="A148" s="16" t="s">
        <v>204</v>
      </c>
      <c r="B148" s="16" t="s">
        <v>387</v>
      </c>
      <c r="C148" s="41" t="n">
        <v>44494</v>
      </c>
      <c r="D148" s="42" t="n">
        <v>44571</v>
      </c>
      <c r="E148" s="17" t="n">
        <v>0.1159</v>
      </c>
      <c r="F148" s="17" t="n">
        <v>0.1191</v>
      </c>
      <c r="G148" s="17" t="n">
        <v>200</v>
      </c>
      <c r="H148" s="6" t="s">
        <f>=(F148-E148)*G148</f>
      </c>
      <c r="I148" s="9" t="s">
        <f>=(F148-E148)/E148</f>
      </c>
      <c r="J148" s="7" t="s">
        <f>=MAX(1,DATEDIF(C148,D148,"d")-1)</f>
      </c>
      <c r="K148" s="9" t="s">
        <f>=I148*365/J148</f>
      </c>
    </row>
    <row collapsed="false" customFormat="false" customHeight="false" hidden="false" ht="12.1" outlineLevel="0" r="149">
      <c r="A149" s="16" t="s">
        <v>204</v>
      </c>
      <c r="B149" s="16" t="s">
        <v>387</v>
      </c>
      <c r="C149" s="41" t="n">
        <v>44501</v>
      </c>
      <c r="D149" s="42" t="n">
        <v>44571</v>
      </c>
      <c r="E149" s="17" t="n">
        <v>0.1178</v>
      </c>
      <c r="F149" s="17" t="n">
        <v>0.1191</v>
      </c>
      <c r="G149" s="17" t="n">
        <v>200</v>
      </c>
      <c r="H149" s="6" t="s">
        <f>=(F149-E149)*G149</f>
      </c>
      <c r="I149" s="9" t="s">
        <f>=(F149-E149)/E149</f>
      </c>
      <c r="J149" s="7" t="s">
        <f>=MAX(1,DATEDIF(C149,D149,"d")-1)</f>
      </c>
      <c r="K149" s="9" t="s">
        <f>=I149*365/J149</f>
      </c>
    </row>
    <row collapsed="false" customFormat="false" customHeight="false" hidden="false" ht="12.1" outlineLevel="0" r="150">
      <c r="A150" s="16" t="s">
        <v>204</v>
      </c>
      <c r="B150" s="16" t="s">
        <v>387</v>
      </c>
      <c r="C150" s="41" t="n">
        <v>44508</v>
      </c>
      <c r="D150" s="42" t="n">
        <v>44571</v>
      </c>
      <c r="E150" s="17" t="n">
        <v>0.1198</v>
      </c>
      <c r="F150" s="17" t="n">
        <v>0.1191</v>
      </c>
      <c r="G150" s="17" t="n">
        <v>200</v>
      </c>
      <c r="H150" s="6" t="s">
        <f>=(F150-E150)*G150</f>
      </c>
      <c r="I150" s="9" t="s">
        <f>=(F150-E150)/E150</f>
      </c>
      <c r="J150" s="7" t="s">
        <f>=MAX(1,DATEDIF(C150,D150,"d")-1)</f>
      </c>
      <c r="K150" s="9" t="s">
        <f>=I150*365/J150</f>
      </c>
    </row>
    <row collapsed="false" customFormat="false" customHeight="false" hidden="false" ht="12.1" outlineLevel="0" r="151">
      <c r="A151" s="16" t="s">
        <v>204</v>
      </c>
      <c r="B151" s="16" t="s">
        <v>387</v>
      </c>
      <c r="C151" s="41" t="n">
        <v>44515</v>
      </c>
      <c r="D151" s="42" t="n">
        <v>44571</v>
      </c>
      <c r="E151" s="17" t="n">
        <v>0.1195</v>
      </c>
      <c r="F151" s="17" t="n">
        <v>0.1191</v>
      </c>
      <c r="G151" s="17" t="n">
        <v>200</v>
      </c>
      <c r="H151" s="6" t="s">
        <f>=(F151-E151)*G151</f>
      </c>
      <c r="I151" s="9" t="s">
        <f>=(F151-E151)/E151</f>
      </c>
      <c r="J151" s="7" t="s">
        <f>=MAX(1,DATEDIF(C151,D151,"d")-1)</f>
      </c>
      <c r="K151" s="9" t="s">
        <f>=I151*365/J151</f>
      </c>
    </row>
    <row collapsed="false" customFormat="false" customHeight="false" hidden="false" ht="12.1" outlineLevel="0" r="152">
      <c r="A152" s="16" t="s">
        <v>204</v>
      </c>
      <c r="B152" s="16" t="s">
        <v>387</v>
      </c>
      <c r="C152" s="41" t="n">
        <v>44522</v>
      </c>
      <c r="D152" s="42" t="n">
        <v>44571</v>
      </c>
      <c r="E152" s="17" t="n">
        <v>0.1202</v>
      </c>
      <c r="F152" s="17" t="n">
        <v>0.1191</v>
      </c>
      <c r="G152" s="17" t="n">
        <v>200</v>
      </c>
      <c r="H152" s="6" t="s">
        <f>=(F152-E152)*G152</f>
      </c>
      <c r="I152" s="9" t="s">
        <f>=(F152-E152)/E152</f>
      </c>
      <c r="J152" s="7" t="s">
        <f>=MAX(1,DATEDIF(C152,D152,"d")-1)</f>
      </c>
      <c r="K152" s="9" t="s">
        <f>=I152*365/J152</f>
      </c>
    </row>
    <row collapsed="false" customFormat="false" customHeight="false" hidden="false" ht="12.1" outlineLevel="0" r="153">
      <c r="A153" s="16" t="s">
        <v>204</v>
      </c>
      <c r="B153" s="16" t="s">
        <v>387</v>
      </c>
      <c r="C153" s="41" t="n">
        <v>44529</v>
      </c>
      <c r="D153" s="42" t="n">
        <v>44571</v>
      </c>
      <c r="E153" s="17" t="n">
        <v>0.1185</v>
      </c>
      <c r="F153" s="17" t="n">
        <v>0.1191</v>
      </c>
      <c r="G153" s="17" t="n">
        <v>200</v>
      </c>
      <c r="H153" s="6" t="s">
        <f>=(F153-E153)*G153</f>
      </c>
      <c r="I153" s="9" t="s">
        <f>=(F153-E153)/E153</f>
      </c>
      <c r="J153" s="7" t="s">
        <f>=MAX(1,DATEDIF(C153,D153,"d")-1)</f>
      </c>
      <c r="K153" s="9" t="s">
        <f>=I153*365/J153</f>
      </c>
    </row>
    <row collapsed="false" customFormat="false" customHeight="false" hidden="false" ht="12.1" outlineLevel="0" r="154">
      <c r="A154" s="16" t="s">
        <v>328</v>
      </c>
      <c r="B154" s="16" t="s">
        <v>328</v>
      </c>
      <c r="C154" s="41" t="n">
        <v>44228</v>
      </c>
      <c r="D154" s="42" t="n">
        <v>44228</v>
      </c>
      <c r="E154" s="17" t="n">
        <v>1.3642</v>
      </c>
      <c r="F154" s="17" t="n">
        <v>1.3555</v>
      </c>
      <c r="G154" s="17" t="n">
        <v>120</v>
      </c>
      <c r="H154" s="6" t="s">
        <f>=(F154-E154)*G154</f>
      </c>
      <c r="I154" s="9" t="s">
        <f>=(F154-E154)/E154</f>
      </c>
      <c r="J154" s="7" t="s">
        <f>=MAX(1,DATEDIF(C154,D154,"d")-1)</f>
      </c>
      <c r="K154" s="9" t="s">
        <f>=I154*365/J154</f>
      </c>
    </row>
    <row collapsed="false" customFormat="false" customHeight="false" hidden="false" ht="12.1" outlineLevel="0" r="155">
      <c r="A155" s="16" t="s">
        <v>190</v>
      </c>
      <c r="B155" s="16" t="s">
        <v>355</v>
      </c>
      <c r="C155" s="41" t="n">
        <v>44144</v>
      </c>
      <c r="D155" s="42" t="n">
        <v>44190</v>
      </c>
      <c r="E155" s="17" t="n">
        <v>4.2271</v>
      </c>
      <c r="F155" s="17" t="n">
        <v>4.3769</v>
      </c>
      <c r="G155" s="17" t="n">
        <v>10</v>
      </c>
      <c r="H155" s="6" t="s">
        <f>=(F155-E155)*G155</f>
      </c>
      <c r="I155" s="9" t="s">
        <f>=(F155-E155)/E155</f>
      </c>
      <c r="J155" s="7" t="s">
        <f>=MAX(1,DATEDIF(C155,D155,"d")-1)</f>
      </c>
      <c r="K155" s="9" t="s">
        <f>=I155*365/J155</f>
      </c>
    </row>
    <row collapsed="false" customFormat="false" customHeight="false" hidden="false" ht="12.1" outlineLevel="0" r="156">
      <c r="A156" s="16" t="s">
        <v>197</v>
      </c>
      <c r="B156" s="16" t="s">
        <v>384</v>
      </c>
      <c r="C156" s="41" t="n">
        <v>44144</v>
      </c>
      <c r="D156" s="42" t="n">
        <v>44158</v>
      </c>
      <c r="E156" s="17" t="n">
        <v>0.0916</v>
      </c>
      <c r="F156" s="17" t="n">
        <v>0.0891</v>
      </c>
      <c r="G156" s="17" t="n">
        <v>949</v>
      </c>
      <c r="H156" s="6" t="s">
        <f>=(F156-E156)*G156</f>
      </c>
      <c r="I156" s="9" t="s">
        <f>=(F156-E156)/E156</f>
      </c>
      <c r="J156" s="7" t="s">
        <f>=MAX(1,DATEDIF(C156,D156,"d")-1)</f>
      </c>
      <c r="K156" s="9" t="s">
        <f>=I156*365/J156</f>
      </c>
    </row>
    <row collapsed="false" customFormat="false" customHeight="false" hidden="false" ht="12.1" outlineLevel="0" r="157">
      <c r="A157" s="16" t="s">
        <v>35</v>
      </c>
      <c r="B157" s="16" t="s">
        <v>36</v>
      </c>
      <c r="C157" s="41" t="n">
        <v>44144</v>
      </c>
      <c r="D157" s="42" t="n">
        <v>44158</v>
      </c>
      <c r="E157" s="17" t="n">
        <v>56.1616</v>
      </c>
      <c r="F157" s="17" t="n">
        <v>54.4067</v>
      </c>
      <c r="G157" s="17" t="n">
        <v>1</v>
      </c>
      <c r="H157" s="6" t="s">
        <f>=(F157-E157)*G157</f>
      </c>
      <c r="I157" s="9" t="s">
        <f>=(F157-E157)/E157</f>
      </c>
      <c r="J157" s="7" t="s">
        <f>=MAX(1,DATEDIF(C157,D157,"d")-1)</f>
      </c>
      <c r="K157" s="9" t="s">
        <f>=I157*365/J157</f>
      </c>
    </row>
    <row collapsed="false" customFormat="false" customHeight="false" hidden="false" ht="12.1" outlineLevel="0" r="158">
      <c r="A158" s="16" t="s">
        <v>183</v>
      </c>
      <c r="B158" s="16" t="s">
        <v>378</v>
      </c>
      <c r="C158" s="41" t="n">
        <v>44144</v>
      </c>
      <c r="D158" s="42" t="n">
        <v>44158</v>
      </c>
      <c r="E158" s="17" t="n">
        <v>0.0753</v>
      </c>
      <c r="F158" s="17" t="n">
        <v>0.0768</v>
      </c>
      <c r="G158" s="17" t="n">
        <v>116</v>
      </c>
      <c r="H158" s="6" t="s">
        <f>=(F158-E158)*G158</f>
      </c>
      <c r="I158" s="9" t="s">
        <f>=(F158-E158)/E158</f>
      </c>
      <c r="J158" s="7" t="s">
        <f>=MAX(1,DATEDIF(C158,D158,"d")-1)</f>
      </c>
      <c r="K158" s="9" t="s">
        <f>=I158*365/J158</f>
      </c>
    </row>
    <row collapsed="false" customFormat="false" customHeight="false" hidden="false" ht="12.1" outlineLevel="0" r="159">
      <c r="A159" s="16" t="s">
        <v>199</v>
      </c>
      <c r="B159" s="16" t="s">
        <v>386</v>
      </c>
      <c r="C159" s="41" t="n">
        <v>44144</v>
      </c>
      <c r="D159" s="42" t="n">
        <v>44158</v>
      </c>
      <c r="E159" s="17" t="n">
        <v>0.0639</v>
      </c>
      <c r="F159" s="17" t="n">
        <v>0.0686</v>
      </c>
      <c r="G159" s="17" t="n">
        <v>20</v>
      </c>
      <c r="H159" s="6" t="s">
        <f>=(F159-E159)*G159</f>
      </c>
      <c r="I159" s="9" t="s">
        <f>=(F159-E159)/E159</f>
      </c>
      <c r="J159" s="7" t="s">
        <f>=MAX(1,DATEDIF(C159,D159,"d")-1)</f>
      </c>
      <c r="K159" s="9" t="s">
        <f>=I159*365/J159</f>
      </c>
    </row>
    <row collapsed="false" customFormat="false" customHeight="false" hidden="false" ht="12.1" outlineLevel="0" r="160">
      <c r="A160" s="16" t="s">
        <v>154</v>
      </c>
      <c r="B160" s="16" t="s">
        <v>357</v>
      </c>
      <c r="C160" s="41" t="n">
        <v>43640</v>
      </c>
      <c r="D160" s="42" t="n">
        <v>43689</v>
      </c>
      <c r="E160" s="17" t="n">
        <v>16.1373</v>
      </c>
      <c r="F160" s="17" t="n">
        <v>15.8465</v>
      </c>
      <c r="G160" s="17" t="n">
        <v>7</v>
      </c>
      <c r="H160" s="6" t="s">
        <f>=(F160-E160)*G160</f>
      </c>
      <c r="I160" s="9" t="s">
        <f>=(F160-E160)/E160</f>
      </c>
      <c r="J160" s="7" t="s">
        <f>=MAX(1,DATEDIF(C160,D160,"d")-1)</f>
      </c>
      <c r="K160" s="9" t="s">
        <f>=I160*365/J160</f>
      </c>
    </row>
    <row collapsed="false" customFormat="false" customHeight="false" hidden="false" ht="12.1" outlineLevel="0" r="161">
      <c r="A161" s="16" t="s">
        <v>154</v>
      </c>
      <c r="B161" s="16" t="s">
        <v>357</v>
      </c>
      <c r="C161" s="41" t="n">
        <v>43640</v>
      </c>
      <c r="D161" s="42" t="n">
        <v>43697</v>
      </c>
      <c r="E161" s="17" t="n">
        <v>16.1373</v>
      </c>
      <c r="F161" s="17" t="n">
        <v>15.0345</v>
      </c>
      <c r="G161" s="17" t="n">
        <v>42</v>
      </c>
      <c r="H161" s="6" t="s">
        <f>=(F161-E161)*G161</f>
      </c>
      <c r="I161" s="9" t="s">
        <f>=(F161-E161)/E161</f>
      </c>
      <c r="J161" s="7" t="s">
        <f>=MAX(1,DATEDIF(C161,D161,"d")-1)</f>
      </c>
      <c r="K161" s="9" t="s">
        <f>=I161*365/J161</f>
      </c>
    </row>
    <row collapsed="false" customFormat="false" customHeight="false" hidden="false" ht="12.1" outlineLevel="0" r="162">
      <c r="A162" s="16" t="s">
        <v>154</v>
      </c>
      <c r="B162" s="16" t="s">
        <v>357</v>
      </c>
      <c r="C162" s="41" t="n">
        <v>43648</v>
      </c>
      <c r="D162" s="42" t="n">
        <v>43697</v>
      </c>
      <c r="E162" s="17" t="n">
        <v>16.1951</v>
      </c>
      <c r="F162" s="17" t="n">
        <v>15.0345</v>
      </c>
      <c r="G162" s="17" t="n">
        <v>7</v>
      </c>
      <c r="H162" s="6" t="s">
        <f>=(F162-E162)*G162</f>
      </c>
      <c r="I162" s="9" t="s">
        <f>=(F162-E162)/E162</f>
      </c>
      <c r="J162" s="7" t="s">
        <f>=MAX(1,DATEDIF(C162,D162,"d")-1)</f>
      </c>
      <c r="K162" s="9" t="s">
        <f>=I162*365/J162</f>
      </c>
    </row>
    <row collapsed="false" customFormat="false" customHeight="false" hidden="false" ht="12.1" outlineLevel="0" r="163">
      <c r="A163" s="16" t="s">
        <v>154</v>
      </c>
      <c r="B163" s="16" t="s">
        <v>357</v>
      </c>
      <c r="C163" s="41" t="n">
        <v>43654</v>
      </c>
      <c r="D163" s="42" t="n">
        <v>43697</v>
      </c>
      <c r="E163" s="17" t="n">
        <v>16.1097</v>
      </c>
      <c r="F163" s="17" t="n">
        <v>15.0345</v>
      </c>
      <c r="G163" s="17" t="n">
        <v>7</v>
      </c>
      <c r="H163" s="6" t="s">
        <f>=(F163-E163)*G163</f>
      </c>
      <c r="I163" s="9" t="s">
        <f>=(F163-E163)/E163</f>
      </c>
      <c r="J163" s="7" t="s">
        <f>=MAX(1,DATEDIF(C163,D163,"d")-1)</f>
      </c>
      <c r="K163" s="9" t="s">
        <f>=I163*365/J163</f>
      </c>
    </row>
    <row collapsed="false" customFormat="false" customHeight="false" hidden="false" ht="12.1" outlineLevel="0" r="164">
      <c r="A164" s="16" t="s">
        <v>154</v>
      </c>
      <c r="B164" s="16" t="s">
        <v>357</v>
      </c>
      <c r="C164" s="41" t="n">
        <v>43662</v>
      </c>
      <c r="D164" s="42" t="n">
        <v>43697</v>
      </c>
      <c r="E164" s="17" t="n">
        <v>16.3456</v>
      </c>
      <c r="F164" s="17" t="n">
        <v>15.0345</v>
      </c>
      <c r="G164" s="17" t="n">
        <v>7</v>
      </c>
      <c r="H164" s="6" t="s">
        <f>=(F164-E164)*G164</f>
      </c>
      <c r="I164" s="9" t="s">
        <f>=(F164-E164)/E164</f>
      </c>
      <c r="J164" s="7" t="s">
        <f>=MAX(1,DATEDIF(C164,D164,"d")-1)</f>
      </c>
      <c r="K164" s="9" t="s">
        <f>=I164*365/J164</f>
      </c>
    </row>
    <row collapsed="false" customFormat="false" customHeight="false" hidden="false" ht="12.1" outlineLevel="0" r="165">
      <c r="A165" s="16" t="s">
        <v>154</v>
      </c>
      <c r="B165" s="16" t="s">
        <v>357</v>
      </c>
      <c r="C165" s="41" t="n">
        <v>43668</v>
      </c>
      <c r="D165" s="42" t="n">
        <v>43697</v>
      </c>
      <c r="E165" s="17" t="n">
        <v>16.3801</v>
      </c>
      <c r="F165" s="17" t="n">
        <v>15.0345</v>
      </c>
      <c r="G165" s="17" t="n">
        <v>7</v>
      </c>
      <c r="H165" s="6" t="s">
        <f>=(F165-E165)*G165</f>
      </c>
      <c r="I165" s="9" t="s">
        <f>=(F165-E165)/E165</f>
      </c>
      <c r="J165" s="7" t="s">
        <f>=MAX(1,DATEDIF(C165,D165,"d")-1)</f>
      </c>
      <c r="K165" s="9" t="s">
        <f>=I165*365/J165</f>
      </c>
    </row>
    <row collapsed="false" customFormat="false" customHeight="false" hidden="false" ht="12.1" outlineLevel="0" r="166">
      <c r="A166" s="16" t="s">
        <v>154</v>
      </c>
      <c r="B166" s="16" t="s">
        <v>357</v>
      </c>
      <c r="C166" s="41" t="n">
        <v>43675</v>
      </c>
      <c r="D166" s="42" t="n">
        <v>43697</v>
      </c>
      <c r="E166" s="17" t="n">
        <v>16.3695</v>
      </c>
      <c r="F166" s="17" t="n">
        <v>15.0345</v>
      </c>
      <c r="G166" s="17" t="n">
        <v>7</v>
      </c>
      <c r="H166" s="6" t="s">
        <f>=(F166-E166)*G166</f>
      </c>
      <c r="I166" s="9" t="s">
        <f>=(F166-E166)/E166</f>
      </c>
      <c r="J166" s="7" t="s">
        <f>=MAX(1,DATEDIF(C166,D166,"d")-1)</f>
      </c>
      <c r="K166" s="9" t="s">
        <f>=I166*365/J166</f>
      </c>
    </row>
    <row collapsed="false" customFormat="false" customHeight="false" hidden="false" ht="12.1" outlineLevel="0" r="167">
      <c r="A167" s="16" t="s">
        <v>154</v>
      </c>
      <c r="B167" s="16" t="s">
        <v>357</v>
      </c>
      <c r="C167" s="41" t="n">
        <v>43682</v>
      </c>
      <c r="D167" s="42" t="n">
        <v>43697</v>
      </c>
      <c r="E167" s="17" t="n">
        <v>15.9693</v>
      </c>
      <c r="F167" s="17" t="n">
        <v>15.0345</v>
      </c>
      <c r="G167" s="17" t="n">
        <v>7</v>
      </c>
      <c r="H167" s="6" t="s">
        <f>=(F167-E167)*G167</f>
      </c>
      <c r="I167" s="9" t="s">
        <f>=(F167-E167)/E167</f>
      </c>
      <c r="J167" s="7" t="s">
        <f>=MAX(1,DATEDIF(C167,D167,"d")-1)</f>
      </c>
      <c r="K167" s="9" t="s">
        <f>=I167*365/J167</f>
      </c>
    </row>
    <row collapsed="false" customFormat="false" customHeight="false" hidden="false" ht="12.1" outlineLevel="0" r="168">
      <c r="A168" s="16" t="s">
        <v>154</v>
      </c>
      <c r="B168" s="16" t="s">
        <v>357</v>
      </c>
      <c r="C168" s="41" t="n">
        <v>43689</v>
      </c>
      <c r="D168" s="42" t="n">
        <v>43697</v>
      </c>
      <c r="E168" s="17" t="n">
        <v>15.8653</v>
      </c>
      <c r="F168" s="17" t="n">
        <v>15.0345</v>
      </c>
      <c r="G168" s="17" t="n">
        <v>14</v>
      </c>
      <c r="H168" s="6" t="s">
        <f>=(F168-E168)*G168</f>
      </c>
      <c r="I168" s="9" t="s">
        <f>=(F168-E168)/E168</f>
      </c>
      <c r="J168" s="7" t="s">
        <f>=MAX(1,DATEDIF(C168,D168,"d")-1)</f>
      </c>
      <c r="K168" s="9" t="s">
        <f>=I168*365/J168</f>
      </c>
    </row>
    <row collapsed="false" customFormat="false" customHeight="false" hidden="false" ht="12.1" outlineLevel="0" r="169">
      <c r="A169" s="16" t="s">
        <v>154</v>
      </c>
      <c r="B169" s="16" t="s">
        <v>357</v>
      </c>
      <c r="C169" s="41" t="n">
        <v>43696</v>
      </c>
      <c r="D169" s="42" t="n">
        <v>43697</v>
      </c>
      <c r="E169" s="17" t="n">
        <v>15.7105</v>
      </c>
      <c r="F169" s="17" t="n">
        <v>15.0345</v>
      </c>
      <c r="G169" s="17" t="n">
        <v>499</v>
      </c>
      <c r="H169" s="6" t="s">
        <f>=(F169-E169)*G169</f>
      </c>
      <c r="I169" s="9" t="s">
        <f>=(F169-E169)/E169</f>
      </c>
      <c r="J169" s="7" t="s">
        <f>=MAX(1,DATEDIF(C169,D169,"d")-1)</f>
      </c>
      <c r="K169" s="9" t="s">
        <f>=I169*365/J169</f>
      </c>
    </row>
    <row collapsed="false" customFormat="false" customHeight="false" hidden="false" ht="12.1" outlineLevel="0" r="170">
      <c r="A170" s="16" t="s">
        <v>154</v>
      </c>
      <c r="B170" s="16" t="s">
        <v>357</v>
      </c>
      <c r="C170" s="41" t="n">
        <v>43696</v>
      </c>
      <c r="D170" s="42" t="n">
        <v>44160</v>
      </c>
      <c r="E170" s="17" t="n">
        <v>15.7105</v>
      </c>
      <c r="F170" s="17" t="n">
        <v>14.2035</v>
      </c>
      <c r="G170" s="17" t="n">
        <v>54</v>
      </c>
      <c r="H170" s="6" t="s">
        <f>=(F170-E170)*G170</f>
      </c>
      <c r="I170" s="9" t="s">
        <f>=(F170-E170)/E170</f>
      </c>
      <c r="J170" s="7" t="s">
        <f>=MAX(1,DATEDIF(C170,D170,"d")-1)</f>
      </c>
      <c r="K170" s="9" t="s">
        <f>=I170*365/J170</f>
      </c>
    </row>
    <row collapsed="false" customFormat="false" customHeight="false" hidden="false" ht="12.1" outlineLevel="0" r="171">
      <c r="A171" s="16" t="s">
        <v>154</v>
      </c>
      <c r="B171" s="16" t="s">
        <v>357</v>
      </c>
      <c r="C171" s="41" t="n">
        <v>43699</v>
      </c>
      <c r="D171" s="42" t="n">
        <v>44160</v>
      </c>
      <c r="E171" s="17" t="n">
        <v>15.1521</v>
      </c>
      <c r="F171" s="17" t="n">
        <v>14.2035</v>
      </c>
      <c r="G171" s="17" t="n">
        <v>23</v>
      </c>
      <c r="H171" s="6" t="s">
        <f>=(F171-E171)*G171</f>
      </c>
      <c r="I171" s="9" t="s">
        <f>=(F171-E171)/E171</f>
      </c>
      <c r="J171" s="7" t="s">
        <f>=MAX(1,DATEDIF(C171,D171,"d")-1)</f>
      </c>
      <c r="K171" s="9" t="s">
        <f>=I171*365/J171</f>
      </c>
    </row>
    <row collapsed="false" customFormat="false" customHeight="false" hidden="false" ht="12.1" outlineLevel="0" r="172">
      <c r="A172" s="16" t="s">
        <v>154</v>
      </c>
      <c r="B172" s="16" t="s">
        <v>357</v>
      </c>
      <c r="C172" s="41" t="n">
        <v>43699</v>
      </c>
      <c r="D172" s="42" t="n">
        <v>44162</v>
      </c>
      <c r="E172" s="17" t="n">
        <v>15.1521</v>
      </c>
      <c r="F172" s="17" t="n">
        <v>14.2785</v>
      </c>
      <c r="G172" s="17" t="n">
        <v>30</v>
      </c>
      <c r="H172" s="6" t="s">
        <f>=(F172-E172)*G172</f>
      </c>
      <c r="I172" s="9" t="s">
        <f>=(F172-E172)/E172</f>
      </c>
      <c r="J172" s="7" t="s">
        <f>=MAX(1,DATEDIF(C172,D172,"d")-1)</f>
      </c>
      <c r="K172" s="9" t="s">
        <f>=I172*365/J172</f>
      </c>
    </row>
    <row collapsed="false" customFormat="false" customHeight="false" hidden="false" ht="12.1" outlineLevel="0" r="173">
      <c r="A173" s="16" t="s">
        <v>154</v>
      </c>
      <c r="B173" s="16" t="s">
        <v>357</v>
      </c>
      <c r="C173" s="41" t="n">
        <v>43704</v>
      </c>
      <c r="D173" s="42" t="n">
        <v>44162</v>
      </c>
      <c r="E173" s="17" t="n">
        <v>15.2495</v>
      </c>
      <c r="F173" s="17" t="n">
        <v>14.2785</v>
      </c>
      <c r="G173" s="17" t="n">
        <v>3</v>
      </c>
      <c r="H173" s="6" t="s">
        <f>=(F173-E173)*G173</f>
      </c>
      <c r="I173" s="9" t="s">
        <f>=(F173-E173)/E173</f>
      </c>
      <c r="J173" s="7" t="s">
        <f>=MAX(1,DATEDIF(C173,D173,"d")-1)</f>
      </c>
      <c r="K173" s="9" t="s">
        <f>=I173*365/J173</f>
      </c>
    </row>
    <row collapsed="false" customFormat="false" customHeight="false" hidden="false" ht="12.1" outlineLevel="0" r="174">
      <c r="A174" s="16" t="s">
        <v>154</v>
      </c>
      <c r="B174" s="16" t="s">
        <v>357</v>
      </c>
      <c r="C174" s="41" t="n">
        <v>43717</v>
      </c>
      <c r="D174" s="42" t="n">
        <v>44162</v>
      </c>
      <c r="E174" s="17" t="n">
        <v>15.4159</v>
      </c>
      <c r="F174" s="17" t="n">
        <v>14.2785</v>
      </c>
      <c r="G174" s="17" t="n">
        <v>7</v>
      </c>
      <c r="H174" s="6" t="s">
        <f>=(F174-E174)*G174</f>
      </c>
      <c r="I174" s="9" t="s">
        <f>=(F174-E174)/E174</f>
      </c>
      <c r="J174" s="7" t="s">
        <f>=MAX(1,DATEDIF(C174,D174,"d")-1)</f>
      </c>
      <c r="K174" s="9" t="s">
        <f>=I174*365/J174</f>
      </c>
    </row>
    <row collapsed="false" customFormat="false" customHeight="false" hidden="false" ht="12.1" outlineLevel="0" r="175">
      <c r="A175" s="16" t="s">
        <v>154</v>
      </c>
      <c r="B175" s="16" t="s">
        <v>357</v>
      </c>
      <c r="C175" s="41" t="n">
        <v>43731</v>
      </c>
      <c r="D175" s="42" t="n">
        <v>44162</v>
      </c>
      <c r="E175" s="17" t="n">
        <v>15.985</v>
      </c>
      <c r="F175" s="17" t="n">
        <v>14.2785</v>
      </c>
      <c r="G175" s="17" t="n">
        <v>6</v>
      </c>
      <c r="H175" s="6" t="s">
        <f>=(F175-E175)*G175</f>
      </c>
      <c r="I175" s="9" t="s">
        <f>=(F175-E175)/E175</f>
      </c>
      <c r="J175" s="7" t="s">
        <f>=MAX(1,DATEDIF(C175,D175,"d")-1)</f>
      </c>
      <c r="K175" s="9" t="s">
        <f>=I175*365/J175</f>
      </c>
    </row>
    <row collapsed="false" customFormat="false" customHeight="false" hidden="false" ht="12.1" outlineLevel="0" r="176">
      <c r="A176" s="16" t="s">
        <v>155</v>
      </c>
      <c r="B176" s="16" t="s">
        <v>353</v>
      </c>
      <c r="C176" s="41" t="n">
        <v>43706</v>
      </c>
      <c r="D176" s="42" t="n">
        <v>44159</v>
      </c>
      <c r="E176" s="17" t="n">
        <v>2.9178</v>
      </c>
      <c r="F176" s="17" t="n">
        <v>2.9195</v>
      </c>
      <c r="G176" s="17" t="n">
        <v>20</v>
      </c>
      <c r="H176" s="6" t="s">
        <f>=(F176-E176)*G176</f>
      </c>
      <c r="I176" s="9" t="s">
        <f>=(F176-E176)/E176</f>
      </c>
      <c r="J176" s="7" t="s">
        <f>=MAX(1,DATEDIF(C176,D176,"d")-1)</f>
      </c>
      <c r="K176" s="9" t="s">
        <f>=I176*365/J176</f>
      </c>
    </row>
    <row collapsed="false" customFormat="false" customHeight="false" hidden="false" ht="12.1" outlineLevel="0" r="177">
      <c r="A177" s="16" t="s">
        <v>156</v>
      </c>
      <c r="B177" s="16" t="s">
        <v>358</v>
      </c>
      <c r="C177" s="41" t="n">
        <v>43724</v>
      </c>
      <c r="D177" s="42" t="n">
        <v>44160</v>
      </c>
      <c r="E177" s="17" t="n">
        <v>15.9151</v>
      </c>
      <c r="F177" s="17" t="n">
        <v>13.9407</v>
      </c>
      <c r="G177" s="17" t="n">
        <v>7</v>
      </c>
      <c r="H177" s="6" t="s">
        <f>=(F177-E177)*G177</f>
      </c>
      <c r="I177" s="9" t="s">
        <f>=(F177-E177)/E177</f>
      </c>
      <c r="J177" s="7" t="s">
        <f>=MAX(1,DATEDIF(C177,D177,"d")-1)</f>
      </c>
      <c r="K177" s="9" t="s">
        <f>=I177*365/J177</f>
      </c>
    </row>
    <row collapsed="false" customFormat="false" customHeight="false" hidden="false" ht="12.1" outlineLevel="0" r="178">
      <c r="A178" s="16" t="s">
        <v>158</v>
      </c>
      <c r="B178" s="16" t="s">
        <v>346</v>
      </c>
      <c r="C178" s="41" t="n">
        <v>43815</v>
      </c>
      <c r="D178" s="42" t="n">
        <v>44159</v>
      </c>
      <c r="E178" s="17" t="n">
        <v>10.029</v>
      </c>
      <c r="F178" s="17" t="n">
        <v>11.0259</v>
      </c>
      <c r="G178" s="17" t="n">
        <v>2</v>
      </c>
      <c r="H178" s="6" t="s">
        <f>=(F178-E178)*G178</f>
      </c>
      <c r="I178" s="9" t="s">
        <f>=(F178-E178)/E178</f>
      </c>
      <c r="J178" s="7" t="s">
        <f>=MAX(1,DATEDIF(C178,D178,"d")-1)</f>
      </c>
      <c r="K178" s="9" t="s">
        <f>=I178*365/J178</f>
      </c>
    </row>
    <row collapsed="false" customFormat="false" customHeight="false" hidden="false" ht="12.1" outlineLevel="0" r="179">
      <c r="A179" s="16" t="s">
        <v>159</v>
      </c>
      <c r="B179" s="16" t="s">
        <v>351</v>
      </c>
      <c r="C179" s="41" t="n">
        <v>43817</v>
      </c>
      <c r="D179" s="42" t="n">
        <v>44159</v>
      </c>
      <c r="E179" s="17" t="n">
        <v>1.3034</v>
      </c>
      <c r="F179" s="17" t="n">
        <v>1.1056</v>
      </c>
      <c r="G179" s="17" t="n">
        <v>10</v>
      </c>
      <c r="H179" s="6" t="s">
        <f>=(F179-E179)*G179</f>
      </c>
      <c r="I179" s="9" t="s">
        <f>=(F179-E179)/E179</f>
      </c>
      <c r="J179" s="7" t="s">
        <f>=MAX(1,DATEDIF(C179,D179,"d")-1)</f>
      </c>
      <c r="K179" s="9" t="s">
        <f>=I179*365/J179</f>
      </c>
    </row>
    <row collapsed="false" customFormat="false" customHeight="false" hidden="false" ht="12.1" outlineLevel="0" r="180">
      <c r="A180" s="16" t="s">
        <v>160</v>
      </c>
      <c r="B180" s="16" t="s">
        <v>350</v>
      </c>
      <c r="C180" s="41" t="n">
        <v>43818</v>
      </c>
      <c r="D180" s="42" t="n">
        <v>44160</v>
      </c>
      <c r="E180" s="17" t="n">
        <v>98.0296</v>
      </c>
      <c r="F180" s="17" t="n">
        <v>70.7705</v>
      </c>
      <c r="G180" s="17" t="n">
        <v>3</v>
      </c>
      <c r="H180" s="6" t="s">
        <f>=(F180-E180)*G180</f>
      </c>
      <c r="I180" s="9" t="s">
        <f>=(F180-E180)/E180</f>
      </c>
      <c r="J180" s="7" t="s">
        <f>=MAX(1,DATEDIF(C180,D180,"d")-1)</f>
      </c>
      <c r="K180" s="9" t="s">
        <f>=I180*365/J180</f>
      </c>
    </row>
    <row collapsed="false" customFormat="false" customHeight="false" hidden="false" ht="12.1" outlineLevel="0" r="181">
      <c r="A181" s="16" t="s">
        <v>201</v>
      </c>
      <c r="B181" s="16" t="s">
        <v>388</v>
      </c>
      <c r="C181" s="41" t="n">
        <v>44159</v>
      </c>
      <c r="D181" s="42" t="n">
        <v>44279</v>
      </c>
      <c r="E181" s="17" t="n">
        <v>24.9073</v>
      </c>
      <c r="F181" s="17" t="n">
        <v>36.3851</v>
      </c>
      <c r="G181" s="17" t="n">
        <v>12</v>
      </c>
      <c r="H181" s="6" t="s">
        <f>=(F181-E181)*G181</f>
      </c>
      <c r="I181" s="9" t="s">
        <f>=(F181-E181)/E181</f>
      </c>
      <c r="J181" s="7" t="s">
        <f>=MAX(1,DATEDIF(C181,D181,"d")-1)</f>
      </c>
      <c r="K181" s="9" t="s">
        <f>=I181*365/J181</f>
      </c>
    </row>
    <row collapsed="false" customFormat="false" customHeight="false" hidden="false" ht="12.1" outlineLevel="0" r="182">
      <c r="A182" s="16" t="s">
        <v>201</v>
      </c>
      <c r="B182" s="16" t="s">
        <v>388</v>
      </c>
      <c r="C182" s="41" t="n">
        <v>44162</v>
      </c>
      <c r="D182" s="42" t="n">
        <v>44281</v>
      </c>
      <c r="E182" s="17" t="n">
        <v>25.3327</v>
      </c>
      <c r="F182" s="17" t="n">
        <v>35.8906</v>
      </c>
      <c r="G182" s="17" t="n">
        <v>10</v>
      </c>
      <c r="H182" s="6" t="s">
        <f>=(F182-E182)*G182</f>
      </c>
      <c r="I182" s="9" t="s">
        <f>=(F182-E182)/E182</f>
      </c>
      <c r="J182" s="7" t="s">
        <f>=MAX(1,DATEDIF(C182,D182,"d")-1)</f>
      </c>
      <c r="K182" s="9" t="s">
        <f>=I182*365/J182</f>
      </c>
    </row>
    <row collapsed="false" customFormat="false" customHeight="false" hidden="false" ht="12.1" outlineLevel="0" r="183">
      <c r="A183" s="16" t="s">
        <v>201</v>
      </c>
      <c r="B183" s="16" t="s">
        <v>388</v>
      </c>
      <c r="C183" s="41" t="n">
        <v>44162</v>
      </c>
      <c r="D183" s="42" t="n">
        <v>44308</v>
      </c>
      <c r="E183" s="17" t="n">
        <v>25.3327</v>
      </c>
      <c r="F183" s="17" t="n">
        <v>33.1767</v>
      </c>
      <c r="G183" s="17" t="n">
        <v>12</v>
      </c>
      <c r="H183" s="6" t="s">
        <f>=(F183-E183)*G183</f>
      </c>
      <c r="I183" s="9" t="s">
        <f>=(F183-E183)/E183</f>
      </c>
      <c r="J183" s="7" t="s">
        <f>=MAX(1,DATEDIF(C183,D183,"d")-1)</f>
      </c>
      <c r="K183" s="9" t="s">
        <f>=I183*365/J183</f>
      </c>
    </row>
    <row collapsed="false" customFormat="false" customHeight="false" hidden="false" ht="12.1" outlineLevel="0" r="184">
      <c r="A184" s="16" t="s">
        <v>201</v>
      </c>
      <c r="B184" s="16" t="s">
        <v>388</v>
      </c>
      <c r="C184" s="41" t="n">
        <v>44162</v>
      </c>
      <c r="D184" s="42" t="n">
        <v>44522</v>
      </c>
      <c r="E184" s="17" t="n">
        <v>25.3327</v>
      </c>
      <c r="F184" s="17" t="n">
        <v>32.4624</v>
      </c>
      <c r="G184" s="17" t="n">
        <v>5</v>
      </c>
      <c r="H184" s="6" t="s">
        <f>=(F184-E184)*G184</f>
      </c>
      <c r="I184" s="9" t="s">
        <f>=(F184-E184)/E184</f>
      </c>
      <c r="J184" s="7" t="s">
        <f>=MAX(1,DATEDIF(C184,D184,"d")-1)</f>
      </c>
      <c r="K184" s="9" t="s">
        <f>=I184*365/J184</f>
      </c>
    </row>
    <row collapsed="false" customFormat="false" customHeight="false" hidden="false" ht="12.1" outlineLevel="0" r="185">
      <c r="A185" s="16" t="s">
        <v>205</v>
      </c>
      <c r="B185" s="16" t="s">
        <v>389</v>
      </c>
      <c r="C185" s="41" t="n">
        <v>44308</v>
      </c>
      <c r="D185" s="42" t="n">
        <v>44496</v>
      </c>
      <c r="E185" s="17" t="n">
        <v>0.0933</v>
      </c>
      <c r="F185" s="17" t="n">
        <v>0.089</v>
      </c>
      <c r="G185" s="17" t="n">
        <v>9</v>
      </c>
      <c r="H185" s="6" t="s">
        <f>=(F185-E185)*G185</f>
      </c>
      <c r="I185" s="9" t="s">
        <f>=(F185-E185)/E185</f>
      </c>
      <c r="J185" s="7" t="s">
        <f>=MAX(1,DATEDIF(C185,D185,"d")-1)</f>
      </c>
      <c r="K185" s="9" t="s">
        <f>=I185*365/J185</f>
      </c>
    </row>
    <row collapsed="false" customFormat="false" customHeight="false" hidden="false" ht="12.1" outlineLevel="0" r="186">
      <c r="A186" s="16" t="s">
        <v>154</v>
      </c>
      <c r="B186" s="16" t="s">
        <v>357</v>
      </c>
      <c r="C186" s="41" t="n">
        <v>43728</v>
      </c>
      <c r="D186" s="42" t="n">
        <v>44161</v>
      </c>
      <c r="E186" s="17" t="n">
        <v>15.8927</v>
      </c>
      <c r="F186" s="17" t="n">
        <v>14.2625</v>
      </c>
      <c r="G186" s="17" t="n">
        <v>25</v>
      </c>
      <c r="H186" s="6" t="s">
        <f>=(F186-E186)*G186</f>
      </c>
      <c r="I186" s="9" t="s">
        <f>=(F186-E186)/E186</f>
      </c>
      <c r="J186" s="7" t="s">
        <f>=MAX(1,DATEDIF(C186,D186,"d")-1)</f>
      </c>
      <c r="K186" s="9" t="s">
        <f>=I186*365/J186</f>
      </c>
    </row>
    <row collapsed="false" customFormat="false" customHeight="false" hidden="false" ht="12.1" outlineLevel="0" r="187">
      <c r="A187" s="16" t="s">
        <v>154</v>
      </c>
      <c r="B187" s="16" t="s">
        <v>357</v>
      </c>
      <c r="C187" s="41" t="n">
        <v>43731</v>
      </c>
      <c r="D187" s="42" t="n">
        <v>44161</v>
      </c>
      <c r="E187" s="17" t="n">
        <v>15.987</v>
      </c>
      <c r="F187" s="17" t="n">
        <v>14.2625</v>
      </c>
      <c r="G187" s="17" t="n">
        <v>38</v>
      </c>
      <c r="H187" s="6" t="s">
        <f>=(F187-E187)*G187</f>
      </c>
      <c r="I187" s="9" t="s">
        <f>=(F187-E187)/E187</f>
      </c>
      <c r="J187" s="7" t="s">
        <f>=MAX(1,DATEDIF(C187,D187,"d")-1)</f>
      </c>
      <c r="K187" s="9" t="s">
        <f>=I187*365/J187</f>
      </c>
    </row>
    <row collapsed="false" customFormat="false" customHeight="false" hidden="false" ht="12.1" outlineLevel="0" r="188">
      <c r="A188" s="16" t="s">
        <v>154</v>
      </c>
      <c r="B188" s="16" t="s">
        <v>357</v>
      </c>
      <c r="C188" s="41" t="n">
        <v>43731</v>
      </c>
      <c r="D188" s="42" t="n">
        <v>44162</v>
      </c>
      <c r="E188" s="17" t="n">
        <v>15.987</v>
      </c>
      <c r="F188" s="17" t="n">
        <v>14.2767</v>
      </c>
      <c r="G188" s="17" t="n">
        <v>2</v>
      </c>
      <c r="H188" s="6" t="s">
        <f>=(F188-E188)*G188</f>
      </c>
      <c r="I188" s="9" t="s">
        <f>=(F188-E188)/E188</f>
      </c>
      <c r="J188" s="7" t="s">
        <f>=MAX(1,DATEDIF(C188,D188,"d")-1)</f>
      </c>
      <c r="K188" s="9" t="s">
        <f>=I188*365/J188</f>
      </c>
    </row>
    <row collapsed="false" customFormat="false" customHeight="false" hidden="false" ht="12.1" outlineLevel="0" r="189">
      <c r="A189" s="16" t="s">
        <v>157</v>
      </c>
      <c r="B189" s="16" t="s">
        <v>390</v>
      </c>
      <c r="C189" s="41" t="n">
        <v>43798</v>
      </c>
      <c r="D189" s="42" t="n">
        <v>44160</v>
      </c>
      <c r="E189" s="17" t="n">
        <v>1.6373</v>
      </c>
      <c r="F189" s="17" t="n">
        <v>0.9424</v>
      </c>
      <c r="G189" s="17" t="n">
        <v>190</v>
      </c>
      <c r="H189" s="6" t="s">
        <f>=(F189-E189)*G189</f>
      </c>
      <c r="I189" s="9" t="s">
        <f>=(F189-E189)/E189</f>
      </c>
      <c r="J189" s="7" t="s">
        <f>=MAX(1,DATEDIF(C189,D189,"d")-1)</f>
      </c>
      <c r="K189" s="9" t="s">
        <f>=I189*365/J189</f>
      </c>
    </row>
    <row collapsed="false" customFormat="false" customHeight="false" hidden="false" ht="12.1" outlineLevel="0" r="190">
      <c r="A190" s="16" t="s">
        <v>158</v>
      </c>
      <c r="B190" s="16" t="s">
        <v>346</v>
      </c>
      <c r="C190" s="41" t="n">
        <v>43815</v>
      </c>
      <c r="D190" s="42" t="n">
        <v>44159</v>
      </c>
      <c r="E190" s="17" t="n">
        <v>10.0301</v>
      </c>
      <c r="F190" s="17" t="n">
        <v>11.0564</v>
      </c>
      <c r="G190" s="17" t="n">
        <v>1</v>
      </c>
      <c r="H190" s="6" t="s">
        <f>=(F190-E190)*G190</f>
      </c>
      <c r="I190" s="9" t="s">
        <f>=(F190-E190)/E190</f>
      </c>
      <c r="J190" s="7" t="s">
        <f>=MAX(1,DATEDIF(C190,D190,"d")-1)</f>
      </c>
      <c r="K190" s="9" t="s">
        <f>=I190*365/J190</f>
      </c>
    </row>
    <row collapsed="false" customFormat="false" customHeight="false" hidden="false" ht="12.1" outlineLevel="0" r="191">
      <c r="A191" s="16" t="s">
        <v>161</v>
      </c>
      <c r="B191" s="16" t="s">
        <v>352</v>
      </c>
      <c r="C191" s="41" t="n">
        <v>43874</v>
      </c>
      <c r="D191" s="42" t="n">
        <v>44160</v>
      </c>
      <c r="E191" s="17" t="n">
        <v>3.7736</v>
      </c>
      <c r="F191" s="17" t="n">
        <v>2.4743</v>
      </c>
      <c r="G191" s="17" t="n">
        <v>40</v>
      </c>
      <c r="H191" s="6" t="s">
        <f>=(F191-E191)*G191</f>
      </c>
      <c r="I191" s="9" t="s">
        <f>=(F191-E191)/E191</f>
      </c>
      <c r="J191" s="7" t="s">
        <f>=MAX(1,DATEDIF(C191,D191,"d")-1)</f>
      </c>
      <c r="K191" s="9" t="s">
        <f>=I191*365/J191</f>
      </c>
    </row>
    <row collapsed="false" customFormat="false" customHeight="false" hidden="false" ht="12.1" outlineLevel="0" r="192">
      <c r="A192" s="16" t="s">
        <v>162</v>
      </c>
      <c r="B192" s="16" t="s">
        <v>347</v>
      </c>
      <c r="C192" s="41" t="n">
        <v>43874</v>
      </c>
      <c r="D192" s="42" t="n">
        <v>44158</v>
      </c>
      <c r="E192" s="17" t="n">
        <v>1.7863</v>
      </c>
      <c r="F192" s="17" t="n">
        <v>1.8173</v>
      </c>
      <c r="G192" s="17" t="n">
        <v>40</v>
      </c>
      <c r="H192" s="6" t="s">
        <f>=(F192-E192)*G192</f>
      </c>
      <c r="I192" s="9" t="s">
        <f>=(F192-E192)/E192</f>
      </c>
      <c r="J192" s="7" t="s">
        <f>=MAX(1,DATEDIF(C192,D192,"d")-1)</f>
      </c>
      <c r="K192" s="9" t="s">
        <f>=I192*365/J192</f>
      </c>
    </row>
    <row collapsed="false" customFormat="false" customHeight="false" hidden="false" ht="12.1" outlineLevel="0" r="193">
      <c r="A193" s="16" t="s">
        <v>163</v>
      </c>
      <c r="B193" s="16" t="s">
        <v>348</v>
      </c>
      <c r="C193" s="41" t="n">
        <v>43874</v>
      </c>
      <c r="D193" s="42" t="n">
        <v>44159</v>
      </c>
      <c r="E193" s="17" t="n">
        <v>7.2853</v>
      </c>
      <c r="F193" s="17" t="n">
        <v>6.1784</v>
      </c>
      <c r="G193" s="17" t="n">
        <v>10</v>
      </c>
      <c r="H193" s="6" t="s">
        <f>=(F193-E193)*G193</f>
      </c>
      <c r="I193" s="9" t="s">
        <f>=(F193-E193)/E193</f>
      </c>
      <c r="J193" s="7" t="s">
        <f>=MAX(1,DATEDIF(C193,D193,"d")-1)</f>
      </c>
      <c r="K193" s="9" t="s">
        <f>=I193*365/J193</f>
      </c>
    </row>
    <row collapsed="false" customFormat="false" customHeight="false" hidden="false" ht="12.1" outlineLevel="0" r="194">
      <c r="A194" s="16" t="s">
        <v>164</v>
      </c>
      <c r="B194" s="16" t="s">
        <v>349</v>
      </c>
      <c r="C194" s="41" t="n">
        <v>43874</v>
      </c>
      <c r="D194" s="42" t="n">
        <v>44161</v>
      </c>
      <c r="E194" s="17" t="n">
        <v>29.1414</v>
      </c>
      <c r="F194" s="17" t="n">
        <v>16.5044</v>
      </c>
      <c r="G194" s="17" t="n">
        <v>2</v>
      </c>
      <c r="H194" s="6" t="s">
        <f>=(F194-E194)*G194</f>
      </c>
      <c r="I194" s="9" t="s">
        <f>=(F194-E194)/E194</f>
      </c>
      <c r="J194" s="7" t="s">
        <f>=MAX(1,DATEDIF(C194,D194,"d")-1)</f>
      </c>
      <c r="K194" s="9" t="s">
        <f>=I194*365/J194</f>
      </c>
    </row>
    <row collapsed="false" customFormat="false" customHeight="false" hidden="false" ht="12.1" outlineLevel="0" r="195">
      <c r="A195" s="16" t="s">
        <v>165</v>
      </c>
      <c r="B195" s="16" t="s">
        <v>354</v>
      </c>
      <c r="C195" s="41" t="n">
        <v>43879</v>
      </c>
      <c r="D195" s="42" t="n">
        <v>44160</v>
      </c>
      <c r="E195" s="17" t="n">
        <v>12.0225</v>
      </c>
      <c r="F195" s="17" t="n">
        <v>7.0188</v>
      </c>
      <c r="G195" s="17" t="n">
        <v>7</v>
      </c>
      <c r="H195" s="6" t="s">
        <f>=(F195-E195)*G195</f>
      </c>
      <c r="I195" s="9" t="s">
        <f>=(F195-E195)/E195</f>
      </c>
      <c r="J195" s="7" t="s">
        <f>=MAX(1,DATEDIF(C195,D195,"d")-1)</f>
      </c>
      <c r="K195" s="9" t="s">
        <f>=I195*365/J195</f>
      </c>
    </row>
    <row collapsed="false" customFormat="false" customHeight="false" hidden="false" ht="12.1" outlineLevel="0" r="196">
      <c r="A196" s="16" t="s">
        <v>166</v>
      </c>
      <c r="B196" s="16" t="s">
        <v>391</v>
      </c>
      <c r="C196" s="41" t="n">
        <v>43879</v>
      </c>
      <c r="D196" s="42" t="n">
        <v>44160</v>
      </c>
      <c r="E196" s="17" t="n">
        <v>18.1934</v>
      </c>
      <c r="F196" s="17" t="n">
        <v>19.2441</v>
      </c>
      <c r="G196" s="17" t="n">
        <v>4</v>
      </c>
      <c r="H196" s="6" t="s">
        <f>=(F196-E196)*G196</f>
      </c>
      <c r="I196" s="9" t="s">
        <f>=(F196-E196)/E196</f>
      </c>
      <c r="J196" s="7" t="s">
        <f>=MAX(1,DATEDIF(C196,D196,"d")-1)</f>
      </c>
      <c r="K196" s="9" t="s">
        <f>=I196*365/J196</f>
      </c>
    </row>
    <row collapsed="false" customFormat="false" customHeight="false" hidden="false" ht="12.1" outlineLevel="0" r="197">
      <c r="A197" s="16" t="s">
        <v>166</v>
      </c>
      <c r="B197" s="16" t="s">
        <v>391</v>
      </c>
      <c r="C197" s="41" t="n">
        <v>43949</v>
      </c>
      <c r="D197" s="42" t="n">
        <v>44160</v>
      </c>
      <c r="E197" s="17" t="n">
        <v>15.3538</v>
      </c>
      <c r="F197" s="17" t="n">
        <v>19.2441</v>
      </c>
      <c r="G197" s="17" t="n">
        <v>11</v>
      </c>
      <c r="H197" s="6" t="s">
        <f>=(F197-E197)*G197</f>
      </c>
      <c r="I197" s="9" t="s">
        <f>=(F197-E197)/E197</f>
      </c>
      <c r="J197" s="7" t="s">
        <f>=MAX(1,DATEDIF(C197,D197,"d")-1)</f>
      </c>
      <c r="K197" s="9" t="s">
        <f>=I197*365/J197</f>
      </c>
    </row>
    <row collapsed="false" customFormat="false" customHeight="false" hidden="false" ht="12.1" outlineLevel="0" r="198">
      <c r="A198" s="16" t="s">
        <v>201</v>
      </c>
      <c r="B198" s="16" t="s">
        <v>388</v>
      </c>
      <c r="C198" s="41" t="n">
        <v>44083</v>
      </c>
      <c r="D198" s="42" t="n">
        <v>44308</v>
      </c>
      <c r="E198" s="17" t="n">
        <v>19.7202</v>
      </c>
      <c r="F198" s="17" t="n">
        <v>33.1703</v>
      </c>
      <c r="G198" s="17" t="n">
        <v>3</v>
      </c>
      <c r="H198" s="6" t="s">
        <f>=(F198-E198)*G198</f>
      </c>
      <c r="I198" s="9" t="s">
        <f>=(F198-E198)/E198</f>
      </c>
      <c r="J198" s="7" t="s">
        <f>=MAX(1,DATEDIF(C198,D198,"d")-1)</f>
      </c>
      <c r="K198" s="9" t="s">
        <f>=I198*365/J198</f>
      </c>
    </row>
    <row collapsed="false" customFormat="false" customHeight="false" hidden="false" ht="12.1" outlineLevel="0" r="199">
      <c r="A199" s="16" t="s">
        <v>201</v>
      </c>
      <c r="B199" s="16" t="s">
        <v>388</v>
      </c>
      <c r="C199" s="41" t="n">
        <v>44158</v>
      </c>
      <c r="D199" s="42" t="n">
        <v>44308</v>
      </c>
      <c r="E199" s="17" t="n">
        <v>25.3425</v>
      </c>
      <c r="F199" s="17" t="n">
        <v>33.1703</v>
      </c>
      <c r="G199" s="17" t="n">
        <v>9</v>
      </c>
      <c r="H199" s="6" t="s">
        <f>=(F199-E199)*G199</f>
      </c>
      <c r="I199" s="9" t="s">
        <f>=(F199-E199)/E199</f>
      </c>
      <c r="J199" s="7" t="s">
        <f>=MAX(1,DATEDIF(C199,D199,"d")-1)</f>
      </c>
      <c r="K199" s="9" t="s">
        <f>=I199*365/J199</f>
      </c>
    </row>
    <row collapsed="false" customFormat="false" customHeight="false" hidden="false" ht="12.1" outlineLevel="0" r="200">
      <c r="A200" s="16" t="s">
        <v>201</v>
      </c>
      <c r="B200" s="16" t="s">
        <v>388</v>
      </c>
      <c r="C200" s="41" t="n">
        <v>44158</v>
      </c>
      <c r="D200" s="42" t="n">
        <v>44522</v>
      </c>
      <c r="E200" s="17" t="n">
        <v>25.3425</v>
      </c>
      <c r="F200" s="17" t="n">
        <v>32.4122</v>
      </c>
      <c r="G200" s="17" t="n">
        <v>1</v>
      </c>
      <c r="H200" s="6" t="s">
        <f>=(F200-E200)*G200</f>
      </c>
      <c r="I200" s="9" t="s">
        <f>=(F200-E200)/E200</f>
      </c>
      <c r="J200" s="7" t="s">
        <f>=MAX(1,DATEDIF(C200,D200,"d")-1)</f>
      </c>
      <c r="K200" s="9" t="s">
        <f>=I200*365/J200</f>
      </c>
    </row>
    <row collapsed="false" customFormat="false" customHeight="false" hidden="false" ht="12.1" outlineLevel="0" r="201">
      <c r="A201" s="16" t="s">
        <v>201</v>
      </c>
      <c r="B201" s="16" t="s">
        <v>388</v>
      </c>
      <c r="C201" s="41" t="n">
        <v>44161</v>
      </c>
      <c r="D201" s="42" t="n">
        <v>44522</v>
      </c>
      <c r="E201" s="17" t="n">
        <v>25.5753</v>
      </c>
      <c r="F201" s="17" t="n">
        <v>32.4122</v>
      </c>
      <c r="G201" s="17" t="n">
        <v>2</v>
      </c>
      <c r="H201" s="6" t="s">
        <f>=(F201-E201)*G201</f>
      </c>
      <c r="I201" s="9" t="s">
        <f>=(F201-E201)/E201</f>
      </c>
      <c r="J201" s="7" t="s">
        <f>=MAX(1,DATEDIF(C201,D201,"d")-1)</f>
      </c>
      <c r="K201" s="9" t="s">
        <f>=I201*365/J201</f>
      </c>
    </row>
    <row collapsed="false" customFormat="false" customHeight="false" hidden="false" ht="12.1" outlineLevel="0" r="202">
      <c r="A202" s="16" t="s">
        <v>201</v>
      </c>
      <c r="B202" s="16" t="s">
        <v>388</v>
      </c>
      <c r="C202" s="41" t="n">
        <v>44162</v>
      </c>
      <c r="D202" s="42" t="n">
        <v>44522</v>
      </c>
      <c r="E202" s="17" t="n">
        <v>25.1646</v>
      </c>
      <c r="F202" s="17" t="n">
        <v>32.4122</v>
      </c>
      <c r="G202" s="17" t="n">
        <v>2</v>
      </c>
      <c r="H202" s="6" t="s">
        <f>=(F202-E202)*G202</f>
      </c>
      <c r="I202" s="9" t="s">
        <f>=(F202-E202)/E202</f>
      </c>
      <c r="J202" s="7" t="s">
        <f>=MAX(1,DATEDIF(C202,D202,"d")-1)</f>
      </c>
      <c r="K202" s="9" t="s">
        <f>=I202*365/J202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4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58</v>
      </c>
      <c r="B1" s="18" t="s">
        <v>10</v>
      </c>
      <c r="C1" s="18" t="s">
        <v>59</v>
      </c>
      <c r="D1" s="18" t="s">
        <v>60</v>
      </c>
      <c r="E1" s="18" t="s">
        <v>61</v>
      </c>
      <c r="F1" s="18" t="s">
        <v>62</v>
      </c>
      <c r="G1" s="18" t="s">
        <v>63</v>
      </c>
      <c r="H1" s="18" t="s">
        <v>64</v>
      </c>
    </row>
    <row collapsed="false" customFormat="false" customHeight="false" hidden="false" ht="12.1" outlineLevel="0" r="2">
      <c r="A2" s="13" t="n">
        <v>43413.58400463</v>
      </c>
      <c r="B2" s="6" t="n">
        <v>1510.2204166698</v>
      </c>
      <c r="C2" s="16" t="s">
        <v>65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43416.470833333</v>
      </c>
      <c r="B3" s="6" t="n">
        <v>-10.676936470919</v>
      </c>
      <c r="C3" s="16" t="s">
        <v>66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43419.516631944</v>
      </c>
      <c r="B4" s="6" t="n">
        <v>-1470</v>
      </c>
      <c r="C4" s="16" t="s">
        <v>66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43426.658194444</v>
      </c>
      <c r="B5" s="6" t="n">
        <v>448.72529322123</v>
      </c>
      <c r="C5" s="16" t="s">
        <v>65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43430.726643519</v>
      </c>
      <c r="B6" s="6" t="n">
        <v>-450</v>
      </c>
      <c r="C6" s="16" t="s">
        <v>66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43441.710844907</v>
      </c>
      <c r="B7" s="6" t="n">
        <v>498.64229663294</v>
      </c>
      <c r="C7" s="16" t="s">
        <v>65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43460.526006944</v>
      </c>
      <c r="B8" s="6" t="n">
        <v>1690.61</v>
      </c>
      <c r="C8" s="16" t="s">
        <v>65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43468.7553125</v>
      </c>
      <c r="B9" s="6" t="n">
        <v>-2.86</v>
      </c>
      <c r="C9" s="16" t="s">
        <v>66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43476.514872685</v>
      </c>
      <c r="B10" s="6" t="n">
        <v>-14.89</v>
      </c>
      <c r="C10" s="16" t="s">
        <v>66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43479.860266204</v>
      </c>
      <c r="B11" s="6" t="n">
        <v>604.09598799702</v>
      </c>
      <c r="C11" s="16" t="s">
        <v>65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43479.941365741</v>
      </c>
      <c r="B12" s="6" t="n">
        <v>-10.34</v>
      </c>
      <c r="C12" s="16" t="s">
        <v>66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43490.959756944</v>
      </c>
      <c r="B13" s="6" t="n">
        <v>-91.02</v>
      </c>
      <c r="C13" s="16" t="s">
        <v>66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43493.632280093</v>
      </c>
      <c r="B14" s="6" t="n">
        <v>-2.73</v>
      </c>
      <c r="C14" s="16" t="s">
        <v>66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43514.790416667</v>
      </c>
      <c r="B15" s="6" t="n">
        <v>-2668.77</v>
      </c>
      <c r="C15" s="16" t="s">
        <v>66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43539.831446759</v>
      </c>
      <c r="B16" s="6" t="n">
        <v>997.58035292445</v>
      </c>
      <c r="C16" s="16" t="s">
        <v>65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43640</v>
      </c>
      <c r="B17" s="6" t="n">
        <v>807.86320183116</v>
      </c>
      <c r="C17" s="16" t="s">
        <v>67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43647</v>
      </c>
      <c r="B18" s="6" t="n">
        <v>110.97793758601</v>
      </c>
      <c r="C18" s="16" t="s">
        <v>68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43654</v>
      </c>
      <c r="B19" s="6" t="n">
        <v>110.09041568568</v>
      </c>
      <c r="C19" s="16" t="s">
        <v>69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43661</v>
      </c>
      <c r="B20" s="6" t="n">
        <v>111.07514392165</v>
      </c>
      <c r="C20" s="16" t="s">
        <v>70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43668</v>
      </c>
      <c r="B21" s="6" t="n">
        <v>111.34688371886</v>
      </c>
      <c r="C21" s="16" t="s">
        <v>71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43675</v>
      </c>
      <c r="B22" s="6" t="n">
        <v>126.72845735033</v>
      </c>
      <c r="C22" s="16" t="s">
        <v>72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43682</v>
      </c>
      <c r="B23" s="6" t="n">
        <v>108.28822613057</v>
      </c>
      <c r="C23" s="16" t="s">
        <v>73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43689</v>
      </c>
      <c r="B24" s="6" t="n">
        <v>107.27262417956</v>
      </c>
      <c r="C24" s="16" t="s">
        <v>74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43696</v>
      </c>
      <c r="B25" s="6" t="n">
        <v>106.06687364859</v>
      </c>
      <c r="C25" s="16" t="s">
        <v>75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43698</v>
      </c>
      <c r="B26" s="6" t="n">
        <v>340.19974844274</v>
      </c>
      <c r="C26" s="16" t="s">
        <v>76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43703</v>
      </c>
      <c r="B27" s="6" t="n">
        <v>106.69983507254</v>
      </c>
      <c r="C27" s="16" t="s">
        <v>77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43717</v>
      </c>
      <c r="B28" s="6" t="n">
        <v>106.06365940838</v>
      </c>
      <c r="C28" s="16" t="s">
        <v>78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43724</v>
      </c>
      <c r="B29" s="6" t="n">
        <v>108.57578046598</v>
      </c>
      <c r="C29" s="16" t="s">
        <v>79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43727</v>
      </c>
      <c r="B30" s="6" t="n">
        <v>1040.1837681789</v>
      </c>
      <c r="C30" s="16" t="s">
        <v>80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43731</v>
      </c>
      <c r="B31" s="6" t="n">
        <v>109.63418205852</v>
      </c>
      <c r="C31" s="16" t="s">
        <v>81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43798</v>
      </c>
      <c r="B32" s="6" t="n">
        <v>312.0100467235</v>
      </c>
      <c r="C32" s="16" t="s">
        <v>80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43809</v>
      </c>
      <c r="B33" s="6" t="n">
        <v>-1000</v>
      </c>
      <c r="C33" s="16" t="s">
        <v>66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43817</v>
      </c>
      <c r="B34" s="6" t="n">
        <v>14.140784166979</v>
      </c>
      <c r="C34" s="16" t="s">
        <v>82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43817</v>
      </c>
      <c r="B35" s="6" t="n">
        <v>3.9067622328194</v>
      </c>
      <c r="C35" s="16" t="s">
        <v>83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43818</v>
      </c>
      <c r="B36" s="6" t="n">
        <v>297.20483644946</v>
      </c>
      <c r="C36" s="16" t="s">
        <v>84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43874</v>
      </c>
      <c r="B37" s="6" t="n">
        <v>353.60921217504</v>
      </c>
      <c r="C37" s="16" t="s">
        <v>80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43879</v>
      </c>
      <c r="B38" s="6" t="n">
        <v>157.95667248474</v>
      </c>
      <c r="C38" s="16" t="s">
        <v>80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43880</v>
      </c>
      <c r="B39" s="6" t="n">
        <v>-35.57</v>
      </c>
      <c r="C39" s="16" t="s">
        <v>85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43880</v>
      </c>
      <c r="B40" s="6" t="n">
        <v>67.315563166264</v>
      </c>
      <c r="C40" s="16" t="s">
        <v>86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43899</v>
      </c>
      <c r="B41" s="6" t="n">
        <v>-0.85</v>
      </c>
      <c r="C41" s="16" t="s">
        <v>87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43900.752835648</v>
      </c>
      <c r="B42" s="6" t="n">
        <v>1748.07</v>
      </c>
      <c r="C42" s="16" t="s">
        <v>65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43903</v>
      </c>
      <c r="B43" s="6" t="n">
        <v>-0.41</v>
      </c>
      <c r="C43" s="16" t="s">
        <v>88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43903</v>
      </c>
      <c r="B44" s="6" t="n">
        <v>-0.61</v>
      </c>
      <c r="C44" s="16" t="s">
        <v>89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43906</v>
      </c>
      <c r="B45" s="6" t="n">
        <v>1383.5732862675</v>
      </c>
      <c r="C45" s="16" t="s">
        <v>65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43906</v>
      </c>
      <c r="B46" s="6" t="n">
        <v>-1383.5732862675</v>
      </c>
      <c r="C46" s="16" t="s">
        <v>66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43909</v>
      </c>
      <c r="B47" s="6" t="n">
        <v>-0.417</v>
      </c>
      <c r="C47" s="16" t="s">
        <v>90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43914.431967593</v>
      </c>
      <c r="B48" s="6" t="n">
        <v>0.20202394861619</v>
      </c>
      <c r="C48" s="16" t="s">
        <v>65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43914.686990741</v>
      </c>
      <c r="B49" s="6" t="n">
        <v>1.0720003956405</v>
      </c>
      <c r="C49" s="16" t="s">
        <v>65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43930</v>
      </c>
      <c r="B50" s="6" t="n">
        <v>0.37</v>
      </c>
      <c r="C50" s="16" t="s">
        <v>91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43934.50025463</v>
      </c>
      <c r="B51" s="6" t="n">
        <v>42.172430391246</v>
      </c>
      <c r="C51" s="16" t="s">
        <v>65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43934.501458333</v>
      </c>
      <c r="B52" s="6" t="n">
        <v>-10</v>
      </c>
      <c r="C52" s="16" t="s">
        <v>66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43935</v>
      </c>
      <c r="B53" s="6" t="n">
        <v>0.21761453665105</v>
      </c>
      <c r="C53" s="16" t="s">
        <v>92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43935.959166667</v>
      </c>
      <c r="B54" s="6" t="n">
        <v>-38.47</v>
      </c>
      <c r="C54" s="16" t="s">
        <v>66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43938</v>
      </c>
      <c r="B55" s="6" t="n">
        <v>-0.49</v>
      </c>
      <c r="C55" s="16" t="s">
        <v>93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43938</v>
      </c>
      <c r="B56" s="6" t="n">
        <v>-0.24</v>
      </c>
      <c r="C56" s="16" t="s">
        <v>94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43938</v>
      </c>
      <c r="B57" s="6" t="n">
        <v>-1.03</v>
      </c>
      <c r="C57" s="16" t="s">
        <v>95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43938</v>
      </c>
      <c r="B58" s="6" t="n">
        <v>0.55</v>
      </c>
      <c r="C58" s="16" t="s">
        <v>96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43941.423738426</v>
      </c>
      <c r="B59" s="6" t="n">
        <v>20.305203525366</v>
      </c>
      <c r="C59" s="16" t="s">
        <v>65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43943.444849537</v>
      </c>
      <c r="B60" s="6" t="n">
        <v>-20</v>
      </c>
      <c r="C60" s="16" t="s">
        <v>66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43948</v>
      </c>
      <c r="B61" s="6" t="n">
        <v>0.33</v>
      </c>
      <c r="C61" s="16" t="s">
        <v>97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43949</v>
      </c>
      <c r="B62" s="6" t="n">
        <v>170.00912800687</v>
      </c>
      <c r="C62" s="16" t="s">
        <v>80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43957</v>
      </c>
      <c r="B63" s="6" t="n">
        <v>0.58</v>
      </c>
      <c r="C63" s="16" t="s">
        <v>98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43957</v>
      </c>
      <c r="B64" s="6" t="n">
        <v>-3.05</v>
      </c>
      <c r="C64" s="16" t="s">
        <v>99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43957.427118056</v>
      </c>
      <c r="B65" s="6" t="n">
        <v>101.39509365938</v>
      </c>
      <c r="C65" s="16" t="s">
        <v>65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43959</v>
      </c>
      <c r="B66" s="6" t="n">
        <v>-0.82</v>
      </c>
      <c r="C66" s="16" t="s">
        <v>100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43963.42775463</v>
      </c>
      <c r="B67" s="6" t="n">
        <v>-100</v>
      </c>
      <c r="C67" s="16" t="s">
        <v>66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43966</v>
      </c>
      <c r="B68" s="6" t="n">
        <v>-3.74</v>
      </c>
      <c r="C68" s="16" t="s">
        <v>101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43971</v>
      </c>
      <c r="B69" s="6" t="n">
        <v>-0.51</v>
      </c>
      <c r="C69" s="16" t="s">
        <v>102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43971.672708333</v>
      </c>
      <c r="B70" s="6" t="n">
        <v>0.74</v>
      </c>
      <c r="C70" s="16" t="s">
        <v>103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43973.853356481</v>
      </c>
      <c r="B71" s="6" t="n">
        <v>1014.1863121087</v>
      </c>
      <c r="C71" s="16" t="s">
        <v>65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43977</v>
      </c>
      <c r="B72" s="6" t="n">
        <v>0.72</v>
      </c>
      <c r="C72" s="16" t="s">
        <v>104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43978</v>
      </c>
      <c r="B73" s="6" t="n">
        <v>1.92</v>
      </c>
      <c r="C73" s="16" t="s">
        <v>105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43979.75619213</v>
      </c>
      <c r="B74" s="6" t="n">
        <v>7.5819513533671</v>
      </c>
      <c r="C74" s="16" t="s">
        <v>65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43979.756423611</v>
      </c>
      <c r="B75" s="6" t="n">
        <v>31.376099938787</v>
      </c>
      <c r="C75" s="16" t="s">
        <v>65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43980</v>
      </c>
      <c r="B76" s="6" t="n">
        <v>-0.16</v>
      </c>
      <c r="C76" s="16" t="s">
        <v>106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43980.608541667</v>
      </c>
      <c r="B77" s="6" t="n">
        <v>1989.3202927658</v>
      </c>
      <c r="C77" s="16" t="s">
        <v>65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43991</v>
      </c>
      <c r="B78" s="6" t="n">
        <v>-0.85</v>
      </c>
      <c r="C78" s="16" t="s">
        <v>87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43991.985972222</v>
      </c>
      <c r="B79" s="6" t="n">
        <v>100.12047610752</v>
      </c>
      <c r="C79" s="16" t="s">
        <v>65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43993.987210648</v>
      </c>
      <c r="B80" s="6" t="n">
        <v>99.929756347796</v>
      </c>
      <c r="C80" s="16" t="s">
        <v>65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43994</v>
      </c>
      <c r="B81" s="6" t="n">
        <v>-0.41</v>
      </c>
      <c r="C81" s="16" t="s">
        <v>88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43997</v>
      </c>
      <c r="B82" s="6" t="n">
        <v>-2.28</v>
      </c>
      <c r="C82" s="16" t="s">
        <v>107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43999</v>
      </c>
      <c r="B83" s="6" t="n">
        <v>-3.5</v>
      </c>
      <c r="C83" s="16" t="s">
        <v>108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43999</v>
      </c>
      <c r="B84" s="6" t="n">
        <v>3.5023884482828</v>
      </c>
      <c r="C84" s="16" t="s">
        <v>109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44000</v>
      </c>
      <c r="B85" s="6" t="n">
        <v>-0.42</v>
      </c>
      <c r="C85" s="16" t="s">
        <v>90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44000.831134259</v>
      </c>
      <c r="B86" s="6" t="n">
        <v>0.21</v>
      </c>
      <c r="C86" s="16" t="s">
        <v>104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44006.941898148</v>
      </c>
      <c r="B87" s="6" t="n">
        <v>48.81126012528</v>
      </c>
      <c r="C87" s="16" t="s">
        <v>65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44008.528020833</v>
      </c>
      <c r="B88" s="6" t="n">
        <v>0.14</v>
      </c>
      <c r="C88" s="16" t="s">
        <v>110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44011</v>
      </c>
      <c r="B89" s="6" t="n">
        <v>41.72858043872</v>
      </c>
      <c r="C89" s="16" t="s">
        <v>65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44014</v>
      </c>
      <c r="B90" s="6" t="n">
        <v>0.76</v>
      </c>
      <c r="C90" s="16" t="s">
        <v>111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44015</v>
      </c>
      <c r="B91" s="6" t="n">
        <v>0.46</v>
      </c>
      <c r="C91" s="16" t="s">
        <v>112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44018</v>
      </c>
      <c r="B92" s="6" t="n">
        <v>-2.66</v>
      </c>
      <c r="C92" s="16" t="s">
        <v>113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44019.567037037</v>
      </c>
      <c r="B93" s="6" t="n">
        <v>0.37</v>
      </c>
      <c r="C93" s="16" t="s">
        <v>91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44021.881712963</v>
      </c>
      <c r="B94" s="6" t="n">
        <v>89.658735027282</v>
      </c>
      <c r="C94" s="16" t="s">
        <v>65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44022</v>
      </c>
      <c r="B95" s="6" t="n">
        <v>-12.88</v>
      </c>
      <c r="C95" s="16" t="s">
        <v>114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44022.946550926</v>
      </c>
      <c r="B96" s="6" t="n">
        <v>72.338318284424</v>
      </c>
      <c r="C96" s="16" t="s">
        <v>65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44025</v>
      </c>
      <c r="B97" s="6" t="n">
        <v>-0.33</v>
      </c>
      <c r="C97" s="16" t="s">
        <v>115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44028</v>
      </c>
      <c r="B98" s="6" t="n">
        <v>-7.49</v>
      </c>
      <c r="C98" s="16" t="s">
        <v>116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44033</v>
      </c>
      <c r="B99" s="6" t="n">
        <v>14.590871950508</v>
      </c>
      <c r="C99" s="16" t="s">
        <v>117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44033</v>
      </c>
      <c r="B100" s="6" t="n">
        <v>0.33</v>
      </c>
      <c r="C100" s="16" t="s">
        <v>97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44034.918506944</v>
      </c>
      <c r="B101" s="6" t="n">
        <v>141.33369406539</v>
      </c>
      <c r="C101" s="16" t="s">
        <v>65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44036.717997685</v>
      </c>
      <c r="B102" s="6" t="n">
        <v>-10</v>
      </c>
      <c r="C102" s="16" t="s">
        <v>66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44040</v>
      </c>
      <c r="B103" s="6" t="n">
        <v>0.3673954040651</v>
      </c>
      <c r="C103" s="16" t="s">
        <v>118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44046</v>
      </c>
      <c r="B104" s="6" t="n">
        <v>39.386812046398</v>
      </c>
      <c r="C104" s="16" t="s">
        <v>80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44046.549594907</v>
      </c>
      <c r="B105" s="6" t="n">
        <v>12.722860127393</v>
      </c>
      <c r="C105" s="16" t="s">
        <v>65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44048</v>
      </c>
      <c r="B106" s="6" t="n">
        <v>7.24442155011</v>
      </c>
      <c r="C106" s="16" t="s">
        <v>80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44049</v>
      </c>
      <c r="B107" s="6" t="n">
        <v>-3.05</v>
      </c>
      <c r="C107" s="16" t="s">
        <v>99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44049</v>
      </c>
      <c r="B108" s="6" t="n">
        <v>-0.33</v>
      </c>
      <c r="C108" s="16" t="s">
        <v>119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44053</v>
      </c>
      <c r="B109" s="6" t="n">
        <v>-0.82</v>
      </c>
      <c r="C109" s="16" t="s">
        <v>100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44053</v>
      </c>
      <c r="B110" s="6" t="n">
        <v>-30</v>
      </c>
      <c r="C110" s="16" t="s">
        <v>66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44062</v>
      </c>
      <c r="B111" s="6" t="n">
        <v>-58.46</v>
      </c>
      <c r="C111" s="16" t="s">
        <v>120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44062</v>
      </c>
      <c r="B112" s="6" t="n">
        <v>-30.89</v>
      </c>
      <c r="C112" s="16" t="s">
        <v>121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44062</v>
      </c>
      <c r="B113" s="6" t="n">
        <v>58.45808576903</v>
      </c>
      <c r="C113" s="16" t="s">
        <v>122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44062</v>
      </c>
      <c r="B114" s="6" t="n">
        <v>-0.51</v>
      </c>
      <c r="C114" s="16" t="s">
        <v>102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44067</v>
      </c>
      <c r="B115" s="6" t="n">
        <v>30.614076402262</v>
      </c>
      <c r="C115" s="16" t="s">
        <v>80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44069</v>
      </c>
      <c r="B116" s="6" t="n">
        <v>0.74</v>
      </c>
      <c r="C116" s="16" t="s">
        <v>103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44070</v>
      </c>
      <c r="B117" s="6" t="n">
        <v>-0.44</v>
      </c>
      <c r="C117" s="16" t="s">
        <v>123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44070.58255787</v>
      </c>
      <c r="B118" s="6" t="n">
        <v>-45</v>
      </c>
      <c r="C118" s="16" t="s">
        <v>66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44074.809837963</v>
      </c>
      <c r="B119" s="6" t="n">
        <v>1554.4625831813</v>
      </c>
      <c r="C119" s="16" t="s">
        <v>65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44074.818888889</v>
      </c>
      <c r="B120" s="6" t="n">
        <v>-1554.4625831813</v>
      </c>
      <c r="C120" s="16" t="s">
        <v>66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44075.612048611</v>
      </c>
      <c r="B121" s="6" t="n">
        <v>1.92</v>
      </c>
      <c r="C121" s="16" t="s">
        <v>105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44082</v>
      </c>
      <c r="B122" s="6" t="n">
        <v>0.3</v>
      </c>
      <c r="C122" s="16" t="s">
        <v>124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44083</v>
      </c>
      <c r="B123" s="6" t="n">
        <v>-0.85</v>
      </c>
      <c r="C123" s="16" t="s">
        <v>87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44088</v>
      </c>
      <c r="B124" s="6" t="n">
        <v>-0.41</v>
      </c>
      <c r="C124" s="16" t="s">
        <v>88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44091</v>
      </c>
      <c r="B125" s="6" t="n">
        <v>-0.427</v>
      </c>
      <c r="C125" s="16" t="s">
        <v>125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44092</v>
      </c>
      <c r="B126" s="6" t="n">
        <v>-0.32</v>
      </c>
      <c r="C126" s="16" t="s">
        <v>126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44092</v>
      </c>
      <c r="B127" s="6" t="n">
        <v>-0.16</v>
      </c>
      <c r="C127" s="16" t="s">
        <v>127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44092.584328704</v>
      </c>
      <c r="B128" s="6" t="n">
        <v>0.46</v>
      </c>
      <c r="C128" s="16" t="s">
        <v>112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44096.445266204</v>
      </c>
      <c r="B129" s="6" t="n">
        <v>-100</v>
      </c>
      <c r="C129" s="16" t="s">
        <v>66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44102</v>
      </c>
      <c r="B130" s="6" t="n">
        <v>0.38</v>
      </c>
      <c r="C130" s="16" t="s">
        <v>128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44104.430740741</v>
      </c>
      <c r="B131" s="6" t="n">
        <v>-110</v>
      </c>
      <c r="C131" s="16" t="s">
        <v>66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44104.67162037</v>
      </c>
      <c r="B132" s="6" t="n">
        <v>0.76</v>
      </c>
      <c r="C132" s="16" t="s">
        <v>111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44109</v>
      </c>
      <c r="B133" s="6" t="n">
        <v>-4.16</v>
      </c>
      <c r="C133" s="16" t="s">
        <v>129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44109</v>
      </c>
      <c r="B134" s="6" t="n">
        <v>0.39</v>
      </c>
      <c r="C134" s="16" t="s">
        <v>130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44111</v>
      </c>
      <c r="B135" s="6" t="n">
        <v>0.37</v>
      </c>
      <c r="C135" s="16" t="s">
        <v>91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44116</v>
      </c>
      <c r="B136" s="6" t="n">
        <v>-0.79</v>
      </c>
      <c r="C136" s="16" t="s">
        <v>131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44116</v>
      </c>
      <c r="B137" s="6" t="n">
        <v>-2.318625338187</v>
      </c>
      <c r="C137" s="16" t="s">
        <v>132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44124</v>
      </c>
      <c r="B138" s="6" t="n">
        <v>4.7995421185487</v>
      </c>
      <c r="C138" s="16" t="s">
        <v>133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44124.581481481</v>
      </c>
      <c r="B139" s="6" t="n">
        <v>2.2919738566118</v>
      </c>
      <c r="C139" s="16" t="s">
        <v>134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44130</v>
      </c>
      <c r="B140" s="6" t="n">
        <v>0.34</v>
      </c>
      <c r="C140" s="16" t="s">
        <v>97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44140</v>
      </c>
      <c r="B141" s="6" t="n">
        <v>-1.53</v>
      </c>
      <c r="C141" s="16" t="s">
        <v>135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44140</v>
      </c>
      <c r="B142" s="6" t="n">
        <v>-0.99</v>
      </c>
      <c r="C142" s="16" t="s">
        <v>136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44141</v>
      </c>
      <c r="B143" s="6" t="n">
        <v>-0.82</v>
      </c>
      <c r="C143" s="16" t="s">
        <v>137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44144</v>
      </c>
      <c r="B144" s="6" t="n">
        <v>211.56353036437</v>
      </c>
      <c r="C144" s="16" t="s">
        <v>65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44146</v>
      </c>
      <c r="B145" s="6" t="n">
        <v>-0.44</v>
      </c>
      <c r="C145" s="16" t="s">
        <v>123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44147</v>
      </c>
      <c r="B146" s="6" t="n">
        <v>-0.44</v>
      </c>
      <c r="C146" s="16" t="s">
        <v>123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44148.786655093</v>
      </c>
      <c r="B147" s="6" t="n">
        <v>-200</v>
      </c>
      <c r="C147" s="16" t="s">
        <v>66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44153</v>
      </c>
      <c r="B148" s="6" t="n">
        <v>-0.56</v>
      </c>
      <c r="C148" s="16" t="s">
        <v>138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44154.625532407</v>
      </c>
      <c r="B149" s="6" t="n">
        <v>0.74</v>
      </c>
      <c r="C149" s="16" t="s">
        <v>139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44158</v>
      </c>
      <c r="B150" s="6" t="n">
        <v>5262.3270009998</v>
      </c>
      <c r="C150" s="16" t="s">
        <v>140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44158</v>
      </c>
      <c r="B151" s="6" t="n">
        <v>4595.9701099826</v>
      </c>
      <c r="C151" s="16" t="s">
        <v>80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44158.544988426</v>
      </c>
      <c r="B152" s="6" t="n">
        <v>107.88</v>
      </c>
      <c r="C152" s="16" t="s">
        <v>65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44158.55525463</v>
      </c>
      <c r="B153" s="6" t="n">
        <v>2.1705783297374</v>
      </c>
      <c r="C153" s="16" t="s">
        <v>65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44158.562152778</v>
      </c>
      <c r="B154" s="6" t="n">
        <v>-0.71250039467453</v>
      </c>
      <c r="C154" s="16" t="s">
        <v>66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44158.562824074</v>
      </c>
      <c r="B155" s="6" t="n">
        <v>-133.41630268905</v>
      </c>
      <c r="C155" s="16" t="s">
        <v>66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44158.562997685</v>
      </c>
      <c r="B156" s="6" t="n">
        <v>-129.16</v>
      </c>
      <c r="C156" s="16" t="s">
        <v>66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44158.858796296</v>
      </c>
      <c r="B157" s="6" t="n">
        <v>1552.5027349761</v>
      </c>
      <c r="C157" s="16" t="s">
        <v>65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44160.667962963</v>
      </c>
      <c r="B158" s="6" t="n">
        <v>0.96</v>
      </c>
      <c r="C158" s="16" t="s">
        <v>105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44162.542048611</v>
      </c>
      <c r="B159" s="6" t="n">
        <v>-84.62</v>
      </c>
      <c r="C159" s="16" t="s">
        <v>66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44162.542592593</v>
      </c>
      <c r="B160" s="6" t="n">
        <v>-81.518267291171</v>
      </c>
      <c r="C160" s="16" t="s">
        <v>66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44166.538136574</v>
      </c>
      <c r="B161" s="6" t="n">
        <v>-6828.0013490831</v>
      </c>
      <c r="C161" s="16" t="s">
        <v>66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44172</v>
      </c>
      <c r="B162" s="6" t="n">
        <v>0.89</v>
      </c>
      <c r="C162" s="16" t="s">
        <v>141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44176.730393519</v>
      </c>
      <c r="B163" s="6" t="n">
        <v>126.99</v>
      </c>
      <c r="C163" s="16" t="s">
        <v>65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44190</v>
      </c>
      <c r="B164" s="6" t="n">
        <v>0.5</v>
      </c>
      <c r="C164" s="16" t="s">
        <v>112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44190.823912037</v>
      </c>
      <c r="B165" s="6" t="n">
        <v>-0.01</v>
      </c>
      <c r="C165" s="16" t="s">
        <v>66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44193</v>
      </c>
      <c r="B166" s="6" t="n">
        <v>0.4</v>
      </c>
      <c r="C166" s="16" t="s">
        <v>130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44195.823738426</v>
      </c>
      <c r="B167" s="6" t="n">
        <v>-44.471853884304</v>
      </c>
      <c r="C167" s="16" t="s">
        <v>66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44204.585798611</v>
      </c>
      <c r="B168" s="6" t="n">
        <v>101.52188067254</v>
      </c>
      <c r="C168" s="16" t="s">
        <v>65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44208.586087963</v>
      </c>
      <c r="B169" s="6" t="n">
        <v>-100</v>
      </c>
      <c r="C169" s="16" t="s">
        <v>66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44222.58662037</v>
      </c>
      <c r="B170" s="6" t="n">
        <v>25.234814693101</v>
      </c>
      <c r="C170" s="16" t="s">
        <v>65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44224.585763889</v>
      </c>
      <c r="B171" s="6" t="n">
        <v>-25</v>
      </c>
      <c r="C171" s="16" t="s">
        <v>66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44225</v>
      </c>
      <c r="B172" s="6" t="n">
        <v>0.32814686278473</v>
      </c>
      <c r="C172" s="16" t="s">
        <v>92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44228.558715278</v>
      </c>
      <c r="B173" s="6" t="n">
        <v>163.69964604532</v>
      </c>
      <c r="C173" s="16" t="s">
        <v>65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44230</v>
      </c>
      <c r="B174" s="6" t="n">
        <v>1.2120397707137</v>
      </c>
      <c r="C174" s="16" t="s">
        <v>92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44230.559722222</v>
      </c>
      <c r="B175" s="6" t="n">
        <v>-163.15557189174</v>
      </c>
      <c r="C175" s="16" t="s">
        <v>66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44230.78375</v>
      </c>
      <c r="B176" s="6" t="n">
        <v>-46.9</v>
      </c>
      <c r="C176" s="16" t="s">
        <v>66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44237.799814815</v>
      </c>
      <c r="B177" s="6" t="n">
        <v>-0.32096946540168</v>
      </c>
      <c r="C177" s="16" t="s">
        <v>66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44266.946597222</v>
      </c>
      <c r="B178" s="6" t="n">
        <v>31.916698294014</v>
      </c>
      <c r="C178" s="16" t="s">
        <v>65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44267.947465278</v>
      </c>
      <c r="B179" s="6" t="n">
        <v>-32</v>
      </c>
      <c r="C179" s="16" t="s">
        <v>66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44267.947638889</v>
      </c>
      <c r="B180" s="6" t="n">
        <v>-0.00027211032440993</v>
      </c>
      <c r="C180" s="16" t="s">
        <v>66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44406</v>
      </c>
      <c r="B181" s="6" t="n">
        <v>720.02260599276</v>
      </c>
      <c r="C181" s="16" t="s">
        <v>142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44406</v>
      </c>
      <c r="B182" s="6" t="n">
        <v>63.851061286151</v>
      </c>
      <c r="C182" s="16" t="s">
        <v>80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44407</v>
      </c>
      <c r="B183" s="6" t="n">
        <v>148.92663518713</v>
      </c>
      <c r="C183" s="16" t="s">
        <v>143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44427.804479167</v>
      </c>
      <c r="B184" s="6" t="n">
        <v>58.614981902528</v>
      </c>
      <c r="C184" s="16" t="s">
        <v>65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44427.807708333</v>
      </c>
      <c r="B185" s="6" t="n">
        <v>50</v>
      </c>
      <c r="C185" s="16" t="s">
        <v>65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44431</v>
      </c>
      <c r="B186" s="6" t="n">
        <v>0.14792103706094</v>
      </c>
      <c r="C186" s="16" t="s">
        <v>92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44431.445289352</v>
      </c>
      <c r="B187" s="6" t="n">
        <v>-107.83739443817</v>
      </c>
      <c r="C187" s="16" t="s">
        <v>66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44434.736284722</v>
      </c>
      <c r="B188" s="6" t="n">
        <v>50</v>
      </c>
      <c r="C188" s="16" t="s">
        <v>65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44434.736516204</v>
      </c>
      <c r="B189" s="6" t="n">
        <v>58.704985435866</v>
      </c>
      <c r="C189" s="16" t="s">
        <v>65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44435.587407407</v>
      </c>
      <c r="B190" s="6" t="n">
        <v>50</v>
      </c>
      <c r="C190" s="16" t="s">
        <v>65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44435.587696759</v>
      </c>
      <c r="B191" s="6" t="n">
        <v>52.947015034302</v>
      </c>
      <c r="C191" s="16" t="s">
        <v>65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44435.588553241</v>
      </c>
      <c r="B192" s="6" t="n">
        <v>-102.69046962595</v>
      </c>
      <c r="C192" s="16" t="s">
        <v>66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44438.737581019</v>
      </c>
      <c r="B193" s="6" t="n">
        <v>-108.84781838874</v>
      </c>
      <c r="C193" s="16" t="s">
        <v>66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44447.756516204</v>
      </c>
      <c r="B194" s="6" t="n">
        <v>68.314503578997</v>
      </c>
      <c r="C194" s="16" t="s">
        <v>65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44452.582256944</v>
      </c>
      <c r="B195" s="6" t="n">
        <v>13.743815283123</v>
      </c>
      <c r="C195" s="16" t="s">
        <v>65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44459.517106481</v>
      </c>
      <c r="B196" s="6" t="n">
        <v>13.781659918247</v>
      </c>
      <c r="C196" s="16" t="s">
        <v>65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44466.475960648</v>
      </c>
      <c r="B197" s="6" t="n">
        <v>13.697110320636</v>
      </c>
      <c r="C197" s="16" t="s">
        <v>65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44466.483599537</v>
      </c>
      <c r="B198" s="6" t="n">
        <v>6.2</v>
      </c>
      <c r="C198" s="16" t="s">
        <v>65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44473.510243056</v>
      </c>
      <c r="B199" s="6" t="n">
        <v>22.14</v>
      </c>
      <c r="C199" s="16" t="s">
        <v>65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44480.447407407</v>
      </c>
      <c r="B200" s="6" t="n">
        <v>23.957676396965</v>
      </c>
      <c r="C200" s="16" t="s">
        <v>65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44484.7515625</v>
      </c>
      <c r="B201" s="6" t="n">
        <v>19.829322723815</v>
      </c>
      <c r="C201" s="16" t="s">
        <v>65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44487.503900463</v>
      </c>
      <c r="B202" s="6" t="n">
        <v>4.0150427235247</v>
      </c>
      <c r="C202" s="16" t="s">
        <v>65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44487.504293981</v>
      </c>
      <c r="B203" s="6" t="n">
        <v>-0.90121579907099</v>
      </c>
      <c r="C203" s="16" t="s">
        <v>66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44494.491747685</v>
      </c>
      <c r="B204" s="6" t="n">
        <v>20.321101629498</v>
      </c>
      <c r="C204" s="16" t="s">
        <v>65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44494.494085648</v>
      </c>
      <c r="B205" s="6" t="n">
        <v>2</v>
      </c>
      <c r="C205" s="16" t="s">
        <v>65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44501.424768519</v>
      </c>
      <c r="B206" s="6" t="n">
        <v>21.8377765173</v>
      </c>
      <c r="C206" s="16" t="s">
        <v>65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44508.498981481</v>
      </c>
      <c r="B207" s="6" t="n">
        <v>23.976186079824</v>
      </c>
      <c r="C207" s="16" t="s">
        <v>65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44515</v>
      </c>
      <c r="B208" s="6" t="n">
        <v>24.369254078021</v>
      </c>
      <c r="C208" s="16" t="s">
        <v>65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44522</v>
      </c>
      <c r="B209" s="6" t="n">
        <v>1374.3494173446</v>
      </c>
      <c r="C209" s="16" t="s">
        <v>144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44522.450393519</v>
      </c>
      <c r="B210" s="6" t="n">
        <v>24.463419628733</v>
      </c>
      <c r="C210" s="16" t="s">
        <v>65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44529.419479167</v>
      </c>
      <c r="B211" s="6" t="n">
        <v>23.945821586431</v>
      </c>
      <c r="C211" s="16" t="s">
        <v>65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44536.575069444</v>
      </c>
      <c r="B212" s="6" t="n">
        <v>26.604432173533</v>
      </c>
      <c r="C212" s="16" t="s">
        <v>65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44543.555162037</v>
      </c>
      <c r="B213" s="6" t="n">
        <v>20.69181954164</v>
      </c>
      <c r="C213" s="16" t="s">
        <v>65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44550.656412037</v>
      </c>
      <c r="B214" s="6" t="n">
        <v>38.845971274735</v>
      </c>
      <c r="C214" s="16" t="s">
        <v>65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44557.486921296</v>
      </c>
      <c r="B215" s="6" t="n">
        <v>27.685185944259</v>
      </c>
      <c r="C215" s="16" t="s">
        <v>65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44557.511481481</v>
      </c>
      <c r="B216" s="6" t="n">
        <v>-0.62373101821868</v>
      </c>
      <c r="C216" s="16" t="s">
        <v>66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44557.511909722</v>
      </c>
      <c r="B217" s="6" t="n">
        <v>-0.66</v>
      </c>
      <c r="C217" s="16" t="s">
        <v>66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44567.438159722</v>
      </c>
      <c r="B218" s="6" t="n">
        <v>53.438431283869</v>
      </c>
      <c r="C218" s="16" t="s">
        <v>65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44567.871388889</v>
      </c>
      <c r="B219" s="6" t="n">
        <v>-26.638184691342</v>
      </c>
      <c r="C219" s="16" t="s">
        <v>66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44571.501469907</v>
      </c>
      <c r="B220" s="6" t="n">
        <v>0.52</v>
      </c>
      <c r="C220" s="16" t="s">
        <v>65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44571.561840278</v>
      </c>
      <c r="B221" s="6" t="n">
        <v>38.730102325131</v>
      </c>
      <c r="C221" s="16" t="s">
        <v>65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44571.568402778</v>
      </c>
      <c r="B222" s="6" t="n">
        <v>-13.828968161028</v>
      </c>
      <c r="C222" s="16" t="s">
        <v>66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44580.542326389</v>
      </c>
      <c r="B223" s="6" t="n">
        <v>25.019028043603</v>
      </c>
      <c r="C223" s="16" t="s">
        <v>65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44586.639930556</v>
      </c>
      <c r="B224" s="6" t="n">
        <v>25.721742030301</v>
      </c>
      <c r="C224" s="16" t="s">
        <v>65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44614.9090625</v>
      </c>
      <c r="B225" s="6" t="n">
        <v>300</v>
      </c>
      <c r="C225" s="16" t="s">
        <v>65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44616.433298611</v>
      </c>
      <c r="B226" s="6" t="n">
        <v>147.10119697486</v>
      </c>
      <c r="C226" s="16" t="s">
        <v>65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44616.910034722</v>
      </c>
      <c r="B227" s="6" t="n">
        <v>-293.73310420123</v>
      </c>
      <c r="C227" s="16" t="s">
        <v>66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44656.433287037</v>
      </c>
      <c r="B228" s="6" t="n">
        <v>-0.022848748462794</v>
      </c>
      <c r="C228" s="16" t="s">
        <v>66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44698.4240625</v>
      </c>
      <c r="B229" s="6" t="n">
        <v>2062.1488072252</v>
      </c>
      <c r="C229" s="16" t="s">
        <v>65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44698.501840278</v>
      </c>
      <c r="B230" s="6" t="n">
        <v>-2.6243409594212</v>
      </c>
      <c r="C230" s="16" t="s">
        <v>66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44700.502013889</v>
      </c>
      <c r="B231" s="6" t="n">
        <v>-1000</v>
      </c>
      <c r="C231" s="16" t="s">
        <v>66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44700.502326389</v>
      </c>
      <c r="B232" s="6" t="n">
        <v>-1047.9703229643</v>
      </c>
      <c r="C232" s="16" t="s">
        <v>66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44701.531898148</v>
      </c>
      <c r="B233" s="6" t="n">
        <v>945.46585025423</v>
      </c>
      <c r="C233" s="16" t="s">
        <v>65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44701.801064815</v>
      </c>
      <c r="B234" s="6" t="n">
        <v>-945.46585025423</v>
      </c>
      <c r="C234" s="16" t="s">
        <v>66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44740.707280093</v>
      </c>
      <c r="B235" s="6" t="n">
        <v>1004</v>
      </c>
      <c r="C235" s="16" t="s">
        <v>65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44740.7075</v>
      </c>
      <c r="B236" s="6" t="n">
        <v>1050.3971771284</v>
      </c>
      <c r="C236" s="16" t="s">
        <v>65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44743.563356481</v>
      </c>
      <c r="B237" s="6" t="n">
        <v>-1973.9000196145</v>
      </c>
      <c r="C237" s="16" t="s">
        <v>66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44949</v>
      </c>
      <c r="B238" s="6" t="n">
        <v>2.8252866063939</v>
      </c>
      <c r="C238" s="16" t="s">
        <v>92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45103</v>
      </c>
      <c r="B239" s="6" t="n">
        <v>-2.3073455654364</v>
      </c>
      <c r="C239" s="16" t="s">
        <v>66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45363.703981481</v>
      </c>
      <c r="B240" s="6" t="n">
        <v>110.34458406712</v>
      </c>
      <c r="C240" s="16" t="s">
        <v>65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45363.72806713</v>
      </c>
      <c r="B241" s="6" t="n">
        <v>-110.34458406712</v>
      </c>
      <c r="C241" s="16" t="s">
        <v>66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2" t="n">
        <v>46213.832604167</v>
      </c>
      <c r="B242" s="5" t="n">
        <v>-30717.43</v>
      </c>
      <c r="C242" s="14" t="s">
        <v>145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/>
      <c r="B243" s="9" t="s">
        <f>=XIRR(B2:B242,A2:A242)</f>
      </c>
      <c r="C243" s="16" t="s">
        <v>146</v>
      </c>
      <c r="D243" s="16"/>
      <c r="E243" s="16"/>
      <c r="F243" s="7"/>
      <c r="G243" s="2" t="s">
        <v>147</v>
      </c>
      <c r="H243" s="6" t="s">
        <f>=SUM(I2:H242)/365</f>
      </c>
    </row>
    <row collapsed="false" customFormat="false" customHeight="false" hidden="false" ht="12.1" outlineLevel="0" r="244">
      <c r="A244" s="13"/>
      <c r="B244" s="5" t="s">
        <f>=-SUM(B2:B242)</f>
      </c>
      <c r="C244" s="16" t="s">
        <v>148</v>
      </c>
      <c r="D244" s="16"/>
      <c r="E244" s="16"/>
      <c r="F244" s="7"/>
      <c r="G244" s="14" t="s">
        <v>149</v>
      </c>
      <c r="H244" s="9" t="s">
        <f>=B244/H243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18</v>
      </c>
      <c r="C1" s="0"/>
      <c r="D1" s="0"/>
      <c r="E1" s="4" t="s">
        <v>25</v>
      </c>
      <c r="F1" s="0"/>
      <c r="G1" s="0"/>
      <c r="H1" s="4" t="s">
        <v>30</v>
      </c>
      <c r="I1" s="0"/>
      <c r="J1" s="0"/>
      <c r="K1" s="4" t="s">
        <v>35</v>
      </c>
      <c r="L1" s="0"/>
      <c r="M1" s="0"/>
      <c r="N1" s="4" t="s">
        <v>39</v>
      </c>
      <c r="O1" s="0"/>
    </row>
    <row collapsed="false" customFormat="false" customHeight="false" hidden="false" ht="12.1" outlineLevel="0" r="2">
      <c r="A2" s="11" t="n">
        <v>44158</v>
      </c>
      <c r="B2" s="6" t="n">
        <v>1313.0708309214</v>
      </c>
      <c r="C2" s="0" t="s">
        <v>150</v>
      </c>
      <c r="D2" s="11" t="n">
        <v>44158</v>
      </c>
      <c r="E2" s="6" t="n">
        <v>1213.8068989107</v>
      </c>
      <c r="F2" s="0" t="s">
        <v>150</v>
      </c>
      <c r="G2" s="11" t="n">
        <v>44158</v>
      </c>
      <c r="H2" s="6" t="n">
        <v>352.09611640267</v>
      </c>
      <c r="I2" s="0" t="s">
        <v>150</v>
      </c>
      <c r="J2" s="11" t="n">
        <v>44144</v>
      </c>
      <c r="K2" s="6" t="n">
        <v>56.16155465587</v>
      </c>
      <c r="L2" s="0" t="s">
        <v>150</v>
      </c>
      <c r="M2" s="11" t="n">
        <v>44159</v>
      </c>
      <c r="N2" s="6" t="n">
        <v>196.61180042239</v>
      </c>
      <c r="O2" s="0" t="s">
        <v>150</v>
      </c>
    </row>
    <row collapsed="false" customFormat="false" customHeight="false" hidden="false" ht="12.1" outlineLevel="0" r="3">
      <c r="A3" s="11" t="n">
        <v>44159</v>
      </c>
      <c r="B3" s="6" t="n">
        <v>1656.0385427666</v>
      </c>
      <c r="C3" s="0" t="s">
        <v>150</v>
      </c>
      <c r="D3" s="11" t="n">
        <v>44159</v>
      </c>
      <c r="E3" s="6" t="n">
        <v>1213.4684530095</v>
      </c>
      <c r="F3" s="0" t="s">
        <v>150</v>
      </c>
      <c r="G3" s="11" t="n">
        <v>44159</v>
      </c>
      <c r="H3" s="6" t="n">
        <v>355.33698521647</v>
      </c>
      <c r="I3" s="0" t="s">
        <v>150</v>
      </c>
      <c r="J3" s="11" t="n">
        <v>44158</v>
      </c>
      <c r="K3" s="6" t="n">
        <v>-54.406672630637</v>
      </c>
      <c r="L3" s="0" t="s">
        <v>151</v>
      </c>
      <c r="M3" s="11" t="n">
        <v>44159</v>
      </c>
      <c r="N3" s="6" t="n">
        <v>197.31401795143</v>
      </c>
      <c r="O3" s="0" t="s">
        <v>150</v>
      </c>
    </row>
    <row collapsed="false" customFormat="false" customHeight="false" hidden="false" ht="12.1" outlineLevel="0" r="4">
      <c r="A4" s="11" t="n">
        <v>44160</v>
      </c>
      <c r="B4" s="6" t="n">
        <v>331.82803839894</v>
      </c>
      <c r="C4" s="0" t="s">
        <v>150</v>
      </c>
      <c r="D4" s="11" t="n">
        <v>44160</v>
      </c>
      <c r="E4" s="6" t="n">
        <v>979.8946377083</v>
      </c>
      <c r="F4" s="0" t="s">
        <v>150</v>
      </c>
      <c r="G4" s="11" t="n">
        <v>44160</v>
      </c>
      <c r="H4" s="6" t="n">
        <v>354.72890445904</v>
      </c>
      <c r="I4" s="0" t="s">
        <v>150</v>
      </c>
      <c r="J4" s="11" t="n">
        <v>44158</v>
      </c>
      <c r="K4" s="6" t="n">
        <v>270.14445087618</v>
      </c>
      <c r="L4" s="0" t="s">
        <v>150</v>
      </c>
      <c r="M4" s="11" t="n">
        <v>44160</v>
      </c>
      <c r="N4" s="6" t="n">
        <v>299.7604683003</v>
      </c>
      <c r="O4" s="0" t="s">
        <v>150</v>
      </c>
    </row>
    <row collapsed="false" customFormat="false" customHeight="false" hidden="false" ht="12.1" outlineLevel="0" r="5">
      <c r="A5" s="11" t="n">
        <v>44160</v>
      </c>
      <c r="B5" s="6" t="n">
        <v>1528.9275416608</v>
      </c>
      <c r="C5" s="0" t="s">
        <v>150</v>
      </c>
      <c r="D5" s="11" t="n">
        <v>44161</v>
      </c>
      <c r="E5" s="6" t="n">
        <v>123.30882557534</v>
      </c>
      <c r="F5" s="0" t="s">
        <v>150</v>
      </c>
      <c r="G5" s="11" t="n">
        <v>44160</v>
      </c>
      <c r="H5" s="6" t="n">
        <v>319.65215143257</v>
      </c>
      <c r="I5" s="0" t="s">
        <v>150</v>
      </c>
      <c r="J5" s="11" t="n">
        <v>44159</v>
      </c>
      <c r="K5" s="6" t="n">
        <v>275.4010031679</v>
      </c>
      <c r="L5" s="0" t="s">
        <v>150</v>
      </c>
      <c r="M5" s="11" t="n">
        <v>44161</v>
      </c>
      <c r="N5" s="6" t="n">
        <v>683.64772957639</v>
      </c>
      <c r="O5" s="0" t="s">
        <v>150</v>
      </c>
    </row>
    <row collapsed="false" customFormat="false" customHeight="false" hidden="false" ht="12.1" outlineLevel="0" r="6">
      <c r="A6" s="11" t="n">
        <v>44279</v>
      </c>
      <c r="B6" s="6" t="n">
        <v>218.26628714744</v>
      </c>
      <c r="C6" s="0" t="s">
        <v>150</v>
      </c>
      <c r="D6" s="11" t="n">
        <v>44522</v>
      </c>
      <c r="E6" s="6" t="n">
        <v>521.35876429495</v>
      </c>
      <c r="F6" s="0" t="s">
        <v>150</v>
      </c>
      <c r="G6" s="11" t="n">
        <v>44279</v>
      </c>
      <c r="H6" s="6" t="n">
        <v>39.344997578243</v>
      </c>
      <c r="I6" s="0" t="s">
        <v>150</v>
      </c>
      <c r="J6" s="11" t="n">
        <v>44160</v>
      </c>
      <c r="K6" s="6" t="n">
        <v>759.61463886903</v>
      </c>
      <c r="L6" s="0" t="s">
        <v>150</v>
      </c>
      <c r="M6" s="11" t="n">
        <v>44162</v>
      </c>
      <c r="N6" s="6" t="n">
        <v>20.165854227467</v>
      </c>
      <c r="O6" s="0" t="s">
        <v>150</v>
      </c>
    </row>
    <row collapsed="false" customFormat="false" customHeight="false" hidden="false" ht="12.1" outlineLevel="0" r="7">
      <c r="A7" s="11" t="n">
        <v>44287</v>
      </c>
      <c r="B7" s="6" t="n">
        <v>367.46274655494</v>
      </c>
      <c r="C7" s="0" t="s">
        <v>150</v>
      </c>
      <c r="D7" s="11" t="n">
        <v>46213</v>
      </c>
      <c r="E7" s="8" t="s">
        <f>=-Портфель!K3</f>
      </c>
      <c r="F7" s="0" t="s">
        <v>152</v>
      </c>
      <c r="G7" s="11" t="n">
        <v>44308</v>
      </c>
      <c r="H7" s="6" t="n">
        <v>164.88952067045</v>
      </c>
      <c r="I7" s="0" t="s">
        <v>150</v>
      </c>
      <c r="J7" s="11" t="n">
        <v>44160</v>
      </c>
      <c r="K7" s="6" t="n">
        <v>54.07058798701</v>
      </c>
      <c r="L7" s="0" t="s">
        <v>150</v>
      </c>
      <c r="M7" s="11" t="n">
        <v>44308</v>
      </c>
      <c r="N7" s="6" t="n">
        <v>22.759366725766</v>
      </c>
      <c r="O7" s="0" t="s">
        <v>150</v>
      </c>
    </row>
    <row collapsed="false" customFormat="false" customHeight="false" hidden="false" ht="12.1" outlineLevel="0" r="8">
      <c r="A8" s="11" t="n">
        <v>44406</v>
      </c>
      <c r="B8" s="6" t="n">
        <v>80.949016965363</v>
      </c>
      <c r="C8" s="0" t="s">
        <v>150</v>
      </c>
      <c r="D8" s="0"/>
      <c r="E8" s="10" t="s">
        <f>=XIRR(E2:E7,D2:D7)</f>
      </c>
      <c r="F8" s="0"/>
      <c r="G8" s="11" t="n">
        <v>44406</v>
      </c>
      <c r="H8" s="6" t="n">
        <v>252.24266663768</v>
      </c>
      <c r="I8" s="0" t="s">
        <v>150</v>
      </c>
      <c r="J8" s="11" t="n">
        <v>44161</v>
      </c>
      <c r="K8" s="6" t="n">
        <v>55.21042708158</v>
      </c>
      <c r="L8" s="0" t="s">
        <v>150</v>
      </c>
      <c r="M8" s="11" t="n">
        <v>44308</v>
      </c>
      <c r="N8" s="6" t="n">
        <v>227.63792668036</v>
      </c>
      <c r="O8" s="0" t="s">
        <v>150</v>
      </c>
    </row>
    <row collapsed="false" customFormat="false" customHeight="false" hidden="false" ht="12.1" outlineLevel="0" r="9">
      <c r="A9" s="11" t="n">
        <v>44522</v>
      </c>
      <c r="B9" s="6" t="n">
        <v>202.81631682602</v>
      </c>
      <c r="C9" s="0" t="s">
        <v>150</v>
      </c>
      <c r="D9" s="0"/>
      <c r="E9" s="8" t="s">
        <f>=-SUM(E2:E7)</f>
      </c>
      <c r="F9" s="0" t="s">
        <v>153</v>
      </c>
      <c r="G9" s="11" t="n">
        <v>44407</v>
      </c>
      <c r="H9" s="6" t="n">
        <v>42.116725690801</v>
      </c>
      <c r="I9" s="0" t="s">
        <v>150</v>
      </c>
      <c r="J9" s="11" t="n">
        <v>44279</v>
      </c>
      <c r="K9" s="6" t="n">
        <v>165.55172940013</v>
      </c>
      <c r="L9" s="0" t="s">
        <v>150</v>
      </c>
      <c r="M9" s="11" t="n">
        <v>44406</v>
      </c>
      <c r="N9" s="6" t="n">
        <v>7.2848626794622</v>
      </c>
      <c r="O9" s="0" t="s">
        <v>150</v>
      </c>
    </row>
    <row collapsed="false" customFormat="false" customHeight="false" hidden="false" ht="12.1" outlineLevel="0" r="10">
      <c r="A10" s="11" t="n">
        <v>44522</v>
      </c>
      <c r="B10" s="6" t="n">
        <v>117.31089295605</v>
      </c>
      <c r="C10" s="0" t="s">
        <v>150</v>
      </c>
      <c r="D10" s="0"/>
      <c r="E10" s="0"/>
      <c r="F10" s="0"/>
      <c r="G10" s="11" t="n">
        <v>44522</v>
      </c>
      <c r="H10" s="6" t="n">
        <v>300.33176794935</v>
      </c>
      <c r="I10" s="0" t="s">
        <v>150</v>
      </c>
      <c r="J10" s="11" t="n">
        <v>44308</v>
      </c>
      <c r="K10" s="6" t="n">
        <v>374.49173260019</v>
      </c>
      <c r="L10" s="0" t="s">
        <v>150</v>
      </c>
      <c r="M10" s="11" t="n">
        <v>44407</v>
      </c>
      <c r="N10" s="6" t="n">
        <v>24.210552203568</v>
      </c>
      <c r="O10" s="0" t="s">
        <v>150</v>
      </c>
    </row>
    <row collapsed="false" customFormat="false" customHeight="false" hidden="false" ht="12.1" outlineLevel="0" r="11">
      <c r="A11" s="11" t="n">
        <v>44536</v>
      </c>
      <c r="B11" s="6" t="n">
        <v>26.604160959879</v>
      </c>
      <c r="C11" s="0" t="s">
        <v>150</v>
      </c>
      <c r="D11" s="0"/>
      <c r="E11" s="0"/>
      <c r="F11" s="0"/>
      <c r="G11" s="11" t="n">
        <v>46213</v>
      </c>
      <c r="H11" s="8" t="s">
        <f>=-Портфель!K4</f>
      </c>
      <c r="I11" s="0" t="s">
        <v>152</v>
      </c>
      <c r="J11" s="11" t="n">
        <v>44406</v>
      </c>
      <c r="K11" s="6" t="n">
        <v>465.84307854496</v>
      </c>
      <c r="L11" s="0" t="s">
        <v>150</v>
      </c>
      <c r="M11" s="11" t="n">
        <v>44522</v>
      </c>
      <c r="N11" s="6" t="n">
        <v>203.53991179425</v>
      </c>
      <c r="O11" s="0" t="s">
        <v>150</v>
      </c>
    </row>
    <row collapsed="false" customFormat="false" customHeight="false" hidden="false" ht="12.1" outlineLevel="0" r="12">
      <c r="A12" s="11" t="n">
        <v>44543</v>
      </c>
      <c r="B12" s="6" t="n">
        <v>20.69181954164</v>
      </c>
      <c r="C12" s="0" t="s">
        <v>150</v>
      </c>
      <c r="D12" s="0"/>
      <c r="E12" s="0"/>
      <c r="F12" s="0"/>
      <c r="G12" s="0"/>
      <c r="H12" s="10" t="s">
        <f>=XIRR(H2:H11,G2:G11)</f>
      </c>
      <c r="I12" s="0"/>
      <c r="J12" s="11" t="n">
        <v>44407</v>
      </c>
      <c r="K12" s="6" t="n">
        <v>90.166196659671</v>
      </c>
      <c r="L12" s="0" t="s">
        <v>150</v>
      </c>
      <c r="M12" s="11" t="n">
        <v>46213</v>
      </c>
      <c r="N12" s="8" t="s">
        <f>=-Портфель!K6</f>
      </c>
      <c r="O12" s="0" t="s">
        <v>152</v>
      </c>
    </row>
    <row collapsed="false" customFormat="false" customHeight="false" hidden="false" ht="12.1" outlineLevel="0" r="13">
      <c r="A13" s="11" t="n">
        <v>44550</v>
      </c>
      <c r="B13" s="6" t="n">
        <v>38.602254078906</v>
      </c>
      <c r="C13" s="0" t="s">
        <v>150</v>
      </c>
      <c r="D13" s="0"/>
      <c r="E13" s="0"/>
      <c r="F13" s="0"/>
      <c r="G13" s="0"/>
      <c r="H13" s="8" t="s">
        <f>=-SUM(H2:H11)</f>
      </c>
      <c r="I13" s="0" t="s">
        <v>153</v>
      </c>
      <c r="J13" s="11" t="n">
        <v>44522</v>
      </c>
      <c r="K13" s="6" t="n">
        <v>309.45195068285</v>
      </c>
      <c r="L13" s="0" t="s">
        <v>150</v>
      </c>
      <c r="M13" s="0"/>
      <c r="N13" s="10" t="s">
        <f>=XIRR(N2:N12,M2:M12)</f>
      </c>
      <c r="O13" s="0"/>
    </row>
    <row collapsed="false" customFormat="false" customHeight="false" hidden="false" ht="12.1" outlineLevel="0" r="14">
      <c r="A14" s="11" t="n">
        <v>44557</v>
      </c>
      <c r="B14" s="6" t="n">
        <v>27.684912677657</v>
      </c>
      <c r="C14" s="0" t="s">
        <v>150</v>
      </c>
      <c r="D14" s="0"/>
      <c r="E14" s="0"/>
      <c r="F14" s="0"/>
      <c r="G14" s="0"/>
      <c r="H14" s="0"/>
      <c r="I14" s="0"/>
      <c r="J14" s="11" t="n">
        <v>44522</v>
      </c>
      <c r="K14" s="6" t="n">
        <v>44.415399860091</v>
      </c>
      <c r="L14" s="0" t="s">
        <v>150</v>
      </c>
      <c r="M14" s="0"/>
      <c r="N14" s="8" t="s">
        <f>=-SUM(N2:N12)</f>
      </c>
      <c r="O14" s="0" t="s">
        <v>153</v>
      </c>
    </row>
    <row collapsed="false" customFormat="false" customHeight="false" hidden="false" ht="12.1" outlineLevel="0" r="15">
      <c r="A15" s="11" t="n">
        <v>44566</v>
      </c>
      <c r="B15" s="6" t="n">
        <v>26.800246592527</v>
      </c>
      <c r="C15" s="0" t="s">
        <v>150</v>
      </c>
      <c r="D15" s="0"/>
      <c r="E15" s="0"/>
      <c r="F15" s="0"/>
      <c r="G15" s="0"/>
      <c r="H15" s="0"/>
      <c r="I15" s="0"/>
      <c r="J15" s="11" t="n">
        <v>46213</v>
      </c>
      <c r="K15" s="8" t="s">
        <f>=-Портфель!K5</f>
      </c>
      <c r="L15" s="0" t="s">
        <v>152</v>
      </c>
    </row>
    <row collapsed="false" customFormat="false" customHeight="false" hidden="false" ht="12.1" outlineLevel="0" r="16">
      <c r="A16" s="11" t="n">
        <v>44571</v>
      </c>
      <c r="B16" s="6" t="n">
        <v>361.50693339579</v>
      </c>
      <c r="C16" s="0" t="s">
        <v>150</v>
      </c>
      <c r="D16" s="0"/>
      <c r="E16" s="0"/>
      <c r="F16" s="0"/>
      <c r="G16" s="0"/>
      <c r="H16" s="0"/>
      <c r="I16" s="0"/>
      <c r="J16" s="0"/>
      <c r="K16" s="10" t="s">
        <f>=XIRR(K2:K15,J2:J15)</f>
      </c>
      <c r="L16" s="0"/>
    </row>
    <row collapsed="false" customFormat="false" customHeight="false" hidden="false" ht="12.1" outlineLevel="0" r="17">
      <c r="A17" s="11" t="n">
        <v>44580</v>
      </c>
      <c r="B17" s="6" t="n">
        <v>25.019028043603</v>
      </c>
      <c r="C17" s="0" t="s">
        <v>150</v>
      </c>
      <c r="D17" s="0"/>
      <c r="E17" s="0"/>
      <c r="F17" s="0"/>
      <c r="G17" s="0"/>
      <c r="H17" s="0"/>
      <c r="I17" s="0"/>
      <c r="J17" s="0"/>
      <c r="K17" s="8" t="s">
        <f>=-SUM(K2:K15)</f>
      </c>
      <c r="L17" s="0" t="s">
        <v>153</v>
      </c>
    </row>
    <row collapsed="false" customFormat="false" customHeight="false" hidden="false" ht="12.1" outlineLevel="0" r="18">
      <c r="A18" s="11" t="n">
        <v>44586</v>
      </c>
      <c r="B18" s="6" t="n">
        <v>25.721742030301</v>
      </c>
      <c r="C18" s="0" t="s">
        <v>150</v>
      </c>
    </row>
    <row collapsed="false" customFormat="false" customHeight="false" hidden="false" ht="12.1" outlineLevel="0" r="19">
      <c r="A19" s="11" t="n">
        <v>44616</v>
      </c>
      <c r="B19" s="6" t="n">
        <v>147.07744648679</v>
      </c>
      <c r="C19" s="0" t="s">
        <v>150</v>
      </c>
    </row>
    <row collapsed="false" customFormat="false" customHeight="false" hidden="false" ht="12.1" outlineLevel="0" r="20">
      <c r="A20" s="11" t="n">
        <v>46213</v>
      </c>
      <c r="B20" s="8" t="s">
        <f>=-Портфель!K2</f>
      </c>
      <c r="C20" s="0" t="s">
        <v>152</v>
      </c>
    </row>
    <row collapsed="false" customFormat="false" customHeight="false" hidden="false" ht="12.1" outlineLevel="0" r="21">
      <c r="A21" s="0"/>
      <c r="B21" s="10" t="s">
        <f>=XIRR(B2:B20,A2:A20)</f>
      </c>
      <c r="C21" s="0"/>
    </row>
    <row collapsed="false" customFormat="false" customHeight="false" hidden="false" ht="12.1" outlineLevel="0" r="22">
      <c r="A22" s="0"/>
      <c r="B22" s="8" t="s">
        <f>=-SUM(B2:B20)</f>
      </c>
      <c r="C22" s="0" t="s">
        <v>153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Z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154</v>
      </c>
      <c r="C1" s="0"/>
      <c r="D1" s="0"/>
      <c r="E1" s="4" t="s">
        <v>155</v>
      </c>
      <c r="F1" s="0"/>
      <c r="G1" s="0"/>
      <c r="H1" s="4" t="s">
        <v>156</v>
      </c>
      <c r="I1" s="0"/>
      <c r="J1" s="0"/>
      <c r="K1" s="4" t="s">
        <v>157</v>
      </c>
      <c r="L1" s="0"/>
      <c r="M1" s="0"/>
      <c r="N1" s="4" t="s">
        <v>158</v>
      </c>
      <c r="O1" s="0"/>
      <c r="P1" s="0"/>
      <c r="Q1" s="4" t="s">
        <v>159</v>
      </c>
      <c r="R1" s="0"/>
      <c r="S1" s="0"/>
      <c r="T1" s="4" t="s">
        <v>160</v>
      </c>
      <c r="U1" s="0"/>
      <c r="V1" s="0"/>
      <c r="W1" s="4" t="s">
        <v>161</v>
      </c>
      <c r="X1" s="0"/>
      <c r="Y1" s="0"/>
      <c r="Z1" s="4" t="s">
        <v>162</v>
      </c>
      <c r="AA1" s="0"/>
      <c r="AB1" s="0"/>
      <c r="AC1" s="4" t="s">
        <v>163</v>
      </c>
      <c r="AD1" s="0"/>
      <c r="AE1" s="0"/>
      <c r="AF1" s="4" t="s">
        <v>164</v>
      </c>
      <c r="AG1" s="0"/>
      <c r="AH1" s="0"/>
      <c r="AI1" s="4" t="s">
        <v>165</v>
      </c>
      <c r="AJ1" s="0"/>
      <c r="AK1" s="0"/>
      <c r="AL1" s="4" t="s">
        <v>166</v>
      </c>
      <c r="AM1" s="0"/>
      <c r="AN1" s="0"/>
      <c r="AO1" s="4" t="s">
        <v>167</v>
      </c>
      <c r="AP1" s="0"/>
      <c r="AQ1" s="0"/>
      <c r="AR1" s="4" t="s">
        <v>168</v>
      </c>
      <c r="AS1" s="0"/>
      <c r="AT1" s="0"/>
      <c r="AU1" s="4" t="s">
        <v>169</v>
      </c>
      <c r="AV1" s="0"/>
      <c r="AW1" s="0"/>
      <c r="AX1" s="4" t="s">
        <v>170</v>
      </c>
      <c r="AY1" s="0"/>
      <c r="AZ1" s="0"/>
      <c r="BA1" s="4" t="s">
        <v>171</v>
      </c>
      <c r="BB1" s="0"/>
      <c r="BC1" s="0"/>
      <c r="BD1" s="4" t="s">
        <v>172</v>
      </c>
      <c r="BE1" s="0"/>
      <c r="BF1" s="0"/>
      <c r="BG1" s="4" t="s">
        <v>173</v>
      </c>
      <c r="BH1" s="0"/>
      <c r="BI1" s="0"/>
      <c r="BJ1" s="4" t="s">
        <v>174</v>
      </c>
      <c r="BK1" s="0"/>
      <c r="BL1" s="0"/>
      <c r="BM1" s="4" t="s">
        <v>175</v>
      </c>
      <c r="BN1" s="0"/>
      <c r="BO1" s="0"/>
      <c r="BP1" s="4" t="s">
        <v>176</v>
      </c>
      <c r="BQ1" s="0"/>
      <c r="BR1" s="0"/>
      <c r="BS1" s="4" t="s">
        <v>177</v>
      </c>
      <c r="BT1" s="0"/>
      <c r="BU1" s="0"/>
      <c r="BV1" s="4" t="s">
        <v>178</v>
      </c>
      <c r="BW1" s="0"/>
      <c r="BX1" s="0"/>
      <c r="BY1" s="4" t="s">
        <v>179</v>
      </c>
      <c r="BZ1" s="0"/>
      <c r="CA1" s="0"/>
      <c r="CB1" s="4" t="s">
        <v>180</v>
      </c>
      <c r="CC1" s="0"/>
      <c r="CD1" s="0"/>
      <c r="CE1" s="4" t="s">
        <v>181</v>
      </c>
      <c r="CF1" s="0"/>
      <c r="CG1" s="0"/>
      <c r="CH1" s="4" t="s">
        <v>182</v>
      </c>
      <c r="CI1" s="0"/>
      <c r="CJ1" s="0"/>
      <c r="CK1" s="4" t="s">
        <v>183</v>
      </c>
      <c r="CL1" s="0"/>
      <c r="CM1" s="0"/>
      <c r="CN1" s="4" t="s">
        <v>184</v>
      </c>
      <c r="CO1" s="0"/>
      <c r="CP1" s="0"/>
      <c r="CQ1" s="4" t="s">
        <v>185</v>
      </c>
      <c r="CR1" s="0"/>
      <c r="CS1" s="0"/>
      <c r="CT1" s="4" t="s">
        <v>186</v>
      </c>
      <c r="CU1" s="0"/>
      <c r="CV1" s="0"/>
      <c r="CW1" s="4" t="s">
        <v>187</v>
      </c>
      <c r="CX1" s="0"/>
      <c r="CY1" s="0"/>
      <c r="CZ1" s="4" t="s">
        <v>188</v>
      </c>
      <c r="DA1" s="0"/>
      <c r="DB1" s="0"/>
      <c r="DC1" s="4" t="s">
        <v>189</v>
      </c>
      <c r="DD1" s="0"/>
      <c r="DE1" s="0"/>
      <c r="DF1" s="4" t="s">
        <v>190</v>
      </c>
      <c r="DG1" s="0"/>
      <c r="DH1" s="0"/>
      <c r="DI1" s="4" t="s">
        <v>191</v>
      </c>
      <c r="DJ1" s="0"/>
      <c r="DK1" s="0"/>
      <c r="DL1" s="4" t="s">
        <v>192</v>
      </c>
      <c r="DM1" s="0"/>
      <c r="DN1" s="0"/>
      <c r="DO1" s="4" t="s">
        <v>193</v>
      </c>
      <c r="DP1" s="0"/>
      <c r="DQ1" s="0"/>
      <c r="DR1" s="4" t="s">
        <v>194</v>
      </c>
      <c r="DS1" s="0"/>
      <c r="DT1" s="0"/>
      <c r="DU1" s="4" t="s">
        <v>195</v>
      </c>
      <c r="DV1" s="0"/>
      <c r="DW1" s="0"/>
      <c r="DX1" s="4" t="s">
        <v>196</v>
      </c>
      <c r="DY1" s="0"/>
      <c r="DZ1" s="0"/>
      <c r="EA1" s="4" t="s">
        <v>197</v>
      </c>
      <c r="EB1" s="0"/>
      <c r="EC1" s="0"/>
      <c r="ED1" s="4" t="s">
        <v>198</v>
      </c>
      <c r="EE1" s="0"/>
      <c r="EF1" s="0"/>
      <c r="EG1" s="4" t="s">
        <v>199</v>
      </c>
      <c r="EH1" s="0"/>
      <c r="EI1" s="0"/>
      <c r="EJ1" s="4" t="s">
        <v>200</v>
      </c>
      <c r="EK1" s="0"/>
      <c r="EL1" s="0"/>
      <c r="EM1" s="4" t="s">
        <v>201</v>
      </c>
      <c r="EN1" s="0"/>
      <c r="EO1" s="0"/>
      <c r="EP1" s="4" t="s">
        <v>202</v>
      </c>
      <c r="EQ1" s="0"/>
      <c r="ER1" s="0"/>
      <c r="ES1" s="4" t="s">
        <v>203</v>
      </c>
      <c r="ET1" s="0"/>
      <c r="EU1" s="0"/>
      <c r="EV1" s="4" t="s">
        <v>204</v>
      </c>
      <c r="EW1" s="0"/>
      <c r="EX1" s="0"/>
      <c r="EY1" s="4" t="s">
        <v>205</v>
      </c>
      <c r="EZ1" s="0"/>
    </row>
    <row collapsed="false" customFormat="false" customHeight="false" hidden="false" ht="12.1" outlineLevel="0" r="2">
      <c r="A2" s="11" t="n">
        <v>43640</v>
      </c>
      <c r="B2" s="6" t="n">
        <v>790.72541363388</v>
      </c>
      <c r="C2" s="0" t="s">
        <v>150</v>
      </c>
      <c r="D2" s="11" t="n">
        <v>43706</v>
      </c>
      <c r="E2" s="6" t="n">
        <v>58.356458930295</v>
      </c>
      <c r="F2" s="0" t="s">
        <v>150</v>
      </c>
      <c r="G2" s="11" t="n">
        <v>43724</v>
      </c>
      <c r="H2" s="6" t="n">
        <v>111.40573062969</v>
      </c>
      <c r="I2" s="0" t="s">
        <v>150</v>
      </c>
      <c r="J2" s="11" t="n">
        <v>43798</v>
      </c>
      <c r="K2" s="6" t="n">
        <v>311.08992909572</v>
      </c>
      <c r="L2" s="0" t="s">
        <v>150</v>
      </c>
      <c r="M2" s="11" t="n">
        <v>43815</v>
      </c>
      <c r="N2" s="6" t="n">
        <v>20.057901602445</v>
      </c>
      <c r="O2" s="0" t="s">
        <v>150</v>
      </c>
      <c r="P2" s="11" t="n">
        <v>43817</v>
      </c>
      <c r="Q2" s="6" t="n">
        <v>13.034161381423</v>
      </c>
      <c r="R2" s="0" t="s">
        <v>150</v>
      </c>
      <c r="S2" s="11" t="n">
        <v>43818</v>
      </c>
      <c r="T2" s="6" t="n">
        <v>294.08865971804</v>
      </c>
      <c r="U2" s="0" t="s">
        <v>150</v>
      </c>
      <c r="V2" s="11" t="n">
        <v>43874</v>
      </c>
      <c r="W2" s="6" t="n">
        <v>150.9445334433</v>
      </c>
      <c r="X2" s="0" t="s">
        <v>150</v>
      </c>
      <c r="Y2" s="11" t="n">
        <v>43874</v>
      </c>
      <c r="Z2" s="6" t="n">
        <v>71.450187955018</v>
      </c>
      <c r="AA2" s="0" t="s">
        <v>150</v>
      </c>
      <c r="AB2" s="11" t="n">
        <v>43874</v>
      </c>
      <c r="AC2" s="6" t="n">
        <v>72.853268196742</v>
      </c>
      <c r="AD2" s="0" t="s">
        <v>150</v>
      </c>
      <c r="AE2" s="11" t="n">
        <v>43874</v>
      </c>
      <c r="AF2" s="6" t="n">
        <v>58.282709724491</v>
      </c>
      <c r="AG2" s="0" t="s">
        <v>150</v>
      </c>
      <c r="AH2" s="11" t="n">
        <v>43879</v>
      </c>
      <c r="AI2" s="6" t="n">
        <v>84.157577576471</v>
      </c>
      <c r="AJ2" s="0" t="s">
        <v>150</v>
      </c>
      <c r="AK2" s="11" t="n">
        <v>43879</v>
      </c>
      <c r="AL2" s="6" t="n">
        <v>72.773482233823</v>
      </c>
      <c r="AM2" s="0" t="s">
        <v>150</v>
      </c>
      <c r="AN2" s="11" t="n">
        <v>43899</v>
      </c>
      <c r="AO2" s="6" t="n">
        <v>172.45</v>
      </c>
      <c r="AP2" s="0" t="s">
        <v>150</v>
      </c>
      <c r="AQ2" s="11" t="n">
        <v>43899</v>
      </c>
      <c r="AR2" s="6" t="n">
        <v>275.7</v>
      </c>
      <c r="AS2" s="0" t="s">
        <v>150</v>
      </c>
      <c r="AT2" s="11" t="n">
        <v>43899</v>
      </c>
      <c r="AU2" s="6" t="n">
        <v>53.28</v>
      </c>
      <c r="AV2" s="0" t="s">
        <v>150</v>
      </c>
      <c r="AW2" s="11" t="n">
        <v>43899</v>
      </c>
      <c r="AX2" s="6" t="n">
        <v>197.19</v>
      </c>
      <c r="AY2" s="0" t="s">
        <v>150</v>
      </c>
      <c r="AZ2" s="11" t="n">
        <v>43899</v>
      </c>
      <c r="BA2" s="6" t="n">
        <v>196.9</v>
      </c>
      <c r="BB2" s="0" t="s">
        <v>150</v>
      </c>
      <c r="BC2" s="11" t="n">
        <v>43899</v>
      </c>
      <c r="BD2" s="6" t="n">
        <v>107.48</v>
      </c>
      <c r="BE2" s="0" t="s">
        <v>150</v>
      </c>
      <c r="BF2" s="11" t="n">
        <v>43899</v>
      </c>
      <c r="BG2" s="6" t="n">
        <v>53.75</v>
      </c>
      <c r="BH2" s="0" t="s">
        <v>150</v>
      </c>
      <c r="BI2" s="11" t="n">
        <v>43899</v>
      </c>
      <c r="BJ2" s="6" t="n">
        <v>96.55</v>
      </c>
      <c r="BK2" s="0" t="s">
        <v>150</v>
      </c>
      <c r="BL2" s="11" t="n">
        <v>43899</v>
      </c>
      <c r="BM2" s="6" t="n">
        <v>209.64</v>
      </c>
      <c r="BN2" s="0" t="s">
        <v>150</v>
      </c>
      <c r="BO2" s="11" t="n">
        <v>43899</v>
      </c>
      <c r="BP2" s="6" t="n">
        <v>36.21</v>
      </c>
      <c r="BQ2" s="0" t="s">
        <v>150</v>
      </c>
      <c r="BR2" s="11" t="n">
        <v>43899</v>
      </c>
      <c r="BS2" s="6" t="n">
        <v>110.55</v>
      </c>
      <c r="BT2" s="0" t="s">
        <v>150</v>
      </c>
      <c r="BU2" s="11" t="n">
        <v>43899</v>
      </c>
      <c r="BV2" s="6" t="n">
        <v>80.3</v>
      </c>
      <c r="BW2" s="0" t="s">
        <v>150</v>
      </c>
      <c r="BX2" s="11" t="n">
        <v>43899</v>
      </c>
      <c r="BY2" s="6" t="n">
        <v>156.52</v>
      </c>
      <c r="BZ2" s="0" t="s">
        <v>150</v>
      </c>
      <c r="CA2" s="11" t="n">
        <v>43907</v>
      </c>
      <c r="CB2" s="6" t="n">
        <v>42.72</v>
      </c>
      <c r="CC2" s="0" t="s">
        <v>150</v>
      </c>
      <c r="CD2" s="11" t="n">
        <v>43907</v>
      </c>
      <c r="CE2" s="6" t="n">
        <v>52.76</v>
      </c>
      <c r="CF2" s="0" t="s">
        <v>150</v>
      </c>
      <c r="CG2" s="11" t="n">
        <v>43979</v>
      </c>
      <c r="CH2" s="6" t="n">
        <v>29.61</v>
      </c>
      <c r="CI2" s="0" t="s">
        <v>150</v>
      </c>
      <c r="CJ2" s="11" t="n">
        <v>43979</v>
      </c>
      <c r="CK2" s="6" t="n">
        <v>7.5819513533671</v>
      </c>
      <c r="CL2" s="0" t="s">
        <v>150</v>
      </c>
      <c r="CM2" s="11" t="n">
        <v>43979</v>
      </c>
      <c r="CN2" s="6" t="n">
        <v>32.472399727005</v>
      </c>
      <c r="CO2" s="0" t="s">
        <v>150</v>
      </c>
      <c r="CP2" s="11" t="n">
        <v>43987</v>
      </c>
      <c r="CQ2" s="6" t="n">
        <v>48.14</v>
      </c>
      <c r="CR2" s="0" t="s">
        <v>150</v>
      </c>
      <c r="CS2" s="11" t="n">
        <v>43990</v>
      </c>
      <c r="CT2" s="6" t="n">
        <v>211.63</v>
      </c>
      <c r="CU2" s="0" t="s">
        <v>150</v>
      </c>
      <c r="CV2" s="11" t="n">
        <v>44005</v>
      </c>
      <c r="CW2" s="6" t="n">
        <v>48.357523728655</v>
      </c>
      <c r="CX2" s="0" t="s">
        <v>150</v>
      </c>
      <c r="CY2" s="11" t="n">
        <v>44008</v>
      </c>
      <c r="CZ2" s="6" t="n">
        <v>41.525782397144</v>
      </c>
      <c r="DA2" s="0" t="s">
        <v>150</v>
      </c>
      <c r="DB2" s="11" t="n">
        <v>44011</v>
      </c>
      <c r="DC2" s="6" t="n">
        <v>361.08</v>
      </c>
      <c r="DD2" s="0" t="s">
        <v>150</v>
      </c>
      <c r="DE2" s="11" t="n">
        <v>44020</v>
      </c>
      <c r="DF2" s="6" t="n">
        <v>88.498432215308</v>
      </c>
      <c r="DG2" s="0" t="s">
        <v>150</v>
      </c>
      <c r="DH2" s="11" t="n">
        <v>44033</v>
      </c>
      <c r="DI2" s="6" t="n">
        <v>139.37756729866</v>
      </c>
      <c r="DJ2" s="0" t="s">
        <v>150</v>
      </c>
      <c r="DK2" s="11" t="n">
        <v>44036</v>
      </c>
      <c r="DL2" s="6" t="n">
        <v>13.164465989318</v>
      </c>
      <c r="DM2" s="0" t="s">
        <v>150</v>
      </c>
      <c r="DN2" s="11" t="n">
        <v>44042</v>
      </c>
      <c r="DO2" s="6" t="n">
        <v>47.94</v>
      </c>
      <c r="DP2" s="0" t="s">
        <v>150</v>
      </c>
      <c r="DQ2" s="11" t="n">
        <v>44050</v>
      </c>
      <c r="DR2" s="6" t="n">
        <v>152.1</v>
      </c>
      <c r="DS2" s="0" t="s">
        <v>150</v>
      </c>
      <c r="DT2" s="11" t="n">
        <v>44062</v>
      </c>
      <c r="DU2" s="6" t="n">
        <v>346.04</v>
      </c>
      <c r="DV2" s="0" t="s">
        <v>150</v>
      </c>
      <c r="DW2" s="11" t="n">
        <v>44062</v>
      </c>
      <c r="DX2" s="6" t="n">
        <v>65.13</v>
      </c>
      <c r="DY2" s="0" t="s">
        <v>150</v>
      </c>
      <c r="DZ2" s="11" t="n">
        <v>44069</v>
      </c>
      <c r="EA2" s="6" t="n">
        <v>8.21</v>
      </c>
      <c r="EB2" s="0" t="s">
        <v>150</v>
      </c>
      <c r="EC2" s="11" t="n">
        <v>44069</v>
      </c>
      <c r="ED2" s="6" t="n">
        <v>8.04</v>
      </c>
      <c r="EE2" s="0" t="s">
        <v>150</v>
      </c>
      <c r="EF2" s="11" t="n">
        <v>44069</v>
      </c>
      <c r="EG2" s="6" t="n">
        <v>6.7666408097422</v>
      </c>
      <c r="EH2" s="0" t="s">
        <v>150</v>
      </c>
      <c r="EI2" s="11" t="n">
        <v>44074</v>
      </c>
      <c r="EJ2" s="6" t="n">
        <v>466.4</v>
      </c>
      <c r="EK2" s="0" t="s">
        <v>150</v>
      </c>
      <c r="EL2" s="11" t="n">
        <v>44083</v>
      </c>
      <c r="EM2" s="6" t="n">
        <v>59.160660571714</v>
      </c>
      <c r="EN2" s="0" t="s">
        <v>150</v>
      </c>
      <c r="EO2" s="11" t="n">
        <v>44112</v>
      </c>
      <c r="EP2" s="6" t="n">
        <v>224.67</v>
      </c>
      <c r="EQ2" s="0" t="s">
        <v>150</v>
      </c>
      <c r="ER2" s="11" t="n">
        <v>44125</v>
      </c>
      <c r="ES2" s="6" t="n">
        <v>493.49</v>
      </c>
      <c r="ET2" s="0" t="s">
        <v>150</v>
      </c>
      <c r="EU2" s="11" t="n">
        <v>44176</v>
      </c>
      <c r="EV2" s="6" t="n">
        <v>128.75</v>
      </c>
      <c r="EW2" s="0" t="s">
        <v>150</v>
      </c>
      <c r="EX2" s="11" t="n">
        <v>44308</v>
      </c>
      <c r="EY2" s="6" t="n">
        <v>0.84</v>
      </c>
      <c r="EZ2" s="0" t="s">
        <v>150</v>
      </c>
    </row>
    <row collapsed="false" customFormat="false" customHeight="false" hidden="false" ht="12.1" outlineLevel="0" r="3">
      <c r="A3" s="11" t="n">
        <v>43648</v>
      </c>
      <c r="B3" s="6" t="n">
        <v>113.36566535721</v>
      </c>
      <c r="C3" s="0" t="s">
        <v>150</v>
      </c>
      <c r="D3" s="11" t="n">
        <v>44109</v>
      </c>
      <c r="E3" s="6" t="n">
        <v>-4.16</v>
      </c>
      <c r="F3" s="0" t="s">
        <v>129</v>
      </c>
      <c r="G3" s="11" t="n">
        <v>43999</v>
      </c>
      <c r="H3" s="6" t="n">
        <v>-3.5</v>
      </c>
      <c r="I3" s="0" t="s">
        <v>108</v>
      </c>
      <c r="J3" s="11" t="n">
        <v>44160</v>
      </c>
      <c r="K3" s="6" t="n">
        <v>-179.06287179514</v>
      </c>
      <c r="L3" s="0" t="s">
        <v>151</v>
      </c>
      <c r="M3" s="11" t="n">
        <v>43815</v>
      </c>
      <c r="N3" s="6" t="n">
        <v>10.030149757651</v>
      </c>
      <c r="O3" s="0" t="s">
        <v>150</v>
      </c>
      <c r="P3" s="11" t="n">
        <v>44025</v>
      </c>
      <c r="Q3" s="6" t="n">
        <v>-0.33</v>
      </c>
      <c r="R3" s="0" t="s">
        <v>115</v>
      </c>
      <c r="S3" s="11" t="n">
        <v>44022</v>
      </c>
      <c r="T3" s="6" t="n">
        <v>-12.88</v>
      </c>
      <c r="U3" s="0" t="s">
        <v>114</v>
      </c>
      <c r="V3" s="11" t="n">
        <v>44028</v>
      </c>
      <c r="W3" s="6" t="n">
        <v>-7.49</v>
      </c>
      <c r="X3" s="0" t="s">
        <v>116</v>
      </c>
      <c r="Y3" s="11" t="n">
        <v>43966</v>
      </c>
      <c r="Z3" s="6" t="n">
        <v>-3.74</v>
      </c>
      <c r="AA3" s="0" t="s">
        <v>101</v>
      </c>
      <c r="AB3" s="11" t="n">
        <v>43997</v>
      </c>
      <c r="AC3" s="6" t="n">
        <v>-2.28</v>
      </c>
      <c r="AD3" s="0" t="s">
        <v>107</v>
      </c>
      <c r="AE3" s="11" t="n">
        <v>44018</v>
      </c>
      <c r="AF3" s="6" t="n">
        <v>-2.66</v>
      </c>
      <c r="AG3" s="0" t="s">
        <v>113</v>
      </c>
      <c r="AH3" s="11" t="n">
        <v>44116</v>
      </c>
      <c r="AI3" s="6" t="n">
        <v>-0.79</v>
      </c>
      <c r="AJ3" s="0" t="s">
        <v>131</v>
      </c>
      <c r="AK3" s="11" t="n">
        <v>43949</v>
      </c>
      <c r="AL3" s="6" t="n">
        <v>168.89134987113</v>
      </c>
      <c r="AM3" s="0" t="s">
        <v>150</v>
      </c>
      <c r="AN3" s="11" t="n">
        <v>43991</v>
      </c>
      <c r="AO3" s="6" t="n">
        <v>-229.76</v>
      </c>
      <c r="AP3" s="0" t="s">
        <v>151</v>
      </c>
      <c r="AQ3" s="11" t="n">
        <v>43959</v>
      </c>
      <c r="AR3" s="6" t="n">
        <v>-0.82</v>
      </c>
      <c r="AS3" s="0" t="s">
        <v>100</v>
      </c>
      <c r="AT3" s="11" t="n">
        <v>43903</v>
      </c>
      <c r="AU3" s="6" t="n">
        <v>-0.41</v>
      </c>
      <c r="AV3" s="0" t="s">
        <v>88</v>
      </c>
      <c r="AW3" s="11" t="n">
        <v>44158</v>
      </c>
      <c r="AX3" s="6" t="n">
        <v>-276.56</v>
      </c>
      <c r="AY3" s="0" t="s">
        <v>151</v>
      </c>
      <c r="AZ3" s="11" t="n">
        <v>44158</v>
      </c>
      <c r="BA3" s="6" t="n">
        <v>-229.21</v>
      </c>
      <c r="BB3" s="0" t="s">
        <v>151</v>
      </c>
      <c r="BC3" s="11" t="n">
        <v>44158</v>
      </c>
      <c r="BD3" s="6" t="n">
        <v>-142.26</v>
      </c>
      <c r="BE3" s="0" t="s">
        <v>151</v>
      </c>
      <c r="BF3" s="11" t="n">
        <v>43909</v>
      </c>
      <c r="BG3" s="6" t="n">
        <v>-0.417</v>
      </c>
      <c r="BH3" s="0" t="s">
        <v>90</v>
      </c>
      <c r="BI3" s="11" t="n">
        <v>43903</v>
      </c>
      <c r="BJ3" s="6" t="n">
        <v>-102.03</v>
      </c>
      <c r="BK3" s="0" t="s">
        <v>151</v>
      </c>
      <c r="BL3" s="11" t="n">
        <v>43899</v>
      </c>
      <c r="BM3" s="6" t="n">
        <v>-0.85</v>
      </c>
      <c r="BN3" s="0" t="s">
        <v>87</v>
      </c>
      <c r="BO3" s="11" t="n">
        <v>43980</v>
      </c>
      <c r="BP3" s="6" t="n">
        <v>-0.16</v>
      </c>
      <c r="BQ3" s="0" t="s">
        <v>106</v>
      </c>
      <c r="BR3" s="11" t="n">
        <v>43938</v>
      </c>
      <c r="BS3" s="6" t="n">
        <v>-1.03</v>
      </c>
      <c r="BT3" s="0" t="s">
        <v>95</v>
      </c>
      <c r="BU3" s="11" t="n">
        <v>43903</v>
      </c>
      <c r="BV3" s="6" t="n">
        <v>-0.61</v>
      </c>
      <c r="BW3" s="0" t="s">
        <v>89</v>
      </c>
      <c r="BX3" s="11" t="n">
        <v>43971</v>
      </c>
      <c r="BY3" s="6" t="n">
        <v>-0.51</v>
      </c>
      <c r="BZ3" s="0" t="s">
        <v>102</v>
      </c>
      <c r="CA3" s="11" t="n">
        <v>43987</v>
      </c>
      <c r="CB3" s="6" t="n">
        <v>-65.8</v>
      </c>
      <c r="CC3" s="0" t="s">
        <v>151</v>
      </c>
      <c r="CD3" s="11" t="n">
        <v>43957</v>
      </c>
      <c r="CE3" s="6" t="n">
        <v>-3.05</v>
      </c>
      <c r="CF3" s="0" t="s">
        <v>99</v>
      </c>
      <c r="CG3" s="11" t="n">
        <v>44158</v>
      </c>
      <c r="CH3" s="6" t="n">
        <v>-31.83</v>
      </c>
      <c r="CI3" s="0" t="s">
        <v>151</v>
      </c>
      <c r="CJ3" s="11" t="n">
        <v>44144</v>
      </c>
      <c r="CK3" s="6" t="n">
        <v>8.7374251012146</v>
      </c>
      <c r="CL3" s="0" t="s">
        <v>150</v>
      </c>
      <c r="CM3" s="11" t="n">
        <v>44158</v>
      </c>
      <c r="CN3" s="6" t="n">
        <v>-37.085645542809</v>
      </c>
      <c r="CO3" s="0" t="s">
        <v>151</v>
      </c>
      <c r="CP3" s="11" t="n">
        <v>43987</v>
      </c>
      <c r="CQ3" s="6" t="n">
        <v>-51.84</v>
      </c>
      <c r="CR3" s="0" t="s">
        <v>151</v>
      </c>
      <c r="CS3" s="11" t="n">
        <v>43992</v>
      </c>
      <c r="CT3" s="6" t="n">
        <v>87.96</v>
      </c>
      <c r="CU3" s="0" t="s">
        <v>150</v>
      </c>
      <c r="CV3" s="11" t="n">
        <v>44158</v>
      </c>
      <c r="CW3" s="6" t="n">
        <v>-62.721807083092</v>
      </c>
      <c r="CX3" s="0" t="s">
        <v>151</v>
      </c>
      <c r="CY3" s="11" t="n">
        <v>44158</v>
      </c>
      <c r="CZ3" s="6" t="n">
        <v>-36.226122191233</v>
      </c>
      <c r="DA3" s="0" t="s">
        <v>151</v>
      </c>
      <c r="DB3" s="11" t="n">
        <v>44158</v>
      </c>
      <c r="DC3" s="6" t="n">
        <v>-409.79</v>
      </c>
      <c r="DD3" s="0" t="s">
        <v>151</v>
      </c>
      <c r="DE3" s="11" t="n">
        <v>44116</v>
      </c>
      <c r="DF3" s="6" t="n">
        <v>-2.318625338187</v>
      </c>
      <c r="DG3" s="0" t="s">
        <v>132</v>
      </c>
      <c r="DH3" s="11" t="n">
        <v>44104</v>
      </c>
      <c r="DI3" s="6" t="n">
        <v>-131.14583137248</v>
      </c>
      <c r="DJ3" s="0" t="s">
        <v>151</v>
      </c>
      <c r="DK3" s="11" t="n">
        <v>44158</v>
      </c>
      <c r="DL3" s="6" t="n">
        <v>-12.699573751513</v>
      </c>
      <c r="DM3" s="0" t="s">
        <v>151</v>
      </c>
      <c r="DN3" s="11" t="n">
        <v>44049</v>
      </c>
      <c r="DO3" s="6" t="n">
        <v>-0.33</v>
      </c>
      <c r="DP3" s="0" t="s">
        <v>119</v>
      </c>
      <c r="DQ3" s="11" t="n">
        <v>44158</v>
      </c>
      <c r="DR3" s="6" t="n">
        <v>-181.33</v>
      </c>
      <c r="DS3" s="0" t="s">
        <v>151</v>
      </c>
      <c r="DT3" s="11" t="n">
        <v>44158</v>
      </c>
      <c r="DU3" s="6" t="n">
        <v>-341.91</v>
      </c>
      <c r="DV3" s="0" t="s">
        <v>151</v>
      </c>
      <c r="DW3" s="11" t="n">
        <v>44070</v>
      </c>
      <c r="DX3" s="6" t="n">
        <v>-0.44</v>
      </c>
      <c r="DY3" s="0" t="s">
        <v>123</v>
      </c>
      <c r="DZ3" s="11" t="n">
        <v>44144</v>
      </c>
      <c r="EA3" s="6" t="n">
        <v>86.93</v>
      </c>
      <c r="EB3" s="0" t="s">
        <v>150</v>
      </c>
      <c r="EC3" s="11" t="n">
        <v>44158</v>
      </c>
      <c r="ED3" s="6" t="n">
        <v>-7.78</v>
      </c>
      <c r="EE3" s="0" t="s">
        <v>151</v>
      </c>
      <c r="EF3" s="11" t="n">
        <v>44144</v>
      </c>
      <c r="EG3" s="6" t="n">
        <v>1.2774089068826</v>
      </c>
      <c r="EH3" s="0" t="s">
        <v>150</v>
      </c>
      <c r="EI3" s="11" t="n">
        <v>44076</v>
      </c>
      <c r="EJ3" s="6" t="n">
        <v>-437.36</v>
      </c>
      <c r="EK3" s="0" t="s">
        <v>151</v>
      </c>
      <c r="EL3" s="11" t="n">
        <v>44158</v>
      </c>
      <c r="EM3" s="6" t="n">
        <v>253.4249855286</v>
      </c>
      <c r="EN3" s="0" t="s">
        <v>150</v>
      </c>
      <c r="EO3" s="11" t="n">
        <v>44158</v>
      </c>
      <c r="EP3" s="6" t="n">
        <v>-236.62</v>
      </c>
      <c r="EQ3" s="0" t="s">
        <v>151</v>
      </c>
      <c r="ER3" s="11" t="n">
        <v>44158</v>
      </c>
      <c r="ES3" s="6" t="n">
        <v>-491.11</v>
      </c>
      <c r="ET3" s="0" t="s">
        <v>151</v>
      </c>
      <c r="EU3" s="11" t="n">
        <v>44225</v>
      </c>
      <c r="EV3" s="6" t="n">
        <v>-132.91</v>
      </c>
      <c r="EW3" s="0" t="s">
        <v>151</v>
      </c>
      <c r="EX3" s="11" t="n">
        <v>44496</v>
      </c>
      <c r="EY3" s="6" t="n">
        <v>-0.80112030319499</v>
      </c>
      <c r="EZ3" s="0" t="s">
        <v>151</v>
      </c>
    </row>
    <row collapsed="false" customFormat="false" customHeight="false" hidden="false" ht="12.1" outlineLevel="0" r="4">
      <c r="A4" s="11" t="n">
        <v>43654</v>
      </c>
      <c r="B4" s="6" t="n">
        <v>112.76765732314</v>
      </c>
      <c r="C4" s="0" t="s">
        <v>150</v>
      </c>
      <c r="D4" s="11" t="n">
        <v>44159</v>
      </c>
      <c r="E4" s="6" t="n">
        <v>-58.39070749736</v>
      </c>
      <c r="F4" s="0" t="s">
        <v>151</v>
      </c>
      <c r="G4" s="11" t="n">
        <v>44160</v>
      </c>
      <c r="H4" s="6" t="n">
        <v>-97.584634094225</v>
      </c>
      <c r="I4" s="0" t="s">
        <v>151</v>
      </c>
      <c r="J4" s="0"/>
      <c r="K4" s="10" t="s">
        <f>=XIRR(K2:K3,J2:J3)</f>
      </c>
      <c r="L4" s="0"/>
      <c r="M4" s="11" t="n">
        <v>43938</v>
      </c>
      <c r="N4" s="6" t="n">
        <v>-0.49</v>
      </c>
      <c r="O4" s="0" t="s">
        <v>93</v>
      </c>
      <c r="P4" s="11" t="n">
        <v>44159</v>
      </c>
      <c r="Q4" s="6" t="n">
        <v>-11.056230200634</v>
      </c>
      <c r="R4" s="0" t="s">
        <v>151</v>
      </c>
      <c r="S4" s="11" t="n">
        <v>44021</v>
      </c>
      <c r="T4" s="6" t="n">
        <v>71.974889770754</v>
      </c>
      <c r="U4" s="0" t="s">
        <v>150</v>
      </c>
      <c r="V4" s="11" t="n">
        <v>44160</v>
      </c>
      <c r="W4" s="6" t="n">
        <v>-98.972889126896</v>
      </c>
      <c r="X4" s="0" t="s">
        <v>151</v>
      </c>
      <c r="Y4" s="11" t="n">
        <v>44158</v>
      </c>
      <c r="Z4" s="6" t="n">
        <v>-72.690627795611</v>
      </c>
      <c r="AA4" s="0" t="s">
        <v>151</v>
      </c>
      <c r="AB4" s="11" t="n">
        <v>44159</v>
      </c>
      <c r="AC4" s="6" t="n">
        <v>-61.783922914467</v>
      </c>
      <c r="AD4" s="0" t="s">
        <v>151</v>
      </c>
      <c r="AE4" s="11" t="n">
        <v>44161</v>
      </c>
      <c r="AF4" s="6" t="n">
        <v>-33.008889306994</v>
      </c>
      <c r="AG4" s="0" t="s">
        <v>151</v>
      </c>
      <c r="AH4" s="11" t="n">
        <v>44160</v>
      </c>
      <c r="AI4" s="6" t="n">
        <v>-49.131829489307</v>
      </c>
      <c r="AJ4" s="0" t="s">
        <v>151</v>
      </c>
      <c r="AK4" s="11" t="n">
        <v>44160</v>
      </c>
      <c r="AL4" s="6" t="n">
        <v>-288.66221018115</v>
      </c>
      <c r="AM4" s="0" t="s">
        <v>151</v>
      </c>
      <c r="AN4" s="11" t="n">
        <v>44011</v>
      </c>
      <c r="AO4" s="6" t="n">
        <v>216.65</v>
      </c>
      <c r="AP4" s="0" t="s">
        <v>150</v>
      </c>
      <c r="AQ4" s="11" t="n">
        <v>44053</v>
      </c>
      <c r="AR4" s="6" t="n">
        <v>-0.82</v>
      </c>
      <c r="AS4" s="0" t="s">
        <v>100</v>
      </c>
      <c r="AT4" s="11" t="n">
        <v>43994</v>
      </c>
      <c r="AU4" s="6" t="n">
        <v>-0.41</v>
      </c>
      <c r="AV4" s="0" t="s">
        <v>88</v>
      </c>
      <c r="AW4" s="0"/>
      <c r="AX4" s="10" t="s">
        <f>=XIRR(AX2:AX3,AW2:AW3)</f>
      </c>
      <c r="AY4" s="0"/>
      <c r="AZ4" s="0"/>
      <c r="BA4" s="10" t="s">
        <f>=XIRR(BA2:BA3,AZ2:AZ3)</f>
      </c>
      <c r="BB4" s="0"/>
      <c r="BC4" s="0"/>
      <c r="BD4" s="10" t="s">
        <f>=XIRR(BD2:BD3,BC2:BC3)</f>
      </c>
      <c r="BE4" s="0"/>
      <c r="BF4" s="11" t="n">
        <v>44000</v>
      </c>
      <c r="BG4" s="6" t="n">
        <v>-0.42</v>
      </c>
      <c r="BH4" s="0" t="s">
        <v>90</v>
      </c>
      <c r="BI4" s="0"/>
      <c r="BJ4" s="10" t="s">
        <f>=XIRR(BJ2:BJ3,BI2:BI3)</f>
      </c>
      <c r="BK4" s="0"/>
      <c r="BL4" s="11" t="n">
        <v>43991</v>
      </c>
      <c r="BM4" s="6" t="n">
        <v>-0.85</v>
      </c>
      <c r="BN4" s="0" t="s">
        <v>87</v>
      </c>
      <c r="BO4" s="11" t="n">
        <v>43991</v>
      </c>
      <c r="BP4" s="6" t="n">
        <v>-48.19</v>
      </c>
      <c r="BQ4" s="0" t="s">
        <v>151</v>
      </c>
      <c r="BR4" s="11" t="n">
        <v>43991</v>
      </c>
      <c r="BS4" s="6" t="n">
        <v>-134.32</v>
      </c>
      <c r="BT4" s="0" t="s">
        <v>151</v>
      </c>
      <c r="BU4" s="11" t="n">
        <v>43991</v>
      </c>
      <c r="BV4" s="6" t="n">
        <v>-82.42</v>
      </c>
      <c r="BW4" s="0" t="s">
        <v>151</v>
      </c>
      <c r="BX4" s="11" t="n">
        <v>44062</v>
      </c>
      <c r="BY4" s="6" t="n">
        <v>-0.51</v>
      </c>
      <c r="BZ4" s="0" t="s">
        <v>102</v>
      </c>
      <c r="CA4" s="0"/>
      <c r="CB4" s="10" t="s">
        <f>=XIRR(CB2:CB3,CA2:CA3)</f>
      </c>
      <c r="CC4" s="0"/>
      <c r="CD4" s="11" t="n">
        <v>44049</v>
      </c>
      <c r="CE4" s="6" t="n">
        <v>-3.05</v>
      </c>
      <c r="CF4" s="0" t="s">
        <v>99</v>
      </c>
      <c r="CG4" s="0"/>
      <c r="CH4" s="10" t="s">
        <f>=XIRR(CH2:CH3,CG2:CG3)</f>
      </c>
      <c r="CI4" s="0"/>
      <c r="CJ4" s="11" t="n">
        <v>44158</v>
      </c>
      <c r="CK4" s="6" t="n">
        <v>-7.6856285849603</v>
      </c>
      <c r="CL4" s="0" t="s">
        <v>151</v>
      </c>
      <c r="CM4" s="0"/>
      <c r="CN4" s="10" t="s">
        <f>=XIRR(CN2:CN3,CM2:CM3)</f>
      </c>
      <c r="CO4" s="0"/>
      <c r="CP4" s="0"/>
      <c r="CQ4" s="10" t="s">
        <f>=XIRR(CQ2:CQ3,CP2:CP3)</f>
      </c>
      <c r="CR4" s="0"/>
      <c r="CS4" s="11" t="n">
        <v>43993</v>
      </c>
      <c r="CT4" s="6" t="n">
        <v>-215.36</v>
      </c>
      <c r="CU4" s="0" t="s">
        <v>151</v>
      </c>
      <c r="CV4" s="0"/>
      <c r="CW4" s="10" t="s">
        <f>=XIRR(CW2:CW3,CV2:CV3)</f>
      </c>
      <c r="CX4" s="0"/>
      <c r="CY4" s="0"/>
      <c r="CZ4" s="10" t="s">
        <f>=XIRR(CZ2:CZ3,CY2:CY3)</f>
      </c>
      <c r="DA4" s="0"/>
      <c r="DB4" s="0"/>
      <c r="DC4" s="10" t="s">
        <f>=XIRR(DC2:DC3,DB2:DB3)</f>
      </c>
      <c r="DD4" s="0"/>
      <c r="DE4" s="11" t="n">
        <v>44144</v>
      </c>
      <c r="DF4" s="6" t="n">
        <v>42.270574898785</v>
      </c>
      <c r="DG4" s="0" t="s">
        <v>150</v>
      </c>
      <c r="DH4" s="0"/>
      <c r="DI4" s="10" t="s">
        <f>=XIRR(DI2:DI3,DH2:DH3)</f>
      </c>
      <c r="DJ4" s="0"/>
      <c r="DK4" s="0"/>
      <c r="DL4" s="10" t="s">
        <f>=XIRR(DL2:DL3,DK2:DK3)</f>
      </c>
      <c r="DM4" s="0"/>
      <c r="DN4" s="11" t="n">
        <v>44098</v>
      </c>
      <c r="DO4" s="6" t="n">
        <v>96.99</v>
      </c>
      <c r="DP4" s="0" t="s">
        <v>150</v>
      </c>
      <c r="DQ4" s="0"/>
      <c r="DR4" s="10" t="s">
        <f>=XIRR(DR2:DR3,DQ2:DQ3)</f>
      </c>
      <c r="DS4" s="0"/>
      <c r="DT4" s="0"/>
      <c r="DU4" s="10" t="s">
        <f>=XIRR(DU2:DU3,DT2:DT3)</f>
      </c>
      <c r="DV4" s="0"/>
      <c r="DW4" s="11" t="n">
        <v>44146</v>
      </c>
      <c r="DX4" s="6" t="n">
        <v>-0.44</v>
      </c>
      <c r="DY4" s="0" t="s">
        <v>123</v>
      </c>
      <c r="DZ4" s="11" t="n">
        <v>44158</v>
      </c>
      <c r="EA4" s="6" t="n">
        <v>-8.92</v>
      </c>
      <c r="EB4" s="0" t="s">
        <v>151</v>
      </c>
      <c r="EC4" s="0"/>
      <c r="ED4" s="10" t="s">
        <f>=XIRR(ED2:ED3,EC2:EC3)</f>
      </c>
      <c r="EE4" s="0"/>
      <c r="EF4" s="11" t="n">
        <v>44158</v>
      </c>
      <c r="EG4" s="6" t="n">
        <v>-6.8489185918013</v>
      </c>
      <c r="EH4" s="0" t="s">
        <v>151</v>
      </c>
      <c r="EI4" s="0"/>
      <c r="EJ4" s="10" t="s">
        <f>=XIRR(EJ2:EJ3,EI2:EI3)</f>
      </c>
      <c r="EK4" s="0"/>
      <c r="EL4" s="11" t="n">
        <v>44159</v>
      </c>
      <c r="EM4" s="6" t="n">
        <v>298.8871436114</v>
      </c>
      <c r="EN4" s="0" t="s">
        <v>150</v>
      </c>
      <c r="EO4" s="0"/>
      <c r="EP4" s="10" t="s">
        <f>=XIRR(EP2:EP3,EO2:EO3)</f>
      </c>
      <c r="EQ4" s="0"/>
      <c r="ER4" s="0"/>
      <c r="ES4" s="10" t="s">
        <f>=XIRR(ES2:ES3,ER2:ER3)</f>
      </c>
      <c r="ET4" s="0"/>
      <c r="EU4" s="11" t="n">
        <v>44447</v>
      </c>
      <c r="EV4" s="6" t="n">
        <v>46</v>
      </c>
      <c r="EW4" s="0" t="s">
        <v>150</v>
      </c>
      <c r="EX4" s="0"/>
      <c r="EY4" s="10" t="s">
        <f>=XIRR(EY2:EY3,EX2:EX3)</f>
      </c>
      <c r="EZ4" s="0"/>
    </row>
    <row collapsed="false" customFormat="false" customHeight="false" hidden="false" ht="12.1" outlineLevel="0" r="5">
      <c r="A5" s="11" t="n">
        <v>43662</v>
      </c>
      <c r="B5" s="6" t="n">
        <v>114.41888966703</v>
      </c>
      <c r="C5" s="0" t="s">
        <v>150</v>
      </c>
      <c r="D5" s="0"/>
      <c r="E5" s="10" t="s">
        <f>=XIRR(E2:E4,D2:D4)</f>
      </c>
      <c r="F5" s="0"/>
      <c r="G5" s="0"/>
      <c r="H5" s="10" t="s">
        <f>=XIRR(H2:H4,G2:G4)</f>
      </c>
      <c r="I5" s="0"/>
      <c r="J5" s="0"/>
      <c r="K5" s="8" t="s">
        <f>=-SUM(K2:K3)</f>
      </c>
      <c r="L5" s="0" t="s">
        <v>153</v>
      </c>
      <c r="M5" s="11" t="n">
        <v>43938</v>
      </c>
      <c r="N5" s="6" t="n">
        <v>-0.24</v>
      </c>
      <c r="O5" s="0" t="s">
        <v>94</v>
      </c>
      <c r="P5" s="0"/>
      <c r="Q5" s="10" t="s">
        <f>=XIRR(Q2:Q4,P2:P4)</f>
      </c>
      <c r="R5" s="0"/>
      <c r="S5" s="11" t="n">
        <v>44158</v>
      </c>
      <c r="T5" s="6" t="n">
        <v>-66.009182760617</v>
      </c>
      <c r="U5" s="0" t="s">
        <v>151</v>
      </c>
      <c r="V5" s="0"/>
      <c r="W5" s="10" t="s">
        <f>=XIRR(W2:W4,V2:V4)</f>
      </c>
      <c r="X5" s="0"/>
      <c r="Y5" s="0"/>
      <c r="Z5" s="10" t="s">
        <f>=XIRR(Z2:Z4,Y2:Y4)</f>
      </c>
      <c r="AA5" s="0"/>
      <c r="AB5" s="0"/>
      <c r="AC5" s="10" t="s">
        <f>=XIRR(AC2:AC4,AB2:AB4)</f>
      </c>
      <c r="AD5" s="0"/>
      <c r="AE5" s="0"/>
      <c r="AF5" s="10" t="s">
        <f>=XIRR(AF2:AF4,AE2:AE4)</f>
      </c>
      <c r="AG5" s="0"/>
      <c r="AH5" s="0"/>
      <c r="AI5" s="10" t="s">
        <f>=XIRR(AI2:AI4,AH2:AH4)</f>
      </c>
      <c r="AJ5" s="0"/>
      <c r="AK5" s="0"/>
      <c r="AL5" s="10" t="s">
        <f>=XIRR(AL2:AL4,AK2:AK4)</f>
      </c>
      <c r="AM5" s="0"/>
      <c r="AN5" s="11" t="n">
        <v>44158</v>
      </c>
      <c r="AO5" s="6" t="n">
        <v>-271.23</v>
      </c>
      <c r="AP5" s="0" t="s">
        <v>151</v>
      </c>
      <c r="AQ5" s="11" t="n">
        <v>44141</v>
      </c>
      <c r="AR5" s="6" t="n">
        <v>-0.82</v>
      </c>
      <c r="AS5" s="0" t="s">
        <v>137</v>
      </c>
      <c r="AT5" s="11" t="n">
        <v>44088</v>
      </c>
      <c r="AU5" s="6" t="n">
        <v>-0.41</v>
      </c>
      <c r="AV5" s="0" t="s">
        <v>88</v>
      </c>
      <c r="AW5" s="0"/>
      <c r="AX5" s="8" t="s">
        <f>=-SUM(AX2:AX3)</f>
      </c>
      <c r="AY5" s="0" t="s">
        <v>153</v>
      </c>
      <c r="AZ5" s="0"/>
      <c r="BA5" s="8" t="s">
        <f>=-SUM(BA2:BA3)</f>
      </c>
      <c r="BB5" s="0" t="s">
        <v>153</v>
      </c>
      <c r="BC5" s="0"/>
      <c r="BD5" s="8" t="s">
        <f>=-SUM(BD2:BD3)</f>
      </c>
      <c r="BE5" s="0" t="s">
        <v>153</v>
      </c>
      <c r="BF5" s="11" t="n">
        <v>44091</v>
      </c>
      <c r="BG5" s="6" t="n">
        <v>-0.427</v>
      </c>
      <c r="BH5" s="0" t="s">
        <v>125</v>
      </c>
      <c r="BI5" s="0"/>
      <c r="BJ5" s="8" t="s">
        <f>=-SUM(BJ2:BJ3)</f>
      </c>
      <c r="BK5" s="0" t="s">
        <v>153</v>
      </c>
      <c r="BL5" s="11" t="n">
        <v>44083</v>
      </c>
      <c r="BM5" s="6" t="n">
        <v>-0.85</v>
      </c>
      <c r="BN5" s="0" t="s">
        <v>87</v>
      </c>
      <c r="BO5" s="0"/>
      <c r="BP5" s="10" t="s">
        <f>=XIRR(BP2:BP4,BO2:BO4)</f>
      </c>
      <c r="BQ5" s="0"/>
      <c r="BR5" s="0"/>
      <c r="BS5" s="10" t="s">
        <f>=XIRR(BS2:BS4,BR2:BR4)</f>
      </c>
      <c r="BT5" s="0"/>
      <c r="BU5" s="0"/>
      <c r="BV5" s="10" t="s">
        <f>=XIRR(BV2:BV4,BU2:BU4)</f>
      </c>
      <c r="BW5" s="0"/>
      <c r="BX5" s="11" t="n">
        <v>44153</v>
      </c>
      <c r="BY5" s="6" t="n">
        <v>-0.56</v>
      </c>
      <c r="BZ5" s="0" t="s">
        <v>138</v>
      </c>
      <c r="CA5" s="0"/>
      <c r="CB5" s="8" t="s">
        <f>=-SUM(CB2:CB3)</f>
      </c>
      <c r="CC5" s="0" t="s">
        <v>153</v>
      </c>
      <c r="CD5" s="11" t="n">
        <v>44140</v>
      </c>
      <c r="CE5" s="6" t="n">
        <v>-1.53</v>
      </c>
      <c r="CF5" s="0" t="s">
        <v>135</v>
      </c>
      <c r="CG5" s="0"/>
      <c r="CH5" s="8" t="s">
        <f>=-SUM(CH2:CH3)</f>
      </c>
      <c r="CI5" s="0" t="s">
        <v>153</v>
      </c>
      <c r="CJ5" s="11" t="n">
        <v>44158</v>
      </c>
      <c r="CK5" s="6" t="n">
        <v>-8.9092511708678</v>
      </c>
      <c r="CL5" s="0" t="s">
        <v>151</v>
      </c>
      <c r="CM5" s="0"/>
      <c r="CN5" s="8" t="s">
        <f>=-SUM(CN2:CN3)</f>
      </c>
      <c r="CO5" s="0" t="s">
        <v>153</v>
      </c>
      <c r="CP5" s="0"/>
      <c r="CQ5" s="8" t="s">
        <f>=-SUM(CQ2:CQ3)</f>
      </c>
      <c r="CR5" s="0" t="s">
        <v>153</v>
      </c>
      <c r="CS5" s="0"/>
      <c r="CT5" s="10" t="s">
        <f>=XIRR(CT2:CT4,CS2:CS4)</f>
      </c>
      <c r="CU5" s="0"/>
      <c r="CV5" s="0"/>
      <c r="CW5" s="8" t="s">
        <f>=-SUM(CW2:CW3)</f>
      </c>
      <c r="CX5" s="0" t="s">
        <v>153</v>
      </c>
      <c r="CY5" s="0"/>
      <c r="CZ5" s="8" t="s">
        <f>=-SUM(CZ2:CZ3)</f>
      </c>
      <c r="DA5" s="0" t="s">
        <v>153</v>
      </c>
      <c r="DB5" s="0"/>
      <c r="DC5" s="8" t="s">
        <f>=-SUM(DC2:DC3)</f>
      </c>
      <c r="DD5" s="0" t="s">
        <v>153</v>
      </c>
      <c r="DE5" s="11" t="n">
        <v>44158</v>
      </c>
      <c r="DF5" s="6" t="n">
        <v>-84.023575224964</v>
      </c>
      <c r="DG5" s="0" t="s">
        <v>151</v>
      </c>
      <c r="DH5" s="0"/>
      <c r="DI5" s="8" t="s">
        <f>=-SUM(DI2:DI3)</f>
      </c>
      <c r="DJ5" s="0" t="s">
        <v>153</v>
      </c>
      <c r="DK5" s="0"/>
      <c r="DL5" s="8" t="s">
        <f>=-SUM(DL2:DL3)</f>
      </c>
      <c r="DM5" s="0" t="s">
        <v>153</v>
      </c>
      <c r="DN5" s="11" t="n">
        <v>44140</v>
      </c>
      <c r="DO5" s="6" t="n">
        <v>-0.99</v>
      </c>
      <c r="DP5" s="0" t="s">
        <v>136</v>
      </c>
      <c r="DQ5" s="0"/>
      <c r="DR5" s="8" t="s">
        <f>=-SUM(DR2:DR3)</f>
      </c>
      <c r="DS5" s="0" t="s">
        <v>153</v>
      </c>
      <c r="DT5" s="0"/>
      <c r="DU5" s="8" t="s">
        <f>=-SUM(DU2:DU3)</f>
      </c>
      <c r="DV5" s="0" t="s">
        <v>153</v>
      </c>
      <c r="DW5" s="11" t="n">
        <v>44147</v>
      </c>
      <c r="DX5" s="6" t="n">
        <v>-0.44</v>
      </c>
      <c r="DY5" s="0" t="s">
        <v>123</v>
      </c>
      <c r="DZ5" s="11" t="n">
        <v>44158</v>
      </c>
      <c r="EA5" s="6" t="n">
        <v>-84.56</v>
      </c>
      <c r="EB5" s="0" t="s">
        <v>151</v>
      </c>
      <c r="EC5" s="0"/>
      <c r="ED5" s="8" t="s">
        <f>=-SUM(ED2:ED3)</f>
      </c>
      <c r="EE5" s="0" t="s">
        <v>153</v>
      </c>
      <c r="EF5" s="11" t="n">
        <v>44158</v>
      </c>
      <c r="EG5" s="6" t="n">
        <v>-1.3718886491607</v>
      </c>
      <c r="EH5" s="0" t="s">
        <v>151</v>
      </c>
      <c r="EI5" s="0"/>
      <c r="EJ5" s="8" t="s">
        <f>=-SUM(EJ2:EJ3)</f>
      </c>
      <c r="EK5" s="0" t="s">
        <v>153</v>
      </c>
      <c r="EL5" s="11" t="n">
        <v>44161</v>
      </c>
      <c r="EM5" s="6" t="n">
        <v>51.150548476469</v>
      </c>
      <c r="EN5" s="0" t="s">
        <v>150</v>
      </c>
      <c r="EO5" s="0"/>
      <c r="EP5" s="8" t="s">
        <f>=-SUM(EP2:EP3)</f>
      </c>
      <c r="EQ5" s="0" t="s">
        <v>153</v>
      </c>
      <c r="ER5" s="0"/>
      <c r="ES5" s="8" t="s">
        <f>=-SUM(ES2:ES3)</f>
      </c>
      <c r="ET5" s="0" t="s">
        <v>153</v>
      </c>
      <c r="EU5" s="11" t="n">
        <v>44452</v>
      </c>
      <c r="EV5" s="6" t="n">
        <v>22.88</v>
      </c>
      <c r="EW5" s="0" t="s">
        <v>150</v>
      </c>
      <c r="EX5" s="0"/>
      <c r="EY5" s="8" t="s">
        <f>=-SUM(EY2:EY3)</f>
      </c>
      <c r="EZ5" s="0" t="s">
        <v>153</v>
      </c>
    </row>
    <row collapsed="false" customFormat="false" customHeight="false" hidden="false" ht="12.1" outlineLevel="0" r="6">
      <c r="A6" s="11" t="n">
        <v>43668</v>
      </c>
      <c r="B6" s="6" t="n">
        <v>114.66056697833</v>
      </c>
      <c r="C6" s="0" t="s">
        <v>150</v>
      </c>
      <c r="D6" s="0"/>
      <c r="E6" s="8" t="s">
        <f>=-SUM(E2:E4)</f>
      </c>
      <c r="F6" s="0" t="s">
        <v>153</v>
      </c>
      <c r="G6" s="0"/>
      <c r="H6" s="8" t="s">
        <f>=-SUM(H2:H4)</f>
      </c>
      <c r="I6" s="0" t="s">
        <v>153</v>
      </c>
      <c r="J6" s="0"/>
      <c r="K6" s="0"/>
      <c r="L6" s="0"/>
      <c r="M6" s="11" t="n">
        <v>44092</v>
      </c>
      <c r="N6" s="6" t="n">
        <v>-0.32</v>
      </c>
      <c r="O6" s="0" t="s">
        <v>126</v>
      </c>
      <c r="P6" s="0"/>
      <c r="Q6" s="8" t="s">
        <f>=-SUM(Q2:Q4)</f>
      </c>
      <c r="R6" s="0" t="s">
        <v>153</v>
      </c>
      <c r="S6" s="11" t="n">
        <v>44160</v>
      </c>
      <c r="T6" s="6" t="n">
        <v>-212.31161280281</v>
      </c>
      <c r="U6" s="0" t="s">
        <v>151</v>
      </c>
      <c r="V6" s="0"/>
      <c r="W6" s="8" t="s">
        <f>=-SUM(W2:W4)</f>
      </c>
      <c r="X6" s="0" t="s">
        <v>153</v>
      </c>
      <c r="Y6" s="0"/>
      <c r="Z6" s="8" t="s">
        <f>=-SUM(Z2:Z4)</f>
      </c>
      <c r="AA6" s="0" t="s">
        <v>153</v>
      </c>
      <c r="AB6" s="0"/>
      <c r="AC6" s="8" t="s">
        <f>=-SUM(AC2:AC4)</f>
      </c>
      <c r="AD6" s="0" t="s">
        <v>153</v>
      </c>
      <c r="AE6" s="0"/>
      <c r="AF6" s="8" t="s">
        <f>=-SUM(AF2:AF4)</f>
      </c>
      <c r="AG6" s="0" t="s">
        <v>153</v>
      </c>
      <c r="AH6" s="0"/>
      <c r="AI6" s="8" t="s">
        <f>=-SUM(AI2:AI4)</f>
      </c>
      <c r="AJ6" s="0" t="s">
        <v>153</v>
      </c>
      <c r="AK6" s="0"/>
      <c r="AL6" s="8" t="s">
        <f>=-SUM(AL2:AL4)</f>
      </c>
      <c r="AM6" s="0" t="s">
        <v>153</v>
      </c>
      <c r="AN6" s="0"/>
      <c r="AO6" s="10" t="s">
        <f>=XIRR(AO2:AO5,AN2:AN5)</f>
      </c>
      <c r="AP6" s="0"/>
      <c r="AQ6" s="11" t="n">
        <v>44158</v>
      </c>
      <c r="AR6" s="6" t="n">
        <v>-471.08</v>
      </c>
      <c r="AS6" s="0" t="s">
        <v>151</v>
      </c>
      <c r="AT6" s="11" t="n">
        <v>44158</v>
      </c>
      <c r="AU6" s="6" t="n">
        <v>-53.11</v>
      </c>
      <c r="AV6" s="0" t="s">
        <v>151</v>
      </c>
      <c r="AW6" s="0"/>
      <c r="AX6" s="0"/>
      <c r="AY6" s="0"/>
      <c r="AZ6" s="0"/>
      <c r="BA6" s="0"/>
      <c r="BB6" s="0"/>
      <c r="BC6" s="0"/>
      <c r="BD6" s="0"/>
      <c r="BE6" s="0"/>
      <c r="BF6" s="11" t="n">
        <v>44158</v>
      </c>
      <c r="BG6" s="6" t="n">
        <v>-97.15</v>
      </c>
      <c r="BH6" s="0" t="s">
        <v>151</v>
      </c>
      <c r="BI6" s="0"/>
      <c r="BJ6" s="0"/>
      <c r="BK6" s="0"/>
      <c r="BL6" s="11" t="n">
        <v>44158</v>
      </c>
      <c r="BM6" s="6" t="n">
        <v>-168.03</v>
      </c>
      <c r="BN6" s="0" t="s">
        <v>151</v>
      </c>
      <c r="BO6" s="0"/>
      <c r="BP6" s="8" t="s">
        <f>=-SUM(BP2:BP4)</f>
      </c>
      <c r="BQ6" s="0" t="s">
        <v>153</v>
      </c>
      <c r="BR6" s="0"/>
      <c r="BS6" s="8" t="s">
        <f>=-SUM(BS2:BS4)</f>
      </c>
      <c r="BT6" s="0" t="s">
        <v>153</v>
      </c>
      <c r="BU6" s="0"/>
      <c r="BV6" s="8" t="s">
        <f>=-SUM(BV2:BV4)</f>
      </c>
      <c r="BW6" s="0" t="s">
        <v>153</v>
      </c>
      <c r="BX6" s="11" t="n">
        <v>44158</v>
      </c>
      <c r="BY6" s="6" t="n">
        <v>-211.89</v>
      </c>
      <c r="BZ6" s="0" t="s">
        <v>151</v>
      </c>
      <c r="CA6" s="0"/>
      <c r="CB6" s="0"/>
      <c r="CC6" s="0"/>
      <c r="CD6" s="11" t="n">
        <v>44158</v>
      </c>
      <c r="CE6" s="6" t="n">
        <v>-61.96</v>
      </c>
      <c r="CF6" s="0" t="s">
        <v>151</v>
      </c>
      <c r="CG6" s="0"/>
      <c r="CH6" s="0"/>
      <c r="CI6" s="0"/>
      <c r="CJ6" s="0"/>
      <c r="CK6" s="10" t="s">
        <f>=XIRR(CK2:CK5,CJ2:CJ5)</f>
      </c>
      <c r="CL6" s="0"/>
      <c r="CM6" s="0"/>
      <c r="CN6" s="0"/>
      <c r="CO6" s="0"/>
      <c r="CP6" s="0"/>
      <c r="CQ6" s="0"/>
      <c r="CR6" s="0"/>
      <c r="CS6" s="0"/>
      <c r="CT6" s="8" t="s">
        <f>=-SUM(CT2:CT4)</f>
      </c>
      <c r="CU6" s="0" t="s">
        <v>153</v>
      </c>
      <c r="CV6" s="0"/>
      <c r="CW6" s="0"/>
      <c r="CX6" s="0"/>
      <c r="CY6" s="0"/>
      <c r="CZ6" s="0"/>
      <c r="DA6" s="0"/>
      <c r="DB6" s="0"/>
      <c r="DC6" s="0"/>
      <c r="DD6" s="0"/>
      <c r="DE6" s="11" t="n">
        <v>44190</v>
      </c>
      <c r="DF6" s="6" t="n">
        <v>-43.769040823526</v>
      </c>
      <c r="DG6" s="0" t="s">
        <v>151</v>
      </c>
      <c r="DH6" s="0"/>
      <c r="DI6" s="0"/>
      <c r="DJ6" s="0"/>
      <c r="DK6" s="0"/>
      <c r="DL6" s="0"/>
      <c r="DM6" s="0"/>
      <c r="DN6" s="11" t="n">
        <v>44158</v>
      </c>
      <c r="DO6" s="6" t="n">
        <v>-136.77</v>
      </c>
      <c r="DP6" s="0" t="s">
        <v>151</v>
      </c>
      <c r="DQ6" s="0"/>
      <c r="DR6" s="0"/>
      <c r="DS6" s="0"/>
      <c r="DT6" s="0"/>
      <c r="DU6" s="0"/>
      <c r="DV6" s="0"/>
      <c r="DW6" s="11" t="n">
        <v>44158</v>
      </c>
      <c r="DX6" s="6" t="n">
        <v>-73.22</v>
      </c>
      <c r="DY6" s="0" t="s">
        <v>151</v>
      </c>
      <c r="DZ6" s="0"/>
      <c r="EA6" s="10" t="s">
        <f>=XIRR(EA2:EA5,DZ2:DZ5)</f>
      </c>
      <c r="EB6" s="0"/>
      <c r="EC6" s="0"/>
      <c r="ED6" s="0"/>
      <c r="EE6" s="0"/>
      <c r="EF6" s="0"/>
      <c r="EG6" s="10" t="s">
        <f>=XIRR(EG2:EG5,EF2:EF5)</f>
      </c>
      <c r="EH6" s="0"/>
      <c r="EI6" s="0"/>
      <c r="EJ6" s="0"/>
      <c r="EK6" s="0"/>
      <c r="EL6" s="11" t="n">
        <v>44162</v>
      </c>
      <c r="EM6" s="6" t="n">
        <v>683.98368229784</v>
      </c>
      <c r="EN6" s="0" t="s">
        <v>150</v>
      </c>
      <c r="EO6" s="0"/>
      <c r="EP6" s="0"/>
      <c r="EQ6" s="0"/>
      <c r="ER6" s="0"/>
      <c r="ES6" s="0"/>
      <c r="ET6" s="0"/>
      <c r="EU6" s="11" t="n">
        <v>44459</v>
      </c>
      <c r="EV6" s="6" t="n">
        <v>22.32</v>
      </c>
      <c r="EW6" s="0" t="s">
        <v>150</v>
      </c>
    </row>
    <row collapsed="false" customFormat="false" customHeight="false" hidden="false" ht="12.1" outlineLevel="0" r="7">
      <c r="A7" s="11" t="n">
        <v>43675</v>
      </c>
      <c r="B7" s="6" t="n">
        <v>114.58676226217</v>
      </c>
      <c r="C7" s="0" t="s">
        <v>150</v>
      </c>
      <c r="D7" s="0"/>
      <c r="E7" s="0"/>
      <c r="F7" s="0"/>
      <c r="G7" s="0"/>
      <c r="H7" s="0"/>
      <c r="I7" s="0"/>
      <c r="J7" s="0"/>
      <c r="K7" s="0"/>
      <c r="L7" s="0"/>
      <c r="M7" s="11" t="n">
        <v>44092</v>
      </c>
      <c r="N7" s="6" t="n">
        <v>-0.16</v>
      </c>
      <c r="O7" s="0" t="s">
        <v>127</v>
      </c>
      <c r="P7" s="0"/>
      <c r="Q7" s="0"/>
      <c r="R7" s="0"/>
      <c r="S7" s="0"/>
      <c r="T7" s="10" t="s">
        <f>=XIRR(T2:T6,S2:S6)</f>
      </c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8" t="s">
        <f>=-SUM(AO2:AO5)</f>
      </c>
      <c r="AP7" s="0" t="s">
        <v>153</v>
      </c>
      <c r="AQ7" s="0"/>
      <c r="AR7" s="10" t="s">
        <f>=XIRR(AR2:AR6,AQ2:AQ6)</f>
      </c>
      <c r="AS7" s="0"/>
      <c r="AT7" s="0"/>
      <c r="AU7" s="10" t="s">
        <f>=XIRR(AU2:AU6,AT2:AT6)</f>
      </c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10" t="s">
        <f>=XIRR(BG2:BG6,BF2:BF6)</f>
      </c>
      <c r="BH7" s="0"/>
      <c r="BI7" s="0"/>
      <c r="BJ7" s="0"/>
      <c r="BK7" s="0"/>
      <c r="BL7" s="0"/>
      <c r="BM7" s="10" t="s">
        <f>=XIRR(BM2:BM6,BL2:BL6)</f>
      </c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10" t="s">
        <f>=XIRR(BY2:BY6,BX2:BX6)</f>
      </c>
      <c r="BZ7" s="0"/>
      <c r="CA7" s="0"/>
      <c r="CB7" s="0"/>
      <c r="CC7" s="0"/>
      <c r="CD7" s="0"/>
      <c r="CE7" s="10" t="s">
        <f>=XIRR(CE2:CE6,CD2:CD6)</f>
      </c>
      <c r="CF7" s="0"/>
      <c r="CG7" s="0"/>
      <c r="CH7" s="0"/>
      <c r="CI7" s="0"/>
      <c r="CJ7" s="0"/>
      <c r="CK7" s="8" t="s">
        <f>=-SUM(CK2:CK5)</f>
      </c>
      <c r="CL7" s="0" t="s">
        <v>153</v>
      </c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10" t="s">
        <f>=XIRR(DF2:DF6,DE2:DE6)</f>
      </c>
      <c r="DG7" s="0"/>
      <c r="DH7" s="0"/>
      <c r="DI7" s="0"/>
      <c r="DJ7" s="0"/>
      <c r="DK7" s="0"/>
      <c r="DL7" s="0"/>
      <c r="DM7" s="0"/>
      <c r="DN7" s="0"/>
      <c r="DO7" s="10" t="s">
        <f>=XIRR(DO2:DO6,DN2:DN6)</f>
      </c>
      <c r="DP7" s="0"/>
      <c r="DQ7" s="0"/>
      <c r="DR7" s="0"/>
      <c r="DS7" s="0"/>
      <c r="DT7" s="0"/>
      <c r="DU7" s="0"/>
      <c r="DV7" s="0"/>
      <c r="DW7" s="0"/>
      <c r="DX7" s="10" t="s">
        <f>=XIRR(DX2:DX6,DW2:DW6)</f>
      </c>
      <c r="DY7" s="0"/>
      <c r="DZ7" s="0"/>
      <c r="EA7" s="8" t="s">
        <f>=-SUM(EA2:EA5)</f>
      </c>
      <c r="EB7" s="0" t="s">
        <v>153</v>
      </c>
      <c r="EC7" s="0"/>
      <c r="ED7" s="0"/>
      <c r="EE7" s="0"/>
      <c r="EF7" s="0"/>
      <c r="EG7" s="8" t="s">
        <f>=-SUM(EG2:EG5)</f>
      </c>
      <c r="EH7" s="0" t="s">
        <v>153</v>
      </c>
      <c r="EI7" s="0"/>
      <c r="EJ7" s="0"/>
      <c r="EK7" s="0"/>
      <c r="EL7" s="11" t="n">
        <v>44162</v>
      </c>
      <c r="EM7" s="6" t="n">
        <v>50.329216798009</v>
      </c>
      <c r="EN7" s="0" t="s">
        <v>150</v>
      </c>
      <c r="EO7" s="0"/>
      <c r="EP7" s="0"/>
      <c r="EQ7" s="0"/>
      <c r="ER7" s="0"/>
      <c r="ES7" s="0"/>
      <c r="ET7" s="0"/>
      <c r="EU7" s="11" t="n">
        <v>44466</v>
      </c>
      <c r="EV7" s="6" t="n">
        <v>22.8</v>
      </c>
      <c r="EW7" s="0" t="s">
        <v>150</v>
      </c>
    </row>
    <row collapsed="false" customFormat="false" customHeight="false" hidden="false" ht="12.1" outlineLevel="0" r="8">
      <c r="A8" s="11" t="n">
        <v>43682</v>
      </c>
      <c r="B8" s="6" t="n">
        <v>111.78485295232</v>
      </c>
      <c r="C8" s="0" t="s">
        <v>150</v>
      </c>
      <c r="D8" s="0"/>
      <c r="E8" s="0"/>
      <c r="F8" s="0"/>
      <c r="G8" s="0"/>
      <c r="H8" s="0"/>
      <c r="I8" s="0"/>
      <c r="J8" s="0"/>
      <c r="K8" s="0"/>
      <c r="L8" s="0"/>
      <c r="M8" s="11" t="n">
        <v>44159</v>
      </c>
      <c r="N8" s="6" t="n">
        <v>-11.05636219641</v>
      </c>
      <c r="O8" s="0" t="s">
        <v>151</v>
      </c>
      <c r="P8" s="0"/>
      <c r="Q8" s="0"/>
      <c r="R8" s="0"/>
      <c r="S8" s="0"/>
      <c r="T8" s="8" t="s">
        <f>=-SUM(T2:T6)</f>
      </c>
      <c r="U8" s="0" t="s">
        <v>153</v>
      </c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8" t="s">
        <f>=-SUM(AR2:AR6)</f>
      </c>
      <c r="AS8" s="0" t="s">
        <v>153</v>
      </c>
      <c r="AT8" s="0"/>
      <c r="AU8" s="8" t="s">
        <f>=-SUM(AU2:AU6)</f>
      </c>
      <c r="AV8" s="0" t="s">
        <v>153</v>
      </c>
      <c r="AW8" s="0"/>
      <c r="AX8" s="0"/>
      <c r="AY8" s="0"/>
      <c r="AZ8" s="0"/>
      <c r="BA8" s="0"/>
      <c r="BB8" s="0"/>
      <c r="BC8" s="0"/>
      <c r="BD8" s="0"/>
      <c r="BE8" s="0"/>
      <c r="BF8" s="0"/>
      <c r="BG8" s="8" t="s">
        <f>=-SUM(BG2:BG6)</f>
      </c>
      <c r="BH8" s="0" t="s">
        <v>153</v>
      </c>
      <c r="BI8" s="0"/>
      <c r="BJ8" s="0"/>
      <c r="BK8" s="0"/>
      <c r="BL8" s="0"/>
      <c r="BM8" s="8" t="s">
        <f>=-SUM(BM2:BM6)</f>
      </c>
      <c r="BN8" s="0" t="s">
        <v>153</v>
      </c>
      <c r="BO8" s="0"/>
      <c r="BP8" s="0"/>
      <c r="BQ8" s="0"/>
      <c r="BR8" s="0"/>
      <c r="BS8" s="0"/>
      <c r="BT8" s="0"/>
      <c r="BU8" s="0"/>
      <c r="BV8" s="0"/>
      <c r="BW8" s="0"/>
      <c r="BX8" s="0"/>
      <c r="BY8" s="8" t="s">
        <f>=-SUM(BY2:BY6)</f>
      </c>
      <c r="BZ8" s="0" t="s">
        <v>153</v>
      </c>
      <c r="CA8" s="0"/>
      <c r="CB8" s="0"/>
      <c r="CC8" s="0"/>
      <c r="CD8" s="0"/>
      <c r="CE8" s="8" t="s">
        <f>=-SUM(CE2:CE6)</f>
      </c>
      <c r="CF8" s="0" t="s">
        <v>153</v>
      </c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8" t="s">
        <f>=-SUM(DF2:DF6)</f>
      </c>
      <c r="DG8" s="0" t="s">
        <v>153</v>
      </c>
      <c r="DH8" s="0"/>
      <c r="DI8" s="0"/>
      <c r="DJ8" s="0"/>
      <c r="DK8" s="0"/>
      <c r="DL8" s="0"/>
      <c r="DM8" s="0"/>
      <c r="DN8" s="0"/>
      <c r="DO8" s="8" t="s">
        <f>=-SUM(DO2:DO6)</f>
      </c>
      <c r="DP8" s="0" t="s">
        <v>153</v>
      </c>
      <c r="DQ8" s="0"/>
      <c r="DR8" s="0"/>
      <c r="DS8" s="0"/>
      <c r="DT8" s="0"/>
      <c r="DU8" s="0"/>
      <c r="DV8" s="0"/>
      <c r="DW8" s="0"/>
      <c r="DX8" s="8" t="s">
        <f>=-SUM(DX2:DX6)</f>
      </c>
      <c r="DY8" s="0" t="s">
        <v>153</v>
      </c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11" t="n">
        <v>44279</v>
      </c>
      <c r="EM8" s="6" t="n">
        <v>-436.62161534532</v>
      </c>
      <c r="EN8" s="0" t="s">
        <v>151</v>
      </c>
      <c r="EO8" s="0"/>
      <c r="EP8" s="0"/>
      <c r="EQ8" s="0"/>
      <c r="ER8" s="0"/>
      <c r="ES8" s="0"/>
      <c r="ET8" s="0"/>
      <c r="EU8" s="11" t="n">
        <v>44473</v>
      </c>
      <c r="EV8" s="6" t="n">
        <v>22.14</v>
      </c>
      <c r="EW8" s="0" t="s">
        <v>150</v>
      </c>
    </row>
    <row collapsed="false" customFormat="false" customHeight="false" hidden="false" ht="12.1" outlineLevel="0" r="9">
      <c r="A9" s="11" t="n">
        <v>43689</v>
      </c>
      <c r="B9" s="6" t="n">
        <v>222.11363848819</v>
      </c>
      <c r="C9" s="0" t="s">
        <v>150</v>
      </c>
      <c r="D9" s="0"/>
      <c r="E9" s="0"/>
      <c r="F9" s="0"/>
      <c r="G9" s="0"/>
      <c r="H9" s="0"/>
      <c r="I9" s="0"/>
      <c r="J9" s="0"/>
      <c r="K9" s="0"/>
      <c r="L9" s="0"/>
      <c r="M9" s="11" t="n">
        <v>44159</v>
      </c>
      <c r="N9" s="6" t="n">
        <v>-22.051874340021</v>
      </c>
      <c r="O9" s="0" t="s">
        <v>151</v>
      </c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11" t="n">
        <v>44281</v>
      </c>
      <c r="EM9" s="6" t="n">
        <v>-358.90571729761</v>
      </c>
      <c r="EN9" s="0" t="s">
        <v>151</v>
      </c>
      <c r="EO9" s="0"/>
      <c r="EP9" s="0"/>
      <c r="EQ9" s="0"/>
      <c r="ER9" s="0"/>
      <c r="ES9" s="0"/>
      <c r="ET9" s="0"/>
      <c r="EU9" s="11" t="n">
        <v>44480</v>
      </c>
      <c r="EV9" s="6" t="n">
        <v>22.5</v>
      </c>
      <c r="EW9" s="0" t="s">
        <v>150</v>
      </c>
    </row>
    <row collapsed="false" customFormat="false" customHeight="false" hidden="false" ht="12.1" outlineLevel="0" r="10">
      <c r="A10" s="11" t="n">
        <v>43689</v>
      </c>
      <c r="B10" s="6" t="n">
        <v>-110.92525703287</v>
      </c>
      <c r="C10" s="0" t="s">
        <v>151</v>
      </c>
      <c r="D10" s="0"/>
      <c r="E10" s="0"/>
      <c r="F10" s="0"/>
      <c r="G10" s="0"/>
      <c r="H10" s="0"/>
      <c r="I10" s="0"/>
      <c r="J10" s="0"/>
      <c r="K10" s="0"/>
      <c r="L10" s="0"/>
      <c r="M10" s="0"/>
      <c r="N10" s="10" t="s">
        <f>=XIRR(N2:N9,M2:M9)</f>
      </c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11" t="n">
        <v>44308</v>
      </c>
      <c r="EM10" s="6" t="n">
        <v>-398.12001593339</v>
      </c>
      <c r="EN10" s="0" t="s">
        <v>151</v>
      </c>
      <c r="EO10" s="0"/>
      <c r="EP10" s="0"/>
      <c r="EQ10" s="0"/>
      <c r="ER10" s="0"/>
      <c r="ES10" s="0"/>
      <c r="ET10" s="0"/>
      <c r="EU10" s="11" t="n">
        <v>44487</v>
      </c>
      <c r="EV10" s="6" t="n">
        <v>22.7</v>
      </c>
      <c r="EW10" s="0" t="s">
        <v>150</v>
      </c>
    </row>
    <row collapsed="false" customFormat="false" customHeight="false" hidden="false" ht="12.1" outlineLevel="0" r="11">
      <c r="A11" s="11" t="n">
        <v>43696</v>
      </c>
      <c r="B11" s="6" t="n">
        <v>8687.8992849577</v>
      </c>
      <c r="C11" s="0" t="s">
        <v>150</v>
      </c>
      <c r="D11" s="0"/>
      <c r="E11" s="0"/>
      <c r="F11" s="0"/>
      <c r="G11" s="0"/>
      <c r="H11" s="0"/>
      <c r="I11" s="0"/>
      <c r="J11" s="0"/>
      <c r="K11" s="0"/>
      <c r="L11" s="0"/>
      <c r="M11" s="0"/>
      <c r="N11" s="8" t="s">
        <f>=-SUM(N2:N9)</f>
      </c>
      <c r="O11" s="0" t="s">
        <v>153</v>
      </c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11" t="n">
        <v>44308</v>
      </c>
      <c r="EM11" s="6" t="n">
        <v>-398.04308264276</v>
      </c>
      <c r="EN11" s="0" t="s">
        <v>151</v>
      </c>
      <c r="EO11" s="0"/>
      <c r="EP11" s="0"/>
      <c r="EQ11" s="0"/>
      <c r="ER11" s="0"/>
      <c r="ES11" s="0"/>
      <c r="ET11" s="0"/>
      <c r="EU11" s="11" t="n">
        <v>44494</v>
      </c>
      <c r="EV11" s="6" t="n">
        <v>23.18</v>
      </c>
      <c r="EW11" s="0" t="s">
        <v>150</v>
      </c>
    </row>
    <row collapsed="false" customFormat="false" customHeight="false" hidden="false" ht="12.1" outlineLevel="0" r="12">
      <c r="A12" s="11" t="n">
        <v>43697</v>
      </c>
      <c r="B12" s="6" t="n">
        <v>-8975.5671223663</v>
      </c>
      <c r="C12" s="0" t="s">
        <v>151</v>
      </c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11" t="n">
        <v>44522</v>
      </c>
      <c r="EM12" s="6" t="n">
        <v>-162.31190310287</v>
      </c>
      <c r="EN12" s="0" t="s">
        <v>151</v>
      </c>
      <c r="EO12" s="0"/>
      <c r="EP12" s="0"/>
      <c r="EQ12" s="0"/>
      <c r="ER12" s="0"/>
      <c r="ES12" s="0"/>
      <c r="ET12" s="0"/>
      <c r="EU12" s="11" t="n">
        <v>44501</v>
      </c>
      <c r="EV12" s="6" t="n">
        <v>23.56</v>
      </c>
      <c r="EW12" s="0" t="s">
        <v>150</v>
      </c>
    </row>
    <row collapsed="false" customFormat="false" customHeight="false" hidden="false" ht="12.1" outlineLevel="0" r="13">
      <c r="A13" s="11" t="n">
        <v>43699</v>
      </c>
      <c r="B13" s="6" t="n">
        <v>803.05977694943</v>
      </c>
      <c r="C13" s="0" t="s">
        <v>150</v>
      </c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11" t="n">
        <v>44522</v>
      </c>
      <c r="EM13" s="6" t="n">
        <v>-162.06080946432</v>
      </c>
      <c r="EN13" s="0" t="s">
        <v>151</v>
      </c>
      <c r="EO13" s="0"/>
      <c r="EP13" s="0"/>
      <c r="EQ13" s="0"/>
      <c r="ER13" s="0"/>
      <c r="ES13" s="0"/>
      <c r="ET13" s="0"/>
      <c r="EU13" s="11" t="n">
        <v>44508</v>
      </c>
      <c r="EV13" s="6" t="n">
        <v>23.96</v>
      </c>
      <c r="EW13" s="0" t="s">
        <v>150</v>
      </c>
    </row>
    <row collapsed="false" customFormat="false" customHeight="false" hidden="false" ht="12.1" outlineLevel="0" r="14">
      <c r="A14" s="11" t="n">
        <v>43704</v>
      </c>
      <c r="B14" s="6" t="n">
        <v>45.748520239187</v>
      </c>
      <c r="C14" s="0" t="s">
        <v>150</v>
      </c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10" t="s">
        <f>=XIRR(EM2:EM13,EL2:EL13)</f>
      </c>
      <c r="EN14" s="0"/>
      <c r="EO14" s="0"/>
      <c r="EP14" s="0"/>
      <c r="EQ14" s="0"/>
      <c r="ER14" s="0"/>
      <c r="ES14" s="0"/>
      <c r="ET14" s="0"/>
      <c r="EU14" s="11" t="n">
        <v>44515</v>
      </c>
      <c r="EV14" s="6" t="n">
        <v>23.9</v>
      </c>
      <c r="EW14" s="0" t="s">
        <v>150</v>
      </c>
    </row>
    <row collapsed="false" customFormat="false" customHeight="false" hidden="false" ht="12.1" outlineLevel="0" r="15">
      <c r="A15" s="11" t="n">
        <v>43717</v>
      </c>
      <c r="B15" s="6" t="n">
        <v>107.91098531624</v>
      </c>
      <c r="C15" s="0" t="s">
        <v>150</v>
      </c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8" t="s">
        <f>=-SUM(EM2:EM13)</f>
      </c>
      <c r="EN15" s="0" t="s">
        <v>153</v>
      </c>
      <c r="EO15" s="0"/>
      <c r="EP15" s="0"/>
      <c r="EQ15" s="0"/>
      <c r="ER15" s="0"/>
      <c r="ES15" s="0"/>
      <c r="ET15" s="0"/>
      <c r="EU15" s="11" t="n">
        <v>44522</v>
      </c>
      <c r="EV15" s="6" t="n">
        <v>24.04</v>
      </c>
      <c r="EW15" s="0" t="s">
        <v>150</v>
      </c>
    </row>
    <row collapsed="false" customFormat="false" customHeight="false" hidden="false" ht="12.1" outlineLevel="0" r="16">
      <c r="A16" s="11" t="n">
        <v>43728</v>
      </c>
      <c r="B16" s="6" t="n">
        <v>397.31858816348</v>
      </c>
      <c r="C16" s="0" t="s">
        <v>150</v>
      </c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11" t="n">
        <v>44529</v>
      </c>
      <c r="EV16" s="6" t="n">
        <v>23.7</v>
      </c>
      <c r="EW16" s="0" t="s">
        <v>150</v>
      </c>
    </row>
    <row collapsed="false" customFormat="false" customHeight="false" hidden="false" ht="12.1" outlineLevel="0" r="17">
      <c r="A17" s="11" t="n">
        <v>43731</v>
      </c>
      <c r="B17" s="6" t="n">
        <v>95.909705287657</v>
      </c>
      <c r="C17" s="0" t="s">
        <v>150</v>
      </c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11" t="n">
        <v>44571</v>
      </c>
      <c r="EV17" s="6" t="n">
        <v>-333.48</v>
      </c>
      <c r="EW17" s="0" t="s">
        <v>151</v>
      </c>
    </row>
    <row collapsed="false" customFormat="false" customHeight="false" hidden="false" ht="12.1" outlineLevel="0" r="18">
      <c r="A18" s="11" t="n">
        <v>43731</v>
      </c>
      <c r="B18" s="6" t="n">
        <v>639.48005206057</v>
      </c>
      <c r="C18" s="0" t="s">
        <v>150</v>
      </c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10" t="s">
        <f>=XIRR(EV2:EV17,EU2:EU17)</f>
      </c>
      <c r="EW18" s="0"/>
    </row>
    <row collapsed="false" customFormat="false" customHeight="false" hidden="false" ht="12.1" outlineLevel="0" r="19">
      <c r="A19" s="11" t="n">
        <v>43880</v>
      </c>
      <c r="B19" s="6" t="n">
        <v>-35.57</v>
      </c>
      <c r="C19" s="0" t="s">
        <v>85</v>
      </c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8" t="s">
        <f>=-SUM(EV2:EV17)</f>
      </c>
      <c r="EW19" s="0" t="s">
        <v>153</v>
      </c>
    </row>
    <row collapsed="false" customFormat="false" customHeight="false" hidden="false" ht="12.1" outlineLevel="0" r="20">
      <c r="A20" s="11" t="n">
        <v>44062</v>
      </c>
      <c r="B20" s="6" t="n">
        <v>-58.46</v>
      </c>
      <c r="C20" s="0" t="s">
        <v>120</v>
      </c>
    </row>
    <row collapsed="false" customFormat="false" customHeight="false" hidden="false" ht="12.1" outlineLevel="0" r="21">
      <c r="A21" s="11" t="n">
        <v>44062</v>
      </c>
      <c r="B21" s="6" t="n">
        <v>-30.89</v>
      </c>
      <c r="C21" s="0" t="s">
        <v>121</v>
      </c>
    </row>
    <row collapsed="false" customFormat="false" customHeight="false" hidden="false" ht="12.1" outlineLevel="0" r="22">
      <c r="A22" s="11" t="n">
        <v>44160</v>
      </c>
      <c r="B22" s="6" t="n">
        <v>-1093.6692932496</v>
      </c>
      <c r="C22" s="0" t="s">
        <v>151</v>
      </c>
    </row>
    <row collapsed="false" customFormat="false" customHeight="false" hidden="false" ht="12.1" outlineLevel="0" r="23">
      <c r="A23" s="11" t="n">
        <v>44161</v>
      </c>
      <c r="B23" s="6" t="n">
        <v>-898.53576193776</v>
      </c>
      <c r="C23" s="0" t="s">
        <v>151</v>
      </c>
    </row>
    <row collapsed="false" customFormat="false" customHeight="false" hidden="false" ht="12.1" outlineLevel="0" r="24">
      <c r="A24" s="11" t="n">
        <v>44162</v>
      </c>
      <c r="B24" s="6" t="n">
        <v>-656.80991043289</v>
      </c>
      <c r="C24" s="0" t="s">
        <v>151</v>
      </c>
    </row>
    <row collapsed="false" customFormat="false" customHeight="false" hidden="false" ht="12.1" outlineLevel="0" r="25">
      <c r="A25" s="11" t="n">
        <v>44162</v>
      </c>
      <c r="B25" s="6" t="n">
        <v>-28.55332808495</v>
      </c>
      <c r="C25" s="0" t="s">
        <v>151</v>
      </c>
    </row>
    <row collapsed="false" customFormat="false" customHeight="false" hidden="false" ht="12.1" outlineLevel="0" r="26">
      <c r="A26" s="0"/>
      <c r="B26" s="10" t="s">
        <f>=XIRR(B2:B25,A2:A25)</f>
      </c>
      <c r="C26" s="0"/>
    </row>
    <row collapsed="false" customFormat="false" customHeight="false" hidden="false" ht="12.1" outlineLevel="0" r="27">
      <c r="A27" s="0"/>
      <c r="B27" s="8" t="s">
        <f>=-SUM(B2:B25)</f>
      </c>
      <c r="C27" s="0" t="s">
        <v>153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206</v>
      </c>
      <c r="C1" s="0"/>
      <c r="D1" s="0"/>
      <c r="E1" s="3" t="s">
        <v>207</v>
      </c>
      <c r="F1" s="0"/>
      <c r="G1" s="0"/>
      <c r="H1" s="3" t="s">
        <v>208</v>
      </c>
      <c r="I1" s="0"/>
      <c r="J1" s="0"/>
      <c r="K1" s="3" t="s">
        <v>209</v>
      </c>
      <c r="L1" s="0"/>
      <c r="M1" s="0"/>
      <c r="N1" s="3" t="s">
        <v>210</v>
      </c>
      <c r="O1" s="0"/>
    </row>
    <row collapsed="false" customFormat="false" customHeight="false" hidden="false" ht="12.1" outlineLevel="0" r="2">
      <c r="A2" s="11" t="n">
        <v>44536</v>
      </c>
      <c r="B2" s="6" t="n">
        <v>32</v>
      </c>
      <c r="C2" s="6" t="n">
        <v>26.604160959879</v>
      </c>
      <c r="D2" s="11" t="n">
        <v>44159</v>
      </c>
      <c r="E2" s="6" t="n">
        <v>10</v>
      </c>
      <c r="F2" s="6" t="n">
        <v>1213.4684530095</v>
      </c>
      <c r="G2" s="11" t="n">
        <v>44159</v>
      </c>
      <c r="H2" s="6" t="n">
        <v>1000</v>
      </c>
      <c r="I2" s="6" t="n">
        <v>355.33698521647</v>
      </c>
      <c r="J2" s="11" t="n">
        <v>44159</v>
      </c>
      <c r="K2" s="6" t="n">
        <v>5</v>
      </c>
      <c r="L2" s="6" t="n">
        <v>275.4010031679</v>
      </c>
      <c r="M2" s="11" t="n">
        <v>44159</v>
      </c>
      <c r="N2" s="6" t="n">
        <v>1000</v>
      </c>
      <c r="O2" s="6" t="n">
        <v>197.31401795143</v>
      </c>
    </row>
    <row collapsed="false" customFormat="false" customHeight="false" hidden="false" ht="12.1" outlineLevel="0" r="3">
      <c r="A3" s="11" t="n">
        <v>44543</v>
      </c>
      <c r="B3" s="6" t="n">
        <v>24</v>
      </c>
      <c r="C3" s="6" t="n">
        <v>20.69181954164</v>
      </c>
      <c r="D3" s="11" t="n">
        <v>44160</v>
      </c>
      <c r="E3" s="6" t="n">
        <v>8</v>
      </c>
      <c r="F3" s="6" t="n">
        <v>979.8946377083</v>
      </c>
      <c r="G3" s="11" t="n">
        <v>44160</v>
      </c>
      <c r="H3" s="6" t="n">
        <v>900</v>
      </c>
      <c r="I3" s="6" t="n">
        <v>319.65215143257</v>
      </c>
      <c r="J3" s="11" t="n">
        <v>44160</v>
      </c>
      <c r="K3" s="6" t="n">
        <v>1</v>
      </c>
      <c r="L3" s="6" t="n">
        <v>54.07058798701</v>
      </c>
      <c r="M3" s="11" t="n">
        <v>44308</v>
      </c>
      <c r="N3" s="6" t="n">
        <v>100</v>
      </c>
      <c r="O3" s="6" t="n">
        <v>22.759366725766</v>
      </c>
    </row>
    <row collapsed="false" customFormat="false" customHeight="false" hidden="false" ht="12.1" outlineLevel="0" r="4">
      <c r="A4" s="11" t="n">
        <v>44550</v>
      </c>
      <c r="B4" s="6" t="n">
        <v>46</v>
      </c>
      <c r="C4" s="6" t="n">
        <v>38.602254078906</v>
      </c>
      <c r="D4" s="11" t="n">
        <v>44522</v>
      </c>
      <c r="E4" s="6" t="n">
        <v>3</v>
      </c>
      <c r="F4" s="6" t="n">
        <v>521.35876429495</v>
      </c>
      <c r="G4" s="11" t="n">
        <v>44279</v>
      </c>
      <c r="H4" s="6" t="n">
        <v>100</v>
      </c>
      <c r="I4" s="6" t="n">
        <v>39.344997578243</v>
      </c>
      <c r="J4" s="11" t="n">
        <v>44279</v>
      </c>
      <c r="K4" s="6" t="n">
        <v>3</v>
      </c>
      <c r="L4" s="6" t="n">
        <v>165.55172940013</v>
      </c>
      <c r="M4" s="11" t="n">
        <v>44406</v>
      </c>
      <c r="N4" s="6" t="n">
        <v>28</v>
      </c>
      <c r="O4" s="6" t="n">
        <v>7.2848626794622</v>
      </c>
    </row>
    <row collapsed="false" customFormat="false" customHeight="false" hidden="false" ht="12.1" outlineLevel="0" r="5">
      <c r="A5" s="11" t="n">
        <v>44557</v>
      </c>
      <c r="B5" s="6" t="n">
        <v>32</v>
      </c>
      <c r="C5" s="6" t="n">
        <v>27.684912677657</v>
      </c>
      <c r="D5" s="11" t="n">
        <v>44158</v>
      </c>
      <c r="E5" s="6" t="n">
        <v>10</v>
      </c>
      <c r="F5" s="6" t="n">
        <v>1213.8068989107</v>
      </c>
      <c r="G5" s="11" t="n">
        <v>44406</v>
      </c>
      <c r="H5" s="6" t="n">
        <v>600</v>
      </c>
      <c r="I5" s="6" t="n">
        <v>252.24266663768</v>
      </c>
      <c r="J5" s="11" t="n">
        <v>44308</v>
      </c>
      <c r="K5" s="6" t="n">
        <v>7</v>
      </c>
      <c r="L5" s="6" t="n">
        <v>374.49173260019</v>
      </c>
      <c r="M5" s="11" t="n">
        <v>44407</v>
      </c>
      <c r="N5" s="6" t="n">
        <v>93</v>
      </c>
      <c r="O5" s="6" t="n">
        <v>24.210552203568</v>
      </c>
    </row>
    <row collapsed="false" customFormat="false" customHeight="false" hidden="false" ht="12.1" outlineLevel="0" r="6">
      <c r="A6" s="11" t="n">
        <v>44566</v>
      </c>
      <c r="B6" s="6" t="n">
        <v>30</v>
      </c>
      <c r="C6" s="6" t="n">
        <v>26.800246592527</v>
      </c>
      <c r="D6" s="11" t="n">
        <v>44161</v>
      </c>
      <c r="E6" s="6" t="n">
        <v>1</v>
      </c>
      <c r="F6" s="6" t="n">
        <v>123.30882557534</v>
      </c>
      <c r="G6" s="11" t="n">
        <v>44407</v>
      </c>
      <c r="H6" s="6" t="n">
        <v>100</v>
      </c>
      <c r="I6" s="6" t="n">
        <v>42.116725690801</v>
      </c>
      <c r="J6" s="11" t="n">
        <v>44406</v>
      </c>
      <c r="K6" s="6" t="n">
        <v>10</v>
      </c>
      <c r="L6" s="6" t="n">
        <v>465.84307854496</v>
      </c>
      <c r="M6" s="11" t="n">
        <v>44522</v>
      </c>
      <c r="N6" s="6" t="n">
        <v>749</v>
      </c>
      <c r="O6" s="6" t="n">
        <v>203.53991179425</v>
      </c>
    </row>
    <row collapsed="false" customFormat="false" customHeight="false" hidden="false" ht="12.1" outlineLevel="0" r="7">
      <c r="A7" s="11" t="n">
        <v>44571</v>
      </c>
      <c r="B7" s="6" t="n">
        <v>420</v>
      </c>
      <c r="C7" s="6" t="n">
        <v>361.50693339579</v>
      </c>
      <c r="D7" s="0"/>
      <c r="E7" s="5" t="s">
        <f>=SUM(F2:F6)/SUM(E2:E6)</f>
      </c>
      <c r="F7" s="0" t="s">
        <v>12</v>
      </c>
      <c r="G7" s="11" t="n">
        <v>44522</v>
      </c>
      <c r="H7" s="6" t="n">
        <v>716</v>
      </c>
      <c r="I7" s="6" t="n">
        <v>300.33176794935</v>
      </c>
      <c r="J7" s="11" t="n">
        <v>44407</v>
      </c>
      <c r="K7" s="6" t="n">
        <v>2</v>
      </c>
      <c r="L7" s="6" t="n">
        <v>90.166196659671</v>
      </c>
      <c r="M7" s="11" t="n">
        <v>44159</v>
      </c>
      <c r="N7" s="6" t="n">
        <v>1000</v>
      </c>
      <c r="O7" s="6" t="n">
        <v>196.61180042239</v>
      </c>
    </row>
    <row collapsed="false" customFormat="false" customHeight="false" hidden="false" ht="12.1" outlineLevel="0" r="8">
      <c r="A8" s="11" t="n">
        <v>44580</v>
      </c>
      <c r="B8" s="6" t="n">
        <v>30</v>
      </c>
      <c r="C8" s="6" t="n">
        <v>25.019028043603</v>
      </c>
      <c r="D8" s="0"/>
      <c r="E8" s="6" t="n">
        <v>24809.84192526</v>
      </c>
      <c r="F8" s="0" t="s">
        <v>211</v>
      </c>
      <c r="G8" s="11" t="n">
        <v>44158</v>
      </c>
      <c r="H8" s="6" t="n">
        <v>1000</v>
      </c>
      <c r="I8" s="6" t="n">
        <v>352.09611640267</v>
      </c>
      <c r="J8" s="11" t="n">
        <v>44522</v>
      </c>
      <c r="K8" s="6" t="n">
        <v>7</v>
      </c>
      <c r="L8" s="6" t="n">
        <v>309.45195068285</v>
      </c>
      <c r="M8" s="11" t="n">
        <v>44160</v>
      </c>
      <c r="N8" s="6" t="n">
        <v>1500</v>
      </c>
      <c r="O8" s="6" t="n">
        <v>299.7604683003</v>
      </c>
    </row>
    <row collapsed="false" customFormat="false" customHeight="false" hidden="false" ht="12.1" outlineLevel="0" r="9">
      <c r="A9" s="11" t="n">
        <v>44586</v>
      </c>
      <c r="B9" s="6" t="n">
        <v>32</v>
      </c>
      <c r="C9" s="6" t="n">
        <v>25.721742030301</v>
      </c>
      <c r="D9" s="0"/>
      <c r="E9" s="6" t="n">
        <v>32</v>
      </c>
      <c r="F9" s="0" t="s">
        <v>212</v>
      </c>
      <c r="G9" s="11" t="n">
        <v>44160</v>
      </c>
      <c r="H9" s="6" t="n">
        <v>1000</v>
      </c>
      <c r="I9" s="6" t="n">
        <v>354.72890445904</v>
      </c>
      <c r="J9" s="11" t="n">
        <v>44158</v>
      </c>
      <c r="K9" s="6" t="n">
        <v>5</v>
      </c>
      <c r="L9" s="6" t="n">
        <v>270.14445087618</v>
      </c>
      <c r="M9" s="11" t="n">
        <v>44161</v>
      </c>
      <c r="N9" s="6" t="n">
        <v>3400</v>
      </c>
      <c r="O9" s="6" t="n">
        <v>683.64772957639</v>
      </c>
    </row>
    <row collapsed="false" customFormat="false" customHeight="false" hidden="false" ht="12.1" outlineLevel="0" r="10">
      <c r="A10" s="11" t="n">
        <v>44616</v>
      </c>
      <c r="B10" s="6" t="n">
        <v>210</v>
      </c>
      <c r="C10" s="6" t="n">
        <v>147.07744648679</v>
      </c>
      <c r="D10" s="0"/>
      <c r="E10" s="5" t="s">
        <f>=E9*(ABS(E8)-ABS(E7))</f>
      </c>
      <c r="F10" s="0" t="s">
        <v>213</v>
      </c>
      <c r="G10" s="11" t="n">
        <v>44308</v>
      </c>
      <c r="H10" s="6" t="n">
        <v>400</v>
      </c>
      <c r="I10" s="6" t="n">
        <v>164.88952067045</v>
      </c>
      <c r="J10" s="11" t="n">
        <v>44160</v>
      </c>
      <c r="K10" s="6" t="n">
        <v>14</v>
      </c>
      <c r="L10" s="6" t="n">
        <v>759.61463886903</v>
      </c>
      <c r="M10" s="11" t="n">
        <v>44162</v>
      </c>
      <c r="N10" s="6" t="n">
        <v>100</v>
      </c>
      <c r="O10" s="6" t="n">
        <v>20.165854227467</v>
      </c>
    </row>
    <row collapsed="false" customFormat="false" customHeight="false" hidden="false" ht="12.1" outlineLevel="0" r="11">
      <c r="A11" s="11" t="n">
        <v>44159</v>
      </c>
      <c r="B11" s="6" t="n">
        <v>2500</v>
      </c>
      <c r="C11" s="6" t="n">
        <v>1656.0385427666</v>
      </c>
      <c r="D11" s="0"/>
      <c r="E11" s="0"/>
      <c r="F11" s="0"/>
      <c r="G11" s="0"/>
      <c r="H11" s="5" t="s">
        <f>=SUM(I2:I10)/SUM(H2:H10)</f>
      </c>
      <c r="I11" s="0" t="s">
        <v>12</v>
      </c>
      <c r="J11" s="11" t="n">
        <v>44161</v>
      </c>
      <c r="K11" s="6" t="n">
        <v>1</v>
      </c>
      <c r="L11" s="6" t="n">
        <v>55.21042708158</v>
      </c>
      <c r="M11" s="11" t="n">
        <v>44308</v>
      </c>
      <c r="N11" s="6" t="n">
        <v>1000</v>
      </c>
      <c r="O11" s="6" t="n">
        <v>227.63792668036</v>
      </c>
    </row>
    <row collapsed="false" customFormat="false" customHeight="false" hidden="false" ht="12.1" outlineLevel="0" r="12">
      <c r="A12" s="11" t="n">
        <v>44160</v>
      </c>
      <c r="B12" s="6" t="n">
        <v>2300</v>
      </c>
      <c r="C12" s="6" t="n">
        <v>1528.9275416608</v>
      </c>
      <c r="D12" s="0"/>
      <c r="E12" s="0"/>
      <c r="F12" s="0"/>
      <c r="G12" s="0"/>
      <c r="H12" s="6" t="n">
        <v>43.29338894</v>
      </c>
      <c r="I12" s="0" t="s">
        <v>211</v>
      </c>
      <c r="J12" s="11" t="n">
        <v>44522</v>
      </c>
      <c r="K12" s="6" t="n">
        <v>1</v>
      </c>
      <c r="L12" s="6" t="n">
        <v>44.415399860091</v>
      </c>
      <c r="M12" s="0"/>
      <c r="N12" s="5" t="s">
        <f>=SUM(O2:O11)/SUM(N2:N11)</f>
      </c>
      <c r="O12" s="0" t="s">
        <v>12</v>
      </c>
    </row>
    <row collapsed="false" customFormat="false" customHeight="false" hidden="false" ht="12.1" outlineLevel="0" r="13">
      <c r="A13" s="11" t="n">
        <v>44279</v>
      </c>
      <c r="B13" s="6" t="n">
        <v>300</v>
      </c>
      <c r="C13" s="6" t="n">
        <v>218.26628714744</v>
      </c>
      <c r="D13" s="0"/>
      <c r="E13" s="0"/>
      <c r="F13" s="0"/>
      <c r="G13" s="0"/>
      <c r="H13" s="6" t="n">
        <v>5816</v>
      </c>
      <c r="I13" s="0" t="s">
        <v>212</v>
      </c>
      <c r="J13" s="0"/>
      <c r="K13" s="5" t="s">
        <f>=SUM(L2:L12)/SUM(K2:K12)</f>
      </c>
      <c r="L13" s="0" t="s">
        <v>12</v>
      </c>
      <c r="M13" s="0"/>
      <c r="N13" s="6" t="n">
        <v>14.83</v>
      </c>
      <c r="O13" s="0" t="s">
        <v>211</v>
      </c>
    </row>
    <row collapsed="false" customFormat="false" customHeight="false" hidden="false" ht="12.1" outlineLevel="0" r="14">
      <c r="A14" s="11" t="n">
        <v>44287</v>
      </c>
      <c r="B14" s="6" t="n">
        <v>500</v>
      </c>
      <c r="C14" s="6" t="n">
        <v>367.46274655494</v>
      </c>
      <c r="D14" s="0"/>
      <c r="E14" s="0"/>
      <c r="F14" s="0"/>
      <c r="G14" s="0"/>
      <c r="H14" s="5" t="s">
        <f>=H13*(ABS(H12)-ABS(H11))</f>
      </c>
      <c r="I14" s="0" t="s">
        <v>213</v>
      </c>
      <c r="J14" s="0"/>
      <c r="K14" s="6" t="n">
        <v>2814.04528268</v>
      </c>
      <c r="L14" s="0" t="s">
        <v>211</v>
      </c>
      <c r="M14" s="0"/>
      <c r="N14" s="6" t="n">
        <v>8970</v>
      </c>
      <c r="O14" s="0" t="s">
        <v>212</v>
      </c>
    </row>
    <row collapsed="false" customFormat="false" customHeight="false" hidden="false" ht="12.1" outlineLevel="0" r="15">
      <c r="A15" s="11" t="n">
        <v>44522</v>
      </c>
      <c r="B15" s="6" t="n">
        <v>229</v>
      </c>
      <c r="C15" s="6" t="n">
        <v>202.81631682602</v>
      </c>
      <c r="D15" s="0"/>
      <c r="E15" s="0"/>
      <c r="F15" s="0"/>
      <c r="G15" s="0"/>
      <c r="H15" s="0"/>
      <c r="I15" s="0"/>
      <c r="J15" s="0"/>
      <c r="K15" s="6" t="n">
        <v>56</v>
      </c>
      <c r="L15" s="0" t="s">
        <v>212</v>
      </c>
      <c r="M15" s="0"/>
      <c r="N15" s="5" t="s">
        <f>=N14*(ABS(N13)-ABS(N12))</f>
      </c>
      <c r="O15" s="0" t="s">
        <v>213</v>
      </c>
    </row>
    <row collapsed="false" customFormat="false" customHeight="false" hidden="false" ht="12.1" outlineLevel="0" r="16">
      <c r="A16" s="11" t="n">
        <v>44158</v>
      </c>
      <c r="B16" s="6" t="n">
        <v>2000</v>
      </c>
      <c r="C16" s="6" t="n">
        <v>1313.0708309214</v>
      </c>
      <c r="D16" s="0"/>
      <c r="E16" s="0"/>
      <c r="F16" s="0"/>
      <c r="G16" s="0"/>
      <c r="H16" s="0"/>
      <c r="I16" s="0"/>
      <c r="J16" s="0"/>
      <c r="K16" s="5" t="s">
        <f>=K15*(ABS(K14)-ABS(K13))</f>
      </c>
      <c r="L16" s="0" t="s">
        <v>213</v>
      </c>
    </row>
    <row collapsed="false" customFormat="false" customHeight="false" hidden="false" ht="12.1" outlineLevel="0" r="17">
      <c r="A17" s="11" t="n">
        <v>44160</v>
      </c>
      <c r="B17" s="6" t="n">
        <v>500</v>
      </c>
      <c r="C17" s="6" t="n">
        <v>331.82803839894</v>
      </c>
    </row>
    <row collapsed="false" customFormat="false" customHeight="false" hidden="false" ht="12.1" outlineLevel="0" r="18">
      <c r="A18" s="11" t="n">
        <v>44406</v>
      </c>
      <c r="B18" s="6" t="n">
        <v>100</v>
      </c>
      <c r="C18" s="6" t="n">
        <v>80.949016965363</v>
      </c>
    </row>
    <row collapsed="false" customFormat="false" customHeight="false" hidden="false" ht="12.1" outlineLevel="0" r="19">
      <c r="A19" s="11" t="n">
        <v>44522</v>
      </c>
      <c r="B19" s="6" t="n">
        <v>132</v>
      </c>
      <c r="C19" s="6" t="n">
        <v>117.31089295605</v>
      </c>
    </row>
    <row collapsed="false" customFormat="false" customHeight="false" hidden="false" ht="12.1" outlineLevel="0" r="20">
      <c r="A20" s="0"/>
      <c r="B20" s="5" t="s">
        <f>=SUM(C2:C19)/SUM(B2:B19)</f>
      </c>
      <c r="C20" s="0" t="s">
        <v>12</v>
      </c>
    </row>
    <row collapsed="false" customFormat="false" customHeight="false" hidden="false" ht="12.1" outlineLevel="0" r="21">
      <c r="A21" s="0"/>
      <c r="B21" s="6" t="n">
        <v>105.76518882</v>
      </c>
      <c r="C21" s="0" t="s">
        <v>211</v>
      </c>
    </row>
    <row collapsed="false" customFormat="false" customHeight="false" hidden="false" ht="12.1" outlineLevel="0" r="22">
      <c r="A22" s="0"/>
      <c r="B22" s="6" t="n">
        <v>9417</v>
      </c>
      <c r="C22" s="0" t="s">
        <v>212</v>
      </c>
    </row>
    <row collapsed="false" customFormat="false" customHeight="false" hidden="false" ht="12.1" outlineLevel="0" r="23">
      <c r="A23" s="0"/>
      <c r="B23" s="5" t="s">
        <f>=B22*(ABS(B21)-ABS(B20))</f>
      </c>
      <c r="C23" s="0" t="s">
        <v>213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56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58</v>
      </c>
      <c r="B1" s="18" t="s">
        <v>0</v>
      </c>
      <c r="C1" s="18" t="s">
        <v>2</v>
      </c>
      <c r="D1" s="18" t="s">
        <v>214</v>
      </c>
      <c r="E1" s="18" t="s">
        <v>1</v>
      </c>
      <c r="F1" s="18" t="s">
        <v>3</v>
      </c>
      <c r="G1" s="18" t="s">
        <v>5</v>
      </c>
      <c r="H1" s="18" t="s">
        <v>6</v>
      </c>
      <c r="I1" s="18" t="s">
        <v>10</v>
      </c>
      <c r="J1" s="18" t="s">
        <v>8</v>
      </c>
      <c r="K1" s="18" t="s">
        <v>215</v>
      </c>
      <c r="L1" s="18" t="s">
        <v>216</v>
      </c>
      <c r="M1" s="18" t="s">
        <v>47</v>
      </c>
      <c r="N1" s="18" t="s">
        <v>21</v>
      </c>
      <c r="O1" s="18" t="s">
        <v>44</v>
      </c>
      <c r="P1" s="18" t="s">
        <v>217</v>
      </c>
      <c r="Q1" s="18" t="s">
        <v>218</v>
      </c>
    </row>
    <row collapsed="false" customFormat="false" customHeight="false" hidden="false" ht="12.1" outlineLevel="0" r="2">
      <c r="A2" s="21" t="n">
        <v>43413.58400463</v>
      </c>
      <c r="B2" s="22" t="s">
        <v>219</v>
      </c>
      <c r="C2" s="22" t="s">
        <v>65</v>
      </c>
      <c r="D2" s="22" t="s">
        <v>219</v>
      </c>
      <c r="E2" s="22" t="s">
        <v>219</v>
      </c>
      <c r="F2" s="22" t="s">
        <v>21</v>
      </c>
      <c r="G2" s="23" t="n">
        <v>1</v>
      </c>
      <c r="H2" s="24" t="n">
        <v>1</v>
      </c>
      <c r="I2" s="24" t="n">
        <v>100000</v>
      </c>
      <c r="J2" s="24" t="n">
        <v>0</v>
      </c>
      <c r="K2" s="24" t="n">
        <v>-0</v>
      </c>
      <c r="L2" s="24" t="n">
        <v>-0</v>
      </c>
      <c r="M2" s="24"/>
      <c r="N2" s="6" t="s">
        <f>=I2+J2+K2+L2</f>
      </c>
      <c r="O2" s="24"/>
      <c r="P2" s="22"/>
      <c r="Q2" s="22" t="s">
        <v>220</v>
      </c>
    </row>
    <row collapsed="false" customFormat="false" customHeight="false" hidden="false" ht="12.1" outlineLevel="0" r="3">
      <c r="A3" s="20" t="n">
        <v>43413.600243056</v>
      </c>
      <c r="B3" s="16" t="s">
        <v>221</v>
      </c>
      <c r="C3" s="16" t="s">
        <v>222</v>
      </c>
      <c r="D3" s="16" t="s">
        <v>150</v>
      </c>
      <c r="E3" s="16" t="s">
        <v>223</v>
      </c>
      <c r="F3" s="16" t="s">
        <v>21</v>
      </c>
      <c r="G3" s="7" t="n">
        <v>1470</v>
      </c>
      <c r="H3" s="6" t="n">
        <v>67.2725</v>
      </c>
      <c r="I3" s="6" t="n">
        <v>-98890.58</v>
      </c>
      <c r="J3" s="6" t="n">
        <v>-0</v>
      </c>
      <c r="K3" s="6" t="n">
        <v>-296.67</v>
      </c>
      <c r="L3" s="6" t="n">
        <v>-0</v>
      </c>
      <c r="M3" s="6"/>
      <c r="N3" s="6" t="s">
        <f>=I3+J3+K3+L3</f>
      </c>
      <c r="O3" s="6"/>
      <c r="P3" s="16"/>
      <c r="Q3" s="16" t="s">
        <v>220</v>
      </c>
    </row>
    <row collapsed="false" customFormat="false" customHeight="false" hidden="false" ht="12.1" outlineLevel="0" r="4">
      <c r="A4" s="25" t="n">
        <v>43416.470833333</v>
      </c>
      <c r="B4" s="26" t="s">
        <v>224</v>
      </c>
      <c r="C4" s="26" t="s">
        <v>66</v>
      </c>
      <c r="D4" s="26" t="s">
        <v>224</v>
      </c>
      <c r="E4" s="26" t="s">
        <v>224</v>
      </c>
      <c r="F4" s="26" t="s">
        <v>21</v>
      </c>
      <c r="G4" s="27" t="n">
        <v>1</v>
      </c>
      <c r="H4" s="28" t="n">
        <v>-713.75</v>
      </c>
      <c r="I4" s="28" t="n">
        <v>-713.75</v>
      </c>
      <c r="J4" s="28" t="n">
        <v>0</v>
      </c>
      <c r="K4" s="28" t="n">
        <v>-0</v>
      </c>
      <c r="L4" s="28" t="n">
        <v>-0</v>
      </c>
      <c r="M4" s="28"/>
      <c r="N4" s="6" t="s">
        <f>=I4+J4+K4+L4</f>
      </c>
      <c r="O4" s="28"/>
      <c r="P4" s="26"/>
      <c r="Q4" s="26" t="s">
        <v>220</v>
      </c>
    </row>
    <row collapsed="false" customFormat="false" customHeight="false" hidden="false" ht="12.1" outlineLevel="0" r="5">
      <c r="A5" s="29" t="n">
        <v>43417</v>
      </c>
      <c r="B5" s="30" t="s">
        <v>225</v>
      </c>
      <c r="C5" s="30" t="s">
        <v>226</v>
      </c>
      <c r="D5" s="30" t="s">
        <v>225</v>
      </c>
      <c r="E5" s="30" t="s">
        <v>225</v>
      </c>
      <c r="F5" s="30" t="s">
        <v>21</v>
      </c>
      <c r="G5" s="31" t="n">
        <v>1</v>
      </c>
      <c r="H5" s="32" t="n">
        <v>-1</v>
      </c>
      <c r="I5" s="32" t="n">
        <v>-99</v>
      </c>
      <c r="J5" s="32" t="n">
        <v>0</v>
      </c>
      <c r="K5" s="32" t="n">
        <v>-0</v>
      </c>
      <c r="L5" s="32" t="n">
        <v>-0</v>
      </c>
      <c r="M5" s="32"/>
      <c r="N5" s="6" t="s">
        <f>=I5+J5+K5+L5</f>
      </c>
      <c r="O5" s="32"/>
      <c r="P5" s="30"/>
      <c r="Q5" s="30" t="s">
        <v>220</v>
      </c>
    </row>
    <row collapsed="false" customFormat="false" customHeight="false" hidden="false" ht="12.1" outlineLevel="0" r="6">
      <c r="A6" s="25" t="n">
        <v>43419.516631944</v>
      </c>
      <c r="B6" s="26" t="s">
        <v>224</v>
      </c>
      <c r="C6" s="26" t="s">
        <v>66</v>
      </c>
      <c r="D6" s="26" t="s">
        <v>224</v>
      </c>
      <c r="E6" s="26" t="s">
        <v>224</v>
      </c>
      <c r="F6" s="26" t="s">
        <v>47</v>
      </c>
      <c r="G6" s="27" t="n">
        <v>1</v>
      </c>
      <c r="H6" s="28" t="n">
        <v>-1470</v>
      </c>
      <c r="I6" s="28" t="n">
        <v>-1470</v>
      </c>
      <c r="J6" s="28" t="n">
        <v>0</v>
      </c>
      <c r="K6" s="28" t="n">
        <v>-0</v>
      </c>
      <c r="L6" s="28" t="n">
        <v>-0</v>
      </c>
      <c r="M6" s="6" t="s">
        <f>=I6+J6+K6+L6</f>
      </c>
      <c r="N6" s="28"/>
      <c r="O6" s="28"/>
      <c r="P6" s="26"/>
      <c r="Q6" s="26" t="s">
        <v>220</v>
      </c>
    </row>
    <row collapsed="false" customFormat="false" customHeight="false" hidden="false" ht="12.1" outlineLevel="0" r="7">
      <c r="A7" s="20" t="n">
        <v>43426.65818287</v>
      </c>
      <c r="B7" s="16" t="s">
        <v>221</v>
      </c>
      <c r="C7" s="16" t="s">
        <v>222</v>
      </c>
      <c r="D7" s="16" t="s">
        <v>150</v>
      </c>
      <c r="E7" s="16" t="s">
        <v>223</v>
      </c>
      <c r="F7" s="16" t="s">
        <v>21</v>
      </c>
      <c r="G7" s="7" t="n">
        <v>450</v>
      </c>
      <c r="H7" s="6" t="n">
        <v>65.565</v>
      </c>
      <c r="I7" s="6" t="n">
        <v>-29504.25</v>
      </c>
      <c r="J7" s="6" t="n">
        <v>-0</v>
      </c>
      <c r="K7" s="6" t="n">
        <v>-88.51</v>
      </c>
      <c r="L7" s="6" t="n">
        <v>-0</v>
      </c>
      <c r="M7" s="6"/>
      <c r="N7" s="6" t="s">
        <f>=I7+J7+K7+L7</f>
      </c>
      <c r="O7" s="6"/>
      <c r="P7" s="16"/>
      <c r="Q7" s="16" t="s">
        <v>220</v>
      </c>
    </row>
    <row collapsed="false" customFormat="false" customHeight="false" hidden="false" ht="12.1" outlineLevel="0" r="8">
      <c r="A8" s="21" t="n">
        <v>43426.658194444</v>
      </c>
      <c r="B8" s="22" t="s">
        <v>219</v>
      </c>
      <c r="C8" s="22" t="s">
        <v>65</v>
      </c>
      <c r="D8" s="22" t="s">
        <v>219</v>
      </c>
      <c r="E8" s="22" t="s">
        <v>219</v>
      </c>
      <c r="F8" s="22" t="s">
        <v>21</v>
      </c>
      <c r="G8" s="23" t="n">
        <v>1</v>
      </c>
      <c r="H8" s="24" t="n">
        <v>1</v>
      </c>
      <c r="I8" s="24" t="n">
        <v>29592.76</v>
      </c>
      <c r="J8" s="24" t="n">
        <v>0</v>
      </c>
      <c r="K8" s="24" t="n">
        <v>-0</v>
      </c>
      <c r="L8" s="24" t="n">
        <v>-0</v>
      </c>
      <c r="M8" s="24"/>
      <c r="N8" s="6" t="s">
        <f>=I8+J8+K8+L8</f>
      </c>
      <c r="O8" s="24"/>
      <c r="P8" s="22"/>
      <c r="Q8" s="22" t="s">
        <v>220</v>
      </c>
    </row>
    <row collapsed="false" customFormat="false" customHeight="false" hidden="false" ht="12.1" outlineLevel="0" r="9">
      <c r="A9" s="25" t="n">
        <v>43430.726643519</v>
      </c>
      <c r="B9" s="26" t="s">
        <v>224</v>
      </c>
      <c r="C9" s="26" t="s">
        <v>66</v>
      </c>
      <c r="D9" s="26" t="s">
        <v>224</v>
      </c>
      <c r="E9" s="26" t="s">
        <v>224</v>
      </c>
      <c r="F9" s="26" t="s">
        <v>47</v>
      </c>
      <c r="G9" s="27" t="n">
        <v>1</v>
      </c>
      <c r="H9" s="28" t="n">
        <v>-450</v>
      </c>
      <c r="I9" s="28" t="n">
        <v>-450</v>
      </c>
      <c r="J9" s="28" t="n">
        <v>0</v>
      </c>
      <c r="K9" s="28" t="n">
        <v>-0</v>
      </c>
      <c r="L9" s="28" t="n">
        <v>-0</v>
      </c>
      <c r="M9" s="6" t="s">
        <f>=I9+J9+K9+L9</f>
      </c>
      <c r="N9" s="28"/>
      <c r="O9" s="28"/>
      <c r="P9" s="26"/>
      <c r="Q9" s="26" t="s">
        <v>220</v>
      </c>
    </row>
    <row collapsed="false" customFormat="false" customHeight="false" hidden="false" ht="12.1" outlineLevel="0" r="10">
      <c r="A10" s="29" t="n">
        <v>43441</v>
      </c>
      <c r="B10" s="30" t="s">
        <v>225</v>
      </c>
      <c r="C10" s="30" t="s">
        <v>226</v>
      </c>
      <c r="D10" s="30" t="s">
        <v>225</v>
      </c>
      <c r="E10" s="30" t="s">
        <v>225</v>
      </c>
      <c r="F10" s="30" t="s">
        <v>21</v>
      </c>
      <c r="G10" s="31" t="n">
        <v>1</v>
      </c>
      <c r="H10" s="32" t="n">
        <v>-1</v>
      </c>
      <c r="I10" s="32" t="n">
        <v>-99</v>
      </c>
      <c r="J10" s="32" t="n">
        <v>0</v>
      </c>
      <c r="K10" s="32" t="n">
        <v>-0</v>
      </c>
      <c r="L10" s="32" t="n">
        <v>-0</v>
      </c>
      <c r="M10" s="32"/>
      <c r="N10" s="6" t="s">
        <f>=I10+J10+K10+L10</f>
      </c>
      <c r="O10" s="32"/>
      <c r="P10" s="30"/>
      <c r="Q10" s="30" t="s">
        <v>220</v>
      </c>
    </row>
    <row collapsed="false" customFormat="false" customHeight="false" hidden="false" ht="12.1" outlineLevel="0" r="11">
      <c r="A11" s="20" t="n">
        <v>43441.710844907</v>
      </c>
      <c r="B11" s="16" t="s">
        <v>221</v>
      </c>
      <c r="C11" s="16" t="s">
        <v>222</v>
      </c>
      <c r="D11" s="16" t="s">
        <v>150</v>
      </c>
      <c r="E11" s="16" t="s">
        <v>223</v>
      </c>
      <c r="F11" s="16" t="s">
        <v>21</v>
      </c>
      <c r="G11" s="7" t="n">
        <v>500</v>
      </c>
      <c r="H11" s="6" t="n">
        <v>66.16</v>
      </c>
      <c r="I11" s="6" t="n">
        <v>-33080</v>
      </c>
      <c r="J11" s="6" t="n">
        <v>-0</v>
      </c>
      <c r="K11" s="6" t="n">
        <v>-99.24</v>
      </c>
      <c r="L11" s="6" t="n">
        <v>-0</v>
      </c>
      <c r="M11" s="6"/>
      <c r="N11" s="6" t="s">
        <f>=I11+J11+K11+L11</f>
      </c>
      <c r="O11" s="6"/>
      <c r="P11" s="16"/>
      <c r="Q11" s="16" t="s">
        <v>220</v>
      </c>
    </row>
    <row collapsed="false" customFormat="false" customHeight="false" hidden="false" ht="12.1" outlineLevel="0" r="12">
      <c r="A12" s="21" t="n">
        <v>43441.710844907</v>
      </c>
      <c r="B12" s="22" t="s">
        <v>219</v>
      </c>
      <c r="C12" s="22" t="s">
        <v>65</v>
      </c>
      <c r="D12" s="22" t="s">
        <v>219</v>
      </c>
      <c r="E12" s="22" t="s">
        <v>219</v>
      </c>
      <c r="F12" s="22" t="s">
        <v>21</v>
      </c>
      <c r="G12" s="23" t="n">
        <v>1</v>
      </c>
      <c r="H12" s="24" t="n">
        <v>1</v>
      </c>
      <c r="I12" s="24" t="n">
        <v>33278.24</v>
      </c>
      <c r="J12" s="24" t="n">
        <v>0</v>
      </c>
      <c r="K12" s="24" t="n">
        <v>-0</v>
      </c>
      <c r="L12" s="24" t="n">
        <v>-0</v>
      </c>
      <c r="M12" s="24"/>
      <c r="N12" s="6" t="s">
        <f>=I12+J12+K12+L12</f>
      </c>
      <c r="O12" s="24"/>
      <c r="P12" s="22"/>
      <c r="Q12" s="22" t="s">
        <v>220</v>
      </c>
    </row>
    <row collapsed="false" customFormat="false" customHeight="false" hidden="false" ht="12.1" outlineLevel="0" r="13">
      <c r="A13" s="21" t="n">
        <v>43460.526006944</v>
      </c>
      <c r="B13" s="22" t="s">
        <v>219</v>
      </c>
      <c r="C13" s="22" t="s">
        <v>65</v>
      </c>
      <c r="D13" s="22" t="s">
        <v>219</v>
      </c>
      <c r="E13" s="22" t="s">
        <v>219</v>
      </c>
      <c r="F13" s="22" t="s">
        <v>47</v>
      </c>
      <c r="G13" s="23" t="n">
        <v>1</v>
      </c>
      <c r="H13" s="24" t="n">
        <v>1</v>
      </c>
      <c r="I13" s="24" t="n">
        <v>1690.61</v>
      </c>
      <c r="J13" s="24" t="n">
        <v>0</v>
      </c>
      <c r="K13" s="24" t="n">
        <v>-0</v>
      </c>
      <c r="L13" s="24" t="n">
        <v>-0</v>
      </c>
      <c r="M13" s="6" t="s">
        <f>=I13+J13+K13+L13</f>
      </c>
      <c r="N13" s="24"/>
      <c r="O13" s="24"/>
      <c r="P13" s="22"/>
      <c r="Q13" s="22" t="s">
        <v>220</v>
      </c>
    </row>
    <row collapsed="false" customFormat="false" customHeight="false" hidden="false" ht="12.1" outlineLevel="0" r="14">
      <c r="A14" s="25" t="n">
        <v>43468.7553125</v>
      </c>
      <c r="B14" s="26" t="s">
        <v>224</v>
      </c>
      <c r="C14" s="26" t="s">
        <v>66</v>
      </c>
      <c r="D14" s="26" t="s">
        <v>224</v>
      </c>
      <c r="E14" s="26" t="s">
        <v>224</v>
      </c>
      <c r="F14" s="26" t="s">
        <v>47</v>
      </c>
      <c r="G14" s="27" t="n">
        <v>1</v>
      </c>
      <c r="H14" s="28" t="n">
        <v>-2.86</v>
      </c>
      <c r="I14" s="28" t="n">
        <v>-2.86</v>
      </c>
      <c r="J14" s="28" t="n">
        <v>0</v>
      </c>
      <c r="K14" s="28" t="n">
        <v>-0</v>
      </c>
      <c r="L14" s="28" t="n">
        <v>-0</v>
      </c>
      <c r="M14" s="6" t="s">
        <f>=I14+J14+K14+L14</f>
      </c>
      <c r="N14" s="28"/>
      <c r="O14" s="28"/>
      <c r="P14" s="26"/>
      <c r="Q14" s="26" t="s">
        <v>220</v>
      </c>
    </row>
    <row collapsed="false" customFormat="false" customHeight="false" hidden="false" ht="12.1" outlineLevel="0" r="15">
      <c r="A15" s="25" t="n">
        <v>43476.514872685</v>
      </c>
      <c r="B15" s="26" t="s">
        <v>224</v>
      </c>
      <c r="C15" s="26" t="s">
        <v>66</v>
      </c>
      <c r="D15" s="26" t="s">
        <v>224</v>
      </c>
      <c r="E15" s="26" t="s">
        <v>224</v>
      </c>
      <c r="F15" s="26" t="s">
        <v>47</v>
      </c>
      <c r="G15" s="27" t="n">
        <v>1</v>
      </c>
      <c r="H15" s="28" t="n">
        <v>-14.89</v>
      </c>
      <c r="I15" s="28" t="n">
        <v>-14.89</v>
      </c>
      <c r="J15" s="28" t="n">
        <v>0</v>
      </c>
      <c r="K15" s="28" t="n">
        <v>-0</v>
      </c>
      <c r="L15" s="28" t="n">
        <v>-0</v>
      </c>
      <c r="M15" s="6" t="s">
        <f>=I15+J15+K15+L15</f>
      </c>
      <c r="N15" s="28"/>
      <c r="O15" s="28"/>
      <c r="P15" s="26"/>
      <c r="Q15" s="26" t="s">
        <v>220</v>
      </c>
    </row>
    <row collapsed="false" customFormat="false" customHeight="false" hidden="false" ht="12.1" outlineLevel="0" r="16">
      <c r="A16" s="20" t="n">
        <v>43479.86025463</v>
      </c>
      <c r="B16" s="16" t="s">
        <v>221</v>
      </c>
      <c r="C16" s="16" t="s">
        <v>222</v>
      </c>
      <c r="D16" s="16" t="s">
        <v>150</v>
      </c>
      <c r="E16" s="16" t="s">
        <v>223</v>
      </c>
      <c r="F16" s="16" t="s">
        <v>21</v>
      </c>
      <c r="G16" s="7" t="n">
        <v>600</v>
      </c>
      <c r="H16" s="6" t="n">
        <v>67.0075</v>
      </c>
      <c r="I16" s="6" t="n">
        <v>-40204.5</v>
      </c>
      <c r="J16" s="6" t="n">
        <v>-0</v>
      </c>
      <c r="K16" s="6" t="n">
        <v>-120.61</v>
      </c>
      <c r="L16" s="6" t="n">
        <v>-0</v>
      </c>
      <c r="M16" s="6"/>
      <c r="N16" s="6" t="s">
        <f>=I16+J16+K16+L16</f>
      </c>
      <c r="O16" s="6"/>
      <c r="P16" s="16"/>
      <c r="Q16" s="16" t="s">
        <v>220</v>
      </c>
    </row>
    <row collapsed="false" customFormat="false" customHeight="false" hidden="false" ht="12.1" outlineLevel="0" r="17">
      <c r="A17" s="21" t="n">
        <v>43479.860266204</v>
      </c>
      <c r="B17" s="22" t="s">
        <v>219</v>
      </c>
      <c r="C17" s="22" t="s">
        <v>65</v>
      </c>
      <c r="D17" s="22" t="s">
        <v>219</v>
      </c>
      <c r="E17" s="22" t="s">
        <v>219</v>
      </c>
      <c r="F17" s="22" t="s">
        <v>21</v>
      </c>
      <c r="G17" s="23" t="n">
        <v>1</v>
      </c>
      <c r="H17" s="24" t="n">
        <v>1</v>
      </c>
      <c r="I17" s="24" t="n">
        <v>40424.11</v>
      </c>
      <c r="J17" s="24" t="n">
        <v>0</v>
      </c>
      <c r="K17" s="24" t="n">
        <v>-0</v>
      </c>
      <c r="L17" s="24" t="n">
        <v>-0</v>
      </c>
      <c r="M17" s="24"/>
      <c r="N17" s="6" t="s">
        <f>=I17+J17+K17+L17</f>
      </c>
      <c r="O17" s="24"/>
      <c r="P17" s="22"/>
      <c r="Q17" s="22" t="s">
        <v>220</v>
      </c>
    </row>
    <row collapsed="false" customFormat="false" customHeight="false" hidden="false" ht="12.1" outlineLevel="0" r="18">
      <c r="A18" s="25" t="n">
        <v>43479.941365741</v>
      </c>
      <c r="B18" s="26" t="s">
        <v>224</v>
      </c>
      <c r="C18" s="26" t="s">
        <v>66</v>
      </c>
      <c r="D18" s="26" t="s">
        <v>224</v>
      </c>
      <c r="E18" s="26" t="s">
        <v>224</v>
      </c>
      <c r="F18" s="26" t="s">
        <v>47</v>
      </c>
      <c r="G18" s="27" t="n">
        <v>1</v>
      </c>
      <c r="H18" s="28" t="n">
        <v>-10.34</v>
      </c>
      <c r="I18" s="28" t="n">
        <v>-10.34</v>
      </c>
      <c r="J18" s="28" t="n">
        <v>0</v>
      </c>
      <c r="K18" s="28" t="n">
        <v>-0</v>
      </c>
      <c r="L18" s="28" t="n">
        <v>-0</v>
      </c>
      <c r="M18" s="6" t="s">
        <f>=I18+J18+K18+L18</f>
      </c>
      <c r="N18" s="28"/>
      <c r="O18" s="28"/>
      <c r="P18" s="26"/>
      <c r="Q18" s="26" t="s">
        <v>220</v>
      </c>
    </row>
    <row collapsed="false" customFormat="false" customHeight="false" hidden="false" ht="12.1" outlineLevel="0" r="19">
      <c r="A19" s="29" t="n">
        <v>43480</v>
      </c>
      <c r="B19" s="30" t="s">
        <v>225</v>
      </c>
      <c r="C19" s="30" t="s">
        <v>226</v>
      </c>
      <c r="D19" s="30" t="s">
        <v>225</v>
      </c>
      <c r="E19" s="30" t="s">
        <v>225</v>
      </c>
      <c r="F19" s="30" t="s">
        <v>21</v>
      </c>
      <c r="G19" s="31" t="n">
        <v>1</v>
      </c>
      <c r="H19" s="32" t="n">
        <v>-1</v>
      </c>
      <c r="I19" s="32" t="n">
        <v>-99</v>
      </c>
      <c r="J19" s="32" t="n">
        <v>0</v>
      </c>
      <c r="K19" s="32" t="n">
        <v>-0</v>
      </c>
      <c r="L19" s="32" t="n">
        <v>-0</v>
      </c>
      <c r="M19" s="32"/>
      <c r="N19" s="6" t="s">
        <f>=I19+J19+K19+L19</f>
      </c>
      <c r="O19" s="32"/>
      <c r="P19" s="30"/>
      <c r="Q19" s="30" t="s">
        <v>220</v>
      </c>
    </row>
    <row collapsed="false" customFormat="false" customHeight="false" hidden="false" ht="12.1" outlineLevel="0" r="20">
      <c r="A20" s="25" t="n">
        <v>43490.959756944</v>
      </c>
      <c r="B20" s="26" t="s">
        <v>224</v>
      </c>
      <c r="C20" s="26" t="s">
        <v>66</v>
      </c>
      <c r="D20" s="26" t="s">
        <v>224</v>
      </c>
      <c r="E20" s="26" t="s">
        <v>224</v>
      </c>
      <c r="F20" s="26" t="s">
        <v>47</v>
      </c>
      <c r="G20" s="27" t="n">
        <v>2</v>
      </c>
      <c r="H20" s="28" t="n">
        <v>-43.49</v>
      </c>
      <c r="I20" s="28" t="n">
        <v>-91.02</v>
      </c>
      <c r="J20" s="28" t="n">
        <v>0</v>
      </c>
      <c r="K20" s="28" t="n">
        <v>-0</v>
      </c>
      <c r="L20" s="28" t="n">
        <v>-0</v>
      </c>
      <c r="M20" s="6" t="s">
        <f>=I20+J20+K20+L20</f>
      </c>
      <c r="N20" s="28"/>
      <c r="O20" s="28"/>
      <c r="P20" s="26"/>
      <c r="Q20" s="26" t="s">
        <v>220</v>
      </c>
    </row>
    <row collapsed="false" customFormat="false" customHeight="false" hidden="false" ht="12.1" outlineLevel="0" r="21">
      <c r="A21" s="25" t="n">
        <v>43493.632280093</v>
      </c>
      <c r="B21" s="26" t="s">
        <v>224</v>
      </c>
      <c r="C21" s="26" t="s">
        <v>66</v>
      </c>
      <c r="D21" s="26" t="s">
        <v>224</v>
      </c>
      <c r="E21" s="26" t="s">
        <v>224</v>
      </c>
      <c r="F21" s="26" t="s">
        <v>47</v>
      </c>
      <c r="G21" s="27" t="n">
        <v>1</v>
      </c>
      <c r="H21" s="28" t="n">
        <v>-2.73</v>
      </c>
      <c r="I21" s="28" t="n">
        <v>-2.73</v>
      </c>
      <c r="J21" s="28" t="n">
        <v>0</v>
      </c>
      <c r="K21" s="28" t="n">
        <v>-0</v>
      </c>
      <c r="L21" s="28" t="n">
        <v>-0</v>
      </c>
      <c r="M21" s="6" t="s">
        <f>=I21+J21+K21+L21</f>
      </c>
      <c r="N21" s="28"/>
      <c r="O21" s="28"/>
      <c r="P21" s="26"/>
      <c r="Q21" s="26" t="s">
        <v>220</v>
      </c>
    </row>
    <row collapsed="false" customFormat="false" customHeight="false" hidden="false" ht="12.1" outlineLevel="0" r="22">
      <c r="A22" s="25" t="n">
        <v>43514.790416667</v>
      </c>
      <c r="B22" s="26" t="s">
        <v>224</v>
      </c>
      <c r="C22" s="26" t="s">
        <v>66</v>
      </c>
      <c r="D22" s="26" t="s">
        <v>224</v>
      </c>
      <c r="E22" s="26" t="s">
        <v>224</v>
      </c>
      <c r="F22" s="26" t="s">
        <v>47</v>
      </c>
      <c r="G22" s="27" t="n">
        <v>1</v>
      </c>
      <c r="H22" s="28" t="n">
        <v>-2668.77</v>
      </c>
      <c r="I22" s="28" t="n">
        <v>-2668.77</v>
      </c>
      <c r="J22" s="28" t="n">
        <v>0</v>
      </c>
      <c r="K22" s="28" t="n">
        <v>-0</v>
      </c>
      <c r="L22" s="28" t="n">
        <v>-0</v>
      </c>
      <c r="M22" s="6" t="s">
        <f>=I22+J22+K22+L22</f>
      </c>
      <c r="N22" s="28"/>
      <c r="O22" s="28"/>
      <c r="P22" s="26"/>
      <c r="Q22" s="26" t="s">
        <v>220</v>
      </c>
    </row>
    <row collapsed="false" customFormat="false" customHeight="false" hidden="false" ht="12.1" outlineLevel="0" r="23">
      <c r="A23" s="21" t="n">
        <v>43539.831446759</v>
      </c>
      <c r="B23" s="22" t="s">
        <v>219</v>
      </c>
      <c r="C23" s="22" t="s">
        <v>65</v>
      </c>
      <c r="D23" s="22" t="s">
        <v>219</v>
      </c>
      <c r="E23" s="22" t="s">
        <v>219</v>
      </c>
      <c r="F23" s="22" t="s">
        <v>21</v>
      </c>
      <c r="G23" s="23" t="n">
        <v>1</v>
      </c>
      <c r="H23" s="24" t="n">
        <v>1</v>
      </c>
      <c r="I23" s="24" t="n">
        <v>65243.85</v>
      </c>
      <c r="J23" s="24" t="n">
        <v>0</v>
      </c>
      <c r="K23" s="24" t="n">
        <v>-0</v>
      </c>
      <c r="L23" s="24" t="n">
        <v>-0</v>
      </c>
      <c r="M23" s="24"/>
      <c r="N23" s="6" t="s">
        <f>=I23+J23+K23+L23</f>
      </c>
      <c r="O23" s="24"/>
      <c r="P23" s="22"/>
      <c r="Q23" s="22" t="s">
        <v>220</v>
      </c>
    </row>
    <row collapsed="false" customFormat="false" customHeight="false" hidden="false" ht="12.1" outlineLevel="0" r="24">
      <c r="A24" s="20" t="n">
        <v>43539.833414352</v>
      </c>
      <c r="B24" s="16" t="s">
        <v>221</v>
      </c>
      <c r="C24" s="16" t="s">
        <v>222</v>
      </c>
      <c r="D24" s="16" t="s">
        <v>150</v>
      </c>
      <c r="E24" s="16" t="s">
        <v>223</v>
      </c>
      <c r="F24" s="16" t="s">
        <v>21</v>
      </c>
      <c r="G24" s="7" t="n">
        <v>1000</v>
      </c>
      <c r="H24" s="6" t="n">
        <v>64.95</v>
      </c>
      <c r="I24" s="6" t="n">
        <v>-64950</v>
      </c>
      <c r="J24" s="6" t="n">
        <v>-0</v>
      </c>
      <c r="K24" s="6" t="n">
        <v>-194.85</v>
      </c>
      <c r="L24" s="6" t="n">
        <v>-0</v>
      </c>
      <c r="M24" s="6"/>
      <c r="N24" s="6" t="s">
        <f>=I24+J24+K24+L24</f>
      </c>
      <c r="O24" s="6"/>
      <c r="P24" s="16"/>
      <c r="Q24" s="16" t="s">
        <v>220</v>
      </c>
    </row>
    <row collapsed="false" customFormat="false" customHeight="false" hidden="false" ht="12.1" outlineLevel="0" r="25">
      <c r="A25" s="29" t="n">
        <v>43542</v>
      </c>
      <c r="B25" s="30" t="s">
        <v>225</v>
      </c>
      <c r="C25" s="30" t="s">
        <v>226</v>
      </c>
      <c r="D25" s="30" t="s">
        <v>225</v>
      </c>
      <c r="E25" s="30" t="s">
        <v>225</v>
      </c>
      <c r="F25" s="30" t="s">
        <v>21</v>
      </c>
      <c r="G25" s="31" t="n">
        <v>1</v>
      </c>
      <c r="H25" s="32" t="n">
        <v>-1</v>
      </c>
      <c r="I25" s="32" t="n">
        <v>-99</v>
      </c>
      <c r="J25" s="32" t="n">
        <v>0</v>
      </c>
      <c r="K25" s="32" t="n">
        <v>-0</v>
      </c>
      <c r="L25" s="32" t="n">
        <v>-0</v>
      </c>
      <c r="M25" s="32"/>
      <c r="N25" s="6" t="s">
        <f>=I25+J25+K25+L25</f>
      </c>
      <c r="O25" s="32"/>
      <c r="P25" s="30"/>
      <c r="Q25" s="30" t="s">
        <v>220</v>
      </c>
    </row>
    <row collapsed="false" customFormat="false" customHeight="false" hidden="false" ht="12.1" outlineLevel="0" r="26">
      <c r="A26" s="29" t="n">
        <v>43640</v>
      </c>
      <c r="B26" s="30" t="s">
        <v>225</v>
      </c>
      <c r="C26" s="30" t="s">
        <v>227</v>
      </c>
      <c r="D26" s="30" t="s">
        <v>225</v>
      </c>
      <c r="E26" s="30" t="s">
        <v>225</v>
      </c>
      <c r="F26" s="30" t="s">
        <v>21</v>
      </c>
      <c r="G26" s="31" t="n">
        <v>1</v>
      </c>
      <c r="H26" s="32" t="n">
        <v>-175</v>
      </c>
      <c r="I26" s="32" t="n">
        <v>-175</v>
      </c>
      <c r="J26" s="32" t="n">
        <v>0</v>
      </c>
      <c r="K26" s="32" t="n">
        <v>-0</v>
      </c>
      <c r="L26" s="32" t="n">
        <v>-0</v>
      </c>
      <c r="M26" s="32"/>
      <c r="N26" s="6" t="s">
        <f>=I26+J26+K26+L26</f>
      </c>
      <c r="O26" s="32"/>
      <c r="P26" s="30"/>
      <c r="Q26" s="30" t="s">
        <v>228</v>
      </c>
    </row>
    <row collapsed="false" customFormat="false" customHeight="false" hidden="false" ht="12.1" outlineLevel="0" r="27">
      <c r="A27" s="21" t="n">
        <v>43640</v>
      </c>
      <c r="B27" s="22" t="s">
        <v>219</v>
      </c>
      <c r="C27" s="22" t="s">
        <v>67</v>
      </c>
      <c r="D27" s="22" t="s">
        <v>219</v>
      </c>
      <c r="E27" s="22" t="s">
        <v>219</v>
      </c>
      <c r="F27" s="22" t="s">
        <v>21</v>
      </c>
      <c r="G27" s="23" t="n">
        <v>2</v>
      </c>
      <c r="H27" s="24" t="n">
        <v>25500</v>
      </c>
      <c r="I27" s="24" t="n">
        <v>51000</v>
      </c>
      <c r="J27" s="24" t="n">
        <v>0</v>
      </c>
      <c r="K27" s="24" t="n">
        <v>-0</v>
      </c>
      <c r="L27" s="24" t="n">
        <v>-0</v>
      </c>
      <c r="M27" s="24"/>
      <c r="N27" s="6" t="s">
        <f>=I27+J27+K27+L27</f>
      </c>
      <c r="O27" s="24"/>
      <c r="P27" s="22"/>
      <c r="Q27" s="22" t="s">
        <v>228</v>
      </c>
    </row>
    <row collapsed="false" customFormat="false" customHeight="false" hidden="false" ht="12.1" outlineLevel="0" r="28">
      <c r="A28" s="20" t="n">
        <v>43640.665868056</v>
      </c>
      <c r="B28" s="16" t="s">
        <v>154</v>
      </c>
      <c r="C28" s="16" t="s">
        <v>229</v>
      </c>
      <c r="D28" s="16" t="s">
        <v>150</v>
      </c>
      <c r="E28" s="16" t="s">
        <v>230</v>
      </c>
      <c r="F28" s="16" t="s">
        <v>21</v>
      </c>
      <c r="G28" s="7" t="n">
        <v>49</v>
      </c>
      <c r="H28" s="6" t="n">
        <v>99.42</v>
      </c>
      <c r="I28" s="6" t="n">
        <v>-48715.8</v>
      </c>
      <c r="J28" s="6" t="n">
        <v>-1174.53</v>
      </c>
      <c r="K28" s="6" t="n">
        <v>-27.77</v>
      </c>
      <c r="L28" s="6" t="n">
        <v>-0</v>
      </c>
      <c r="M28" s="6"/>
      <c r="N28" s="6" t="s">
        <f>=I28+J28+K28+L28</f>
      </c>
      <c r="O28" s="6"/>
      <c r="P28" s="16"/>
      <c r="Q28" s="16" t="s">
        <v>228</v>
      </c>
    </row>
    <row collapsed="false" customFormat="false" customHeight="false" hidden="false" ht="12.1" outlineLevel="0" r="29">
      <c r="A29" s="21" t="n">
        <v>43647</v>
      </c>
      <c r="B29" s="22" t="s">
        <v>219</v>
      </c>
      <c r="C29" s="22" t="s">
        <v>68</v>
      </c>
      <c r="D29" s="22" t="s">
        <v>219</v>
      </c>
      <c r="E29" s="22" t="s">
        <v>219</v>
      </c>
      <c r="F29" s="22" t="s">
        <v>21</v>
      </c>
      <c r="G29" s="23" t="n">
        <v>1</v>
      </c>
      <c r="H29" s="24" t="n">
        <v>7000</v>
      </c>
      <c r="I29" s="24" t="n">
        <v>7000</v>
      </c>
      <c r="J29" s="24" t="n">
        <v>0</v>
      </c>
      <c r="K29" s="24" t="n">
        <v>-0</v>
      </c>
      <c r="L29" s="24" t="n">
        <v>-0</v>
      </c>
      <c r="M29" s="24"/>
      <c r="N29" s="6" t="s">
        <f>=I29+J29+K29+L29</f>
      </c>
      <c r="O29" s="24"/>
      <c r="P29" s="22"/>
      <c r="Q29" s="22" t="s">
        <v>228</v>
      </c>
    </row>
    <row collapsed="false" customFormat="false" customHeight="false" hidden="false" ht="12.1" outlineLevel="0" r="30">
      <c r="A30" s="29" t="n">
        <v>43648</v>
      </c>
      <c r="B30" s="30" t="s">
        <v>225</v>
      </c>
      <c r="C30" s="30" t="s">
        <v>227</v>
      </c>
      <c r="D30" s="30" t="s">
        <v>225</v>
      </c>
      <c r="E30" s="30" t="s">
        <v>225</v>
      </c>
      <c r="F30" s="30" t="s">
        <v>21</v>
      </c>
      <c r="G30" s="31" t="n">
        <v>1</v>
      </c>
      <c r="H30" s="32" t="n">
        <v>-175</v>
      </c>
      <c r="I30" s="32" t="n">
        <v>-175</v>
      </c>
      <c r="J30" s="32" t="n">
        <v>0</v>
      </c>
      <c r="K30" s="32" t="n">
        <v>-0</v>
      </c>
      <c r="L30" s="32" t="n">
        <v>-0</v>
      </c>
      <c r="M30" s="32"/>
      <c r="N30" s="6" t="s">
        <f>=I30+J30+K30+L30</f>
      </c>
      <c r="O30" s="32"/>
      <c r="P30" s="30"/>
      <c r="Q30" s="30" t="s">
        <v>228</v>
      </c>
    </row>
    <row collapsed="false" customFormat="false" customHeight="false" hidden="false" ht="12.1" outlineLevel="0" r="31">
      <c r="A31" s="20" t="n">
        <v>43648.725127315</v>
      </c>
      <c r="B31" s="16" t="s">
        <v>154</v>
      </c>
      <c r="C31" s="16" t="s">
        <v>229</v>
      </c>
      <c r="D31" s="16" t="s">
        <v>150</v>
      </c>
      <c r="E31" s="16" t="s">
        <v>230</v>
      </c>
      <c r="F31" s="16" t="s">
        <v>21</v>
      </c>
      <c r="G31" s="7" t="n">
        <v>7</v>
      </c>
      <c r="H31" s="6" t="n">
        <v>99.51</v>
      </c>
      <c r="I31" s="6" t="n">
        <v>-6965.7</v>
      </c>
      <c r="J31" s="6" t="n">
        <v>-178.5</v>
      </c>
      <c r="K31" s="6" t="n">
        <v>-3.97</v>
      </c>
      <c r="L31" s="6" t="n">
        <v>-0</v>
      </c>
      <c r="M31" s="6"/>
      <c r="N31" s="6" t="s">
        <f>=I31+J31+K31+L31</f>
      </c>
      <c r="O31" s="6"/>
      <c r="P31" s="16"/>
      <c r="Q31" s="16" t="s">
        <v>228</v>
      </c>
    </row>
    <row collapsed="false" customFormat="false" customHeight="false" hidden="false" ht="12.1" outlineLevel="0" r="32">
      <c r="A32" s="21" t="n">
        <v>43654</v>
      </c>
      <c r="B32" s="22" t="s">
        <v>219</v>
      </c>
      <c r="C32" s="22" t="s">
        <v>69</v>
      </c>
      <c r="D32" s="22" t="s">
        <v>219</v>
      </c>
      <c r="E32" s="22" t="s">
        <v>219</v>
      </c>
      <c r="F32" s="22" t="s">
        <v>21</v>
      </c>
      <c r="G32" s="23" t="n">
        <v>1</v>
      </c>
      <c r="H32" s="24" t="n">
        <v>7000</v>
      </c>
      <c r="I32" s="24" t="n">
        <v>7000</v>
      </c>
      <c r="J32" s="24" t="n">
        <v>0</v>
      </c>
      <c r="K32" s="24" t="n">
        <v>-0</v>
      </c>
      <c r="L32" s="24" t="n">
        <v>-0</v>
      </c>
      <c r="M32" s="24"/>
      <c r="N32" s="6" t="s">
        <f>=I32+J32+K32+L32</f>
      </c>
      <c r="O32" s="24"/>
      <c r="P32" s="22"/>
      <c r="Q32" s="22" t="s">
        <v>228</v>
      </c>
    </row>
    <row collapsed="false" customFormat="false" customHeight="false" hidden="false" ht="12.1" outlineLevel="0" r="33">
      <c r="A33" s="20" t="n">
        <v>43654.777152778</v>
      </c>
      <c r="B33" s="16" t="s">
        <v>154</v>
      </c>
      <c r="C33" s="16" t="s">
        <v>229</v>
      </c>
      <c r="D33" s="16" t="s">
        <v>150</v>
      </c>
      <c r="E33" s="16" t="s">
        <v>230</v>
      </c>
      <c r="F33" s="16" t="s">
        <v>21</v>
      </c>
      <c r="G33" s="7" t="n">
        <v>7</v>
      </c>
      <c r="H33" s="6" t="n">
        <v>99.71</v>
      </c>
      <c r="I33" s="6" t="n">
        <v>-6979.7</v>
      </c>
      <c r="J33" s="6" t="n">
        <v>-186.55</v>
      </c>
      <c r="K33" s="6" t="n">
        <v>-3.98</v>
      </c>
      <c r="L33" s="6" t="n">
        <v>-0</v>
      </c>
      <c r="M33" s="6"/>
      <c r="N33" s="6" t="s">
        <f>=I33+J33+K33+L33</f>
      </c>
      <c r="O33" s="6"/>
      <c r="P33" s="16"/>
      <c r="Q33" s="16" t="s">
        <v>228</v>
      </c>
    </row>
    <row collapsed="false" customFormat="false" customHeight="false" hidden="false" ht="12.1" outlineLevel="0" r="34">
      <c r="A34" s="21" t="n">
        <v>43661</v>
      </c>
      <c r="B34" s="22" t="s">
        <v>219</v>
      </c>
      <c r="C34" s="22" t="s">
        <v>70</v>
      </c>
      <c r="D34" s="22" t="s">
        <v>219</v>
      </c>
      <c r="E34" s="22" t="s">
        <v>219</v>
      </c>
      <c r="F34" s="22" t="s">
        <v>21</v>
      </c>
      <c r="G34" s="23" t="n">
        <v>1</v>
      </c>
      <c r="H34" s="24" t="n">
        <v>7000</v>
      </c>
      <c r="I34" s="24" t="n">
        <v>7000</v>
      </c>
      <c r="J34" s="24" t="n">
        <v>0</v>
      </c>
      <c r="K34" s="24" t="n">
        <v>-0</v>
      </c>
      <c r="L34" s="24" t="n">
        <v>-0</v>
      </c>
      <c r="M34" s="24"/>
      <c r="N34" s="6" t="s">
        <f>=I34+J34+K34+L34</f>
      </c>
      <c r="O34" s="24"/>
      <c r="P34" s="22"/>
      <c r="Q34" s="22" t="s">
        <v>228</v>
      </c>
    </row>
    <row collapsed="false" customFormat="false" customHeight="false" hidden="false" ht="12.1" outlineLevel="0" r="35">
      <c r="A35" s="20" t="n">
        <v>43662.451516204</v>
      </c>
      <c r="B35" s="16" t="s">
        <v>154</v>
      </c>
      <c r="C35" s="16" t="s">
        <v>229</v>
      </c>
      <c r="D35" s="16" t="s">
        <v>150</v>
      </c>
      <c r="E35" s="16" t="s">
        <v>230</v>
      </c>
      <c r="F35" s="16" t="s">
        <v>21</v>
      </c>
      <c r="G35" s="7" t="n">
        <v>7</v>
      </c>
      <c r="H35" s="6" t="n">
        <v>99.82</v>
      </c>
      <c r="I35" s="6" t="n">
        <v>-6987.4</v>
      </c>
      <c r="J35" s="6" t="n">
        <v>-197.33</v>
      </c>
      <c r="K35" s="6" t="n">
        <v>-3.98</v>
      </c>
      <c r="L35" s="6" t="n">
        <v>-0</v>
      </c>
      <c r="M35" s="6"/>
      <c r="N35" s="6" t="s">
        <f>=I35+J35+K35+L35</f>
      </c>
      <c r="O35" s="6"/>
      <c r="P35" s="16"/>
      <c r="Q35" s="16" t="s">
        <v>228</v>
      </c>
    </row>
    <row collapsed="false" customFormat="false" customHeight="false" hidden="false" ht="12.1" outlineLevel="0" r="36">
      <c r="A36" s="21" t="n">
        <v>43668</v>
      </c>
      <c r="B36" s="22" t="s">
        <v>219</v>
      </c>
      <c r="C36" s="22" t="s">
        <v>71</v>
      </c>
      <c r="D36" s="22" t="s">
        <v>219</v>
      </c>
      <c r="E36" s="22" t="s">
        <v>219</v>
      </c>
      <c r="F36" s="22" t="s">
        <v>21</v>
      </c>
      <c r="G36" s="23" t="n">
        <v>1</v>
      </c>
      <c r="H36" s="24" t="n">
        <v>7000</v>
      </c>
      <c r="I36" s="24" t="n">
        <v>7000</v>
      </c>
      <c r="J36" s="24" t="n">
        <v>0</v>
      </c>
      <c r="K36" s="24" t="n">
        <v>-0</v>
      </c>
      <c r="L36" s="24" t="n">
        <v>-0</v>
      </c>
      <c r="M36" s="24"/>
      <c r="N36" s="6" t="s">
        <f>=I36+J36+K36+L36</f>
      </c>
      <c r="O36" s="24"/>
      <c r="P36" s="22"/>
      <c r="Q36" s="22" t="s">
        <v>228</v>
      </c>
    </row>
    <row collapsed="false" customFormat="false" customHeight="false" hidden="false" ht="12.1" outlineLevel="0" r="37">
      <c r="A37" s="20" t="n">
        <v>43668.585486111</v>
      </c>
      <c r="B37" s="16" t="s">
        <v>154</v>
      </c>
      <c r="C37" s="16" t="s">
        <v>229</v>
      </c>
      <c r="D37" s="16" t="s">
        <v>150</v>
      </c>
      <c r="E37" s="16" t="s">
        <v>230</v>
      </c>
      <c r="F37" s="16" t="s">
        <v>21</v>
      </c>
      <c r="G37" s="7" t="n">
        <v>7</v>
      </c>
      <c r="H37" s="6" t="n">
        <v>99.985</v>
      </c>
      <c r="I37" s="6" t="n">
        <v>-6998.95</v>
      </c>
      <c r="J37" s="6" t="n">
        <v>-205.38</v>
      </c>
      <c r="K37" s="6" t="n">
        <v>-3.99</v>
      </c>
      <c r="L37" s="6" t="n">
        <v>-0</v>
      </c>
      <c r="M37" s="6"/>
      <c r="N37" s="6" t="s">
        <f>=I37+J37+K37+L37</f>
      </c>
      <c r="O37" s="6"/>
      <c r="P37" s="16"/>
      <c r="Q37" s="16" t="s">
        <v>228</v>
      </c>
    </row>
    <row collapsed="false" customFormat="false" customHeight="false" hidden="false" ht="12.1" outlineLevel="0" r="38">
      <c r="A38" s="21" t="n">
        <v>43675</v>
      </c>
      <c r="B38" s="22" t="s">
        <v>219</v>
      </c>
      <c r="C38" s="22" t="s">
        <v>72</v>
      </c>
      <c r="D38" s="22" t="s">
        <v>219</v>
      </c>
      <c r="E38" s="22" t="s">
        <v>219</v>
      </c>
      <c r="F38" s="22" t="s">
        <v>21</v>
      </c>
      <c r="G38" s="23" t="n">
        <v>2</v>
      </c>
      <c r="H38" s="24" t="n">
        <v>4000</v>
      </c>
      <c r="I38" s="24" t="n">
        <v>8000</v>
      </c>
      <c r="J38" s="24" t="n">
        <v>0</v>
      </c>
      <c r="K38" s="24" t="n">
        <v>-0</v>
      </c>
      <c r="L38" s="24" t="n">
        <v>-0</v>
      </c>
      <c r="M38" s="24"/>
      <c r="N38" s="6" t="s">
        <f>=I38+J38+K38+L38</f>
      </c>
      <c r="O38" s="24"/>
      <c r="P38" s="22"/>
      <c r="Q38" s="22" t="s">
        <v>228</v>
      </c>
    </row>
    <row collapsed="false" customFormat="false" customHeight="false" hidden="false" ht="12.1" outlineLevel="0" r="39">
      <c r="A39" s="20" t="n">
        <v>43675.5990625</v>
      </c>
      <c r="B39" s="16" t="s">
        <v>154</v>
      </c>
      <c r="C39" s="16" t="s">
        <v>229</v>
      </c>
      <c r="D39" s="16" t="s">
        <v>150</v>
      </c>
      <c r="E39" s="16" t="s">
        <v>230</v>
      </c>
      <c r="F39" s="16" t="s">
        <v>21</v>
      </c>
      <c r="G39" s="7" t="n">
        <v>7</v>
      </c>
      <c r="H39" s="6" t="n">
        <v>100.211</v>
      </c>
      <c r="I39" s="6" t="n">
        <v>-7014.77</v>
      </c>
      <c r="J39" s="6" t="n">
        <v>-214.76</v>
      </c>
      <c r="K39" s="6" t="n">
        <v>-4</v>
      </c>
      <c r="L39" s="6" t="n">
        <v>-0</v>
      </c>
      <c r="M39" s="6"/>
      <c r="N39" s="6" t="s">
        <f>=I39+J39+K39+L39</f>
      </c>
      <c r="O39" s="6"/>
      <c r="P39" s="16"/>
      <c r="Q39" s="16" t="s">
        <v>228</v>
      </c>
    </row>
    <row collapsed="false" customFormat="false" customHeight="false" hidden="false" ht="12.1" outlineLevel="0" r="40">
      <c r="A40" s="29" t="n">
        <v>43682</v>
      </c>
      <c r="B40" s="30" t="s">
        <v>225</v>
      </c>
      <c r="C40" s="30" t="s">
        <v>227</v>
      </c>
      <c r="D40" s="30" t="s">
        <v>225</v>
      </c>
      <c r="E40" s="30" t="s">
        <v>225</v>
      </c>
      <c r="F40" s="30" t="s">
        <v>21</v>
      </c>
      <c r="G40" s="31" t="n">
        <v>1</v>
      </c>
      <c r="H40" s="32" t="n">
        <v>-175</v>
      </c>
      <c r="I40" s="32" t="n">
        <v>-175</v>
      </c>
      <c r="J40" s="32" t="n">
        <v>0</v>
      </c>
      <c r="K40" s="32" t="n">
        <v>-0</v>
      </c>
      <c r="L40" s="32" t="n">
        <v>-0</v>
      </c>
      <c r="M40" s="32"/>
      <c r="N40" s="6" t="s">
        <f>=I40+J40+K40+L40</f>
      </c>
      <c r="O40" s="32"/>
      <c r="P40" s="30"/>
      <c r="Q40" s="30" t="s">
        <v>228</v>
      </c>
    </row>
    <row collapsed="false" customFormat="false" customHeight="false" hidden="false" ht="12.1" outlineLevel="0" r="41">
      <c r="A41" s="21" t="n">
        <v>43682</v>
      </c>
      <c r="B41" s="22" t="s">
        <v>219</v>
      </c>
      <c r="C41" s="22" t="s">
        <v>73</v>
      </c>
      <c r="D41" s="22" t="s">
        <v>219</v>
      </c>
      <c r="E41" s="22" t="s">
        <v>219</v>
      </c>
      <c r="F41" s="22" t="s">
        <v>21</v>
      </c>
      <c r="G41" s="23" t="n">
        <v>1</v>
      </c>
      <c r="H41" s="24" t="n">
        <v>7000</v>
      </c>
      <c r="I41" s="24" t="n">
        <v>7000</v>
      </c>
      <c r="J41" s="24" t="n">
        <v>0</v>
      </c>
      <c r="K41" s="24" t="n">
        <v>-0</v>
      </c>
      <c r="L41" s="24" t="n">
        <v>-0</v>
      </c>
      <c r="M41" s="24"/>
      <c r="N41" s="6" t="s">
        <f>=I41+J41+K41+L41</f>
      </c>
      <c r="O41" s="24"/>
      <c r="P41" s="22"/>
      <c r="Q41" s="22" t="s">
        <v>228</v>
      </c>
    </row>
    <row collapsed="false" customFormat="false" customHeight="false" hidden="false" ht="12.1" outlineLevel="0" r="42">
      <c r="A42" s="20" t="n">
        <v>43682.624293981</v>
      </c>
      <c r="B42" s="16" t="s">
        <v>154</v>
      </c>
      <c r="C42" s="16" t="s">
        <v>229</v>
      </c>
      <c r="D42" s="16" t="s">
        <v>150</v>
      </c>
      <c r="E42" s="16" t="s">
        <v>230</v>
      </c>
      <c r="F42" s="16" t="s">
        <v>21</v>
      </c>
      <c r="G42" s="7" t="n">
        <v>7</v>
      </c>
      <c r="H42" s="6" t="n">
        <v>99.97</v>
      </c>
      <c r="I42" s="6" t="n">
        <v>-6997.9</v>
      </c>
      <c r="J42" s="6" t="n">
        <v>-224.14</v>
      </c>
      <c r="K42" s="6" t="n">
        <v>-3.99</v>
      </c>
      <c r="L42" s="6" t="n">
        <v>-0</v>
      </c>
      <c r="M42" s="6"/>
      <c r="N42" s="6" t="s">
        <f>=I42+J42+K42+L42</f>
      </c>
      <c r="O42" s="6"/>
      <c r="P42" s="16"/>
      <c r="Q42" s="16" t="s">
        <v>228</v>
      </c>
    </row>
    <row collapsed="false" customFormat="false" customHeight="false" hidden="false" ht="12.1" outlineLevel="0" r="43">
      <c r="A43" s="21" t="n">
        <v>43689</v>
      </c>
      <c r="B43" s="22" t="s">
        <v>219</v>
      </c>
      <c r="C43" s="22" t="s">
        <v>74</v>
      </c>
      <c r="D43" s="22" t="s">
        <v>219</v>
      </c>
      <c r="E43" s="22" t="s">
        <v>219</v>
      </c>
      <c r="F43" s="22" t="s">
        <v>21</v>
      </c>
      <c r="G43" s="23" t="n">
        <v>1</v>
      </c>
      <c r="H43" s="24" t="n">
        <v>7000</v>
      </c>
      <c r="I43" s="24" t="n">
        <v>7000</v>
      </c>
      <c r="J43" s="24" t="n">
        <v>0</v>
      </c>
      <c r="K43" s="24" t="n">
        <v>-0</v>
      </c>
      <c r="L43" s="24" t="n">
        <v>-0</v>
      </c>
      <c r="M43" s="24"/>
      <c r="N43" s="6" t="s">
        <f>=I43+J43+K43+L43</f>
      </c>
      <c r="O43" s="24"/>
      <c r="P43" s="22"/>
      <c r="Q43" s="22" t="s">
        <v>228</v>
      </c>
    </row>
    <row collapsed="false" customFormat="false" customHeight="false" hidden="false" ht="12.1" outlineLevel="0" r="44">
      <c r="A44" s="20" t="n">
        <v>43689.569479167</v>
      </c>
      <c r="B44" s="16" t="s">
        <v>154</v>
      </c>
      <c r="C44" s="16" t="s">
        <v>229</v>
      </c>
      <c r="D44" s="16" t="s">
        <v>150</v>
      </c>
      <c r="E44" s="16" t="s">
        <v>230</v>
      </c>
      <c r="F44" s="16" t="s">
        <v>21</v>
      </c>
      <c r="G44" s="7" t="n">
        <v>14</v>
      </c>
      <c r="H44" s="6" t="n">
        <v>100.1335</v>
      </c>
      <c r="I44" s="6" t="n">
        <v>-14018.69</v>
      </c>
      <c r="J44" s="6" t="n">
        <v>-467.18</v>
      </c>
      <c r="K44" s="6" t="n">
        <v>-8</v>
      </c>
      <c r="L44" s="6" t="n">
        <v>-0</v>
      </c>
      <c r="M44" s="6"/>
      <c r="N44" s="6" t="s">
        <f>=I44+J44+K44+L44</f>
      </c>
      <c r="O44" s="6"/>
      <c r="P44" s="16"/>
      <c r="Q44" s="16" t="s">
        <v>228</v>
      </c>
    </row>
    <row collapsed="false" customFormat="false" customHeight="false" hidden="false" ht="12.1" outlineLevel="0" r="45">
      <c r="A45" s="33" t="n">
        <v>43689.750150463</v>
      </c>
      <c r="B45" s="34" t="s">
        <v>154</v>
      </c>
      <c r="C45" s="34" t="s">
        <v>229</v>
      </c>
      <c r="D45" s="34" t="s">
        <v>151</v>
      </c>
      <c r="E45" s="34" t="s">
        <v>230</v>
      </c>
      <c r="F45" s="34" t="s">
        <v>21</v>
      </c>
      <c r="G45" s="35" t="n">
        <v>-7</v>
      </c>
      <c r="H45" s="36" t="n">
        <v>100.125</v>
      </c>
      <c r="I45" s="36" t="n">
        <v>7008.75</v>
      </c>
      <c r="J45" s="36" t="n">
        <v>233.59</v>
      </c>
      <c r="K45" s="36" t="n">
        <v>-3.99</v>
      </c>
      <c r="L45" s="36" t="n">
        <v>-0</v>
      </c>
      <c r="M45" s="36"/>
      <c r="N45" s="6" t="s">
        <f>=I45+J45+K45+L45</f>
      </c>
      <c r="O45" s="36"/>
      <c r="P45" s="34"/>
      <c r="Q45" s="34" t="s">
        <v>228</v>
      </c>
    </row>
    <row collapsed="false" customFormat="false" customHeight="false" hidden="false" ht="12.1" outlineLevel="0" r="46">
      <c r="A46" s="21" t="n">
        <v>43696</v>
      </c>
      <c r="B46" s="22" t="s">
        <v>219</v>
      </c>
      <c r="C46" s="22" t="s">
        <v>75</v>
      </c>
      <c r="D46" s="22" t="s">
        <v>219</v>
      </c>
      <c r="E46" s="22" t="s">
        <v>219</v>
      </c>
      <c r="F46" s="22" t="s">
        <v>21</v>
      </c>
      <c r="G46" s="23" t="n">
        <v>1</v>
      </c>
      <c r="H46" s="24" t="n">
        <v>7000</v>
      </c>
      <c r="I46" s="24" t="n">
        <v>7000</v>
      </c>
      <c r="J46" s="24" t="n">
        <v>0</v>
      </c>
      <c r="K46" s="24" t="n">
        <v>-0</v>
      </c>
      <c r="L46" s="24" t="n">
        <v>-0</v>
      </c>
      <c r="M46" s="24"/>
      <c r="N46" s="6" t="s">
        <f>=I46+J46+K46+L46</f>
      </c>
      <c r="O46" s="24"/>
      <c r="P46" s="22"/>
      <c r="Q46" s="22" t="s">
        <v>228</v>
      </c>
    </row>
    <row collapsed="false" customFormat="false" customHeight="false" hidden="false" ht="12.1" outlineLevel="0" r="47">
      <c r="A47" s="20" t="n">
        <v>43696.47380787</v>
      </c>
      <c r="B47" s="16" t="s">
        <v>154</v>
      </c>
      <c r="C47" s="16" t="s">
        <v>229</v>
      </c>
      <c r="D47" s="16" t="s">
        <v>150</v>
      </c>
      <c r="E47" s="16" t="s">
        <v>230</v>
      </c>
      <c r="F47" s="16" t="s">
        <v>21</v>
      </c>
      <c r="G47" s="7" t="n">
        <v>553</v>
      </c>
      <c r="H47" s="6" t="n">
        <v>100.155</v>
      </c>
      <c r="I47" s="6" t="n">
        <v>-553857.15</v>
      </c>
      <c r="J47" s="6" t="n">
        <v>-19194.63</v>
      </c>
      <c r="K47" s="6" t="n">
        <v>-315.69</v>
      </c>
      <c r="L47" s="6" t="n">
        <v>-0</v>
      </c>
      <c r="M47" s="6"/>
      <c r="N47" s="6" t="s">
        <f>=I47+J47+K47+L47</f>
      </c>
      <c r="O47" s="6"/>
      <c r="P47" s="16"/>
      <c r="Q47" s="16" t="s">
        <v>228</v>
      </c>
    </row>
    <row collapsed="false" customFormat="false" customHeight="false" hidden="false" ht="12.1" outlineLevel="0" r="48">
      <c r="A48" s="29" t="n">
        <v>43697</v>
      </c>
      <c r="B48" s="30" t="s">
        <v>225</v>
      </c>
      <c r="C48" s="30" t="s">
        <v>231</v>
      </c>
      <c r="D48" s="30" t="s">
        <v>225</v>
      </c>
      <c r="E48" s="30" t="s">
        <v>225</v>
      </c>
      <c r="F48" s="30" t="s">
        <v>21</v>
      </c>
      <c r="G48" s="31" t="n">
        <v>1</v>
      </c>
      <c r="H48" s="32" t="n">
        <v>-254.81</v>
      </c>
      <c r="I48" s="32" t="n">
        <v>-254.81</v>
      </c>
      <c r="J48" s="32" t="n">
        <v>0</v>
      </c>
      <c r="K48" s="32" t="n">
        <v>-0</v>
      </c>
      <c r="L48" s="32" t="n">
        <v>-0</v>
      </c>
      <c r="M48" s="32"/>
      <c r="N48" s="6" t="s">
        <f>=I48+J48+K48+L48</f>
      </c>
      <c r="O48" s="32"/>
      <c r="P48" s="30"/>
      <c r="Q48" s="30" t="s">
        <v>228</v>
      </c>
    </row>
    <row collapsed="false" customFormat="false" customHeight="false" hidden="false" ht="12.1" outlineLevel="0" r="49">
      <c r="A49" s="33" t="n">
        <v>43697.45587963</v>
      </c>
      <c r="B49" s="34" t="s">
        <v>154</v>
      </c>
      <c r="C49" s="34" t="s">
        <v>229</v>
      </c>
      <c r="D49" s="34" t="s">
        <v>151</v>
      </c>
      <c r="E49" s="34" t="s">
        <v>230</v>
      </c>
      <c r="F49" s="34" t="s">
        <v>21</v>
      </c>
      <c r="G49" s="35" t="n">
        <v>-597</v>
      </c>
      <c r="H49" s="36" t="n">
        <v>100.19888274707</v>
      </c>
      <c r="I49" s="36" t="n">
        <v>598187.33</v>
      </c>
      <c r="J49" s="36" t="n">
        <v>0</v>
      </c>
      <c r="K49" s="36" t="n">
        <v>-340.96</v>
      </c>
      <c r="L49" s="36" t="n">
        <v>-0</v>
      </c>
      <c r="M49" s="36"/>
      <c r="N49" s="6" t="s">
        <f>=I49+J49+K49+L49</f>
      </c>
      <c r="O49" s="36"/>
      <c r="P49" s="34"/>
      <c r="Q49" s="34" t="s">
        <v>228</v>
      </c>
    </row>
    <row collapsed="false" customFormat="false" customHeight="false" hidden="false" ht="12.1" outlineLevel="0" r="50">
      <c r="A50" s="21" t="n">
        <v>43698</v>
      </c>
      <c r="B50" s="22" t="s">
        <v>232</v>
      </c>
      <c r="C50" s="22" t="s">
        <v>233</v>
      </c>
      <c r="D50" s="22" t="s">
        <v>232</v>
      </c>
      <c r="E50" s="22" t="s">
        <v>232</v>
      </c>
      <c r="F50" s="22" t="s">
        <v>21</v>
      </c>
      <c r="G50" s="23" t="n">
        <v>1</v>
      </c>
      <c r="H50" s="24" t="n">
        <v>22719.9</v>
      </c>
      <c r="I50" s="24" t="n">
        <v>22719.9</v>
      </c>
      <c r="J50" s="24" t="n">
        <v>0</v>
      </c>
      <c r="K50" s="24" t="n">
        <v>-0</v>
      </c>
      <c r="L50" s="24" t="n">
        <v>-0</v>
      </c>
      <c r="M50" s="24"/>
      <c r="N50" s="6" t="s">
        <f>=I50+J50+K50+L50</f>
      </c>
      <c r="O50" s="24"/>
      <c r="P50" s="22"/>
      <c r="Q50" s="22" t="s">
        <v>228</v>
      </c>
    </row>
    <row collapsed="false" customFormat="false" customHeight="false" hidden="false" ht="12.1" outlineLevel="0" r="51">
      <c r="A51" s="20" t="n">
        <v>43699.43119213</v>
      </c>
      <c r="B51" s="16" t="s">
        <v>154</v>
      </c>
      <c r="C51" s="16" t="s">
        <v>229</v>
      </c>
      <c r="D51" s="16" t="s">
        <v>150</v>
      </c>
      <c r="E51" s="16" t="s">
        <v>230</v>
      </c>
      <c r="F51" s="16" t="s">
        <v>21</v>
      </c>
      <c r="G51" s="7" t="n">
        <v>53</v>
      </c>
      <c r="H51" s="6" t="n">
        <v>100.307</v>
      </c>
      <c r="I51" s="6" t="n">
        <v>-53162.71</v>
      </c>
      <c r="J51" s="6" t="n">
        <v>-20.14</v>
      </c>
      <c r="K51" s="6" t="n">
        <v>-30.3</v>
      </c>
      <c r="L51" s="6" t="n">
        <v>-0</v>
      </c>
      <c r="M51" s="6"/>
      <c r="N51" s="6" t="s">
        <f>=I51+J51+K51+L51</f>
      </c>
      <c r="O51" s="6"/>
      <c r="P51" s="16"/>
      <c r="Q51" s="16" t="s">
        <v>228</v>
      </c>
    </row>
    <row collapsed="false" customFormat="false" customHeight="false" hidden="false" ht="12.1" outlineLevel="0" r="52">
      <c r="A52" s="21" t="n">
        <v>43703</v>
      </c>
      <c r="B52" s="22" t="s">
        <v>219</v>
      </c>
      <c r="C52" s="22" t="s">
        <v>77</v>
      </c>
      <c r="D52" s="22" t="s">
        <v>219</v>
      </c>
      <c r="E52" s="22" t="s">
        <v>219</v>
      </c>
      <c r="F52" s="22" t="s">
        <v>21</v>
      </c>
      <c r="G52" s="23" t="n">
        <v>1</v>
      </c>
      <c r="H52" s="24" t="n">
        <v>7000</v>
      </c>
      <c r="I52" s="24" t="n">
        <v>7000</v>
      </c>
      <c r="J52" s="24" t="n">
        <v>0</v>
      </c>
      <c r="K52" s="24" t="n">
        <v>-0</v>
      </c>
      <c r="L52" s="24" t="n">
        <v>-0</v>
      </c>
      <c r="M52" s="24"/>
      <c r="N52" s="6" t="s">
        <f>=I52+J52+K52+L52</f>
      </c>
      <c r="O52" s="24"/>
      <c r="P52" s="22"/>
      <c r="Q52" s="22" t="s">
        <v>228</v>
      </c>
    </row>
    <row collapsed="false" customFormat="false" customHeight="false" hidden="false" ht="12.1" outlineLevel="0" r="53">
      <c r="A53" s="20" t="n">
        <v>43704.491712963</v>
      </c>
      <c r="B53" s="16" t="s">
        <v>154</v>
      </c>
      <c r="C53" s="16" t="s">
        <v>229</v>
      </c>
      <c r="D53" s="16" t="s">
        <v>150</v>
      </c>
      <c r="E53" s="16" t="s">
        <v>230</v>
      </c>
      <c r="F53" s="16" t="s">
        <v>21</v>
      </c>
      <c r="G53" s="7" t="n">
        <v>3</v>
      </c>
      <c r="H53" s="6" t="n">
        <v>100.415</v>
      </c>
      <c r="I53" s="6" t="n">
        <v>-3012.45</v>
      </c>
      <c r="J53" s="6" t="n">
        <v>-4.02</v>
      </c>
      <c r="K53" s="6" t="n">
        <v>-1.72</v>
      </c>
      <c r="L53" s="6" t="n">
        <v>-0</v>
      </c>
      <c r="M53" s="6"/>
      <c r="N53" s="6" t="s">
        <f>=I53+J53+K53+L53</f>
      </c>
      <c r="O53" s="6"/>
      <c r="P53" s="16"/>
      <c r="Q53" s="16" t="s">
        <v>228</v>
      </c>
    </row>
    <row collapsed="false" customFormat="false" customHeight="false" hidden="false" ht="12.1" outlineLevel="0" r="54">
      <c r="A54" s="20" t="n">
        <v>43706.5915625</v>
      </c>
      <c r="B54" s="16" t="s">
        <v>155</v>
      </c>
      <c r="C54" s="16" t="s">
        <v>234</v>
      </c>
      <c r="D54" s="16" t="s">
        <v>150</v>
      </c>
      <c r="E54" s="16" t="s">
        <v>235</v>
      </c>
      <c r="F54" s="16" t="s">
        <v>21</v>
      </c>
      <c r="G54" s="7" t="n">
        <v>20</v>
      </c>
      <c r="H54" s="6" t="n">
        <v>193.67</v>
      </c>
      <c r="I54" s="6" t="n">
        <v>-3873.4</v>
      </c>
      <c r="J54" s="6" t="n">
        <v>-0</v>
      </c>
      <c r="K54" s="6" t="n">
        <v>-2.21</v>
      </c>
      <c r="L54" s="6" t="n">
        <v>-0</v>
      </c>
      <c r="M54" s="6"/>
      <c r="N54" s="6" t="s">
        <f>=I54+J54+K54+L54</f>
      </c>
      <c r="O54" s="6"/>
      <c r="P54" s="16"/>
      <c r="Q54" s="16" t="s">
        <v>228</v>
      </c>
    </row>
    <row collapsed="false" customFormat="false" customHeight="false" hidden="false" ht="12.1" outlineLevel="0" r="55">
      <c r="A55" s="29" t="n">
        <v>43717</v>
      </c>
      <c r="B55" s="30" t="s">
        <v>225</v>
      </c>
      <c r="C55" s="30" t="s">
        <v>227</v>
      </c>
      <c r="D55" s="30" t="s">
        <v>225</v>
      </c>
      <c r="E55" s="30" t="s">
        <v>225</v>
      </c>
      <c r="F55" s="30" t="s">
        <v>21</v>
      </c>
      <c r="G55" s="31" t="n">
        <v>1</v>
      </c>
      <c r="H55" s="32" t="n">
        <v>-175</v>
      </c>
      <c r="I55" s="32" t="n">
        <v>-175</v>
      </c>
      <c r="J55" s="32" t="n">
        <v>0</v>
      </c>
      <c r="K55" s="32" t="n">
        <v>-0</v>
      </c>
      <c r="L55" s="32" t="n">
        <v>-0</v>
      </c>
      <c r="M55" s="32"/>
      <c r="N55" s="6" t="s">
        <f>=I55+J55+K55+L55</f>
      </c>
      <c r="O55" s="32"/>
      <c r="P55" s="30"/>
      <c r="Q55" s="30" t="s">
        <v>228</v>
      </c>
    </row>
    <row collapsed="false" customFormat="false" customHeight="false" hidden="false" ht="12.1" outlineLevel="0" r="56">
      <c r="A56" s="21" t="n">
        <v>43717</v>
      </c>
      <c r="B56" s="22" t="s">
        <v>219</v>
      </c>
      <c r="C56" s="22" t="s">
        <v>78</v>
      </c>
      <c r="D56" s="22" t="s">
        <v>219</v>
      </c>
      <c r="E56" s="22" t="s">
        <v>219</v>
      </c>
      <c r="F56" s="22" t="s">
        <v>21</v>
      </c>
      <c r="G56" s="23" t="n">
        <v>1</v>
      </c>
      <c r="H56" s="24" t="n">
        <v>7000</v>
      </c>
      <c r="I56" s="24" t="n">
        <v>7000</v>
      </c>
      <c r="J56" s="24" t="n">
        <v>0</v>
      </c>
      <c r="K56" s="24" t="n">
        <v>-0</v>
      </c>
      <c r="L56" s="24" t="n">
        <v>-0</v>
      </c>
      <c r="M56" s="24"/>
      <c r="N56" s="6" t="s">
        <f>=I56+J56+K56+L56</f>
      </c>
      <c r="O56" s="24"/>
      <c r="P56" s="22"/>
      <c r="Q56" s="22" t="s">
        <v>228</v>
      </c>
    </row>
    <row collapsed="false" customFormat="false" customHeight="false" hidden="false" ht="12.1" outlineLevel="0" r="57">
      <c r="A57" s="20" t="n">
        <v>43717.606921296</v>
      </c>
      <c r="B57" s="16" t="s">
        <v>154</v>
      </c>
      <c r="C57" s="16" t="s">
        <v>229</v>
      </c>
      <c r="D57" s="16" t="s">
        <v>150</v>
      </c>
      <c r="E57" s="16" t="s">
        <v>230</v>
      </c>
      <c r="F57" s="16" t="s">
        <v>21</v>
      </c>
      <c r="G57" s="7" t="n">
        <v>7</v>
      </c>
      <c r="H57" s="6" t="n">
        <v>101.3</v>
      </c>
      <c r="I57" s="6" t="n">
        <v>-7091</v>
      </c>
      <c r="J57" s="6" t="n">
        <v>-26.88</v>
      </c>
      <c r="K57" s="6" t="n">
        <v>-4.04</v>
      </c>
      <c r="L57" s="6" t="n">
        <v>-0</v>
      </c>
      <c r="M57" s="6"/>
      <c r="N57" s="6" t="s">
        <f>=I57+J57+K57+L57</f>
      </c>
      <c r="O57" s="6"/>
      <c r="P57" s="16"/>
      <c r="Q57" s="16" t="s">
        <v>228</v>
      </c>
    </row>
    <row collapsed="false" customFormat="false" customHeight="false" hidden="false" ht="12.1" outlineLevel="0" r="58">
      <c r="A58" s="21" t="n">
        <v>43724</v>
      </c>
      <c r="B58" s="22" t="s">
        <v>219</v>
      </c>
      <c r="C58" s="22" t="s">
        <v>79</v>
      </c>
      <c r="D58" s="22" t="s">
        <v>219</v>
      </c>
      <c r="E58" s="22" t="s">
        <v>219</v>
      </c>
      <c r="F58" s="22" t="s">
        <v>21</v>
      </c>
      <c r="G58" s="23" t="n">
        <v>1</v>
      </c>
      <c r="H58" s="24" t="n">
        <v>7000</v>
      </c>
      <c r="I58" s="24" t="n">
        <v>7000</v>
      </c>
      <c r="J58" s="24" t="n">
        <v>0</v>
      </c>
      <c r="K58" s="24" t="n">
        <v>-0</v>
      </c>
      <c r="L58" s="24" t="n">
        <v>-0</v>
      </c>
      <c r="M58" s="24"/>
      <c r="N58" s="6" t="s">
        <f>=I58+J58+K58+L58</f>
      </c>
      <c r="O58" s="24"/>
      <c r="P58" s="22"/>
      <c r="Q58" s="22" t="s">
        <v>228</v>
      </c>
    </row>
    <row collapsed="false" customFormat="false" customHeight="false" hidden="false" ht="12.1" outlineLevel="0" r="59">
      <c r="A59" s="20" t="n">
        <v>43724.640729167</v>
      </c>
      <c r="B59" s="16" t="s">
        <v>156</v>
      </c>
      <c r="C59" s="16" t="s">
        <v>236</v>
      </c>
      <c r="D59" s="16" t="s">
        <v>150</v>
      </c>
      <c r="E59" s="16" t="s">
        <v>230</v>
      </c>
      <c r="F59" s="16" t="s">
        <v>21</v>
      </c>
      <c r="G59" s="7" t="n">
        <v>7</v>
      </c>
      <c r="H59" s="6" t="n">
        <v>100.823</v>
      </c>
      <c r="I59" s="6" t="n">
        <v>-7057.61</v>
      </c>
      <c r="J59" s="6" t="n">
        <v>-120.82</v>
      </c>
      <c r="K59" s="6" t="n">
        <v>-4.02</v>
      </c>
      <c r="L59" s="6" t="n">
        <v>-0</v>
      </c>
      <c r="M59" s="6"/>
      <c r="N59" s="6" t="s">
        <f>=I59+J59+K59+L59</f>
      </c>
      <c r="O59" s="6"/>
      <c r="P59" s="16"/>
      <c r="Q59" s="16" t="s">
        <v>228</v>
      </c>
    </row>
    <row collapsed="false" customFormat="false" customHeight="false" hidden="false" ht="12.1" outlineLevel="0" r="60">
      <c r="A60" s="21" t="n">
        <v>43727</v>
      </c>
      <c r="B60" s="22" t="s">
        <v>219</v>
      </c>
      <c r="C60" s="22" t="s">
        <v>80</v>
      </c>
      <c r="D60" s="22" t="s">
        <v>219</v>
      </c>
      <c r="E60" s="22" t="s">
        <v>219</v>
      </c>
      <c r="F60" s="22" t="s">
        <v>21</v>
      </c>
      <c r="G60" s="23" t="n">
        <v>1</v>
      </c>
      <c r="H60" s="24" t="n">
        <v>67018</v>
      </c>
      <c r="I60" s="24" t="n">
        <v>67018</v>
      </c>
      <c r="J60" s="24" t="n">
        <v>0</v>
      </c>
      <c r="K60" s="24" t="n">
        <v>-0</v>
      </c>
      <c r="L60" s="24" t="n">
        <v>-0</v>
      </c>
      <c r="M60" s="24"/>
      <c r="N60" s="6" t="s">
        <f>=I60+J60+K60+L60</f>
      </c>
      <c r="O60" s="24"/>
      <c r="P60" s="22"/>
      <c r="Q60" s="22" t="s">
        <v>237</v>
      </c>
    </row>
    <row collapsed="false" customFormat="false" customHeight="false" hidden="false" ht="12.1" outlineLevel="0" r="61">
      <c r="A61" s="20" t="n">
        <v>43728.447291667</v>
      </c>
      <c r="B61" s="16" t="s">
        <v>154</v>
      </c>
      <c r="C61" s="16" t="s">
        <v>229</v>
      </c>
      <c r="D61" s="16" t="s">
        <v>150</v>
      </c>
      <c r="E61" s="16" t="s">
        <v>230</v>
      </c>
      <c r="F61" s="16" t="s">
        <v>21</v>
      </c>
      <c r="G61" s="7" t="n">
        <v>25</v>
      </c>
      <c r="H61" s="6" t="n">
        <v>101.35908</v>
      </c>
      <c r="I61" s="6" t="n">
        <v>-25339.77</v>
      </c>
      <c r="J61" s="6" t="n">
        <v>-158.25</v>
      </c>
      <c r="K61" s="6" t="n">
        <v>-15.2</v>
      </c>
      <c r="L61" s="6" t="n">
        <v>-2.54</v>
      </c>
      <c r="M61" s="6"/>
      <c r="N61" s="6" t="s">
        <f>=I61+J61+K61+L61</f>
      </c>
      <c r="O61" s="6"/>
      <c r="P61" s="16"/>
      <c r="Q61" s="16" t="s">
        <v>237</v>
      </c>
    </row>
    <row collapsed="false" customFormat="false" customHeight="false" hidden="false" ht="12.1" outlineLevel="0" r="62">
      <c r="A62" s="21" t="n">
        <v>43731</v>
      </c>
      <c r="B62" s="22" t="s">
        <v>219</v>
      </c>
      <c r="C62" s="22" t="s">
        <v>81</v>
      </c>
      <c r="D62" s="22" t="s">
        <v>219</v>
      </c>
      <c r="E62" s="22" t="s">
        <v>219</v>
      </c>
      <c r="F62" s="22" t="s">
        <v>21</v>
      </c>
      <c r="G62" s="23" t="n">
        <v>1</v>
      </c>
      <c r="H62" s="24" t="n">
        <v>7000</v>
      </c>
      <c r="I62" s="24" t="n">
        <v>7000</v>
      </c>
      <c r="J62" s="24" t="n">
        <v>0</v>
      </c>
      <c r="K62" s="24" t="n">
        <v>-0</v>
      </c>
      <c r="L62" s="24" t="n">
        <v>-0</v>
      </c>
      <c r="M62" s="24"/>
      <c r="N62" s="6" t="s">
        <f>=I62+J62+K62+L62</f>
      </c>
      <c r="O62" s="24"/>
      <c r="P62" s="22"/>
      <c r="Q62" s="22" t="s">
        <v>228</v>
      </c>
    </row>
    <row collapsed="false" customFormat="false" customHeight="false" hidden="false" ht="12.1" outlineLevel="0" r="63">
      <c r="A63" s="20" t="n">
        <v>43731.65787037</v>
      </c>
      <c r="B63" s="16" t="s">
        <v>154</v>
      </c>
      <c r="C63" s="16" t="s">
        <v>229</v>
      </c>
      <c r="D63" s="16" t="s">
        <v>150</v>
      </c>
      <c r="E63" s="16" t="s">
        <v>230</v>
      </c>
      <c r="F63" s="16" t="s">
        <v>21</v>
      </c>
      <c r="G63" s="7" t="n">
        <v>6</v>
      </c>
      <c r="H63" s="6" t="n">
        <v>101.352</v>
      </c>
      <c r="I63" s="6" t="n">
        <v>-6081.12</v>
      </c>
      <c r="J63" s="6" t="n">
        <v>-39.12</v>
      </c>
      <c r="K63" s="6" t="n">
        <v>-3.47</v>
      </c>
      <c r="L63" s="6" t="n">
        <v>-0</v>
      </c>
      <c r="M63" s="6"/>
      <c r="N63" s="6" t="s">
        <f>=I63+J63+K63+L63</f>
      </c>
      <c r="O63" s="6"/>
      <c r="P63" s="16"/>
      <c r="Q63" s="16" t="s">
        <v>228</v>
      </c>
    </row>
    <row collapsed="false" customFormat="false" customHeight="false" hidden="false" ht="12.1" outlineLevel="0" r="64">
      <c r="A64" s="20" t="n">
        <v>43731.65787037</v>
      </c>
      <c r="B64" s="16" t="s">
        <v>154</v>
      </c>
      <c r="C64" s="16" t="s">
        <v>229</v>
      </c>
      <c r="D64" s="16" t="s">
        <v>150</v>
      </c>
      <c r="E64" s="16" t="s">
        <v>230</v>
      </c>
      <c r="F64" s="16" t="s">
        <v>21</v>
      </c>
      <c r="G64" s="7" t="n">
        <v>40</v>
      </c>
      <c r="H64" s="6" t="n">
        <v>101.352</v>
      </c>
      <c r="I64" s="6" t="n">
        <v>-40540.8</v>
      </c>
      <c r="J64" s="6" t="n">
        <v>-260.8</v>
      </c>
      <c r="K64" s="6" t="n">
        <v>-24.32</v>
      </c>
      <c r="L64" s="6" t="n">
        <v>-4.05</v>
      </c>
      <c r="M64" s="6"/>
      <c r="N64" s="6" t="s">
        <f>=I64+J64+K64+L64</f>
      </c>
      <c r="O64" s="6"/>
      <c r="P64" s="16"/>
      <c r="Q64" s="16" t="s">
        <v>237</v>
      </c>
    </row>
    <row collapsed="false" customFormat="false" customHeight="false" hidden="false" ht="12.1" outlineLevel="0" r="65">
      <c r="A65" s="21" t="n">
        <v>43798</v>
      </c>
      <c r="B65" s="22" t="s">
        <v>219</v>
      </c>
      <c r="C65" s="22" t="s">
        <v>80</v>
      </c>
      <c r="D65" s="22" t="s">
        <v>219</v>
      </c>
      <c r="E65" s="22" t="s">
        <v>219</v>
      </c>
      <c r="F65" s="22" t="s">
        <v>21</v>
      </c>
      <c r="G65" s="23" t="n">
        <v>1</v>
      </c>
      <c r="H65" s="24" t="n">
        <v>20000</v>
      </c>
      <c r="I65" s="24" t="n">
        <v>20000</v>
      </c>
      <c r="J65" s="24" t="n">
        <v>0</v>
      </c>
      <c r="K65" s="24" t="n">
        <v>-0</v>
      </c>
      <c r="L65" s="24" t="n">
        <v>-0</v>
      </c>
      <c r="M65" s="24"/>
      <c r="N65" s="6" t="s">
        <f>=I65+J65+K65+L65</f>
      </c>
      <c r="O65" s="24"/>
      <c r="P65" s="22"/>
      <c r="Q65" s="22" t="s">
        <v>237</v>
      </c>
    </row>
    <row collapsed="false" customFormat="false" customHeight="false" hidden="false" ht="12.1" outlineLevel="0" r="66">
      <c r="A66" s="20" t="n">
        <v>43798.41912037</v>
      </c>
      <c r="B66" s="16" t="s">
        <v>157</v>
      </c>
      <c r="C66" s="16" t="s">
        <v>238</v>
      </c>
      <c r="D66" s="16" t="s">
        <v>150</v>
      </c>
      <c r="E66" s="16" t="s">
        <v>235</v>
      </c>
      <c r="F66" s="16" t="s">
        <v>21</v>
      </c>
      <c r="G66" s="7" t="n">
        <v>190</v>
      </c>
      <c r="H66" s="6" t="n">
        <v>104.88</v>
      </c>
      <c r="I66" s="6" t="n">
        <v>-19927.2</v>
      </c>
      <c r="J66" s="6" t="n">
        <v>-0</v>
      </c>
      <c r="K66" s="6" t="n">
        <v>-11.96</v>
      </c>
      <c r="L66" s="6" t="n">
        <v>-1.86</v>
      </c>
      <c r="M66" s="6"/>
      <c r="N66" s="6" t="s">
        <f>=I66+J66+K66+L66</f>
      </c>
      <c r="O66" s="6"/>
      <c r="P66" s="16"/>
      <c r="Q66" s="16" t="s">
        <v>237</v>
      </c>
    </row>
    <row collapsed="false" customFormat="false" customHeight="false" hidden="false" ht="12.1" outlineLevel="0" r="67">
      <c r="A67" s="25" t="n">
        <v>43809.068171296</v>
      </c>
      <c r="B67" s="26" t="s">
        <v>224</v>
      </c>
      <c r="C67" s="26" t="s">
        <v>66</v>
      </c>
      <c r="D67" s="26" t="s">
        <v>224</v>
      </c>
      <c r="E67" s="26" t="s">
        <v>224</v>
      </c>
      <c r="F67" s="26" t="s">
        <v>47</v>
      </c>
      <c r="G67" s="27" t="n">
        <v>1</v>
      </c>
      <c r="H67" s="28" t="n">
        <v>-1000</v>
      </c>
      <c r="I67" s="28" t="n">
        <v>-1000</v>
      </c>
      <c r="J67" s="28" t="n">
        <v>0</v>
      </c>
      <c r="K67" s="28" t="n">
        <v>-0</v>
      </c>
      <c r="L67" s="28" t="n">
        <v>-0</v>
      </c>
      <c r="M67" s="6" t="s">
        <f>=I67+J67+K67+L67</f>
      </c>
      <c r="N67" s="28"/>
      <c r="O67" s="28"/>
      <c r="P67" s="26"/>
      <c r="Q67" s="26" t="s">
        <v>220</v>
      </c>
    </row>
    <row collapsed="false" customFormat="false" customHeight="false" hidden="false" ht="12.1" outlineLevel="0" r="68">
      <c r="A68" s="29" t="n">
        <v>43815</v>
      </c>
      <c r="B68" s="30" t="s">
        <v>225</v>
      </c>
      <c r="C68" s="30" t="s">
        <v>227</v>
      </c>
      <c r="D68" s="30" t="s">
        <v>225</v>
      </c>
      <c r="E68" s="30" t="s">
        <v>225</v>
      </c>
      <c r="F68" s="30" t="s">
        <v>21</v>
      </c>
      <c r="G68" s="31" t="n">
        <v>1</v>
      </c>
      <c r="H68" s="32" t="n">
        <v>-175</v>
      </c>
      <c r="I68" s="32" t="n">
        <v>-175</v>
      </c>
      <c r="J68" s="32" t="n">
        <v>0</v>
      </c>
      <c r="K68" s="32" t="n">
        <v>-0</v>
      </c>
      <c r="L68" s="32" t="n">
        <v>-0</v>
      </c>
      <c r="M68" s="32"/>
      <c r="N68" s="6" t="s">
        <f>=I68+J68+K68+L68</f>
      </c>
      <c r="O68" s="32"/>
      <c r="P68" s="30"/>
      <c r="Q68" s="30" t="s">
        <v>228</v>
      </c>
    </row>
    <row collapsed="false" customFormat="false" customHeight="false" hidden="false" ht="12.1" outlineLevel="0" r="69">
      <c r="A69" s="20" t="n">
        <v>43815.662083333</v>
      </c>
      <c r="B69" s="16" t="s">
        <v>158</v>
      </c>
      <c r="C69" s="16" t="s">
        <v>239</v>
      </c>
      <c r="D69" s="16" t="s">
        <v>150</v>
      </c>
      <c r="E69" s="16" t="s">
        <v>235</v>
      </c>
      <c r="F69" s="16" t="s">
        <v>21</v>
      </c>
      <c r="G69" s="7" t="n">
        <v>2</v>
      </c>
      <c r="H69" s="6" t="n">
        <v>627</v>
      </c>
      <c r="I69" s="6" t="n">
        <v>-1254</v>
      </c>
      <c r="J69" s="6" t="n">
        <v>-0</v>
      </c>
      <c r="K69" s="6" t="n">
        <v>-0.71</v>
      </c>
      <c r="L69" s="6" t="n">
        <v>-0</v>
      </c>
      <c r="M69" s="6"/>
      <c r="N69" s="6" t="s">
        <f>=I69+J69+K69+L69</f>
      </c>
      <c r="O69" s="6"/>
      <c r="P69" s="16"/>
      <c r="Q69" s="16" t="s">
        <v>228</v>
      </c>
    </row>
    <row collapsed="false" customFormat="false" customHeight="false" hidden="false" ht="12.1" outlineLevel="0" r="70">
      <c r="A70" s="20" t="n">
        <v>43815.662083333</v>
      </c>
      <c r="B70" s="16" t="s">
        <v>158</v>
      </c>
      <c r="C70" s="16" t="s">
        <v>239</v>
      </c>
      <c r="D70" s="16" t="s">
        <v>150</v>
      </c>
      <c r="E70" s="16" t="s">
        <v>235</v>
      </c>
      <c r="F70" s="16" t="s">
        <v>21</v>
      </c>
      <c r="G70" s="7" t="n">
        <v>1</v>
      </c>
      <c r="H70" s="6" t="n">
        <v>627</v>
      </c>
      <c r="I70" s="6" t="n">
        <v>-627</v>
      </c>
      <c r="J70" s="6" t="n">
        <v>-0</v>
      </c>
      <c r="K70" s="6" t="n">
        <v>-0.38</v>
      </c>
      <c r="L70" s="6" t="n">
        <v>-0.05</v>
      </c>
      <c r="M70" s="6"/>
      <c r="N70" s="6" t="s">
        <f>=I70+J70+K70+L70</f>
      </c>
      <c r="O70" s="6"/>
      <c r="P70" s="16"/>
      <c r="Q70" s="16" t="s">
        <v>237</v>
      </c>
    </row>
    <row collapsed="false" customFormat="false" customHeight="false" hidden="false" ht="12.1" outlineLevel="0" r="71">
      <c r="A71" s="21" t="n">
        <v>43817</v>
      </c>
      <c r="B71" s="22" t="s">
        <v>219</v>
      </c>
      <c r="C71" s="22" t="s">
        <v>82</v>
      </c>
      <c r="D71" s="22" t="s">
        <v>219</v>
      </c>
      <c r="E71" s="22" t="s">
        <v>219</v>
      </c>
      <c r="F71" s="22" t="s">
        <v>21</v>
      </c>
      <c r="G71" s="23" t="n">
        <v>2</v>
      </c>
      <c r="H71" s="24" t="n">
        <v>442.13</v>
      </c>
      <c r="I71" s="24" t="n">
        <v>884.26</v>
      </c>
      <c r="J71" s="24" t="n">
        <v>0</v>
      </c>
      <c r="K71" s="24" t="n">
        <v>-0</v>
      </c>
      <c r="L71" s="24" t="n">
        <v>-0</v>
      </c>
      <c r="M71" s="24"/>
      <c r="N71" s="6" t="s">
        <f>=I71+J71+K71+L71</f>
      </c>
      <c r="O71" s="24"/>
      <c r="P71" s="22"/>
      <c r="Q71" s="22" t="s">
        <v>228</v>
      </c>
    </row>
    <row collapsed="false" customFormat="false" customHeight="false" hidden="false" ht="12.1" outlineLevel="0" r="72">
      <c r="A72" s="21" t="n">
        <v>43817</v>
      </c>
      <c r="B72" s="22" t="s">
        <v>232</v>
      </c>
      <c r="C72" s="22" t="s">
        <v>240</v>
      </c>
      <c r="D72" s="22" t="s">
        <v>232</v>
      </c>
      <c r="E72" s="22" t="s">
        <v>232</v>
      </c>
      <c r="F72" s="22" t="s">
        <v>21</v>
      </c>
      <c r="G72" s="23" t="n">
        <v>1</v>
      </c>
      <c r="H72" s="24" t="n">
        <v>244.3</v>
      </c>
      <c r="I72" s="24" t="n">
        <v>244.3</v>
      </c>
      <c r="J72" s="24" t="n">
        <v>0</v>
      </c>
      <c r="K72" s="24" t="n">
        <v>-0</v>
      </c>
      <c r="L72" s="24" t="n">
        <v>-0</v>
      </c>
      <c r="M72" s="24"/>
      <c r="N72" s="6" t="s">
        <f>=I72+J72+K72+L72</f>
      </c>
      <c r="O72" s="24"/>
      <c r="P72" s="22"/>
      <c r="Q72" s="22" t="s">
        <v>228</v>
      </c>
    </row>
    <row collapsed="false" customFormat="false" customHeight="false" hidden="false" ht="12.1" outlineLevel="0" r="73">
      <c r="A73" s="20" t="n">
        <v>43817.590474537</v>
      </c>
      <c r="B73" s="16" t="s">
        <v>159</v>
      </c>
      <c r="C73" s="16" t="s">
        <v>241</v>
      </c>
      <c r="D73" s="16" t="s">
        <v>150</v>
      </c>
      <c r="E73" s="16" t="s">
        <v>235</v>
      </c>
      <c r="F73" s="16" t="s">
        <v>21</v>
      </c>
      <c r="G73" s="7" t="n">
        <v>10</v>
      </c>
      <c r="H73" s="6" t="n">
        <v>81.46</v>
      </c>
      <c r="I73" s="6" t="n">
        <v>-814.6</v>
      </c>
      <c r="J73" s="6" t="n">
        <v>-0</v>
      </c>
      <c r="K73" s="6" t="n">
        <v>-0.46</v>
      </c>
      <c r="L73" s="6" t="n">
        <v>-0</v>
      </c>
      <c r="M73" s="6"/>
      <c r="N73" s="6" t="s">
        <f>=I73+J73+K73+L73</f>
      </c>
      <c r="O73" s="6"/>
      <c r="P73" s="16"/>
      <c r="Q73" s="16" t="s">
        <v>228</v>
      </c>
    </row>
    <row collapsed="false" customFormat="false" customHeight="false" hidden="false" ht="12.1" outlineLevel="0" r="74">
      <c r="A74" s="21" t="n">
        <v>43818</v>
      </c>
      <c r="B74" s="22" t="s">
        <v>219</v>
      </c>
      <c r="C74" s="22" t="s">
        <v>84</v>
      </c>
      <c r="D74" s="22" t="s">
        <v>219</v>
      </c>
      <c r="E74" s="22" t="s">
        <v>219</v>
      </c>
      <c r="F74" s="22" t="s">
        <v>21</v>
      </c>
      <c r="G74" s="23" t="n">
        <v>1</v>
      </c>
      <c r="H74" s="24" t="n">
        <v>18600</v>
      </c>
      <c r="I74" s="24" t="n">
        <v>18600</v>
      </c>
      <c r="J74" s="24" t="n">
        <v>0</v>
      </c>
      <c r="K74" s="24" t="n">
        <v>-0</v>
      </c>
      <c r="L74" s="24" t="n">
        <v>-0</v>
      </c>
      <c r="M74" s="24"/>
      <c r="N74" s="6" t="s">
        <f>=I74+J74+K74+L74</f>
      </c>
      <c r="O74" s="24"/>
      <c r="P74" s="22"/>
      <c r="Q74" s="22" t="s">
        <v>228</v>
      </c>
    </row>
    <row collapsed="false" customFormat="false" customHeight="false" hidden="false" ht="12.1" outlineLevel="0" r="75">
      <c r="A75" s="20" t="n">
        <v>43818.457708333</v>
      </c>
      <c r="B75" s="16" t="s">
        <v>160</v>
      </c>
      <c r="C75" s="16" t="s">
        <v>242</v>
      </c>
      <c r="D75" s="16" t="s">
        <v>150</v>
      </c>
      <c r="E75" s="16" t="s">
        <v>235</v>
      </c>
      <c r="F75" s="16" t="s">
        <v>21</v>
      </c>
      <c r="G75" s="7" t="n">
        <v>3</v>
      </c>
      <c r="H75" s="6" t="n">
        <v>6131.5</v>
      </c>
      <c r="I75" s="6" t="n">
        <v>-18394.5</v>
      </c>
      <c r="J75" s="6" t="n">
        <v>-0</v>
      </c>
      <c r="K75" s="6" t="n">
        <v>-10.48</v>
      </c>
      <c r="L75" s="6" t="n">
        <v>-0</v>
      </c>
      <c r="M75" s="6"/>
      <c r="N75" s="6" t="s">
        <f>=I75+J75+K75+L75</f>
      </c>
      <c r="O75" s="6"/>
      <c r="P75" s="16"/>
      <c r="Q75" s="16" t="s">
        <v>228</v>
      </c>
    </row>
    <row collapsed="false" customFormat="false" customHeight="false" hidden="false" ht="12.1" outlineLevel="0" r="76">
      <c r="A76" s="21" t="n">
        <v>43874</v>
      </c>
      <c r="B76" s="22" t="s">
        <v>219</v>
      </c>
      <c r="C76" s="22" t="s">
        <v>80</v>
      </c>
      <c r="D76" s="22" t="s">
        <v>219</v>
      </c>
      <c r="E76" s="22" t="s">
        <v>219</v>
      </c>
      <c r="F76" s="22" t="s">
        <v>21</v>
      </c>
      <c r="G76" s="23" t="n">
        <v>2</v>
      </c>
      <c r="H76" s="24" t="n">
        <v>11147</v>
      </c>
      <c r="I76" s="24" t="n">
        <v>22294</v>
      </c>
      <c r="J76" s="24" t="n">
        <v>0</v>
      </c>
      <c r="K76" s="24" t="n">
        <v>-0</v>
      </c>
      <c r="L76" s="24" t="n">
        <v>-0</v>
      </c>
      <c r="M76" s="24"/>
      <c r="N76" s="6" t="s">
        <f>=I76+J76+K76+L76</f>
      </c>
      <c r="O76" s="24"/>
      <c r="P76" s="22"/>
      <c r="Q76" s="22" t="s">
        <v>237</v>
      </c>
    </row>
    <row collapsed="false" customFormat="false" customHeight="false" hidden="false" ht="12.1" outlineLevel="0" r="77">
      <c r="A77" s="20" t="n">
        <v>43874.434328704</v>
      </c>
      <c r="B77" s="16" t="s">
        <v>161</v>
      </c>
      <c r="C77" s="16" t="s">
        <v>243</v>
      </c>
      <c r="D77" s="16" t="s">
        <v>150</v>
      </c>
      <c r="E77" s="16" t="s">
        <v>235</v>
      </c>
      <c r="F77" s="16" t="s">
        <v>21</v>
      </c>
      <c r="G77" s="7" t="n">
        <v>40</v>
      </c>
      <c r="H77" s="6" t="n">
        <v>237.75</v>
      </c>
      <c r="I77" s="6" t="n">
        <v>-9510</v>
      </c>
      <c r="J77" s="6" t="n">
        <v>-0</v>
      </c>
      <c r="K77" s="6" t="n">
        <v>-5.71</v>
      </c>
      <c r="L77" s="6" t="n">
        <v>-0.89</v>
      </c>
      <c r="M77" s="6"/>
      <c r="N77" s="6" t="s">
        <f>=I77+J77+K77+L77</f>
      </c>
      <c r="O77" s="6"/>
      <c r="P77" s="16"/>
      <c r="Q77" s="16" t="s">
        <v>237</v>
      </c>
    </row>
    <row collapsed="false" customFormat="false" customHeight="false" hidden="false" ht="12.1" outlineLevel="0" r="78">
      <c r="A78" s="20" t="n">
        <v>43874.447314815</v>
      </c>
      <c r="B78" s="16" t="s">
        <v>162</v>
      </c>
      <c r="C78" s="16" t="s">
        <v>244</v>
      </c>
      <c r="D78" s="16" t="s">
        <v>150</v>
      </c>
      <c r="E78" s="16" t="s">
        <v>235</v>
      </c>
      <c r="F78" s="16" t="s">
        <v>21</v>
      </c>
      <c r="G78" s="7" t="n">
        <v>40</v>
      </c>
      <c r="H78" s="6" t="n">
        <v>112.54</v>
      </c>
      <c r="I78" s="6" t="n">
        <v>-4501.6</v>
      </c>
      <c r="J78" s="6" t="n">
        <v>-0</v>
      </c>
      <c r="K78" s="6" t="n">
        <v>-2.7</v>
      </c>
      <c r="L78" s="6" t="n">
        <v>-0.42</v>
      </c>
      <c r="M78" s="6"/>
      <c r="N78" s="6" t="s">
        <f>=I78+J78+K78+L78</f>
      </c>
      <c r="O78" s="6"/>
      <c r="P78" s="16"/>
      <c r="Q78" s="16" t="s">
        <v>237</v>
      </c>
    </row>
    <row collapsed="false" customFormat="false" customHeight="false" hidden="false" ht="12.1" outlineLevel="0" r="79">
      <c r="A79" s="20" t="n">
        <v>43874.466226852</v>
      </c>
      <c r="B79" s="16" t="s">
        <v>163</v>
      </c>
      <c r="C79" s="16" t="s">
        <v>245</v>
      </c>
      <c r="D79" s="16" t="s">
        <v>150</v>
      </c>
      <c r="E79" s="16" t="s">
        <v>235</v>
      </c>
      <c r="F79" s="16" t="s">
        <v>21</v>
      </c>
      <c r="G79" s="7" t="n">
        <v>10</v>
      </c>
      <c r="H79" s="6" t="n">
        <v>459</v>
      </c>
      <c r="I79" s="6" t="n">
        <v>-4590</v>
      </c>
      <c r="J79" s="6" t="n">
        <v>-0</v>
      </c>
      <c r="K79" s="6" t="n">
        <v>-2.75</v>
      </c>
      <c r="L79" s="6" t="n">
        <v>-0.43</v>
      </c>
      <c r="M79" s="6"/>
      <c r="N79" s="6" t="s">
        <f>=I79+J79+K79+L79</f>
      </c>
      <c r="O79" s="6"/>
      <c r="P79" s="16"/>
      <c r="Q79" s="16" t="s">
        <v>237</v>
      </c>
    </row>
    <row collapsed="false" customFormat="false" customHeight="false" hidden="false" ht="12.1" outlineLevel="0" r="80">
      <c r="A80" s="20" t="n">
        <v>43874.509039352</v>
      </c>
      <c r="B80" s="16" t="s">
        <v>164</v>
      </c>
      <c r="C80" s="16" t="s">
        <v>246</v>
      </c>
      <c r="D80" s="16" t="s">
        <v>150</v>
      </c>
      <c r="E80" s="16" t="s">
        <v>235</v>
      </c>
      <c r="F80" s="16" t="s">
        <v>21</v>
      </c>
      <c r="G80" s="7" t="n">
        <v>2</v>
      </c>
      <c r="H80" s="6" t="n">
        <v>1836</v>
      </c>
      <c r="I80" s="6" t="n">
        <v>-3672</v>
      </c>
      <c r="J80" s="6" t="n">
        <v>-0</v>
      </c>
      <c r="K80" s="6" t="n">
        <v>-2.2</v>
      </c>
      <c r="L80" s="6" t="n">
        <v>-0.35</v>
      </c>
      <c r="M80" s="6"/>
      <c r="N80" s="6" t="s">
        <f>=I80+J80+K80+L80</f>
      </c>
      <c r="O80" s="6"/>
      <c r="P80" s="16"/>
      <c r="Q80" s="16" t="s">
        <v>237</v>
      </c>
    </row>
    <row collapsed="false" customFormat="false" customHeight="false" hidden="false" ht="12.1" outlineLevel="0" r="81">
      <c r="A81" s="21" t="n">
        <v>43879</v>
      </c>
      <c r="B81" s="22" t="s">
        <v>219</v>
      </c>
      <c r="C81" s="22" t="s">
        <v>80</v>
      </c>
      <c r="D81" s="22" t="s">
        <v>219</v>
      </c>
      <c r="E81" s="22" t="s">
        <v>219</v>
      </c>
      <c r="F81" s="22" t="s">
        <v>21</v>
      </c>
      <c r="G81" s="23" t="n">
        <v>1</v>
      </c>
      <c r="H81" s="24" t="n">
        <v>10000</v>
      </c>
      <c r="I81" s="24" t="n">
        <v>10000</v>
      </c>
      <c r="J81" s="24" t="n">
        <v>0</v>
      </c>
      <c r="K81" s="24" t="n">
        <v>-0</v>
      </c>
      <c r="L81" s="24" t="n">
        <v>-0</v>
      </c>
      <c r="M81" s="24"/>
      <c r="N81" s="6" t="s">
        <f>=I81+J81+K81+L81</f>
      </c>
      <c r="O81" s="24"/>
      <c r="P81" s="22"/>
      <c r="Q81" s="22" t="s">
        <v>237</v>
      </c>
    </row>
    <row collapsed="false" customFormat="false" customHeight="false" hidden="false" ht="12.1" outlineLevel="0" r="82">
      <c r="A82" s="20" t="n">
        <v>43879.477291667</v>
      </c>
      <c r="B82" s="16" t="s">
        <v>165</v>
      </c>
      <c r="C82" s="16" t="s">
        <v>247</v>
      </c>
      <c r="D82" s="16" t="s">
        <v>150</v>
      </c>
      <c r="E82" s="16" t="s">
        <v>235</v>
      </c>
      <c r="F82" s="16" t="s">
        <v>21</v>
      </c>
      <c r="G82" s="7" t="n">
        <v>7</v>
      </c>
      <c r="H82" s="6" t="n">
        <v>760.6</v>
      </c>
      <c r="I82" s="6" t="n">
        <v>-5324.2</v>
      </c>
      <c r="J82" s="6" t="n">
        <v>-0</v>
      </c>
      <c r="K82" s="6" t="n">
        <v>-3.2</v>
      </c>
      <c r="L82" s="6" t="n">
        <v>-0.49</v>
      </c>
      <c r="M82" s="6"/>
      <c r="N82" s="6" t="s">
        <f>=I82+J82+K82+L82</f>
      </c>
      <c r="O82" s="6"/>
      <c r="P82" s="16"/>
      <c r="Q82" s="16" t="s">
        <v>237</v>
      </c>
    </row>
    <row collapsed="false" customFormat="false" customHeight="false" hidden="false" ht="12.1" outlineLevel="0" r="83">
      <c r="A83" s="20" t="n">
        <v>43879.518009259</v>
      </c>
      <c r="B83" s="16" t="s">
        <v>166</v>
      </c>
      <c r="C83" s="16" t="s">
        <v>248</v>
      </c>
      <c r="D83" s="16" t="s">
        <v>150</v>
      </c>
      <c r="E83" s="16" t="s">
        <v>19</v>
      </c>
      <c r="F83" s="16" t="s">
        <v>21</v>
      </c>
      <c r="G83" s="7" t="n">
        <v>4</v>
      </c>
      <c r="H83" s="6" t="n">
        <v>1151</v>
      </c>
      <c r="I83" s="6" t="n">
        <v>-4604</v>
      </c>
      <c r="J83" s="6" t="n">
        <v>-0</v>
      </c>
      <c r="K83" s="6" t="n">
        <v>-2.76</v>
      </c>
      <c r="L83" s="6" t="n">
        <v>-0.42</v>
      </c>
      <c r="M83" s="6"/>
      <c r="N83" s="6" t="s">
        <f>=I83+J83+K83+L83</f>
      </c>
      <c r="O83" s="6"/>
      <c r="P83" s="16"/>
      <c r="Q83" s="16" t="s">
        <v>237</v>
      </c>
    </row>
    <row collapsed="false" customFormat="false" customHeight="false" hidden="false" ht="12.1" outlineLevel="0" r="84">
      <c r="A84" s="21" t="n">
        <v>43880</v>
      </c>
      <c r="B84" s="22" t="s">
        <v>232</v>
      </c>
      <c r="C84" s="22" t="s">
        <v>249</v>
      </c>
      <c r="D84" s="22" t="s">
        <v>232</v>
      </c>
      <c r="E84" s="22" t="s">
        <v>232</v>
      </c>
      <c r="F84" s="22" t="s">
        <v>21</v>
      </c>
      <c r="G84" s="23" t="n">
        <v>1</v>
      </c>
      <c r="H84" s="24" t="n">
        <v>4292.7</v>
      </c>
      <c r="I84" s="24" t="n">
        <v>4292.7</v>
      </c>
      <c r="J84" s="24" t="n">
        <v>0</v>
      </c>
      <c r="K84" s="24" t="n">
        <v>-0</v>
      </c>
      <c r="L84" s="24" t="n">
        <v>-0</v>
      </c>
      <c r="M84" s="24"/>
      <c r="N84" s="6" t="s">
        <f>=I84+J84+K84+L84</f>
      </c>
      <c r="O84" s="24"/>
      <c r="P84" s="22"/>
      <c r="Q84" s="22" t="s">
        <v>228</v>
      </c>
    </row>
    <row collapsed="false" customFormat="false" customHeight="false" hidden="false" ht="12.1" outlineLevel="0" r="85">
      <c r="A85" s="20" t="n">
        <v>43899.762314815</v>
      </c>
      <c r="B85" s="16" t="s">
        <v>167</v>
      </c>
      <c r="C85" s="16" t="s">
        <v>250</v>
      </c>
      <c r="D85" s="16" t="s">
        <v>150</v>
      </c>
      <c r="E85" s="16" t="s">
        <v>235</v>
      </c>
      <c r="F85" s="16" t="s">
        <v>47</v>
      </c>
      <c r="G85" s="7" t="n">
        <v>1</v>
      </c>
      <c r="H85" s="6" t="n">
        <v>171.93</v>
      </c>
      <c r="I85" s="6" t="n">
        <v>-171.93</v>
      </c>
      <c r="J85" s="6" t="n">
        <v>-0</v>
      </c>
      <c r="K85" s="6" t="n">
        <v>-0.52</v>
      </c>
      <c r="L85" s="6" t="n">
        <v>-0</v>
      </c>
      <c r="M85" s="6" t="s">
        <f>=I85+J85+K85+L85</f>
      </c>
      <c r="N85" s="6"/>
      <c r="O85" s="6"/>
      <c r="P85" s="16"/>
      <c r="Q85" s="16" t="s">
        <v>220</v>
      </c>
    </row>
    <row collapsed="false" customFormat="false" customHeight="false" hidden="false" ht="12.1" outlineLevel="0" r="86">
      <c r="A86" s="20" t="n">
        <v>43899.762638889</v>
      </c>
      <c r="B86" s="16" t="s">
        <v>168</v>
      </c>
      <c r="C86" s="16" t="s">
        <v>251</v>
      </c>
      <c r="D86" s="16" t="s">
        <v>150</v>
      </c>
      <c r="E86" s="16" t="s">
        <v>235</v>
      </c>
      <c r="F86" s="16" t="s">
        <v>47</v>
      </c>
      <c r="G86" s="7" t="n">
        <v>1</v>
      </c>
      <c r="H86" s="6" t="n">
        <v>274.88</v>
      </c>
      <c r="I86" s="6" t="n">
        <v>-274.88</v>
      </c>
      <c r="J86" s="6" t="n">
        <v>-0</v>
      </c>
      <c r="K86" s="6" t="n">
        <v>-0.82</v>
      </c>
      <c r="L86" s="6" t="n">
        <v>-0</v>
      </c>
      <c r="M86" s="6" t="s">
        <f>=I86+J86+K86+L86</f>
      </c>
      <c r="N86" s="6"/>
      <c r="O86" s="6"/>
      <c r="P86" s="16"/>
      <c r="Q86" s="16" t="s">
        <v>220</v>
      </c>
    </row>
    <row collapsed="false" customFormat="false" customHeight="false" hidden="false" ht="12.1" outlineLevel="0" r="87">
      <c r="A87" s="20" t="n">
        <v>43899.765104167</v>
      </c>
      <c r="B87" s="16" t="s">
        <v>169</v>
      </c>
      <c r="C87" s="16" t="s">
        <v>252</v>
      </c>
      <c r="D87" s="16" t="s">
        <v>150</v>
      </c>
      <c r="E87" s="16" t="s">
        <v>235</v>
      </c>
      <c r="F87" s="16" t="s">
        <v>47</v>
      </c>
      <c r="G87" s="7" t="n">
        <v>1</v>
      </c>
      <c r="H87" s="6" t="n">
        <v>53.12</v>
      </c>
      <c r="I87" s="6" t="n">
        <v>-53.12</v>
      </c>
      <c r="J87" s="6" t="n">
        <v>-0</v>
      </c>
      <c r="K87" s="6" t="n">
        <v>-0.16</v>
      </c>
      <c r="L87" s="6" t="n">
        <v>-0</v>
      </c>
      <c r="M87" s="6" t="s">
        <f>=I87+J87+K87+L87</f>
      </c>
      <c r="N87" s="6"/>
      <c r="O87" s="6"/>
      <c r="P87" s="16"/>
      <c r="Q87" s="16" t="s">
        <v>220</v>
      </c>
    </row>
    <row collapsed="false" customFormat="false" customHeight="false" hidden="false" ht="12.1" outlineLevel="0" r="88">
      <c r="A88" s="20" t="n">
        <v>43899.772951389</v>
      </c>
      <c r="B88" s="16" t="s">
        <v>170</v>
      </c>
      <c r="C88" s="16" t="s">
        <v>253</v>
      </c>
      <c r="D88" s="16" t="s">
        <v>150</v>
      </c>
      <c r="E88" s="16" t="s">
        <v>235</v>
      </c>
      <c r="F88" s="16" t="s">
        <v>47</v>
      </c>
      <c r="G88" s="7" t="n">
        <v>1</v>
      </c>
      <c r="H88" s="6" t="n">
        <v>196.6</v>
      </c>
      <c r="I88" s="6" t="n">
        <v>-196.6</v>
      </c>
      <c r="J88" s="6" t="n">
        <v>-0</v>
      </c>
      <c r="K88" s="6" t="n">
        <v>-0.59</v>
      </c>
      <c r="L88" s="6" t="n">
        <v>-0</v>
      </c>
      <c r="M88" s="6" t="s">
        <f>=I88+J88+K88+L88</f>
      </c>
      <c r="N88" s="6"/>
      <c r="O88" s="6"/>
      <c r="P88" s="16"/>
      <c r="Q88" s="16" t="s">
        <v>220</v>
      </c>
    </row>
    <row collapsed="false" customFormat="false" customHeight="false" hidden="false" ht="12.1" outlineLevel="0" r="89">
      <c r="A89" s="20" t="n">
        <v>43899.77462963</v>
      </c>
      <c r="B89" s="16" t="s">
        <v>171</v>
      </c>
      <c r="C89" s="16" t="s">
        <v>254</v>
      </c>
      <c r="D89" s="16" t="s">
        <v>150</v>
      </c>
      <c r="E89" s="16" t="s">
        <v>235</v>
      </c>
      <c r="F89" s="16" t="s">
        <v>47</v>
      </c>
      <c r="G89" s="7" t="n">
        <v>1</v>
      </c>
      <c r="H89" s="6" t="n">
        <v>196.31</v>
      </c>
      <c r="I89" s="6" t="n">
        <v>-196.31</v>
      </c>
      <c r="J89" s="6" t="n">
        <v>-0</v>
      </c>
      <c r="K89" s="6" t="n">
        <v>-0.59</v>
      </c>
      <c r="L89" s="6" t="n">
        <v>-0</v>
      </c>
      <c r="M89" s="6" t="s">
        <f>=I89+J89+K89+L89</f>
      </c>
      <c r="N89" s="6"/>
      <c r="O89" s="6"/>
      <c r="P89" s="16"/>
      <c r="Q89" s="16" t="s">
        <v>220</v>
      </c>
    </row>
    <row collapsed="false" customFormat="false" customHeight="false" hidden="false" ht="12.1" outlineLevel="0" r="90">
      <c r="A90" s="20" t="n">
        <v>43899.777638889</v>
      </c>
      <c r="B90" s="16" t="s">
        <v>172</v>
      </c>
      <c r="C90" s="16" t="s">
        <v>255</v>
      </c>
      <c r="D90" s="16" t="s">
        <v>150</v>
      </c>
      <c r="E90" s="16" t="s">
        <v>235</v>
      </c>
      <c r="F90" s="16" t="s">
        <v>47</v>
      </c>
      <c r="G90" s="7" t="n">
        <v>1</v>
      </c>
      <c r="H90" s="6" t="n">
        <v>107.16</v>
      </c>
      <c r="I90" s="6" t="n">
        <v>-107.16</v>
      </c>
      <c r="J90" s="6" t="n">
        <v>-0</v>
      </c>
      <c r="K90" s="6" t="n">
        <v>-0.32</v>
      </c>
      <c r="L90" s="6" t="n">
        <v>-0</v>
      </c>
      <c r="M90" s="6" t="s">
        <f>=I90+J90+K90+L90</f>
      </c>
      <c r="N90" s="6"/>
      <c r="O90" s="6"/>
      <c r="P90" s="16"/>
      <c r="Q90" s="16" t="s">
        <v>220</v>
      </c>
    </row>
    <row collapsed="false" customFormat="false" customHeight="false" hidden="false" ht="12.1" outlineLevel="0" r="91">
      <c r="A91" s="20" t="n">
        <v>43899.782893519</v>
      </c>
      <c r="B91" s="16" t="s">
        <v>173</v>
      </c>
      <c r="C91" s="16" t="s">
        <v>256</v>
      </c>
      <c r="D91" s="16" t="s">
        <v>150</v>
      </c>
      <c r="E91" s="16" t="s">
        <v>235</v>
      </c>
      <c r="F91" s="16" t="s">
        <v>47</v>
      </c>
      <c r="G91" s="7" t="n">
        <v>1</v>
      </c>
      <c r="H91" s="6" t="n">
        <v>53.59</v>
      </c>
      <c r="I91" s="6" t="n">
        <v>-53.59</v>
      </c>
      <c r="J91" s="6" t="n">
        <v>-0</v>
      </c>
      <c r="K91" s="6" t="n">
        <v>-0.16</v>
      </c>
      <c r="L91" s="6" t="n">
        <v>-0</v>
      </c>
      <c r="M91" s="6" t="s">
        <f>=I91+J91+K91+L91</f>
      </c>
      <c r="N91" s="6"/>
      <c r="O91" s="6"/>
      <c r="P91" s="16"/>
      <c r="Q91" s="16" t="s">
        <v>220</v>
      </c>
    </row>
    <row collapsed="false" customFormat="false" customHeight="false" hidden="false" ht="12.1" outlineLevel="0" r="92">
      <c r="A92" s="20" t="n">
        <v>43899.7896875</v>
      </c>
      <c r="B92" s="16" t="s">
        <v>174</v>
      </c>
      <c r="C92" s="16" t="s">
        <v>257</v>
      </c>
      <c r="D92" s="16" t="s">
        <v>150</v>
      </c>
      <c r="E92" s="16" t="s">
        <v>235</v>
      </c>
      <c r="F92" s="16" t="s">
        <v>47</v>
      </c>
      <c r="G92" s="7" t="n">
        <v>1</v>
      </c>
      <c r="H92" s="6" t="n">
        <v>96.26</v>
      </c>
      <c r="I92" s="6" t="n">
        <v>-96.26</v>
      </c>
      <c r="J92" s="6" t="n">
        <v>-0</v>
      </c>
      <c r="K92" s="6" t="n">
        <v>-0.29</v>
      </c>
      <c r="L92" s="6" t="n">
        <v>-0</v>
      </c>
      <c r="M92" s="6" t="s">
        <f>=I92+J92+K92+L92</f>
      </c>
      <c r="N92" s="6"/>
      <c r="O92" s="6"/>
      <c r="P92" s="16"/>
      <c r="Q92" s="16" t="s">
        <v>220</v>
      </c>
    </row>
    <row collapsed="false" customFormat="false" customHeight="false" hidden="false" ht="12.1" outlineLevel="0" r="93">
      <c r="A93" s="20" t="n">
        <v>43899.795486111</v>
      </c>
      <c r="B93" s="16" t="s">
        <v>175</v>
      </c>
      <c r="C93" s="16" t="s">
        <v>258</v>
      </c>
      <c r="D93" s="16" t="s">
        <v>150</v>
      </c>
      <c r="E93" s="16" t="s">
        <v>235</v>
      </c>
      <c r="F93" s="16" t="s">
        <v>47</v>
      </c>
      <c r="G93" s="7" t="n">
        <v>1</v>
      </c>
      <c r="H93" s="6" t="n">
        <v>209.01</v>
      </c>
      <c r="I93" s="6" t="n">
        <v>-209.01</v>
      </c>
      <c r="J93" s="6" t="n">
        <v>-0</v>
      </c>
      <c r="K93" s="6" t="n">
        <v>-0.63</v>
      </c>
      <c r="L93" s="6" t="n">
        <v>-0</v>
      </c>
      <c r="M93" s="6" t="s">
        <f>=I93+J93+K93+L93</f>
      </c>
      <c r="N93" s="6"/>
      <c r="O93" s="6"/>
      <c r="P93" s="16"/>
      <c r="Q93" s="16" t="s">
        <v>220</v>
      </c>
    </row>
    <row collapsed="false" customFormat="false" customHeight="false" hidden="false" ht="12.1" outlineLevel="0" r="94">
      <c r="A94" s="20" t="n">
        <v>43899.800891204</v>
      </c>
      <c r="B94" s="16" t="s">
        <v>176</v>
      </c>
      <c r="C94" s="16" t="s">
        <v>259</v>
      </c>
      <c r="D94" s="16" t="s">
        <v>150</v>
      </c>
      <c r="E94" s="16" t="s">
        <v>235</v>
      </c>
      <c r="F94" s="16" t="s">
        <v>47</v>
      </c>
      <c r="G94" s="7" t="n">
        <v>1</v>
      </c>
      <c r="H94" s="6" t="n">
        <v>36.1</v>
      </c>
      <c r="I94" s="6" t="n">
        <v>-36.1</v>
      </c>
      <c r="J94" s="6" t="n">
        <v>-0</v>
      </c>
      <c r="K94" s="6" t="n">
        <v>-0.11</v>
      </c>
      <c r="L94" s="6" t="n">
        <v>-0</v>
      </c>
      <c r="M94" s="6" t="s">
        <f>=I94+J94+K94+L94</f>
      </c>
      <c r="N94" s="6"/>
      <c r="O94" s="6"/>
      <c r="P94" s="16"/>
      <c r="Q94" s="16" t="s">
        <v>220</v>
      </c>
    </row>
    <row collapsed="false" customFormat="false" customHeight="false" hidden="false" ht="12.1" outlineLevel="0" r="95">
      <c r="A95" s="20" t="n">
        <v>43899.803171296</v>
      </c>
      <c r="B95" s="16" t="s">
        <v>177</v>
      </c>
      <c r="C95" s="16" t="s">
        <v>260</v>
      </c>
      <c r="D95" s="16" t="s">
        <v>150</v>
      </c>
      <c r="E95" s="16" t="s">
        <v>235</v>
      </c>
      <c r="F95" s="16" t="s">
        <v>47</v>
      </c>
      <c r="G95" s="7" t="n">
        <v>1</v>
      </c>
      <c r="H95" s="6" t="n">
        <v>110.22</v>
      </c>
      <c r="I95" s="6" t="n">
        <v>-110.22</v>
      </c>
      <c r="J95" s="6" t="n">
        <v>-0</v>
      </c>
      <c r="K95" s="6" t="n">
        <v>-0.33</v>
      </c>
      <c r="L95" s="6" t="n">
        <v>-0</v>
      </c>
      <c r="M95" s="6" t="s">
        <f>=I95+J95+K95+L95</f>
      </c>
      <c r="N95" s="6"/>
      <c r="O95" s="6"/>
      <c r="P95" s="16"/>
      <c r="Q95" s="16" t="s">
        <v>220</v>
      </c>
    </row>
    <row collapsed="false" customFormat="false" customHeight="false" hidden="false" ht="12.1" outlineLevel="0" r="96">
      <c r="A96" s="20" t="n">
        <v>43899.805046296</v>
      </c>
      <c r="B96" s="16" t="s">
        <v>178</v>
      </c>
      <c r="C96" s="16" t="s">
        <v>261</v>
      </c>
      <c r="D96" s="16" t="s">
        <v>150</v>
      </c>
      <c r="E96" s="16" t="s">
        <v>235</v>
      </c>
      <c r="F96" s="16" t="s">
        <v>47</v>
      </c>
      <c r="G96" s="7" t="n">
        <v>1</v>
      </c>
      <c r="H96" s="6" t="n">
        <v>80.06</v>
      </c>
      <c r="I96" s="6" t="n">
        <v>-80.06</v>
      </c>
      <c r="J96" s="6" t="n">
        <v>-0</v>
      </c>
      <c r="K96" s="6" t="n">
        <v>-0.24</v>
      </c>
      <c r="L96" s="6" t="n">
        <v>-0</v>
      </c>
      <c r="M96" s="6" t="s">
        <f>=I96+J96+K96+L96</f>
      </c>
      <c r="N96" s="6"/>
      <c r="O96" s="6"/>
      <c r="P96" s="16"/>
      <c r="Q96" s="16" t="s">
        <v>220</v>
      </c>
    </row>
    <row collapsed="false" customFormat="false" customHeight="false" hidden="false" ht="12.1" outlineLevel="0" r="97">
      <c r="A97" s="20" t="n">
        <v>43899.811400463</v>
      </c>
      <c r="B97" s="16" t="s">
        <v>179</v>
      </c>
      <c r="C97" s="16" t="s">
        <v>262</v>
      </c>
      <c r="D97" s="16" t="s">
        <v>150</v>
      </c>
      <c r="E97" s="16" t="s">
        <v>235</v>
      </c>
      <c r="F97" s="16" t="s">
        <v>47</v>
      </c>
      <c r="G97" s="7" t="n">
        <v>1</v>
      </c>
      <c r="H97" s="6" t="n">
        <v>156.05</v>
      </c>
      <c r="I97" s="6" t="n">
        <v>-156.05</v>
      </c>
      <c r="J97" s="6" t="n">
        <v>-0</v>
      </c>
      <c r="K97" s="6" t="n">
        <v>-0.47</v>
      </c>
      <c r="L97" s="6" t="n">
        <v>-0</v>
      </c>
      <c r="M97" s="6" t="s">
        <f>=I97+J97+K97+L97</f>
      </c>
      <c r="N97" s="6"/>
      <c r="O97" s="6"/>
      <c r="P97" s="16"/>
      <c r="Q97" s="16" t="s">
        <v>220</v>
      </c>
    </row>
    <row collapsed="false" customFormat="false" customHeight="false" hidden="false" ht="12.1" outlineLevel="0" r="98">
      <c r="A98" s="21" t="n">
        <v>43900.752835648</v>
      </c>
      <c r="B98" s="22" t="s">
        <v>219</v>
      </c>
      <c r="C98" s="22" t="s">
        <v>65</v>
      </c>
      <c r="D98" s="22" t="s">
        <v>219</v>
      </c>
      <c r="E98" s="22" t="s">
        <v>219</v>
      </c>
      <c r="F98" s="22" t="s">
        <v>47</v>
      </c>
      <c r="G98" s="23" t="n">
        <v>12</v>
      </c>
      <c r="H98" s="24" t="n">
        <v>1</v>
      </c>
      <c r="I98" s="24" t="n">
        <v>1748.07</v>
      </c>
      <c r="J98" s="24" t="n">
        <v>0</v>
      </c>
      <c r="K98" s="24" t="n">
        <v>-0</v>
      </c>
      <c r="L98" s="24" t="n">
        <v>-0</v>
      </c>
      <c r="M98" s="6" t="s">
        <f>=I98+J98+K98+L98</f>
      </c>
      <c r="N98" s="24"/>
      <c r="O98" s="24"/>
      <c r="P98" s="22"/>
      <c r="Q98" s="22" t="s">
        <v>220</v>
      </c>
    </row>
    <row collapsed="false" customFormat="false" customHeight="false" hidden="false" ht="12.1" outlineLevel="0" r="99">
      <c r="A99" s="33" t="n">
        <v>43903.988391204</v>
      </c>
      <c r="B99" s="34" t="s">
        <v>174</v>
      </c>
      <c r="C99" s="34" t="s">
        <v>257</v>
      </c>
      <c r="D99" s="34" t="s">
        <v>151</v>
      </c>
      <c r="E99" s="34" t="s">
        <v>235</v>
      </c>
      <c r="F99" s="34" t="s">
        <v>47</v>
      </c>
      <c r="G99" s="35" t="n">
        <v>-1</v>
      </c>
      <c r="H99" s="36" t="n">
        <v>102.34</v>
      </c>
      <c r="I99" s="36" t="n">
        <v>102.34</v>
      </c>
      <c r="J99" s="36" t="n">
        <v>0</v>
      </c>
      <c r="K99" s="36" t="n">
        <v>-0.31</v>
      </c>
      <c r="L99" s="36" t="n">
        <v>-0</v>
      </c>
      <c r="M99" s="6" t="s">
        <f>=I99+J99+K99+L99</f>
      </c>
      <c r="N99" s="36"/>
      <c r="O99" s="36"/>
      <c r="P99" s="34"/>
      <c r="Q99" s="34" t="s">
        <v>220</v>
      </c>
    </row>
    <row collapsed="false" customFormat="false" customHeight="false" hidden="false" ht="12.1" outlineLevel="0" r="100">
      <c r="A100" s="21" t="n">
        <v>43906.001215278</v>
      </c>
      <c r="B100" s="22" t="s">
        <v>219</v>
      </c>
      <c r="C100" s="22" t="s">
        <v>65</v>
      </c>
      <c r="D100" s="22" t="s">
        <v>219</v>
      </c>
      <c r="E100" s="22" t="s">
        <v>219</v>
      </c>
      <c r="F100" s="22" t="s">
        <v>44</v>
      </c>
      <c r="G100" s="23" t="n">
        <v>1</v>
      </c>
      <c r="H100" s="24" t="n">
        <v>1</v>
      </c>
      <c r="I100" s="24" t="n">
        <v>1236.99</v>
      </c>
      <c r="J100" s="24" t="n">
        <v>0</v>
      </c>
      <c r="K100" s="24" t="n">
        <v>-0</v>
      </c>
      <c r="L100" s="24" t="n">
        <v>-0</v>
      </c>
      <c r="M100" s="24"/>
      <c r="N100" s="24"/>
      <c r="O100" s="6" t="s">
        <f>=I100+J100+K100+L100</f>
      </c>
      <c r="P100" s="22"/>
      <c r="Q100" s="22" t="s">
        <v>220</v>
      </c>
    </row>
    <row collapsed="false" customFormat="false" customHeight="false" hidden="false" ht="12.1" outlineLevel="0" r="101">
      <c r="A101" s="25" t="n">
        <v>43906.032708333</v>
      </c>
      <c r="B101" s="26" t="s">
        <v>224</v>
      </c>
      <c r="C101" s="26" t="s">
        <v>66</v>
      </c>
      <c r="D101" s="26" t="s">
        <v>224</v>
      </c>
      <c r="E101" s="26" t="s">
        <v>224</v>
      </c>
      <c r="F101" s="26" t="s">
        <v>44</v>
      </c>
      <c r="G101" s="27" t="n">
        <v>1</v>
      </c>
      <c r="H101" s="28" t="n">
        <v>-1236.99</v>
      </c>
      <c r="I101" s="28" t="n">
        <v>-1236.99</v>
      </c>
      <c r="J101" s="28" t="n">
        <v>0</v>
      </c>
      <c r="K101" s="28" t="n">
        <v>-0</v>
      </c>
      <c r="L101" s="28" t="n">
        <v>-0</v>
      </c>
      <c r="M101" s="28"/>
      <c r="N101" s="28"/>
      <c r="O101" s="6" t="s">
        <f>=I101+J101+K101+L101</f>
      </c>
      <c r="P101" s="26"/>
      <c r="Q101" s="26" t="s">
        <v>220</v>
      </c>
    </row>
    <row collapsed="false" customFormat="false" customHeight="false" hidden="false" ht="12.1" outlineLevel="0" r="102">
      <c r="A102" s="20" t="n">
        <v>43907.85125</v>
      </c>
      <c r="B102" s="16" t="s">
        <v>180</v>
      </c>
      <c r="C102" s="16" t="s">
        <v>263</v>
      </c>
      <c r="D102" s="16" t="s">
        <v>150</v>
      </c>
      <c r="E102" s="16" t="s">
        <v>235</v>
      </c>
      <c r="F102" s="16" t="s">
        <v>47</v>
      </c>
      <c r="G102" s="7" t="n">
        <v>20</v>
      </c>
      <c r="H102" s="6" t="n">
        <v>2.13</v>
      </c>
      <c r="I102" s="6" t="n">
        <v>-42.6</v>
      </c>
      <c r="J102" s="6" t="n">
        <v>-0</v>
      </c>
      <c r="K102" s="6" t="n">
        <v>-0.12</v>
      </c>
      <c r="L102" s="6" t="n">
        <v>-0</v>
      </c>
      <c r="M102" s="6" t="s">
        <f>=I102+J102+K102+L102</f>
      </c>
      <c r="N102" s="6"/>
      <c r="O102" s="6"/>
      <c r="P102" s="16"/>
      <c r="Q102" s="16" t="s">
        <v>220</v>
      </c>
    </row>
    <row collapsed="false" customFormat="false" customHeight="false" hidden="false" ht="12.1" outlineLevel="0" r="103">
      <c r="A103" s="20" t="n">
        <v>43907.852951389</v>
      </c>
      <c r="B103" s="16" t="s">
        <v>181</v>
      </c>
      <c r="C103" s="16" t="s">
        <v>264</v>
      </c>
      <c r="D103" s="16" t="s">
        <v>150</v>
      </c>
      <c r="E103" s="16" t="s">
        <v>235</v>
      </c>
      <c r="F103" s="16" t="s">
        <v>47</v>
      </c>
      <c r="G103" s="7" t="n">
        <v>10</v>
      </c>
      <c r="H103" s="6" t="n">
        <v>5.26</v>
      </c>
      <c r="I103" s="6" t="n">
        <v>-52.6</v>
      </c>
      <c r="J103" s="6" t="n">
        <v>-0</v>
      </c>
      <c r="K103" s="6" t="n">
        <v>-0.16</v>
      </c>
      <c r="L103" s="6" t="n">
        <v>-0</v>
      </c>
      <c r="M103" s="6" t="s">
        <f>=I103+J103+K103+L103</f>
      </c>
      <c r="N103" s="6"/>
      <c r="O103" s="6"/>
      <c r="P103" s="16"/>
      <c r="Q103" s="16" t="s">
        <v>220</v>
      </c>
    </row>
    <row collapsed="false" customFormat="false" customHeight="false" hidden="false" ht="12.1" outlineLevel="0" r="104">
      <c r="A104" s="21" t="n">
        <v>43914.431967593</v>
      </c>
      <c r="B104" s="22" t="s">
        <v>219</v>
      </c>
      <c r="C104" s="22" t="s">
        <v>65</v>
      </c>
      <c r="D104" s="22" t="s">
        <v>219</v>
      </c>
      <c r="E104" s="22" t="s">
        <v>219</v>
      </c>
      <c r="F104" s="22" t="s">
        <v>21</v>
      </c>
      <c r="G104" s="23" t="n">
        <v>1</v>
      </c>
      <c r="H104" s="24" t="n">
        <v>1</v>
      </c>
      <c r="I104" s="24" t="n">
        <v>16.34</v>
      </c>
      <c r="J104" s="24" t="n">
        <v>0</v>
      </c>
      <c r="K104" s="24" t="n">
        <v>-0</v>
      </c>
      <c r="L104" s="24" t="n">
        <v>-0</v>
      </c>
      <c r="M104" s="24"/>
      <c r="N104" s="6" t="s">
        <f>=I104+J104+K104+L104</f>
      </c>
      <c r="O104" s="24"/>
      <c r="P104" s="22"/>
      <c r="Q104" s="22" t="s">
        <v>220</v>
      </c>
    </row>
    <row collapsed="false" customFormat="false" customHeight="false" hidden="false" ht="12.1" outlineLevel="0" r="105">
      <c r="A105" s="21" t="n">
        <v>43914.686990741</v>
      </c>
      <c r="B105" s="22" t="s">
        <v>219</v>
      </c>
      <c r="C105" s="22" t="s">
        <v>65</v>
      </c>
      <c r="D105" s="22" t="s">
        <v>219</v>
      </c>
      <c r="E105" s="22" t="s">
        <v>219</v>
      </c>
      <c r="F105" s="22" t="s">
        <v>44</v>
      </c>
      <c r="G105" s="23" t="n">
        <v>1</v>
      </c>
      <c r="H105" s="24" t="n">
        <v>1</v>
      </c>
      <c r="I105" s="24" t="n">
        <v>1</v>
      </c>
      <c r="J105" s="24" t="n">
        <v>0</v>
      </c>
      <c r="K105" s="24" t="n">
        <v>-0</v>
      </c>
      <c r="L105" s="24" t="n">
        <v>-0</v>
      </c>
      <c r="M105" s="24"/>
      <c r="N105" s="24"/>
      <c r="O105" s="6" t="s">
        <f>=I105+J105+K105+L105</f>
      </c>
      <c r="P105" s="22"/>
      <c r="Q105" s="22" t="s">
        <v>220</v>
      </c>
    </row>
    <row collapsed="false" customFormat="false" customHeight="false" hidden="false" ht="12.1" outlineLevel="0" r="106">
      <c r="A106" s="21" t="n">
        <v>43930.003912037</v>
      </c>
      <c r="B106" s="22" t="s">
        <v>232</v>
      </c>
      <c r="C106" s="22" t="s">
        <v>265</v>
      </c>
      <c r="D106" s="22" t="s">
        <v>232</v>
      </c>
      <c r="E106" s="22" t="s">
        <v>232</v>
      </c>
      <c r="F106" s="22" t="s">
        <v>47</v>
      </c>
      <c r="G106" s="23" t="n">
        <v>1</v>
      </c>
      <c r="H106" s="24" t="n">
        <v>1</v>
      </c>
      <c r="I106" s="24" t="n">
        <v>0.37</v>
      </c>
      <c r="J106" s="24" t="n">
        <v>0</v>
      </c>
      <c r="K106" s="24" t="n">
        <v>-0</v>
      </c>
      <c r="L106" s="24" t="n">
        <v>-0</v>
      </c>
      <c r="M106" s="6" t="s">
        <f>=I106+J106+K106+L106</f>
      </c>
      <c r="N106" s="24"/>
      <c r="O106" s="24"/>
      <c r="P106" s="22"/>
      <c r="Q106" s="22" t="s">
        <v>220</v>
      </c>
    </row>
    <row collapsed="false" customFormat="false" customHeight="false" hidden="false" ht="12.1" outlineLevel="0" r="107">
      <c r="A107" s="20" t="n">
        <v>43931.958229167</v>
      </c>
      <c r="B107" s="16" t="s">
        <v>221</v>
      </c>
      <c r="C107" s="16" t="s">
        <v>222</v>
      </c>
      <c r="D107" s="16" t="s">
        <v>150</v>
      </c>
      <c r="E107" s="16" t="s">
        <v>223</v>
      </c>
      <c r="F107" s="16" t="s">
        <v>21</v>
      </c>
      <c r="G107" s="7" t="n">
        <v>31</v>
      </c>
      <c r="H107" s="6" t="n">
        <v>73.81</v>
      </c>
      <c r="I107" s="6" t="n">
        <v>-2288.11</v>
      </c>
      <c r="J107" s="6" t="n">
        <v>-0</v>
      </c>
      <c r="K107" s="6" t="n">
        <v>-6.86</v>
      </c>
      <c r="L107" s="6" t="n">
        <v>-0</v>
      </c>
      <c r="M107" s="6"/>
      <c r="N107" s="6" t="s">
        <f>=I107+J107+K107+L107</f>
      </c>
      <c r="O107" s="6"/>
      <c r="P107" s="16"/>
      <c r="Q107" s="16" t="s">
        <v>220</v>
      </c>
    </row>
    <row collapsed="false" customFormat="false" customHeight="false" hidden="false" ht="12.1" outlineLevel="0" r="108">
      <c r="A108" s="20" t="n">
        <v>43934.50025463</v>
      </c>
      <c r="B108" s="16" t="s">
        <v>221</v>
      </c>
      <c r="C108" s="16" t="s">
        <v>222</v>
      </c>
      <c r="D108" s="16" t="s">
        <v>150</v>
      </c>
      <c r="E108" s="16" t="s">
        <v>223</v>
      </c>
      <c r="F108" s="16" t="s">
        <v>21</v>
      </c>
      <c r="G108" s="7" t="n">
        <v>10</v>
      </c>
      <c r="H108" s="6" t="n">
        <v>73.445</v>
      </c>
      <c r="I108" s="6" t="n">
        <v>-734.45</v>
      </c>
      <c r="J108" s="6" t="n">
        <v>-0</v>
      </c>
      <c r="K108" s="6" t="n">
        <v>-2.2</v>
      </c>
      <c r="L108" s="6" t="n">
        <v>-0</v>
      </c>
      <c r="M108" s="6"/>
      <c r="N108" s="6" t="s">
        <f>=I108+J108+K108+L108</f>
      </c>
      <c r="O108" s="6"/>
      <c r="P108" s="16"/>
      <c r="Q108" s="16" t="s">
        <v>220</v>
      </c>
    </row>
    <row collapsed="false" customFormat="false" customHeight="false" hidden="false" ht="12.1" outlineLevel="0" r="109">
      <c r="A109" s="21" t="n">
        <v>43934.50025463</v>
      </c>
      <c r="B109" s="22" t="s">
        <v>219</v>
      </c>
      <c r="C109" s="22" t="s">
        <v>65</v>
      </c>
      <c r="D109" s="22" t="s">
        <v>219</v>
      </c>
      <c r="E109" s="22" t="s">
        <v>219</v>
      </c>
      <c r="F109" s="22" t="s">
        <v>21</v>
      </c>
      <c r="G109" s="23" t="n">
        <v>3</v>
      </c>
      <c r="H109" s="24" t="n">
        <v>1</v>
      </c>
      <c r="I109" s="24" t="n">
        <v>3110.28</v>
      </c>
      <c r="J109" s="24" t="n">
        <v>0</v>
      </c>
      <c r="K109" s="24" t="n">
        <v>-0</v>
      </c>
      <c r="L109" s="24" t="n">
        <v>-0</v>
      </c>
      <c r="M109" s="24"/>
      <c r="N109" s="6" t="s">
        <f>=I109+J109+K109+L109</f>
      </c>
      <c r="O109" s="24"/>
      <c r="P109" s="22"/>
      <c r="Q109" s="22" t="s">
        <v>220</v>
      </c>
    </row>
    <row collapsed="false" customFormat="false" customHeight="false" hidden="false" ht="12.1" outlineLevel="0" r="110">
      <c r="A110" s="29" t="n">
        <v>43934.501458333</v>
      </c>
      <c r="B110" s="30" t="s">
        <v>266</v>
      </c>
      <c r="C110" s="30" t="s">
        <v>267</v>
      </c>
      <c r="D110" s="30" t="s">
        <v>266</v>
      </c>
      <c r="E110" s="30" t="s">
        <v>266</v>
      </c>
      <c r="F110" s="30" t="s">
        <v>21</v>
      </c>
      <c r="G110" s="31" t="n">
        <v>1</v>
      </c>
      <c r="H110" s="32" t="n">
        <v>-1</v>
      </c>
      <c r="I110" s="32" t="n">
        <v>-79</v>
      </c>
      <c r="J110" s="32" t="n">
        <v>0</v>
      </c>
      <c r="K110" s="32" t="n">
        <v>-0</v>
      </c>
      <c r="L110" s="32" t="n">
        <v>-0</v>
      </c>
      <c r="M110" s="32"/>
      <c r="N110" s="6" t="s">
        <f>=I110+J110+K110+L110</f>
      </c>
      <c r="O110" s="32"/>
      <c r="P110" s="30"/>
      <c r="Q110" s="30" t="s">
        <v>220</v>
      </c>
    </row>
    <row collapsed="false" customFormat="false" customHeight="false" hidden="false" ht="12.1" outlineLevel="0" r="111">
      <c r="A111" s="25" t="n">
        <v>43934.501458333</v>
      </c>
      <c r="B111" s="26" t="s">
        <v>224</v>
      </c>
      <c r="C111" s="26" t="s">
        <v>66</v>
      </c>
      <c r="D111" s="26" t="s">
        <v>224</v>
      </c>
      <c r="E111" s="26" t="s">
        <v>224</v>
      </c>
      <c r="F111" s="26" t="s">
        <v>47</v>
      </c>
      <c r="G111" s="27" t="n">
        <v>1</v>
      </c>
      <c r="H111" s="28" t="n">
        <v>-10</v>
      </c>
      <c r="I111" s="28" t="n">
        <v>-10</v>
      </c>
      <c r="J111" s="28" t="n">
        <v>0</v>
      </c>
      <c r="K111" s="28" t="n">
        <v>-0</v>
      </c>
      <c r="L111" s="28" t="n">
        <v>-0</v>
      </c>
      <c r="M111" s="6" t="s">
        <f>=I111+J111+K111+L111</f>
      </c>
      <c r="N111" s="28"/>
      <c r="O111" s="28"/>
      <c r="P111" s="26"/>
      <c r="Q111" s="26" t="s">
        <v>220</v>
      </c>
    </row>
    <row collapsed="false" customFormat="false" customHeight="false" hidden="false" ht="12.1" outlineLevel="0" r="112">
      <c r="A112" s="21" t="n">
        <v>43935.117569444</v>
      </c>
      <c r="B112" s="22" t="s">
        <v>268</v>
      </c>
      <c r="C112" s="22" t="s">
        <v>267</v>
      </c>
      <c r="D112" s="22" t="s">
        <v>268</v>
      </c>
      <c r="E112" s="22" t="s">
        <v>268</v>
      </c>
      <c r="F112" s="22" t="s">
        <v>21</v>
      </c>
      <c r="G112" s="23" t="n">
        <v>1</v>
      </c>
      <c r="H112" s="24" t="n">
        <v>1</v>
      </c>
      <c r="I112" s="24" t="n">
        <v>16</v>
      </c>
      <c r="J112" s="24" t="n">
        <v>0</v>
      </c>
      <c r="K112" s="24" t="n">
        <v>-0</v>
      </c>
      <c r="L112" s="24" t="n">
        <v>-0</v>
      </c>
      <c r="M112" s="24"/>
      <c r="N112" s="6" t="s">
        <f>=I112+J112+K112+L112</f>
      </c>
      <c r="O112" s="24"/>
      <c r="P112" s="22"/>
      <c r="Q112" s="22" t="s">
        <v>220</v>
      </c>
    </row>
    <row collapsed="false" customFormat="false" customHeight="false" hidden="false" ht="12.1" outlineLevel="0" r="113">
      <c r="A113" s="29" t="n">
        <v>43935.959166667</v>
      </c>
      <c r="B113" s="30" t="s">
        <v>266</v>
      </c>
      <c r="C113" s="30" t="s">
        <v>267</v>
      </c>
      <c r="D113" s="30" t="s">
        <v>266</v>
      </c>
      <c r="E113" s="30" t="s">
        <v>266</v>
      </c>
      <c r="F113" s="30" t="s">
        <v>21</v>
      </c>
      <c r="G113" s="31" t="n">
        <v>1</v>
      </c>
      <c r="H113" s="32" t="n">
        <v>-1</v>
      </c>
      <c r="I113" s="32" t="n">
        <v>-16</v>
      </c>
      <c r="J113" s="32" t="n">
        <v>0</v>
      </c>
      <c r="K113" s="32" t="n">
        <v>-0</v>
      </c>
      <c r="L113" s="32" t="n">
        <v>-0</v>
      </c>
      <c r="M113" s="32"/>
      <c r="N113" s="6" t="s">
        <f>=I113+J113+K113+L113</f>
      </c>
      <c r="O113" s="32"/>
      <c r="P113" s="30"/>
      <c r="Q113" s="30" t="s">
        <v>220</v>
      </c>
    </row>
    <row collapsed="false" customFormat="false" customHeight="false" hidden="false" ht="12.1" outlineLevel="0" r="114">
      <c r="A114" s="25" t="n">
        <v>43935.959166667</v>
      </c>
      <c r="B114" s="26" t="s">
        <v>224</v>
      </c>
      <c r="C114" s="26" t="s">
        <v>66</v>
      </c>
      <c r="D114" s="26" t="s">
        <v>224</v>
      </c>
      <c r="E114" s="26" t="s">
        <v>224</v>
      </c>
      <c r="F114" s="26" t="s">
        <v>47</v>
      </c>
      <c r="G114" s="27" t="n">
        <v>1</v>
      </c>
      <c r="H114" s="28" t="n">
        <v>-38.47</v>
      </c>
      <c r="I114" s="28" t="n">
        <v>-38.47</v>
      </c>
      <c r="J114" s="28" t="n">
        <v>0</v>
      </c>
      <c r="K114" s="28" t="n">
        <v>-0</v>
      </c>
      <c r="L114" s="28" t="n">
        <v>-0</v>
      </c>
      <c r="M114" s="6" t="s">
        <f>=I114+J114+K114+L114</f>
      </c>
      <c r="N114" s="28"/>
      <c r="O114" s="28"/>
      <c r="P114" s="26"/>
      <c r="Q114" s="26" t="s">
        <v>220</v>
      </c>
    </row>
    <row collapsed="false" customFormat="false" customHeight="false" hidden="false" ht="12.1" outlineLevel="0" r="115">
      <c r="A115" s="21" t="n">
        <v>43938.119293981</v>
      </c>
      <c r="B115" s="22" t="s">
        <v>232</v>
      </c>
      <c r="C115" s="22" t="s">
        <v>269</v>
      </c>
      <c r="D115" s="22" t="s">
        <v>232</v>
      </c>
      <c r="E115" s="22" t="s">
        <v>232</v>
      </c>
      <c r="F115" s="22" t="s">
        <v>47</v>
      </c>
      <c r="G115" s="23" t="n">
        <v>1</v>
      </c>
      <c r="H115" s="24" t="n">
        <v>1</v>
      </c>
      <c r="I115" s="24" t="n">
        <v>0.55</v>
      </c>
      <c r="J115" s="24" t="n">
        <v>0</v>
      </c>
      <c r="K115" s="24" t="n">
        <v>-0</v>
      </c>
      <c r="L115" s="24" t="n">
        <v>-0</v>
      </c>
      <c r="M115" s="6" t="s">
        <f>=I115+J115+K115+L115</f>
      </c>
      <c r="N115" s="24"/>
      <c r="O115" s="24"/>
      <c r="P115" s="22"/>
      <c r="Q115" s="22" t="s">
        <v>220</v>
      </c>
    </row>
    <row collapsed="false" customFormat="false" customHeight="false" hidden="false" ht="12.1" outlineLevel="0" r="116">
      <c r="A116" s="20" t="n">
        <v>43941.42369213</v>
      </c>
      <c r="B116" s="16" t="s">
        <v>221</v>
      </c>
      <c r="C116" s="16" t="s">
        <v>222</v>
      </c>
      <c r="D116" s="16" t="s">
        <v>150</v>
      </c>
      <c r="E116" s="16" t="s">
        <v>223</v>
      </c>
      <c r="F116" s="16" t="s">
        <v>21</v>
      </c>
      <c r="G116" s="7" t="n">
        <v>20</v>
      </c>
      <c r="H116" s="6" t="n">
        <v>74.8475</v>
      </c>
      <c r="I116" s="6" t="n">
        <v>-1496.95</v>
      </c>
      <c r="J116" s="6" t="n">
        <v>-0</v>
      </c>
      <c r="K116" s="6" t="n">
        <v>-4.49</v>
      </c>
      <c r="L116" s="6" t="n">
        <v>-0</v>
      </c>
      <c r="M116" s="6"/>
      <c r="N116" s="6" t="s">
        <f>=I116+J116+K116+L116</f>
      </c>
      <c r="O116" s="6"/>
      <c r="P116" s="16"/>
      <c r="Q116" s="16" t="s">
        <v>220</v>
      </c>
    </row>
    <row collapsed="false" customFormat="false" customHeight="false" hidden="false" ht="12.1" outlineLevel="0" r="117">
      <c r="A117" s="21" t="n">
        <v>43941.423738426</v>
      </c>
      <c r="B117" s="22" t="s">
        <v>219</v>
      </c>
      <c r="C117" s="22" t="s">
        <v>65</v>
      </c>
      <c r="D117" s="22" t="s">
        <v>219</v>
      </c>
      <c r="E117" s="22" t="s">
        <v>219</v>
      </c>
      <c r="F117" s="22" t="s">
        <v>21</v>
      </c>
      <c r="G117" s="23" t="n">
        <v>1</v>
      </c>
      <c r="H117" s="24" t="n">
        <v>1</v>
      </c>
      <c r="I117" s="24" t="n">
        <v>1501.45</v>
      </c>
      <c r="J117" s="24" t="n">
        <v>0</v>
      </c>
      <c r="K117" s="24" t="n">
        <v>-0</v>
      </c>
      <c r="L117" s="24" t="n">
        <v>-0</v>
      </c>
      <c r="M117" s="24"/>
      <c r="N117" s="6" t="s">
        <f>=I117+J117+K117+L117</f>
      </c>
      <c r="O117" s="24"/>
      <c r="P117" s="22"/>
      <c r="Q117" s="22" t="s">
        <v>220</v>
      </c>
    </row>
    <row collapsed="false" customFormat="false" customHeight="false" hidden="false" ht="12.1" outlineLevel="0" r="118">
      <c r="A118" s="25" t="n">
        <v>43943.444849537</v>
      </c>
      <c r="B118" s="26" t="s">
        <v>224</v>
      </c>
      <c r="C118" s="26" t="s">
        <v>66</v>
      </c>
      <c r="D118" s="26" t="s">
        <v>224</v>
      </c>
      <c r="E118" s="26" t="s">
        <v>224</v>
      </c>
      <c r="F118" s="26" t="s">
        <v>47</v>
      </c>
      <c r="G118" s="27" t="n">
        <v>1</v>
      </c>
      <c r="H118" s="28" t="n">
        <v>-20</v>
      </c>
      <c r="I118" s="28" t="n">
        <v>-20</v>
      </c>
      <c r="J118" s="28" t="n">
        <v>0</v>
      </c>
      <c r="K118" s="28" t="n">
        <v>-0</v>
      </c>
      <c r="L118" s="28" t="n">
        <v>-0</v>
      </c>
      <c r="M118" s="6" t="s">
        <f>=I118+J118+K118+L118</f>
      </c>
      <c r="N118" s="28"/>
      <c r="O118" s="28"/>
      <c r="P118" s="26"/>
      <c r="Q118" s="26" t="s">
        <v>220</v>
      </c>
    </row>
    <row collapsed="false" customFormat="false" customHeight="false" hidden="false" ht="12.1" outlineLevel="0" r="119">
      <c r="A119" s="21" t="n">
        <v>43948.047453704</v>
      </c>
      <c r="B119" s="22" t="s">
        <v>232</v>
      </c>
      <c r="C119" s="22" t="s">
        <v>270</v>
      </c>
      <c r="D119" s="22" t="s">
        <v>232</v>
      </c>
      <c r="E119" s="22" t="s">
        <v>232</v>
      </c>
      <c r="F119" s="22" t="s">
        <v>47</v>
      </c>
      <c r="G119" s="23" t="n">
        <v>1</v>
      </c>
      <c r="H119" s="24" t="n">
        <v>1</v>
      </c>
      <c r="I119" s="24" t="n">
        <v>0.33</v>
      </c>
      <c r="J119" s="24" t="n">
        <v>0</v>
      </c>
      <c r="K119" s="24" t="n">
        <v>-0</v>
      </c>
      <c r="L119" s="24" t="n">
        <v>-0</v>
      </c>
      <c r="M119" s="6" t="s">
        <f>=I119+J119+K119+L119</f>
      </c>
      <c r="N119" s="24"/>
      <c r="O119" s="24"/>
      <c r="P119" s="22"/>
      <c r="Q119" s="22" t="s">
        <v>220</v>
      </c>
    </row>
    <row collapsed="false" customFormat="false" customHeight="false" hidden="false" ht="12.1" outlineLevel="0" r="120">
      <c r="A120" s="21" t="n">
        <v>43949</v>
      </c>
      <c r="B120" s="22" t="s">
        <v>219</v>
      </c>
      <c r="C120" s="22" t="s">
        <v>80</v>
      </c>
      <c r="D120" s="22" t="s">
        <v>219</v>
      </c>
      <c r="E120" s="22" t="s">
        <v>219</v>
      </c>
      <c r="F120" s="22" t="s">
        <v>21</v>
      </c>
      <c r="G120" s="23" t="n">
        <v>2</v>
      </c>
      <c r="H120" s="24" t="n">
        <v>6332.5</v>
      </c>
      <c r="I120" s="24" t="n">
        <v>12665</v>
      </c>
      <c r="J120" s="24" t="n">
        <v>0</v>
      </c>
      <c r="K120" s="24" t="n">
        <v>-0</v>
      </c>
      <c r="L120" s="24" t="n">
        <v>-0</v>
      </c>
      <c r="M120" s="24"/>
      <c r="N120" s="6" t="s">
        <f>=I120+J120+K120+L120</f>
      </c>
      <c r="O120" s="24"/>
      <c r="P120" s="22"/>
      <c r="Q120" s="22" t="s">
        <v>237</v>
      </c>
    </row>
    <row collapsed="false" customFormat="false" customHeight="false" hidden="false" ht="12.1" outlineLevel="0" r="121">
      <c r="A121" s="20" t="n">
        <v>43949.519652778</v>
      </c>
      <c r="B121" s="16" t="s">
        <v>166</v>
      </c>
      <c r="C121" s="16" t="s">
        <v>248</v>
      </c>
      <c r="D121" s="16" t="s">
        <v>150</v>
      </c>
      <c r="E121" s="16" t="s">
        <v>19</v>
      </c>
      <c r="F121" s="16" t="s">
        <v>21</v>
      </c>
      <c r="G121" s="7" t="n">
        <v>11</v>
      </c>
      <c r="H121" s="6" t="n">
        <v>1143</v>
      </c>
      <c r="I121" s="6" t="n">
        <v>-12573</v>
      </c>
      <c r="J121" s="6" t="n">
        <v>-0</v>
      </c>
      <c r="K121" s="6" t="n">
        <v>-7.54</v>
      </c>
      <c r="L121" s="6" t="n">
        <v>-1.19</v>
      </c>
      <c r="M121" s="6"/>
      <c r="N121" s="6" t="s">
        <f>=I121+J121+K121+L121</f>
      </c>
      <c r="O121" s="6"/>
      <c r="P121" s="16"/>
      <c r="Q121" s="16" t="s">
        <v>237</v>
      </c>
    </row>
    <row collapsed="false" customFormat="false" customHeight="false" hidden="false" ht="12.1" outlineLevel="0" r="122">
      <c r="A122" s="21" t="n">
        <v>43957</v>
      </c>
      <c r="B122" s="22" t="s">
        <v>232</v>
      </c>
      <c r="C122" s="22" t="s">
        <v>271</v>
      </c>
      <c r="D122" s="22" t="s">
        <v>232</v>
      </c>
      <c r="E122" s="22" t="s">
        <v>232</v>
      </c>
      <c r="F122" s="22" t="s">
        <v>47</v>
      </c>
      <c r="G122" s="23" t="n">
        <v>1</v>
      </c>
      <c r="H122" s="24" t="n">
        <v>0.58</v>
      </c>
      <c r="I122" s="24" t="n">
        <v>0.58</v>
      </c>
      <c r="J122" s="24" t="n">
        <v>0</v>
      </c>
      <c r="K122" s="24" t="n">
        <v>-0</v>
      </c>
      <c r="L122" s="24" t="n">
        <v>-0</v>
      </c>
      <c r="M122" s="6" t="s">
        <f>=I122+J122+K122+L122</f>
      </c>
      <c r="N122" s="24"/>
      <c r="O122" s="24"/>
      <c r="P122" s="22"/>
      <c r="Q122" s="22" t="s">
        <v>228</v>
      </c>
    </row>
    <row collapsed="false" customFormat="false" customHeight="false" hidden="false" ht="12.1" outlineLevel="0" r="123">
      <c r="A123" s="20" t="n">
        <v>43957.426805556</v>
      </c>
      <c r="B123" s="16" t="s">
        <v>221</v>
      </c>
      <c r="C123" s="16" t="s">
        <v>222</v>
      </c>
      <c r="D123" s="16" t="s">
        <v>150</v>
      </c>
      <c r="E123" s="16" t="s">
        <v>223</v>
      </c>
      <c r="F123" s="16" t="s">
        <v>21</v>
      </c>
      <c r="G123" s="7" t="n">
        <v>100</v>
      </c>
      <c r="H123" s="6" t="n">
        <v>73.68</v>
      </c>
      <c r="I123" s="6" t="n">
        <v>-7368</v>
      </c>
      <c r="J123" s="6" t="n">
        <v>-0</v>
      </c>
      <c r="K123" s="6" t="n">
        <v>-22.1</v>
      </c>
      <c r="L123" s="6" t="n">
        <v>-0</v>
      </c>
      <c r="M123" s="6"/>
      <c r="N123" s="6" t="s">
        <f>=I123+J123+K123+L123</f>
      </c>
      <c r="O123" s="6"/>
      <c r="P123" s="16"/>
      <c r="Q123" s="16" t="s">
        <v>220</v>
      </c>
    </row>
    <row collapsed="false" customFormat="false" customHeight="false" hidden="false" ht="12.1" outlineLevel="0" r="124">
      <c r="A124" s="21" t="n">
        <v>43957.427118056</v>
      </c>
      <c r="B124" s="22" t="s">
        <v>219</v>
      </c>
      <c r="C124" s="22" t="s">
        <v>65</v>
      </c>
      <c r="D124" s="22" t="s">
        <v>219</v>
      </c>
      <c r="E124" s="22" t="s">
        <v>219</v>
      </c>
      <c r="F124" s="22" t="s">
        <v>21</v>
      </c>
      <c r="G124" s="23" t="n">
        <v>1</v>
      </c>
      <c r="H124" s="24" t="n">
        <v>1</v>
      </c>
      <c r="I124" s="24" t="n">
        <v>7374.09</v>
      </c>
      <c r="J124" s="24" t="n">
        <v>0</v>
      </c>
      <c r="K124" s="24" t="n">
        <v>-0</v>
      </c>
      <c r="L124" s="24" t="n">
        <v>-0</v>
      </c>
      <c r="M124" s="24"/>
      <c r="N124" s="6" t="s">
        <f>=I124+J124+K124+L124</f>
      </c>
      <c r="O124" s="24"/>
      <c r="P124" s="22"/>
      <c r="Q124" s="22" t="s">
        <v>220</v>
      </c>
    </row>
    <row collapsed="false" customFormat="false" customHeight="false" hidden="false" ht="12.1" outlineLevel="0" r="125">
      <c r="A125" s="25" t="n">
        <v>43963.42775463</v>
      </c>
      <c r="B125" s="26" t="s">
        <v>224</v>
      </c>
      <c r="C125" s="26" t="s">
        <v>66</v>
      </c>
      <c r="D125" s="26" t="s">
        <v>224</v>
      </c>
      <c r="E125" s="26" t="s">
        <v>224</v>
      </c>
      <c r="F125" s="26" t="s">
        <v>47</v>
      </c>
      <c r="G125" s="27" t="n">
        <v>1</v>
      </c>
      <c r="H125" s="28" t="n">
        <v>-100</v>
      </c>
      <c r="I125" s="28" t="n">
        <v>-100</v>
      </c>
      <c r="J125" s="28" t="n">
        <v>0</v>
      </c>
      <c r="K125" s="28" t="n">
        <v>-0</v>
      </c>
      <c r="L125" s="28" t="n">
        <v>-0</v>
      </c>
      <c r="M125" s="6" t="s">
        <f>=I125+J125+K125+L125</f>
      </c>
      <c r="N125" s="28"/>
      <c r="O125" s="28"/>
      <c r="P125" s="26"/>
      <c r="Q125" s="26" t="s">
        <v>220</v>
      </c>
    </row>
    <row collapsed="false" customFormat="false" customHeight="false" hidden="false" ht="12.1" outlineLevel="0" r="126">
      <c r="A126" s="21" t="n">
        <v>43971.672708333</v>
      </c>
      <c r="B126" s="22" t="s">
        <v>232</v>
      </c>
      <c r="C126" s="22" t="s">
        <v>272</v>
      </c>
      <c r="D126" s="22" t="s">
        <v>232</v>
      </c>
      <c r="E126" s="22" t="s">
        <v>232</v>
      </c>
      <c r="F126" s="22" t="s">
        <v>47</v>
      </c>
      <c r="G126" s="23" t="n">
        <v>1</v>
      </c>
      <c r="H126" s="24" t="n">
        <v>1</v>
      </c>
      <c r="I126" s="24" t="n">
        <v>0.74</v>
      </c>
      <c r="J126" s="24" t="n">
        <v>0</v>
      </c>
      <c r="K126" s="24" t="n">
        <v>-0</v>
      </c>
      <c r="L126" s="24" t="n">
        <v>-0</v>
      </c>
      <c r="M126" s="6" t="s">
        <f>=I126+J126+K126+L126</f>
      </c>
      <c r="N126" s="24"/>
      <c r="O126" s="24"/>
      <c r="P126" s="22"/>
      <c r="Q126" s="22" t="s">
        <v>220</v>
      </c>
    </row>
    <row collapsed="false" customFormat="false" customHeight="false" hidden="false" ht="12.1" outlineLevel="0" r="127">
      <c r="A127" s="20" t="n">
        <v>43973.834247685</v>
      </c>
      <c r="B127" s="16" t="s">
        <v>221</v>
      </c>
      <c r="C127" s="16" t="s">
        <v>222</v>
      </c>
      <c r="D127" s="16" t="s">
        <v>150</v>
      </c>
      <c r="E127" s="16" t="s">
        <v>223</v>
      </c>
      <c r="F127" s="16" t="s">
        <v>21</v>
      </c>
      <c r="G127" s="7" t="n">
        <v>1000</v>
      </c>
      <c r="H127" s="6" t="n">
        <v>71.715</v>
      </c>
      <c r="I127" s="6" t="n">
        <v>-71715</v>
      </c>
      <c r="J127" s="6" t="n">
        <v>-0</v>
      </c>
      <c r="K127" s="6" t="n">
        <v>-215.15</v>
      </c>
      <c r="L127" s="6" t="n">
        <v>-0</v>
      </c>
      <c r="M127" s="6"/>
      <c r="N127" s="6" t="s">
        <f>=I127+J127+K127+L127</f>
      </c>
      <c r="O127" s="6"/>
      <c r="P127" s="16"/>
      <c r="Q127" s="16" t="s">
        <v>220</v>
      </c>
    </row>
    <row collapsed="false" customFormat="false" customHeight="false" hidden="false" ht="12.1" outlineLevel="0" r="128">
      <c r="A128" s="21" t="n">
        <v>43973.853356481</v>
      </c>
      <c r="B128" s="22" t="s">
        <v>219</v>
      </c>
      <c r="C128" s="22" t="s">
        <v>65</v>
      </c>
      <c r="D128" s="22" t="s">
        <v>219</v>
      </c>
      <c r="E128" s="22" t="s">
        <v>219</v>
      </c>
      <c r="F128" s="22" t="s">
        <v>21</v>
      </c>
      <c r="G128" s="23" t="n">
        <v>1</v>
      </c>
      <c r="H128" s="24" t="n">
        <v>1</v>
      </c>
      <c r="I128" s="24" t="n">
        <v>71930.15</v>
      </c>
      <c r="J128" s="24" t="n">
        <v>0</v>
      </c>
      <c r="K128" s="24" t="n">
        <v>-0</v>
      </c>
      <c r="L128" s="24" t="n">
        <v>-0</v>
      </c>
      <c r="M128" s="24"/>
      <c r="N128" s="6" t="s">
        <f>=I128+J128+K128+L128</f>
      </c>
      <c r="O128" s="24"/>
      <c r="P128" s="22"/>
      <c r="Q128" s="22" t="s">
        <v>220</v>
      </c>
    </row>
    <row collapsed="false" customFormat="false" customHeight="false" hidden="false" ht="12.1" outlineLevel="0" r="129">
      <c r="A129" s="21" t="n">
        <v>43977.007453704</v>
      </c>
      <c r="B129" s="22" t="s">
        <v>232</v>
      </c>
      <c r="C129" s="22" t="s">
        <v>273</v>
      </c>
      <c r="D129" s="22" t="s">
        <v>232</v>
      </c>
      <c r="E129" s="22" t="s">
        <v>232</v>
      </c>
      <c r="F129" s="22" t="s">
        <v>47</v>
      </c>
      <c r="G129" s="23" t="n">
        <v>1</v>
      </c>
      <c r="H129" s="24" t="n">
        <v>1</v>
      </c>
      <c r="I129" s="24" t="n">
        <v>0.72</v>
      </c>
      <c r="J129" s="24" t="n">
        <v>0</v>
      </c>
      <c r="K129" s="24" t="n">
        <v>-0</v>
      </c>
      <c r="L129" s="24" t="n">
        <v>-0</v>
      </c>
      <c r="M129" s="6" t="s">
        <f>=I129+J129+K129+L129</f>
      </c>
      <c r="N129" s="24"/>
      <c r="O129" s="24"/>
      <c r="P129" s="22"/>
      <c r="Q129" s="22" t="s">
        <v>220</v>
      </c>
    </row>
    <row collapsed="false" customFormat="false" customHeight="false" hidden="false" ht="12.1" outlineLevel="0" r="130">
      <c r="A130" s="21" t="n">
        <v>43978.14912037</v>
      </c>
      <c r="B130" s="22" t="s">
        <v>232</v>
      </c>
      <c r="C130" s="22" t="s">
        <v>274</v>
      </c>
      <c r="D130" s="22" t="s">
        <v>232</v>
      </c>
      <c r="E130" s="22" t="s">
        <v>232</v>
      </c>
      <c r="F130" s="22" t="s">
        <v>47</v>
      </c>
      <c r="G130" s="23" t="n">
        <v>1</v>
      </c>
      <c r="H130" s="24" t="n">
        <v>1</v>
      </c>
      <c r="I130" s="24" t="n">
        <v>1.92</v>
      </c>
      <c r="J130" s="24" t="n">
        <v>0</v>
      </c>
      <c r="K130" s="24" t="n">
        <v>-0</v>
      </c>
      <c r="L130" s="24" t="n">
        <v>-0</v>
      </c>
      <c r="M130" s="6" t="s">
        <f>=I130+J130+K130+L130</f>
      </c>
      <c r="N130" s="24"/>
      <c r="O130" s="24"/>
      <c r="P130" s="22"/>
      <c r="Q130" s="22" t="s">
        <v>220</v>
      </c>
    </row>
    <row collapsed="false" customFormat="false" customHeight="false" hidden="false" ht="12.1" outlineLevel="0" r="131">
      <c r="A131" s="20" t="n">
        <v>43979.594178241</v>
      </c>
      <c r="B131" s="16" t="s">
        <v>182</v>
      </c>
      <c r="C131" s="16" t="s">
        <v>275</v>
      </c>
      <c r="D131" s="16" t="s">
        <v>150</v>
      </c>
      <c r="E131" s="16" t="s">
        <v>19</v>
      </c>
      <c r="F131" s="16" t="s">
        <v>47</v>
      </c>
      <c r="G131" s="7" t="n">
        <v>300</v>
      </c>
      <c r="H131" s="6" t="n">
        <v>0.0987</v>
      </c>
      <c r="I131" s="6" t="n">
        <v>-29.61</v>
      </c>
      <c r="J131" s="6" t="n">
        <v>-0</v>
      </c>
      <c r="K131" s="6" t="n">
        <v>-0</v>
      </c>
      <c r="L131" s="6" t="n">
        <v>-0</v>
      </c>
      <c r="M131" s="6" t="s">
        <f>=I131+J131+K131+L131</f>
      </c>
      <c r="N131" s="6"/>
      <c r="O131" s="6"/>
      <c r="P131" s="16"/>
      <c r="Q131" s="16" t="s">
        <v>220</v>
      </c>
    </row>
    <row collapsed="false" customFormat="false" customHeight="false" hidden="false" ht="12.1" outlineLevel="0" r="132">
      <c r="A132" s="20" t="n">
        <v>43979.595451389</v>
      </c>
      <c r="B132" s="16" t="s">
        <v>183</v>
      </c>
      <c r="C132" s="16" t="s">
        <v>276</v>
      </c>
      <c r="D132" s="16" t="s">
        <v>150</v>
      </c>
      <c r="E132" s="16" t="s">
        <v>19</v>
      </c>
      <c r="F132" s="16" t="s">
        <v>21</v>
      </c>
      <c r="G132" s="7" t="n">
        <v>100</v>
      </c>
      <c r="H132" s="6" t="n">
        <v>5.388</v>
      </c>
      <c r="I132" s="6" t="n">
        <v>-538.8</v>
      </c>
      <c r="J132" s="6" t="n">
        <v>-0</v>
      </c>
      <c r="K132" s="6" t="n">
        <v>-0</v>
      </c>
      <c r="L132" s="6" t="n">
        <v>-0</v>
      </c>
      <c r="M132" s="6"/>
      <c r="N132" s="6" t="s">
        <f>=I132+J132+K132+L132</f>
      </c>
      <c r="O132" s="6"/>
      <c r="P132" s="16"/>
      <c r="Q132" s="16" t="s">
        <v>220</v>
      </c>
    </row>
    <row collapsed="false" customFormat="false" customHeight="false" hidden="false" ht="12.1" outlineLevel="0" r="133">
      <c r="A133" s="20" t="n">
        <v>43979.596168981</v>
      </c>
      <c r="B133" s="16" t="s">
        <v>184</v>
      </c>
      <c r="C133" s="16" t="s">
        <v>277</v>
      </c>
      <c r="D133" s="16" t="s">
        <v>150</v>
      </c>
      <c r="E133" s="16" t="s">
        <v>19</v>
      </c>
      <c r="F133" s="16" t="s">
        <v>44</v>
      </c>
      <c r="G133" s="7" t="n">
        <v>300</v>
      </c>
      <c r="H133" s="6" t="n">
        <v>0.098733333333333</v>
      </c>
      <c r="I133" s="6" t="n">
        <v>-29.62</v>
      </c>
      <c r="J133" s="6" t="n">
        <v>-0</v>
      </c>
      <c r="K133" s="6" t="n">
        <v>-0</v>
      </c>
      <c r="L133" s="6" t="n">
        <v>-0</v>
      </c>
      <c r="M133" s="6"/>
      <c r="N133" s="6"/>
      <c r="O133" s="6" t="s">
        <f>=I133+J133+K133+L133</f>
      </c>
      <c r="P133" s="16"/>
      <c r="Q133" s="16" t="s">
        <v>220</v>
      </c>
    </row>
    <row collapsed="false" customFormat="false" customHeight="false" hidden="false" ht="12.1" outlineLevel="0" r="134">
      <c r="A134" s="21" t="n">
        <v>43979.75619213</v>
      </c>
      <c r="B134" s="22" t="s">
        <v>219</v>
      </c>
      <c r="C134" s="22" t="s">
        <v>65</v>
      </c>
      <c r="D134" s="22" t="s">
        <v>219</v>
      </c>
      <c r="E134" s="22" t="s">
        <v>219</v>
      </c>
      <c r="F134" s="22" t="s">
        <v>21</v>
      </c>
      <c r="G134" s="23" t="n">
        <v>1</v>
      </c>
      <c r="H134" s="24" t="n">
        <v>1</v>
      </c>
      <c r="I134" s="24" t="n">
        <v>538.8</v>
      </c>
      <c r="J134" s="24" t="n">
        <v>0</v>
      </c>
      <c r="K134" s="24" t="n">
        <v>-0</v>
      </c>
      <c r="L134" s="24" t="n">
        <v>-0</v>
      </c>
      <c r="M134" s="24"/>
      <c r="N134" s="6" t="s">
        <f>=I134+J134+K134+L134</f>
      </c>
      <c r="O134" s="24"/>
      <c r="P134" s="22"/>
      <c r="Q134" s="22" t="s">
        <v>220</v>
      </c>
    </row>
    <row collapsed="false" customFormat="false" customHeight="false" hidden="false" ht="12.1" outlineLevel="0" r="135">
      <c r="A135" s="21" t="n">
        <v>43979.756423611</v>
      </c>
      <c r="B135" s="22" t="s">
        <v>219</v>
      </c>
      <c r="C135" s="22" t="s">
        <v>65</v>
      </c>
      <c r="D135" s="22" t="s">
        <v>219</v>
      </c>
      <c r="E135" s="22" t="s">
        <v>219</v>
      </c>
      <c r="F135" s="22" t="s">
        <v>44</v>
      </c>
      <c r="G135" s="23" t="n">
        <v>1</v>
      </c>
      <c r="H135" s="24" t="n">
        <v>1</v>
      </c>
      <c r="I135" s="24" t="n">
        <v>28.62</v>
      </c>
      <c r="J135" s="24" t="n">
        <v>0</v>
      </c>
      <c r="K135" s="24" t="n">
        <v>-0</v>
      </c>
      <c r="L135" s="24" t="n">
        <v>-0</v>
      </c>
      <c r="M135" s="24"/>
      <c r="N135" s="24"/>
      <c r="O135" s="6" t="s">
        <f>=I135+J135+K135+L135</f>
      </c>
      <c r="P135" s="22"/>
      <c r="Q135" s="22" t="s">
        <v>220</v>
      </c>
    </row>
    <row collapsed="false" customFormat="false" customHeight="false" hidden="false" ht="12.1" outlineLevel="0" r="136">
      <c r="A136" s="20" t="n">
        <v>43980.536157407</v>
      </c>
      <c r="B136" s="16" t="s">
        <v>221</v>
      </c>
      <c r="C136" s="16" t="s">
        <v>222</v>
      </c>
      <c r="D136" s="16" t="s">
        <v>150</v>
      </c>
      <c r="E136" s="16" t="s">
        <v>223</v>
      </c>
      <c r="F136" s="16" t="s">
        <v>21</v>
      </c>
      <c r="G136" s="7" t="n">
        <v>2000</v>
      </c>
      <c r="H136" s="6" t="n">
        <v>70.51</v>
      </c>
      <c r="I136" s="6" t="n">
        <v>-141020</v>
      </c>
      <c r="J136" s="6" t="n">
        <v>-0</v>
      </c>
      <c r="K136" s="6" t="n">
        <v>-423.06</v>
      </c>
      <c r="L136" s="6" t="n">
        <v>-0</v>
      </c>
      <c r="M136" s="6"/>
      <c r="N136" s="6" t="s">
        <f>=I136+J136+K136+L136</f>
      </c>
      <c r="O136" s="6"/>
      <c r="P136" s="16"/>
      <c r="Q136" s="16" t="s">
        <v>220</v>
      </c>
    </row>
    <row collapsed="false" customFormat="false" customHeight="false" hidden="false" ht="12.1" outlineLevel="0" r="137">
      <c r="A137" s="21" t="n">
        <v>43980.608541667</v>
      </c>
      <c r="B137" s="22" t="s">
        <v>219</v>
      </c>
      <c r="C137" s="22" t="s">
        <v>65</v>
      </c>
      <c r="D137" s="22" t="s">
        <v>219</v>
      </c>
      <c r="E137" s="22" t="s">
        <v>219</v>
      </c>
      <c r="F137" s="22" t="s">
        <v>21</v>
      </c>
      <c r="G137" s="23" t="n">
        <v>1</v>
      </c>
      <c r="H137" s="24" t="n">
        <v>1</v>
      </c>
      <c r="I137" s="24" t="n">
        <v>141443.06</v>
      </c>
      <c r="J137" s="24" t="n">
        <v>0</v>
      </c>
      <c r="K137" s="24" t="n">
        <v>-0</v>
      </c>
      <c r="L137" s="24" t="n">
        <v>-0</v>
      </c>
      <c r="M137" s="24"/>
      <c r="N137" s="6" t="s">
        <f>=I137+J137+K137+L137</f>
      </c>
      <c r="O137" s="24"/>
      <c r="P137" s="22"/>
      <c r="Q137" s="22" t="s">
        <v>220</v>
      </c>
    </row>
    <row collapsed="false" customFormat="false" customHeight="false" hidden="false" ht="12.1" outlineLevel="0" r="138">
      <c r="A138" s="20" t="n">
        <v>43987.44375</v>
      </c>
      <c r="B138" s="16" t="s">
        <v>185</v>
      </c>
      <c r="C138" s="16" t="s">
        <v>278</v>
      </c>
      <c r="D138" s="16" t="s">
        <v>150</v>
      </c>
      <c r="E138" s="16" t="s">
        <v>235</v>
      </c>
      <c r="F138" s="16" t="s">
        <v>47</v>
      </c>
      <c r="G138" s="7" t="n">
        <v>2</v>
      </c>
      <c r="H138" s="6" t="n">
        <v>24</v>
      </c>
      <c r="I138" s="6" t="n">
        <v>-48</v>
      </c>
      <c r="J138" s="6" t="n">
        <v>-0</v>
      </c>
      <c r="K138" s="6" t="n">
        <v>-0.14</v>
      </c>
      <c r="L138" s="6" t="n">
        <v>-0</v>
      </c>
      <c r="M138" s="6" t="s">
        <f>=I138+J138+K138+L138</f>
      </c>
      <c r="N138" s="6"/>
      <c r="O138" s="6"/>
      <c r="P138" s="16"/>
      <c r="Q138" s="16" t="s">
        <v>220</v>
      </c>
    </row>
    <row collapsed="false" customFormat="false" customHeight="false" hidden="false" ht="12.1" outlineLevel="0" r="139">
      <c r="A139" s="33" t="n">
        <v>43987.677835648</v>
      </c>
      <c r="B139" s="34" t="s">
        <v>185</v>
      </c>
      <c r="C139" s="34" t="s">
        <v>278</v>
      </c>
      <c r="D139" s="34" t="s">
        <v>151</v>
      </c>
      <c r="E139" s="34" t="s">
        <v>235</v>
      </c>
      <c r="F139" s="34" t="s">
        <v>47</v>
      </c>
      <c r="G139" s="35" t="n">
        <v>-2</v>
      </c>
      <c r="H139" s="36" t="n">
        <v>26</v>
      </c>
      <c r="I139" s="36" t="n">
        <v>52</v>
      </c>
      <c r="J139" s="36" t="n">
        <v>0</v>
      </c>
      <c r="K139" s="36" t="n">
        <v>-0.16</v>
      </c>
      <c r="L139" s="36" t="n">
        <v>-0</v>
      </c>
      <c r="M139" s="6" t="s">
        <f>=I139+J139+K139+L139</f>
      </c>
      <c r="N139" s="36"/>
      <c r="O139" s="36"/>
      <c r="P139" s="34"/>
      <c r="Q139" s="34" t="s">
        <v>220</v>
      </c>
    </row>
    <row collapsed="false" customFormat="false" customHeight="false" hidden="false" ht="12.1" outlineLevel="0" r="140">
      <c r="A140" s="33" t="n">
        <v>43987.756354167</v>
      </c>
      <c r="B140" s="34" t="s">
        <v>180</v>
      </c>
      <c r="C140" s="34" t="s">
        <v>263</v>
      </c>
      <c r="D140" s="34" t="s">
        <v>151</v>
      </c>
      <c r="E140" s="34" t="s">
        <v>235</v>
      </c>
      <c r="F140" s="34" t="s">
        <v>47</v>
      </c>
      <c r="G140" s="35" t="n">
        <v>-20</v>
      </c>
      <c r="H140" s="36" t="n">
        <v>3.3</v>
      </c>
      <c r="I140" s="36" t="n">
        <v>66</v>
      </c>
      <c r="J140" s="36" t="n">
        <v>0</v>
      </c>
      <c r="K140" s="36" t="n">
        <v>-0.2</v>
      </c>
      <c r="L140" s="36" t="n">
        <v>-0</v>
      </c>
      <c r="M140" s="6" t="s">
        <f>=I140+J140+K140+L140</f>
      </c>
      <c r="N140" s="36"/>
      <c r="O140" s="36"/>
      <c r="P140" s="34"/>
      <c r="Q140" s="34" t="s">
        <v>220</v>
      </c>
    </row>
    <row collapsed="false" customFormat="false" customHeight="false" hidden="false" ht="12.1" outlineLevel="0" r="141">
      <c r="A141" s="20" t="n">
        <v>43990.985289352</v>
      </c>
      <c r="B141" s="16" t="s">
        <v>221</v>
      </c>
      <c r="C141" s="16" t="s">
        <v>222</v>
      </c>
      <c r="D141" s="16" t="s">
        <v>150</v>
      </c>
      <c r="E141" s="16" t="s">
        <v>223</v>
      </c>
      <c r="F141" s="16" t="s">
        <v>21</v>
      </c>
      <c r="G141" s="7" t="n">
        <v>100</v>
      </c>
      <c r="H141" s="6" t="n">
        <v>68.19</v>
      </c>
      <c r="I141" s="6" t="n">
        <v>-6819</v>
      </c>
      <c r="J141" s="6" t="n">
        <v>-0</v>
      </c>
      <c r="K141" s="6" t="n">
        <v>-20.46</v>
      </c>
      <c r="L141" s="6" t="n">
        <v>-0</v>
      </c>
      <c r="M141" s="6"/>
      <c r="N141" s="6" t="s">
        <f>=I141+J141+K141+L141</f>
      </c>
      <c r="O141" s="6"/>
      <c r="P141" s="16"/>
      <c r="Q141" s="16" t="s">
        <v>220</v>
      </c>
    </row>
    <row collapsed="false" customFormat="false" customHeight="false" hidden="false" ht="12.1" outlineLevel="0" r="142">
      <c r="A142" s="20" t="n">
        <v>43990.990729167</v>
      </c>
      <c r="B142" s="16" t="s">
        <v>186</v>
      </c>
      <c r="C142" s="16" t="s">
        <v>279</v>
      </c>
      <c r="D142" s="16" t="s">
        <v>150</v>
      </c>
      <c r="E142" s="16" t="s">
        <v>235</v>
      </c>
      <c r="F142" s="16" t="s">
        <v>47</v>
      </c>
      <c r="G142" s="7" t="n">
        <v>20</v>
      </c>
      <c r="H142" s="6" t="n">
        <v>10.55</v>
      </c>
      <c r="I142" s="6" t="n">
        <v>-211</v>
      </c>
      <c r="J142" s="6" t="n">
        <v>-0</v>
      </c>
      <c r="K142" s="6" t="n">
        <v>-0.63</v>
      </c>
      <c r="L142" s="6" t="n">
        <v>-0</v>
      </c>
      <c r="M142" s="6" t="s">
        <f>=I142+J142+K142+L142</f>
      </c>
      <c r="N142" s="6"/>
      <c r="O142" s="6"/>
      <c r="P142" s="16"/>
      <c r="Q142" s="16" t="s">
        <v>220</v>
      </c>
    </row>
    <row collapsed="false" customFormat="false" customHeight="false" hidden="false" ht="12.1" outlineLevel="0" r="143">
      <c r="A143" s="33" t="n">
        <v>43991.491469907</v>
      </c>
      <c r="B143" s="34" t="s">
        <v>176</v>
      </c>
      <c r="C143" s="34" t="s">
        <v>259</v>
      </c>
      <c r="D143" s="34" t="s">
        <v>151</v>
      </c>
      <c r="E143" s="34" t="s">
        <v>235</v>
      </c>
      <c r="F143" s="34" t="s">
        <v>47</v>
      </c>
      <c r="G143" s="35" t="n">
        <v>-1</v>
      </c>
      <c r="H143" s="36" t="n">
        <v>48.33</v>
      </c>
      <c r="I143" s="36" t="n">
        <v>48.33</v>
      </c>
      <c r="J143" s="36" t="n">
        <v>0</v>
      </c>
      <c r="K143" s="36" t="n">
        <v>-0.14</v>
      </c>
      <c r="L143" s="36" t="n">
        <v>-0</v>
      </c>
      <c r="M143" s="6" t="s">
        <f>=I143+J143+K143+L143</f>
      </c>
      <c r="N143" s="36"/>
      <c r="O143" s="36"/>
      <c r="P143" s="34"/>
      <c r="Q143" s="34" t="s">
        <v>220</v>
      </c>
    </row>
    <row collapsed="false" customFormat="false" customHeight="false" hidden="false" ht="12.1" outlineLevel="0" r="144">
      <c r="A144" s="33" t="n">
        <v>43991.579270833</v>
      </c>
      <c r="B144" s="34" t="s">
        <v>177</v>
      </c>
      <c r="C144" s="34" t="s">
        <v>260</v>
      </c>
      <c r="D144" s="34" t="s">
        <v>151</v>
      </c>
      <c r="E144" s="34" t="s">
        <v>235</v>
      </c>
      <c r="F144" s="34" t="s">
        <v>47</v>
      </c>
      <c r="G144" s="35" t="n">
        <v>-1</v>
      </c>
      <c r="H144" s="36" t="n">
        <v>134.72</v>
      </c>
      <c r="I144" s="36" t="n">
        <v>134.72</v>
      </c>
      <c r="J144" s="36" t="n">
        <v>0</v>
      </c>
      <c r="K144" s="36" t="n">
        <v>-0.4</v>
      </c>
      <c r="L144" s="36" t="n">
        <v>-0</v>
      </c>
      <c r="M144" s="6" t="s">
        <f>=I144+J144+K144+L144</f>
      </c>
      <c r="N144" s="36"/>
      <c r="O144" s="36"/>
      <c r="P144" s="34"/>
      <c r="Q144" s="34" t="s">
        <v>220</v>
      </c>
    </row>
    <row collapsed="false" customFormat="false" customHeight="false" hidden="false" ht="12.1" outlineLevel="0" r="145">
      <c r="A145" s="33" t="n">
        <v>43991.639502315</v>
      </c>
      <c r="B145" s="34" t="s">
        <v>167</v>
      </c>
      <c r="C145" s="34" t="s">
        <v>250</v>
      </c>
      <c r="D145" s="34" t="s">
        <v>151</v>
      </c>
      <c r="E145" s="34" t="s">
        <v>235</v>
      </c>
      <c r="F145" s="34" t="s">
        <v>47</v>
      </c>
      <c r="G145" s="35" t="n">
        <v>-1</v>
      </c>
      <c r="H145" s="36" t="n">
        <v>230.45</v>
      </c>
      <c r="I145" s="36" t="n">
        <v>230.45</v>
      </c>
      <c r="J145" s="36" t="n">
        <v>0</v>
      </c>
      <c r="K145" s="36" t="n">
        <v>-0.69</v>
      </c>
      <c r="L145" s="36" t="n">
        <v>-0</v>
      </c>
      <c r="M145" s="6" t="s">
        <f>=I145+J145+K145+L145</f>
      </c>
      <c r="N145" s="36"/>
      <c r="O145" s="36"/>
      <c r="P145" s="34"/>
      <c r="Q145" s="34" t="s">
        <v>220</v>
      </c>
    </row>
    <row collapsed="false" customFormat="false" customHeight="false" hidden="false" ht="12.1" outlineLevel="0" r="146">
      <c r="A146" s="33" t="n">
        <v>43991.687395833</v>
      </c>
      <c r="B146" s="34" t="s">
        <v>178</v>
      </c>
      <c r="C146" s="34" t="s">
        <v>261</v>
      </c>
      <c r="D146" s="34" t="s">
        <v>151</v>
      </c>
      <c r="E146" s="34" t="s">
        <v>235</v>
      </c>
      <c r="F146" s="34" t="s">
        <v>47</v>
      </c>
      <c r="G146" s="35" t="n">
        <v>-1</v>
      </c>
      <c r="H146" s="36" t="n">
        <v>82.67</v>
      </c>
      <c r="I146" s="36" t="n">
        <v>82.67</v>
      </c>
      <c r="J146" s="36" t="n">
        <v>0</v>
      </c>
      <c r="K146" s="36" t="n">
        <v>-0.25</v>
      </c>
      <c r="L146" s="36" t="n">
        <v>-0</v>
      </c>
      <c r="M146" s="6" t="s">
        <f>=I146+J146+K146+L146</f>
      </c>
      <c r="N146" s="36"/>
      <c r="O146" s="36"/>
      <c r="P146" s="34"/>
      <c r="Q146" s="34" t="s">
        <v>220</v>
      </c>
    </row>
    <row collapsed="false" customFormat="false" customHeight="false" hidden="false" ht="12.1" outlineLevel="0" r="147">
      <c r="A147" s="21" t="n">
        <v>43991.985972222</v>
      </c>
      <c r="B147" s="22" t="s">
        <v>219</v>
      </c>
      <c r="C147" s="22" t="s">
        <v>65</v>
      </c>
      <c r="D147" s="22" t="s">
        <v>219</v>
      </c>
      <c r="E147" s="22" t="s">
        <v>219</v>
      </c>
      <c r="F147" s="22" t="s">
        <v>21</v>
      </c>
      <c r="G147" s="23" t="n">
        <v>1</v>
      </c>
      <c r="H147" s="24" t="n">
        <v>1</v>
      </c>
      <c r="I147" s="24" t="n">
        <v>6839.46</v>
      </c>
      <c r="J147" s="24" t="n">
        <v>0</v>
      </c>
      <c r="K147" s="24" t="n">
        <v>-0</v>
      </c>
      <c r="L147" s="24" t="n">
        <v>-0</v>
      </c>
      <c r="M147" s="24"/>
      <c r="N147" s="6" t="s">
        <f>=I147+J147+K147+L147</f>
      </c>
      <c r="O147" s="24"/>
      <c r="P147" s="22"/>
      <c r="Q147" s="22" t="s">
        <v>220</v>
      </c>
    </row>
    <row collapsed="false" customFormat="false" customHeight="false" hidden="false" ht="12.1" outlineLevel="0" r="148">
      <c r="A148" s="20" t="n">
        <v>43992.022314815</v>
      </c>
      <c r="B148" s="16" t="s">
        <v>186</v>
      </c>
      <c r="C148" s="16" t="s">
        <v>279</v>
      </c>
      <c r="D148" s="16" t="s">
        <v>150</v>
      </c>
      <c r="E148" s="16" t="s">
        <v>235</v>
      </c>
      <c r="F148" s="16" t="s">
        <v>47</v>
      </c>
      <c r="G148" s="7" t="n">
        <v>10</v>
      </c>
      <c r="H148" s="6" t="n">
        <v>8.77</v>
      </c>
      <c r="I148" s="6" t="n">
        <v>-87.7</v>
      </c>
      <c r="J148" s="6" t="n">
        <v>-0</v>
      </c>
      <c r="K148" s="6" t="n">
        <v>-0.26</v>
      </c>
      <c r="L148" s="6" t="n">
        <v>-0</v>
      </c>
      <c r="M148" s="6" t="s">
        <f>=I148+J148+K148+L148</f>
      </c>
      <c r="N148" s="6"/>
      <c r="O148" s="6"/>
      <c r="P148" s="16"/>
      <c r="Q148" s="16" t="s">
        <v>220</v>
      </c>
    </row>
    <row collapsed="false" customFormat="false" customHeight="false" hidden="false" ht="12.1" outlineLevel="0" r="149">
      <c r="A149" s="20" t="n">
        <v>43992.941273148</v>
      </c>
      <c r="B149" s="16" t="s">
        <v>221</v>
      </c>
      <c r="C149" s="16" t="s">
        <v>222</v>
      </c>
      <c r="D149" s="16" t="s">
        <v>150</v>
      </c>
      <c r="E149" s="16" t="s">
        <v>223</v>
      </c>
      <c r="F149" s="16" t="s">
        <v>21</v>
      </c>
      <c r="G149" s="7" t="n">
        <v>100</v>
      </c>
      <c r="H149" s="6" t="n">
        <v>68.365</v>
      </c>
      <c r="I149" s="6" t="n">
        <v>-6836.5</v>
      </c>
      <c r="J149" s="6" t="n">
        <v>-0</v>
      </c>
      <c r="K149" s="6" t="n">
        <v>-20.51</v>
      </c>
      <c r="L149" s="6" t="n">
        <v>-0</v>
      </c>
      <c r="M149" s="6"/>
      <c r="N149" s="6" t="s">
        <f>=I149+J149+K149+L149</f>
      </c>
      <c r="O149" s="6"/>
      <c r="P149" s="16"/>
      <c r="Q149" s="16" t="s">
        <v>220</v>
      </c>
    </row>
    <row collapsed="false" customFormat="false" customHeight="false" hidden="false" ht="12.1" outlineLevel="0" r="150">
      <c r="A150" s="33" t="n">
        <v>43993.428564815</v>
      </c>
      <c r="B150" s="34" t="s">
        <v>186</v>
      </c>
      <c r="C150" s="34" t="s">
        <v>279</v>
      </c>
      <c r="D150" s="34" t="s">
        <v>151</v>
      </c>
      <c r="E150" s="34" t="s">
        <v>235</v>
      </c>
      <c r="F150" s="34" t="s">
        <v>47</v>
      </c>
      <c r="G150" s="35" t="n">
        <v>-30</v>
      </c>
      <c r="H150" s="36" t="n">
        <v>7.2</v>
      </c>
      <c r="I150" s="36" t="n">
        <v>216</v>
      </c>
      <c r="J150" s="36" t="n">
        <v>0</v>
      </c>
      <c r="K150" s="36" t="n">
        <v>-0.64</v>
      </c>
      <c r="L150" s="36" t="n">
        <v>-0</v>
      </c>
      <c r="M150" s="6" t="s">
        <f>=I150+J150+K150+L150</f>
      </c>
      <c r="N150" s="36"/>
      <c r="O150" s="36"/>
      <c r="P150" s="34"/>
      <c r="Q150" s="34" t="s">
        <v>220</v>
      </c>
    </row>
    <row collapsed="false" customFormat="false" customHeight="false" hidden="false" ht="12.1" outlineLevel="0" r="151">
      <c r="A151" s="21" t="n">
        <v>43993.987210648</v>
      </c>
      <c r="B151" s="22" t="s">
        <v>219</v>
      </c>
      <c r="C151" s="22" t="s">
        <v>65</v>
      </c>
      <c r="D151" s="22" t="s">
        <v>219</v>
      </c>
      <c r="E151" s="22" t="s">
        <v>219</v>
      </c>
      <c r="F151" s="22" t="s">
        <v>21</v>
      </c>
      <c r="G151" s="23" t="n">
        <v>1</v>
      </c>
      <c r="H151" s="24" t="n">
        <v>1</v>
      </c>
      <c r="I151" s="24" t="n">
        <v>6857.01</v>
      </c>
      <c r="J151" s="24" t="n">
        <v>0</v>
      </c>
      <c r="K151" s="24" t="n">
        <v>-0</v>
      </c>
      <c r="L151" s="24" t="n">
        <v>-0</v>
      </c>
      <c r="M151" s="24"/>
      <c r="N151" s="6" t="s">
        <f>=I151+J151+K151+L151</f>
      </c>
      <c r="O151" s="24"/>
      <c r="P151" s="22"/>
      <c r="Q151" s="22" t="s">
        <v>220</v>
      </c>
    </row>
    <row collapsed="false" customFormat="false" customHeight="false" hidden="false" ht="12.1" outlineLevel="0" r="152">
      <c r="A152" s="21" t="n">
        <v>43999</v>
      </c>
      <c r="B152" s="22" t="s">
        <v>232</v>
      </c>
      <c r="C152" s="22" t="s">
        <v>280</v>
      </c>
      <c r="D152" s="22" t="s">
        <v>232</v>
      </c>
      <c r="E152" s="22" t="s">
        <v>232</v>
      </c>
      <c r="F152" s="22" t="s">
        <v>21</v>
      </c>
      <c r="G152" s="23" t="n">
        <v>1</v>
      </c>
      <c r="H152" s="24" t="n">
        <v>244.3</v>
      </c>
      <c r="I152" s="24" t="n">
        <v>244.3</v>
      </c>
      <c r="J152" s="24" t="n">
        <v>0</v>
      </c>
      <c r="K152" s="24" t="n">
        <v>-0</v>
      </c>
      <c r="L152" s="24" t="n">
        <v>-0</v>
      </c>
      <c r="M152" s="24"/>
      <c r="N152" s="6" t="s">
        <f>=I152+J152+K152+L152</f>
      </c>
      <c r="O152" s="24"/>
      <c r="P152" s="22"/>
      <c r="Q152" s="22" t="s">
        <v>228</v>
      </c>
    </row>
    <row collapsed="false" customFormat="false" customHeight="false" hidden="false" ht="12.1" outlineLevel="0" r="153">
      <c r="A153" s="21" t="n">
        <v>44000.831134259</v>
      </c>
      <c r="B153" s="22" t="s">
        <v>232</v>
      </c>
      <c r="C153" s="22" t="s">
        <v>273</v>
      </c>
      <c r="D153" s="22" t="s">
        <v>232</v>
      </c>
      <c r="E153" s="22" t="s">
        <v>232</v>
      </c>
      <c r="F153" s="22" t="s">
        <v>47</v>
      </c>
      <c r="G153" s="23" t="n">
        <v>1</v>
      </c>
      <c r="H153" s="24" t="n">
        <v>1</v>
      </c>
      <c r="I153" s="24" t="n">
        <v>0.21</v>
      </c>
      <c r="J153" s="24" t="n">
        <v>0</v>
      </c>
      <c r="K153" s="24" t="n">
        <v>-0</v>
      </c>
      <c r="L153" s="24" t="n">
        <v>-0</v>
      </c>
      <c r="M153" s="6" t="s">
        <f>=I153+J153+K153+L153</f>
      </c>
      <c r="N153" s="24"/>
      <c r="O153" s="24"/>
      <c r="P153" s="22"/>
      <c r="Q153" s="22" t="s">
        <v>220</v>
      </c>
    </row>
    <row collapsed="false" customFormat="false" customHeight="false" hidden="false" ht="12.1" outlineLevel="0" r="154">
      <c r="A154" s="20" t="n">
        <v>44005.764421296</v>
      </c>
      <c r="B154" s="16" t="s">
        <v>187</v>
      </c>
      <c r="C154" s="16" t="s">
        <v>281</v>
      </c>
      <c r="D154" s="16" t="s">
        <v>150</v>
      </c>
      <c r="E154" s="16" t="s">
        <v>235</v>
      </c>
      <c r="F154" s="16" t="s">
        <v>21</v>
      </c>
      <c r="G154" s="7" t="n">
        <v>1</v>
      </c>
      <c r="H154" s="6" t="n">
        <v>3350</v>
      </c>
      <c r="I154" s="6" t="n">
        <v>-3350</v>
      </c>
      <c r="J154" s="6" t="n">
        <v>-0</v>
      </c>
      <c r="K154" s="6" t="n">
        <v>-10.05</v>
      </c>
      <c r="L154" s="6" t="n">
        <v>-0</v>
      </c>
      <c r="M154" s="6"/>
      <c r="N154" s="6" t="s">
        <f>=I154+J154+K154+L154</f>
      </c>
      <c r="O154" s="6"/>
      <c r="P154" s="16"/>
      <c r="Q154" s="16" t="s">
        <v>220</v>
      </c>
    </row>
    <row collapsed="false" customFormat="false" customHeight="false" hidden="false" ht="12.1" outlineLevel="0" r="155">
      <c r="A155" s="21" t="n">
        <v>44006.941898148</v>
      </c>
      <c r="B155" s="22" t="s">
        <v>219</v>
      </c>
      <c r="C155" s="22" t="s">
        <v>65</v>
      </c>
      <c r="D155" s="22" t="s">
        <v>219</v>
      </c>
      <c r="E155" s="22" t="s">
        <v>219</v>
      </c>
      <c r="F155" s="22" t="s">
        <v>21</v>
      </c>
      <c r="G155" s="23" t="n">
        <v>1</v>
      </c>
      <c r="H155" s="24" t="n">
        <v>1</v>
      </c>
      <c r="I155" s="24" t="n">
        <v>3360.05</v>
      </c>
      <c r="J155" s="24" t="n">
        <v>0</v>
      </c>
      <c r="K155" s="24" t="n">
        <v>-0</v>
      </c>
      <c r="L155" s="24" t="n">
        <v>-0</v>
      </c>
      <c r="M155" s="24"/>
      <c r="N155" s="6" t="s">
        <f>=I155+J155+K155+L155</f>
      </c>
      <c r="O155" s="24"/>
      <c r="P155" s="22"/>
      <c r="Q155" s="22" t="s">
        <v>220</v>
      </c>
    </row>
    <row collapsed="false" customFormat="false" customHeight="false" hidden="false" ht="12.1" outlineLevel="0" r="156">
      <c r="A156" s="20" t="n">
        <v>44008.419085648</v>
      </c>
      <c r="B156" s="16" t="s">
        <v>188</v>
      </c>
      <c r="C156" s="16" t="s">
        <v>282</v>
      </c>
      <c r="D156" s="16" t="s">
        <v>150</v>
      </c>
      <c r="E156" s="16" t="s">
        <v>235</v>
      </c>
      <c r="F156" s="16" t="s">
        <v>21</v>
      </c>
      <c r="G156" s="7" t="n">
        <v>100</v>
      </c>
      <c r="H156" s="6" t="n">
        <v>28.76</v>
      </c>
      <c r="I156" s="6" t="n">
        <v>-2876</v>
      </c>
      <c r="J156" s="6" t="n">
        <v>-0</v>
      </c>
      <c r="K156" s="6" t="n">
        <v>-8.63</v>
      </c>
      <c r="L156" s="6" t="n">
        <v>-0</v>
      </c>
      <c r="M156" s="6"/>
      <c r="N156" s="6" t="s">
        <f>=I156+J156+K156+L156</f>
      </c>
      <c r="O156" s="6"/>
      <c r="P156" s="16"/>
      <c r="Q156" s="16" t="s">
        <v>220</v>
      </c>
    </row>
    <row collapsed="false" customFormat="false" customHeight="false" hidden="false" ht="12.1" outlineLevel="0" r="157">
      <c r="A157" s="21" t="n">
        <v>44008.528020833</v>
      </c>
      <c r="B157" s="22" t="s">
        <v>232</v>
      </c>
      <c r="C157" s="22" t="s">
        <v>283</v>
      </c>
      <c r="D157" s="22" t="s">
        <v>232</v>
      </c>
      <c r="E157" s="22" t="s">
        <v>232</v>
      </c>
      <c r="F157" s="22" t="s">
        <v>47</v>
      </c>
      <c r="G157" s="23" t="n">
        <v>1</v>
      </c>
      <c r="H157" s="24" t="n">
        <v>1</v>
      </c>
      <c r="I157" s="24" t="n">
        <v>0.14</v>
      </c>
      <c r="J157" s="24" t="n">
        <v>0</v>
      </c>
      <c r="K157" s="24" t="n">
        <v>-0</v>
      </c>
      <c r="L157" s="24" t="n">
        <v>-0</v>
      </c>
      <c r="M157" s="6" t="s">
        <f>=I157+J157+K157+L157</f>
      </c>
      <c r="N157" s="24"/>
      <c r="O157" s="24"/>
      <c r="P157" s="22"/>
      <c r="Q157" s="22" t="s">
        <v>220</v>
      </c>
    </row>
    <row collapsed="false" customFormat="false" customHeight="false" hidden="false" ht="12.1" outlineLevel="0" r="158">
      <c r="A158" s="21" t="n">
        <v>44011.384895833</v>
      </c>
      <c r="B158" s="22" t="s">
        <v>219</v>
      </c>
      <c r="C158" s="22" t="s">
        <v>65</v>
      </c>
      <c r="D158" s="22" t="s">
        <v>219</v>
      </c>
      <c r="E158" s="22" t="s">
        <v>219</v>
      </c>
      <c r="F158" s="22" t="s">
        <v>21</v>
      </c>
      <c r="G158" s="23" t="n">
        <v>1</v>
      </c>
      <c r="H158" s="24" t="n">
        <v>1</v>
      </c>
      <c r="I158" s="24" t="n">
        <v>2884.63</v>
      </c>
      <c r="J158" s="24" t="n">
        <v>0</v>
      </c>
      <c r="K158" s="24" t="n">
        <v>-0</v>
      </c>
      <c r="L158" s="24" t="n">
        <v>-0</v>
      </c>
      <c r="M158" s="24"/>
      <c r="N158" s="6" t="s">
        <f>=I158+J158+K158+L158</f>
      </c>
      <c r="O158" s="24"/>
      <c r="P158" s="22"/>
      <c r="Q158" s="22" t="s">
        <v>220</v>
      </c>
    </row>
    <row collapsed="false" customFormat="false" customHeight="false" hidden="false" ht="12.1" outlineLevel="0" r="159">
      <c r="A159" s="20" t="n">
        <v>44011.783900463</v>
      </c>
      <c r="B159" s="16" t="s">
        <v>189</v>
      </c>
      <c r="C159" s="16" t="s">
        <v>284</v>
      </c>
      <c r="D159" s="16" t="s">
        <v>150</v>
      </c>
      <c r="E159" s="16" t="s">
        <v>235</v>
      </c>
      <c r="F159" s="16" t="s">
        <v>47</v>
      </c>
      <c r="G159" s="7" t="n">
        <v>2</v>
      </c>
      <c r="H159" s="6" t="n">
        <v>180</v>
      </c>
      <c r="I159" s="6" t="n">
        <v>-360</v>
      </c>
      <c r="J159" s="6" t="n">
        <v>-0</v>
      </c>
      <c r="K159" s="6" t="n">
        <v>-1.08</v>
      </c>
      <c r="L159" s="6" t="n">
        <v>-0</v>
      </c>
      <c r="M159" s="6" t="s">
        <f>=I159+J159+K159+L159</f>
      </c>
      <c r="N159" s="6"/>
      <c r="O159" s="6"/>
      <c r="P159" s="16"/>
      <c r="Q159" s="16" t="s">
        <v>220</v>
      </c>
    </row>
    <row collapsed="false" customFormat="false" customHeight="false" hidden="false" ht="12.1" outlineLevel="0" r="160">
      <c r="A160" s="20" t="n">
        <v>44011.788726852</v>
      </c>
      <c r="B160" s="16" t="s">
        <v>167</v>
      </c>
      <c r="C160" s="16" t="s">
        <v>250</v>
      </c>
      <c r="D160" s="16" t="s">
        <v>150</v>
      </c>
      <c r="E160" s="16" t="s">
        <v>235</v>
      </c>
      <c r="F160" s="16" t="s">
        <v>47</v>
      </c>
      <c r="G160" s="7" t="n">
        <v>1</v>
      </c>
      <c r="H160" s="6" t="n">
        <v>216</v>
      </c>
      <c r="I160" s="6" t="n">
        <v>-216</v>
      </c>
      <c r="J160" s="6" t="n">
        <v>-0</v>
      </c>
      <c r="K160" s="6" t="n">
        <v>-0.65</v>
      </c>
      <c r="L160" s="6" t="n">
        <v>-0</v>
      </c>
      <c r="M160" s="6" t="s">
        <f>=I160+J160+K160+L160</f>
      </c>
      <c r="N160" s="6"/>
      <c r="O160" s="6"/>
      <c r="P160" s="16"/>
      <c r="Q160" s="16" t="s">
        <v>220</v>
      </c>
    </row>
    <row collapsed="false" customFormat="false" customHeight="false" hidden="false" ht="12.1" outlineLevel="0" r="161">
      <c r="A161" s="21" t="n">
        <v>44014.048796296</v>
      </c>
      <c r="B161" s="22" t="s">
        <v>232</v>
      </c>
      <c r="C161" s="22" t="s">
        <v>285</v>
      </c>
      <c r="D161" s="22" t="s">
        <v>232</v>
      </c>
      <c r="E161" s="22" t="s">
        <v>232</v>
      </c>
      <c r="F161" s="22" t="s">
        <v>47</v>
      </c>
      <c r="G161" s="23" t="n">
        <v>1</v>
      </c>
      <c r="H161" s="24" t="n">
        <v>1</v>
      </c>
      <c r="I161" s="24" t="n">
        <v>0.76</v>
      </c>
      <c r="J161" s="24" t="n">
        <v>0</v>
      </c>
      <c r="K161" s="24" t="n">
        <v>-0</v>
      </c>
      <c r="L161" s="24" t="n">
        <v>-0</v>
      </c>
      <c r="M161" s="6" t="s">
        <f>=I161+J161+K161+L161</f>
      </c>
      <c r="N161" s="24"/>
      <c r="O161" s="24"/>
      <c r="P161" s="22"/>
      <c r="Q161" s="22" t="s">
        <v>220</v>
      </c>
    </row>
    <row collapsed="false" customFormat="false" customHeight="false" hidden="false" ht="12.1" outlineLevel="0" r="162">
      <c r="A162" s="21" t="n">
        <v>44015.008668981</v>
      </c>
      <c r="B162" s="22" t="s">
        <v>232</v>
      </c>
      <c r="C162" s="22" t="s">
        <v>286</v>
      </c>
      <c r="D162" s="22" t="s">
        <v>232</v>
      </c>
      <c r="E162" s="22" t="s">
        <v>232</v>
      </c>
      <c r="F162" s="22" t="s">
        <v>47</v>
      </c>
      <c r="G162" s="23" t="n">
        <v>1</v>
      </c>
      <c r="H162" s="24" t="n">
        <v>1</v>
      </c>
      <c r="I162" s="24" t="n">
        <v>0.46</v>
      </c>
      <c r="J162" s="24" t="n">
        <v>0</v>
      </c>
      <c r="K162" s="24" t="n">
        <v>-0</v>
      </c>
      <c r="L162" s="24" t="n">
        <v>-0</v>
      </c>
      <c r="M162" s="6" t="s">
        <f>=I162+J162+K162+L162</f>
      </c>
      <c r="N162" s="24"/>
      <c r="O162" s="24"/>
      <c r="P162" s="22"/>
      <c r="Q162" s="22" t="s">
        <v>220</v>
      </c>
    </row>
    <row collapsed="false" customFormat="false" customHeight="false" hidden="false" ht="12.1" outlineLevel="0" r="163">
      <c r="A163" s="21" t="n">
        <v>44019.567037037</v>
      </c>
      <c r="B163" s="22" t="s">
        <v>232</v>
      </c>
      <c r="C163" s="22" t="s">
        <v>265</v>
      </c>
      <c r="D163" s="22" t="s">
        <v>232</v>
      </c>
      <c r="E163" s="22" t="s">
        <v>232</v>
      </c>
      <c r="F163" s="22" t="s">
        <v>47</v>
      </c>
      <c r="G163" s="23" t="n">
        <v>1</v>
      </c>
      <c r="H163" s="24" t="n">
        <v>1</v>
      </c>
      <c r="I163" s="24" t="n">
        <v>0.37</v>
      </c>
      <c r="J163" s="24" t="n">
        <v>0</v>
      </c>
      <c r="K163" s="24" t="n">
        <v>-0</v>
      </c>
      <c r="L163" s="24" t="n">
        <v>-0</v>
      </c>
      <c r="M163" s="6" t="s">
        <f>=I163+J163+K163+L163</f>
      </c>
      <c r="N163" s="24"/>
      <c r="O163" s="24"/>
      <c r="P163" s="22"/>
      <c r="Q163" s="22" t="s">
        <v>220</v>
      </c>
    </row>
    <row collapsed="false" customFormat="false" customHeight="false" hidden="false" ht="12.1" outlineLevel="0" r="164">
      <c r="A164" s="20" t="n">
        <v>44020.770439815</v>
      </c>
      <c r="B164" s="16" t="s">
        <v>190</v>
      </c>
      <c r="C164" s="16" t="s">
        <v>287</v>
      </c>
      <c r="D164" s="16" t="s">
        <v>150</v>
      </c>
      <c r="E164" s="16" t="s">
        <v>235</v>
      </c>
      <c r="F164" s="16" t="s">
        <v>21</v>
      </c>
      <c r="G164" s="7" t="n">
        <v>20</v>
      </c>
      <c r="H164" s="6" t="n">
        <v>318.4</v>
      </c>
      <c r="I164" s="6" t="n">
        <v>-6368</v>
      </c>
      <c r="J164" s="6" t="n">
        <v>-0</v>
      </c>
      <c r="K164" s="6" t="n">
        <v>-19.1</v>
      </c>
      <c r="L164" s="6" t="n">
        <v>-0</v>
      </c>
      <c r="M164" s="6"/>
      <c r="N164" s="6" t="s">
        <f>=I164+J164+K164+L164</f>
      </c>
      <c r="O164" s="6"/>
      <c r="P164" s="16"/>
      <c r="Q164" s="16" t="s">
        <v>220</v>
      </c>
    </row>
    <row collapsed="false" customFormat="false" customHeight="false" hidden="false" ht="12.1" outlineLevel="0" r="165">
      <c r="A165" s="20" t="n">
        <v>44021.577858796</v>
      </c>
      <c r="B165" s="16" t="s">
        <v>160</v>
      </c>
      <c r="C165" s="16" t="s">
        <v>242</v>
      </c>
      <c r="D165" s="16" t="s">
        <v>150</v>
      </c>
      <c r="E165" s="16" t="s">
        <v>235</v>
      </c>
      <c r="F165" s="16" t="s">
        <v>21</v>
      </c>
      <c r="G165" s="7" t="n">
        <v>1</v>
      </c>
      <c r="H165" s="6" t="n">
        <v>5112</v>
      </c>
      <c r="I165" s="6" t="n">
        <v>-5112</v>
      </c>
      <c r="J165" s="6" t="n">
        <v>-0</v>
      </c>
      <c r="K165" s="6" t="n">
        <v>-15.34</v>
      </c>
      <c r="L165" s="6" t="n">
        <v>-0</v>
      </c>
      <c r="M165" s="6"/>
      <c r="N165" s="6" t="s">
        <f>=I165+J165+K165+L165</f>
      </c>
      <c r="O165" s="6"/>
      <c r="P165" s="16"/>
      <c r="Q165" s="16" t="s">
        <v>220</v>
      </c>
    </row>
    <row collapsed="false" customFormat="false" customHeight="false" hidden="false" ht="12.1" outlineLevel="0" r="166">
      <c r="A166" s="21" t="n">
        <v>44021.881712963</v>
      </c>
      <c r="B166" s="22" t="s">
        <v>219</v>
      </c>
      <c r="C166" s="22" t="s">
        <v>65</v>
      </c>
      <c r="D166" s="22" t="s">
        <v>219</v>
      </c>
      <c r="E166" s="22" t="s">
        <v>219</v>
      </c>
      <c r="F166" s="22" t="s">
        <v>21</v>
      </c>
      <c r="G166" s="23" t="n">
        <v>1</v>
      </c>
      <c r="H166" s="24" t="n">
        <v>1</v>
      </c>
      <c r="I166" s="24" t="n">
        <v>6387.1</v>
      </c>
      <c r="J166" s="24" t="n">
        <v>0</v>
      </c>
      <c r="K166" s="24" t="n">
        <v>-0</v>
      </c>
      <c r="L166" s="24" t="n">
        <v>-0</v>
      </c>
      <c r="M166" s="24"/>
      <c r="N166" s="6" t="s">
        <f>=I166+J166+K166+L166</f>
      </c>
      <c r="O166" s="24"/>
      <c r="P166" s="22"/>
      <c r="Q166" s="22" t="s">
        <v>220</v>
      </c>
    </row>
    <row collapsed="false" customFormat="false" customHeight="false" hidden="false" ht="12.1" outlineLevel="0" r="167">
      <c r="A167" s="21" t="n">
        <v>44022.946550926</v>
      </c>
      <c r="B167" s="22" t="s">
        <v>219</v>
      </c>
      <c r="C167" s="22" t="s">
        <v>65</v>
      </c>
      <c r="D167" s="22" t="s">
        <v>219</v>
      </c>
      <c r="E167" s="22" t="s">
        <v>219</v>
      </c>
      <c r="F167" s="22" t="s">
        <v>21</v>
      </c>
      <c r="G167" s="23" t="n">
        <v>1</v>
      </c>
      <c r="H167" s="24" t="n">
        <v>1</v>
      </c>
      <c r="I167" s="24" t="n">
        <v>5127.34</v>
      </c>
      <c r="J167" s="24" t="n">
        <v>0</v>
      </c>
      <c r="K167" s="24" t="n">
        <v>-0</v>
      </c>
      <c r="L167" s="24" t="n">
        <v>-0</v>
      </c>
      <c r="M167" s="24"/>
      <c r="N167" s="6" t="s">
        <f>=I167+J167+K167+L167</f>
      </c>
      <c r="O167" s="24"/>
      <c r="P167" s="22"/>
      <c r="Q167" s="22" t="s">
        <v>220</v>
      </c>
    </row>
    <row collapsed="false" customFormat="false" customHeight="false" hidden="false" ht="12.1" outlineLevel="0" r="168">
      <c r="A168" s="29" t="n">
        <v>44033</v>
      </c>
      <c r="B168" s="30" t="s">
        <v>266</v>
      </c>
      <c r="C168" s="30" t="s">
        <v>288</v>
      </c>
      <c r="D168" s="30" t="s">
        <v>266</v>
      </c>
      <c r="E168" s="30" t="s">
        <v>266</v>
      </c>
      <c r="F168" s="30" t="s">
        <v>21</v>
      </c>
      <c r="G168" s="31" t="n">
        <v>1</v>
      </c>
      <c r="H168" s="32" t="n">
        <v>-136</v>
      </c>
      <c r="I168" s="32" t="n">
        <v>-136</v>
      </c>
      <c r="J168" s="32" t="n">
        <v>0</v>
      </c>
      <c r="K168" s="32" t="n">
        <v>-0</v>
      </c>
      <c r="L168" s="32" t="n">
        <v>-0</v>
      </c>
      <c r="M168" s="32"/>
      <c r="N168" s="6" t="s">
        <f>=I168+J168+K168+L168</f>
      </c>
      <c r="O168" s="32"/>
      <c r="P168" s="30"/>
      <c r="Q168" s="30" t="s">
        <v>228</v>
      </c>
    </row>
    <row collapsed="false" customFormat="false" customHeight="false" hidden="false" ht="12.1" outlineLevel="0" r="169">
      <c r="A169" s="21" t="n">
        <v>44033</v>
      </c>
      <c r="B169" s="22" t="s">
        <v>232</v>
      </c>
      <c r="C169" s="22" t="s">
        <v>289</v>
      </c>
      <c r="D169" s="22" t="s">
        <v>232</v>
      </c>
      <c r="E169" s="22" t="s">
        <v>232</v>
      </c>
      <c r="F169" s="22" t="s">
        <v>21</v>
      </c>
      <c r="G169" s="23" t="n">
        <v>1</v>
      </c>
      <c r="H169" s="24" t="n">
        <v>1050</v>
      </c>
      <c r="I169" s="24" t="n">
        <v>1050</v>
      </c>
      <c r="J169" s="24" t="n">
        <v>0</v>
      </c>
      <c r="K169" s="24" t="n">
        <v>-0</v>
      </c>
      <c r="L169" s="24" t="n">
        <v>-0</v>
      </c>
      <c r="M169" s="24"/>
      <c r="N169" s="6" t="s">
        <f>=I169+J169+K169+L169</f>
      </c>
      <c r="O169" s="24"/>
      <c r="P169" s="22"/>
      <c r="Q169" s="22" t="s">
        <v>228</v>
      </c>
    </row>
    <row collapsed="false" customFormat="false" customHeight="false" hidden="false" ht="12.1" outlineLevel="0" r="170">
      <c r="A170" s="21" t="n">
        <v>44033.014351852</v>
      </c>
      <c r="B170" s="22" t="s">
        <v>232</v>
      </c>
      <c r="C170" s="22" t="s">
        <v>270</v>
      </c>
      <c r="D170" s="22" t="s">
        <v>232</v>
      </c>
      <c r="E170" s="22" t="s">
        <v>232</v>
      </c>
      <c r="F170" s="22" t="s">
        <v>47</v>
      </c>
      <c r="G170" s="23" t="n">
        <v>1</v>
      </c>
      <c r="H170" s="24" t="n">
        <v>1</v>
      </c>
      <c r="I170" s="24" t="n">
        <v>0.33</v>
      </c>
      <c r="J170" s="24" t="n">
        <v>0</v>
      </c>
      <c r="K170" s="24" t="n">
        <v>-0</v>
      </c>
      <c r="L170" s="24" t="n">
        <v>-0</v>
      </c>
      <c r="M170" s="6" t="s">
        <f>=I170+J170+K170+L170</f>
      </c>
      <c r="N170" s="24"/>
      <c r="O170" s="24"/>
      <c r="P170" s="22"/>
      <c r="Q170" s="22" t="s">
        <v>220</v>
      </c>
    </row>
    <row collapsed="false" customFormat="false" customHeight="false" hidden="false" ht="12.1" outlineLevel="0" r="171">
      <c r="A171" s="20" t="n">
        <v>44033.666388889</v>
      </c>
      <c r="B171" s="16" t="s">
        <v>191</v>
      </c>
      <c r="C171" s="16" t="s">
        <v>290</v>
      </c>
      <c r="D171" s="16" t="s">
        <v>150</v>
      </c>
      <c r="E171" s="16" t="s">
        <v>230</v>
      </c>
      <c r="F171" s="16" t="s">
        <v>21</v>
      </c>
      <c r="G171" s="7" t="n">
        <v>10</v>
      </c>
      <c r="H171" s="6" t="n">
        <v>100</v>
      </c>
      <c r="I171" s="6" t="n">
        <v>-10000</v>
      </c>
      <c r="J171" s="6" t="n">
        <v>-0</v>
      </c>
      <c r="K171" s="6" t="n">
        <v>-30</v>
      </c>
      <c r="L171" s="6" t="n">
        <v>-0</v>
      </c>
      <c r="M171" s="6"/>
      <c r="N171" s="6" t="s">
        <f>=I171+J171+K171+L171</f>
      </c>
      <c r="O171" s="6"/>
      <c r="P171" s="16"/>
      <c r="Q171" s="16" t="s">
        <v>220</v>
      </c>
    </row>
    <row collapsed="false" customFormat="false" customHeight="false" hidden="false" ht="12.1" outlineLevel="0" r="172">
      <c r="A172" s="21" t="n">
        <v>44034.918506944</v>
      </c>
      <c r="B172" s="22" t="s">
        <v>219</v>
      </c>
      <c r="C172" s="22" t="s">
        <v>65</v>
      </c>
      <c r="D172" s="22" t="s">
        <v>219</v>
      </c>
      <c r="E172" s="22" t="s">
        <v>219</v>
      </c>
      <c r="F172" s="22" t="s">
        <v>21</v>
      </c>
      <c r="G172" s="23" t="n">
        <v>1</v>
      </c>
      <c r="H172" s="24" t="n">
        <v>1</v>
      </c>
      <c r="I172" s="24" t="n">
        <v>10030</v>
      </c>
      <c r="J172" s="24" t="n">
        <v>0</v>
      </c>
      <c r="K172" s="24" t="n">
        <v>-0</v>
      </c>
      <c r="L172" s="24" t="n">
        <v>-0</v>
      </c>
      <c r="M172" s="24"/>
      <c r="N172" s="6" t="s">
        <f>=I172+J172+K172+L172</f>
      </c>
      <c r="O172" s="24"/>
      <c r="P172" s="22"/>
      <c r="Q172" s="22" t="s">
        <v>220</v>
      </c>
    </row>
    <row collapsed="false" customFormat="false" customHeight="false" hidden="false" ht="12.1" outlineLevel="0" r="173">
      <c r="A173" s="25" t="n">
        <v>44036.717997685</v>
      </c>
      <c r="B173" s="26" t="s">
        <v>224</v>
      </c>
      <c r="C173" s="26" t="s">
        <v>66</v>
      </c>
      <c r="D173" s="26" t="s">
        <v>224</v>
      </c>
      <c r="E173" s="26" t="s">
        <v>224</v>
      </c>
      <c r="F173" s="26" t="s">
        <v>47</v>
      </c>
      <c r="G173" s="27" t="n">
        <v>1</v>
      </c>
      <c r="H173" s="28" t="n">
        <v>-10</v>
      </c>
      <c r="I173" s="28" t="n">
        <v>-10</v>
      </c>
      <c r="J173" s="28" t="n">
        <v>0</v>
      </c>
      <c r="K173" s="28" t="n">
        <v>-0</v>
      </c>
      <c r="L173" s="28" t="n">
        <v>-0</v>
      </c>
      <c r="M173" s="6" t="s">
        <f>=I173+J173+K173+L173</f>
      </c>
      <c r="N173" s="28"/>
      <c r="O173" s="28"/>
      <c r="P173" s="26"/>
      <c r="Q173" s="26" t="s">
        <v>220</v>
      </c>
    </row>
    <row collapsed="false" customFormat="false" customHeight="false" hidden="false" ht="12.1" outlineLevel="0" r="174">
      <c r="A174" s="20" t="n">
        <v>44036.723877315</v>
      </c>
      <c r="B174" s="16" t="s">
        <v>192</v>
      </c>
      <c r="C174" s="16" t="s">
        <v>291</v>
      </c>
      <c r="D174" s="16" t="s">
        <v>150</v>
      </c>
      <c r="E174" s="16" t="s">
        <v>19</v>
      </c>
      <c r="F174" s="16" t="s">
        <v>21</v>
      </c>
      <c r="G174" s="7" t="n">
        <v>1</v>
      </c>
      <c r="H174" s="6" t="n">
        <v>931.4</v>
      </c>
      <c r="I174" s="6" t="n">
        <v>-931.4</v>
      </c>
      <c r="J174" s="6" t="n">
        <v>-0</v>
      </c>
      <c r="K174" s="6" t="n">
        <v>-2.79</v>
      </c>
      <c r="L174" s="6" t="n">
        <v>-0</v>
      </c>
      <c r="M174" s="6"/>
      <c r="N174" s="6" t="s">
        <f>=I174+J174+K174+L174</f>
      </c>
      <c r="O174" s="6"/>
      <c r="P174" s="16"/>
      <c r="Q174" s="16" t="s">
        <v>220</v>
      </c>
    </row>
    <row collapsed="false" customFormat="false" customHeight="false" hidden="false" ht="12.1" outlineLevel="0" r="175">
      <c r="A175" s="29" t="n">
        <v>44040</v>
      </c>
      <c r="B175" s="30" t="s">
        <v>266</v>
      </c>
      <c r="C175" s="30" t="s">
        <v>292</v>
      </c>
      <c r="D175" s="30" t="s">
        <v>266</v>
      </c>
      <c r="E175" s="30" t="s">
        <v>266</v>
      </c>
      <c r="F175" s="30" t="s">
        <v>21</v>
      </c>
      <c r="G175" s="31" t="n">
        <v>1</v>
      </c>
      <c r="H175" s="32" t="n">
        <v>-3</v>
      </c>
      <c r="I175" s="32" t="n">
        <v>-3</v>
      </c>
      <c r="J175" s="32" t="n">
        <v>0</v>
      </c>
      <c r="K175" s="32" t="n">
        <v>-0</v>
      </c>
      <c r="L175" s="32" t="n">
        <v>-0</v>
      </c>
      <c r="M175" s="32"/>
      <c r="N175" s="6" t="s">
        <f>=I175+J175+K175+L175</f>
      </c>
      <c r="O175" s="32"/>
      <c r="P175" s="30"/>
      <c r="Q175" s="30" t="s">
        <v>228</v>
      </c>
    </row>
    <row collapsed="false" customFormat="false" customHeight="false" hidden="false" ht="12.1" outlineLevel="0" r="176">
      <c r="A176" s="21" t="n">
        <v>44040</v>
      </c>
      <c r="B176" s="22" t="s">
        <v>232</v>
      </c>
      <c r="C176" s="22" t="s">
        <v>293</v>
      </c>
      <c r="D176" s="22" t="s">
        <v>232</v>
      </c>
      <c r="E176" s="22" t="s">
        <v>232</v>
      </c>
      <c r="F176" s="22" t="s">
        <v>21</v>
      </c>
      <c r="G176" s="23" t="n">
        <v>1</v>
      </c>
      <c r="H176" s="24" t="n">
        <v>26.3</v>
      </c>
      <c r="I176" s="24" t="n">
        <v>26.3</v>
      </c>
      <c r="J176" s="24" t="n">
        <v>0</v>
      </c>
      <c r="K176" s="24" t="n">
        <v>-0</v>
      </c>
      <c r="L176" s="24" t="n">
        <v>-0</v>
      </c>
      <c r="M176" s="24"/>
      <c r="N176" s="6" t="s">
        <f>=I176+J176+K176+L176</f>
      </c>
      <c r="O176" s="24"/>
      <c r="P176" s="22"/>
      <c r="Q176" s="22" t="s">
        <v>228</v>
      </c>
    </row>
    <row collapsed="false" customFormat="false" customHeight="false" hidden="false" ht="12.1" outlineLevel="0" r="177">
      <c r="A177" s="20" t="n">
        <v>44040.491909722</v>
      </c>
      <c r="B177" s="16" t="s">
        <v>221</v>
      </c>
      <c r="C177" s="16" t="s">
        <v>222</v>
      </c>
      <c r="D177" s="16" t="s">
        <v>150</v>
      </c>
      <c r="E177" s="16" t="s">
        <v>223</v>
      </c>
      <c r="F177" s="16" t="s">
        <v>21</v>
      </c>
      <c r="G177" s="7" t="n">
        <v>14</v>
      </c>
      <c r="H177" s="6" t="n">
        <v>71.65</v>
      </c>
      <c r="I177" s="6" t="n">
        <v>-1003.1</v>
      </c>
      <c r="J177" s="6" t="n">
        <v>-0</v>
      </c>
      <c r="K177" s="6" t="n">
        <v>-0</v>
      </c>
      <c r="L177" s="6" t="n">
        <v>-0</v>
      </c>
      <c r="M177" s="6"/>
      <c r="N177" s="6" t="s">
        <f>=I177+J177+K177+L177</f>
      </c>
      <c r="O177" s="6"/>
      <c r="P177" s="16"/>
      <c r="Q177" s="16" t="s">
        <v>220</v>
      </c>
    </row>
    <row collapsed="false" customFormat="false" customHeight="false" hidden="false" ht="12.1" outlineLevel="0" r="178">
      <c r="A178" s="33" t="n">
        <v>44040.491909722</v>
      </c>
      <c r="B178" s="34" t="s">
        <v>294</v>
      </c>
      <c r="C178" s="34" t="s">
        <v>295</v>
      </c>
      <c r="D178" s="34" t="s">
        <v>151</v>
      </c>
      <c r="E178" s="34" t="s">
        <v>223</v>
      </c>
      <c r="F178" s="34" t="s">
        <v>21</v>
      </c>
      <c r="G178" s="35" t="n">
        <v>-14</v>
      </c>
      <c r="H178" s="36" t="n">
        <v>71.65</v>
      </c>
      <c r="I178" s="36" t="n">
        <v>1003.1</v>
      </c>
      <c r="J178" s="36" t="n">
        <v>0</v>
      </c>
      <c r="K178" s="36" t="n">
        <v>-0</v>
      </c>
      <c r="L178" s="36" t="n">
        <v>-0</v>
      </c>
      <c r="M178" s="36"/>
      <c r="N178" s="6" t="s">
        <f>=I178+J178+K178+L178</f>
      </c>
      <c r="O178" s="36"/>
      <c r="P178" s="34"/>
      <c r="Q178" s="34" t="s">
        <v>220</v>
      </c>
    </row>
    <row collapsed="false" customFormat="false" customHeight="false" hidden="false" ht="12.1" outlineLevel="0" r="179">
      <c r="A179" s="33" t="n">
        <v>44041.490659722</v>
      </c>
      <c r="B179" s="34" t="s">
        <v>294</v>
      </c>
      <c r="C179" s="34" t="s">
        <v>295</v>
      </c>
      <c r="D179" s="34" t="s">
        <v>151</v>
      </c>
      <c r="E179" s="34" t="s">
        <v>223</v>
      </c>
      <c r="F179" s="34" t="s">
        <v>21</v>
      </c>
      <c r="G179" s="35" t="n">
        <v>-13</v>
      </c>
      <c r="H179" s="36" t="n">
        <v>72.58</v>
      </c>
      <c r="I179" s="36" t="n">
        <v>943.54</v>
      </c>
      <c r="J179" s="36" t="n">
        <v>0</v>
      </c>
      <c r="K179" s="36" t="n">
        <v>-0</v>
      </c>
      <c r="L179" s="36" t="n">
        <v>-0</v>
      </c>
      <c r="M179" s="36"/>
      <c r="N179" s="6" t="s">
        <f>=I179+J179+K179+L179</f>
      </c>
      <c r="O179" s="36"/>
      <c r="P179" s="34"/>
      <c r="Q179" s="34" t="s">
        <v>220</v>
      </c>
    </row>
    <row collapsed="false" customFormat="false" customHeight="false" hidden="false" ht="12.1" outlineLevel="0" r="180">
      <c r="A180" s="20" t="n">
        <v>44041.490659722</v>
      </c>
      <c r="B180" s="16" t="s">
        <v>221</v>
      </c>
      <c r="C180" s="16" t="s">
        <v>222</v>
      </c>
      <c r="D180" s="16" t="s">
        <v>150</v>
      </c>
      <c r="E180" s="16" t="s">
        <v>223</v>
      </c>
      <c r="F180" s="16" t="s">
        <v>21</v>
      </c>
      <c r="G180" s="7" t="n">
        <v>13</v>
      </c>
      <c r="H180" s="6" t="n">
        <v>72.58</v>
      </c>
      <c r="I180" s="6" t="n">
        <v>-943.54</v>
      </c>
      <c r="J180" s="6" t="n">
        <v>-0</v>
      </c>
      <c r="K180" s="6" t="n">
        <v>-0</v>
      </c>
      <c r="L180" s="6" t="n">
        <v>-0</v>
      </c>
      <c r="M180" s="6"/>
      <c r="N180" s="6" t="s">
        <f>=I180+J180+K180+L180</f>
      </c>
      <c r="O180" s="6"/>
      <c r="P180" s="16"/>
      <c r="Q180" s="16" t="s">
        <v>220</v>
      </c>
    </row>
    <row collapsed="false" customFormat="false" customHeight="false" hidden="false" ht="12.1" outlineLevel="0" r="181">
      <c r="A181" s="33" t="n">
        <v>44042.468622685</v>
      </c>
      <c r="B181" s="34" t="s">
        <v>294</v>
      </c>
      <c r="C181" s="34" t="s">
        <v>295</v>
      </c>
      <c r="D181" s="34" t="s">
        <v>151</v>
      </c>
      <c r="E181" s="34" t="s">
        <v>223</v>
      </c>
      <c r="F181" s="34" t="s">
        <v>21</v>
      </c>
      <c r="G181" s="35" t="n">
        <v>-13</v>
      </c>
      <c r="H181" s="36" t="n">
        <v>72.495</v>
      </c>
      <c r="I181" s="36" t="n">
        <v>942.44</v>
      </c>
      <c r="J181" s="36" t="n">
        <v>0</v>
      </c>
      <c r="K181" s="36" t="n">
        <v>-0</v>
      </c>
      <c r="L181" s="36" t="n">
        <v>-0</v>
      </c>
      <c r="M181" s="36"/>
      <c r="N181" s="6" t="s">
        <f>=I181+J181+K181+L181</f>
      </c>
      <c r="O181" s="36"/>
      <c r="P181" s="34"/>
      <c r="Q181" s="34" t="s">
        <v>220</v>
      </c>
    </row>
    <row collapsed="false" customFormat="false" customHeight="false" hidden="false" ht="12.1" outlineLevel="0" r="182">
      <c r="A182" s="20" t="n">
        <v>44042.468622685</v>
      </c>
      <c r="B182" s="16" t="s">
        <v>221</v>
      </c>
      <c r="C182" s="16" t="s">
        <v>222</v>
      </c>
      <c r="D182" s="16" t="s">
        <v>150</v>
      </c>
      <c r="E182" s="16" t="s">
        <v>223</v>
      </c>
      <c r="F182" s="16" t="s">
        <v>21</v>
      </c>
      <c r="G182" s="7" t="n">
        <v>13</v>
      </c>
      <c r="H182" s="6" t="n">
        <v>72.495</v>
      </c>
      <c r="I182" s="6" t="n">
        <v>-942.44</v>
      </c>
      <c r="J182" s="6" t="n">
        <v>-0</v>
      </c>
      <c r="K182" s="6" t="n">
        <v>-0</v>
      </c>
      <c r="L182" s="6" t="n">
        <v>-0</v>
      </c>
      <c r="M182" s="6"/>
      <c r="N182" s="6" t="s">
        <f>=I182+J182+K182+L182</f>
      </c>
      <c r="O182" s="6"/>
      <c r="P182" s="16"/>
      <c r="Q182" s="16" t="s">
        <v>220</v>
      </c>
    </row>
    <row collapsed="false" customFormat="false" customHeight="false" hidden="false" ht="12.1" outlineLevel="0" r="183">
      <c r="A183" s="20" t="n">
        <v>44042.769814815</v>
      </c>
      <c r="B183" s="16" t="s">
        <v>193</v>
      </c>
      <c r="C183" s="16" t="s">
        <v>296</v>
      </c>
      <c r="D183" s="16" t="s">
        <v>150</v>
      </c>
      <c r="E183" s="16" t="s">
        <v>235</v>
      </c>
      <c r="F183" s="16" t="s">
        <v>47</v>
      </c>
      <c r="G183" s="7" t="n">
        <v>1</v>
      </c>
      <c r="H183" s="6" t="n">
        <v>47.8</v>
      </c>
      <c r="I183" s="6" t="n">
        <v>-47.8</v>
      </c>
      <c r="J183" s="6" t="n">
        <v>-0</v>
      </c>
      <c r="K183" s="6" t="n">
        <v>-0.14</v>
      </c>
      <c r="L183" s="6" t="n">
        <v>-0</v>
      </c>
      <c r="M183" s="6" t="s">
        <f>=I183+J183+K183+L183</f>
      </c>
      <c r="N183" s="6"/>
      <c r="O183" s="6"/>
      <c r="P183" s="16"/>
      <c r="Q183" s="16" t="s">
        <v>220</v>
      </c>
    </row>
    <row collapsed="false" customFormat="false" customHeight="false" hidden="false" ht="12.1" outlineLevel="0" r="184">
      <c r="A184" s="33" t="n">
        <v>44043.505821759</v>
      </c>
      <c r="B184" s="34" t="s">
        <v>294</v>
      </c>
      <c r="C184" s="34" t="s">
        <v>295</v>
      </c>
      <c r="D184" s="34" t="s">
        <v>151</v>
      </c>
      <c r="E184" s="34" t="s">
        <v>223</v>
      </c>
      <c r="F184" s="34" t="s">
        <v>21</v>
      </c>
      <c r="G184" s="35" t="n">
        <v>-13</v>
      </c>
      <c r="H184" s="36" t="n">
        <v>73.685</v>
      </c>
      <c r="I184" s="36" t="n">
        <v>957.91</v>
      </c>
      <c r="J184" s="36" t="n">
        <v>0</v>
      </c>
      <c r="K184" s="36" t="n">
        <v>-0</v>
      </c>
      <c r="L184" s="36" t="n">
        <v>-0</v>
      </c>
      <c r="M184" s="36"/>
      <c r="N184" s="6" t="s">
        <f>=I184+J184+K184+L184</f>
      </c>
      <c r="O184" s="36"/>
      <c r="P184" s="34"/>
      <c r="Q184" s="34" t="s">
        <v>220</v>
      </c>
    </row>
    <row collapsed="false" customFormat="false" customHeight="false" hidden="false" ht="12.1" outlineLevel="0" r="185">
      <c r="A185" s="20" t="n">
        <v>44043.505821759</v>
      </c>
      <c r="B185" s="16" t="s">
        <v>221</v>
      </c>
      <c r="C185" s="16" t="s">
        <v>222</v>
      </c>
      <c r="D185" s="16" t="s">
        <v>150</v>
      </c>
      <c r="E185" s="16" t="s">
        <v>223</v>
      </c>
      <c r="F185" s="16" t="s">
        <v>21</v>
      </c>
      <c r="G185" s="7" t="n">
        <v>13</v>
      </c>
      <c r="H185" s="6" t="n">
        <v>73.685</v>
      </c>
      <c r="I185" s="6" t="n">
        <v>-957.91</v>
      </c>
      <c r="J185" s="6" t="n">
        <v>-0</v>
      </c>
      <c r="K185" s="6" t="n">
        <v>-0</v>
      </c>
      <c r="L185" s="6" t="n">
        <v>-0</v>
      </c>
      <c r="M185" s="6"/>
      <c r="N185" s="6" t="s">
        <f>=I185+J185+K185+L185</f>
      </c>
      <c r="O185" s="6"/>
      <c r="P185" s="16"/>
      <c r="Q185" s="16" t="s">
        <v>220</v>
      </c>
    </row>
    <row collapsed="false" customFormat="false" customHeight="false" hidden="false" ht="12.1" outlineLevel="0" r="186">
      <c r="A186" s="21" t="n">
        <v>44046</v>
      </c>
      <c r="B186" s="22" t="s">
        <v>219</v>
      </c>
      <c r="C186" s="22" t="s">
        <v>80</v>
      </c>
      <c r="D186" s="22" t="s">
        <v>219</v>
      </c>
      <c r="E186" s="22" t="s">
        <v>219</v>
      </c>
      <c r="F186" s="22" t="s">
        <v>21</v>
      </c>
      <c r="G186" s="23" t="n">
        <v>4</v>
      </c>
      <c r="H186" s="24" t="n">
        <v>723.005</v>
      </c>
      <c r="I186" s="24" t="n">
        <v>2892.02</v>
      </c>
      <c r="J186" s="24" t="n">
        <v>0</v>
      </c>
      <c r="K186" s="24" t="n">
        <v>-0</v>
      </c>
      <c r="L186" s="24" t="n">
        <v>-0</v>
      </c>
      <c r="M186" s="24"/>
      <c r="N186" s="6" t="s">
        <f>=I186+J186+K186+L186</f>
      </c>
      <c r="O186" s="24"/>
      <c r="P186" s="22"/>
      <c r="Q186" s="22" t="s">
        <v>237</v>
      </c>
    </row>
    <row collapsed="false" customFormat="false" customHeight="false" hidden="false" ht="12.1" outlineLevel="0" r="187">
      <c r="A187" s="20" t="n">
        <v>44046.51431713</v>
      </c>
      <c r="B187" s="16" t="s">
        <v>221</v>
      </c>
      <c r="C187" s="16" t="s">
        <v>222</v>
      </c>
      <c r="D187" s="16" t="s">
        <v>150</v>
      </c>
      <c r="E187" s="16" t="s">
        <v>223</v>
      </c>
      <c r="F187" s="16" t="s">
        <v>21</v>
      </c>
      <c r="G187" s="7" t="n">
        <v>13</v>
      </c>
      <c r="H187" s="6" t="n">
        <v>74.12</v>
      </c>
      <c r="I187" s="6" t="n">
        <v>-963.56</v>
      </c>
      <c r="J187" s="6" t="n">
        <v>-0</v>
      </c>
      <c r="K187" s="6" t="n">
        <v>-0</v>
      </c>
      <c r="L187" s="6" t="n">
        <v>-0</v>
      </c>
      <c r="M187" s="6"/>
      <c r="N187" s="6" t="s">
        <f>=I187+J187+K187+L187</f>
      </c>
      <c r="O187" s="6"/>
      <c r="P187" s="16"/>
      <c r="Q187" s="16" t="s">
        <v>220</v>
      </c>
    </row>
    <row collapsed="false" customFormat="false" customHeight="false" hidden="false" ht="12.1" outlineLevel="0" r="188">
      <c r="A188" s="33" t="n">
        <v>44046.51431713</v>
      </c>
      <c r="B188" s="34" t="s">
        <v>294</v>
      </c>
      <c r="C188" s="34" t="s">
        <v>295</v>
      </c>
      <c r="D188" s="34" t="s">
        <v>151</v>
      </c>
      <c r="E188" s="34" t="s">
        <v>223</v>
      </c>
      <c r="F188" s="34" t="s">
        <v>21</v>
      </c>
      <c r="G188" s="35" t="n">
        <v>-13</v>
      </c>
      <c r="H188" s="36" t="n">
        <v>74.12</v>
      </c>
      <c r="I188" s="36" t="n">
        <v>963.56</v>
      </c>
      <c r="J188" s="36" t="n">
        <v>0</v>
      </c>
      <c r="K188" s="36" t="n">
        <v>-0</v>
      </c>
      <c r="L188" s="36" t="n">
        <v>-0</v>
      </c>
      <c r="M188" s="36"/>
      <c r="N188" s="6" t="s">
        <f>=I188+J188+K188+L188</f>
      </c>
      <c r="O188" s="36"/>
      <c r="P188" s="34"/>
      <c r="Q188" s="34" t="s">
        <v>220</v>
      </c>
    </row>
    <row collapsed="false" customFormat="false" customHeight="false" hidden="false" ht="12.1" outlineLevel="0" r="189">
      <c r="A189" s="21" t="n">
        <v>44046.549594907</v>
      </c>
      <c r="B189" s="22" t="s">
        <v>219</v>
      </c>
      <c r="C189" s="22" t="s">
        <v>65</v>
      </c>
      <c r="D189" s="22" t="s">
        <v>219</v>
      </c>
      <c r="E189" s="22" t="s">
        <v>219</v>
      </c>
      <c r="F189" s="22" t="s">
        <v>21</v>
      </c>
      <c r="G189" s="23" t="n">
        <v>1</v>
      </c>
      <c r="H189" s="24" t="n">
        <v>1</v>
      </c>
      <c r="I189" s="24" t="n">
        <v>934.19</v>
      </c>
      <c r="J189" s="24" t="n">
        <v>0</v>
      </c>
      <c r="K189" s="24" t="n">
        <v>-0</v>
      </c>
      <c r="L189" s="24" t="n">
        <v>-0</v>
      </c>
      <c r="M189" s="24"/>
      <c r="N189" s="6" t="s">
        <f>=I189+J189+K189+L189</f>
      </c>
      <c r="O189" s="24"/>
      <c r="P189" s="22"/>
      <c r="Q189" s="22" t="s">
        <v>220</v>
      </c>
    </row>
    <row collapsed="false" customFormat="false" customHeight="false" hidden="false" ht="12.1" outlineLevel="0" r="190">
      <c r="A190" s="21" t="n">
        <v>44048</v>
      </c>
      <c r="B190" s="22" t="s">
        <v>219</v>
      </c>
      <c r="C190" s="22" t="s">
        <v>80</v>
      </c>
      <c r="D190" s="22" t="s">
        <v>219</v>
      </c>
      <c r="E190" s="22" t="s">
        <v>219</v>
      </c>
      <c r="F190" s="22" t="s">
        <v>21</v>
      </c>
      <c r="G190" s="23" t="n">
        <v>1</v>
      </c>
      <c r="H190" s="24" t="n">
        <v>531.6</v>
      </c>
      <c r="I190" s="24" t="n">
        <v>531.6</v>
      </c>
      <c r="J190" s="24" t="n">
        <v>0</v>
      </c>
      <c r="K190" s="24" t="n">
        <v>-0</v>
      </c>
      <c r="L190" s="24" t="n">
        <v>-0</v>
      </c>
      <c r="M190" s="24"/>
      <c r="N190" s="6" t="s">
        <f>=I190+J190+K190+L190</f>
      </c>
      <c r="O190" s="24"/>
      <c r="P190" s="22"/>
      <c r="Q190" s="22" t="s">
        <v>237</v>
      </c>
    </row>
    <row collapsed="false" customFormat="false" customHeight="false" hidden="false" ht="12.1" outlineLevel="0" r="191">
      <c r="A191" s="20" t="n">
        <v>44050.852280093</v>
      </c>
      <c r="B191" s="16" t="s">
        <v>194</v>
      </c>
      <c r="C191" s="16" t="s">
        <v>297</v>
      </c>
      <c r="D191" s="16" t="s">
        <v>150</v>
      </c>
      <c r="E191" s="16" t="s">
        <v>235</v>
      </c>
      <c r="F191" s="16" t="s">
        <v>47</v>
      </c>
      <c r="G191" s="7" t="n">
        <v>2</v>
      </c>
      <c r="H191" s="6" t="n">
        <v>75.82</v>
      </c>
      <c r="I191" s="6" t="n">
        <v>-151.64</v>
      </c>
      <c r="J191" s="6" t="n">
        <v>-0</v>
      </c>
      <c r="K191" s="6" t="n">
        <v>-0.46</v>
      </c>
      <c r="L191" s="6" t="n">
        <v>-0</v>
      </c>
      <c r="M191" s="6" t="s">
        <f>=I191+J191+K191+L191</f>
      </c>
      <c r="N191" s="6"/>
      <c r="O191" s="6"/>
      <c r="P191" s="16"/>
      <c r="Q191" s="16" t="s">
        <v>220</v>
      </c>
    </row>
    <row collapsed="false" customFormat="false" customHeight="false" hidden="false" ht="12.1" outlineLevel="0" r="192">
      <c r="A192" s="25" t="n">
        <v>44053.087569444</v>
      </c>
      <c r="B192" s="26" t="s">
        <v>224</v>
      </c>
      <c r="C192" s="26" t="s">
        <v>66</v>
      </c>
      <c r="D192" s="26" t="s">
        <v>224</v>
      </c>
      <c r="E192" s="26" t="s">
        <v>224</v>
      </c>
      <c r="F192" s="26" t="s">
        <v>47</v>
      </c>
      <c r="G192" s="27" t="n">
        <v>2</v>
      </c>
      <c r="H192" s="28" t="n">
        <v>0</v>
      </c>
      <c r="I192" s="28" t="n">
        <v>-30</v>
      </c>
      <c r="J192" s="28" t="n">
        <v>0</v>
      </c>
      <c r="K192" s="28" t="n">
        <v>-0</v>
      </c>
      <c r="L192" s="28" t="n">
        <v>-0</v>
      </c>
      <c r="M192" s="6" t="s">
        <f>=I192+J192+K192+L192</f>
      </c>
      <c r="N192" s="28"/>
      <c r="O192" s="28"/>
      <c r="P192" s="26"/>
      <c r="Q192" s="26" t="s">
        <v>220</v>
      </c>
    </row>
    <row collapsed="false" customFormat="false" customHeight="false" hidden="false" ht="12.1" outlineLevel="0" r="193">
      <c r="A193" s="21" t="n">
        <v>44062</v>
      </c>
      <c r="B193" s="22" t="s">
        <v>232</v>
      </c>
      <c r="C193" s="22" t="s">
        <v>298</v>
      </c>
      <c r="D193" s="22" t="s">
        <v>232</v>
      </c>
      <c r="E193" s="22" t="s">
        <v>232</v>
      </c>
      <c r="F193" s="22" t="s">
        <v>21</v>
      </c>
      <c r="G193" s="23" t="n">
        <v>1</v>
      </c>
      <c r="H193" s="24" t="n">
        <v>4292.7</v>
      </c>
      <c r="I193" s="24" t="n">
        <v>4292.7</v>
      </c>
      <c r="J193" s="24" t="n">
        <v>0</v>
      </c>
      <c r="K193" s="24" t="n">
        <v>-0</v>
      </c>
      <c r="L193" s="24" t="n">
        <v>-0</v>
      </c>
      <c r="M193" s="24"/>
      <c r="N193" s="6" t="s">
        <f>=I193+J193+K193+L193</f>
      </c>
      <c r="O193" s="24"/>
      <c r="P193" s="22"/>
      <c r="Q193" s="22" t="s">
        <v>228</v>
      </c>
    </row>
    <row collapsed="false" customFormat="false" customHeight="false" hidden="false" ht="12.1" outlineLevel="0" r="194">
      <c r="A194" s="20" t="n">
        <v>44062.947025463</v>
      </c>
      <c r="B194" s="16" t="s">
        <v>195</v>
      </c>
      <c r="C194" s="16" t="s">
        <v>299</v>
      </c>
      <c r="D194" s="16" t="s">
        <v>150</v>
      </c>
      <c r="E194" s="16" t="s">
        <v>235</v>
      </c>
      <c r="F194" s="16" t="s">
        <v>47</v>
      </c>
      <c r="G194" s="7" t="n">
        <v>2</v>
      </c>
      <c r="H194" s="6" t="n">
        <v>172.5</v>
      </c>
      <c r="I194" s="6" t="n">
        <v>-345</v>
      </c>
      <c r="J194" s="6" t="n">
        <v>-0</v>
      </c>
      <c r="K194" s="6" t="n">
        <v>-1.04</v>
      </c>
      <c r="L194" s="6" t="n">
        <v>-0</v>
      </c>
      <c r="M194" s="6" t="s">
        <f>=I194+J194+K194+L194</f>
      </c>
      <c r="N194" s="6"/>
      <c r="O194" s="6"/>
      <c r="P194" s="16"/>
      <c r="Q194" s="16" t="s">
        <v>220</v>
      </c>
    </row>
    <row collapsed="false" customFormat="false" customHeight="false" hidden="false" ht="12.1" outlineLevel="0" r="195">
      <c r="A195" s="20" t="n">
        <v>44062.958796296</v>
      </c>
      <c r="B195" s="16" t="s">
        <v>196</v>
      </c>
      <c r="C195" s="16" t="s">
        <v>300</v>
      </c>
      <c r="D195" s="16" t="s">
        <v>150</v>
      </c>
      <c r="E195" s="16" t="s">
        <v>235</v>
      </c>
      <c r="F195" s="16" t="s">
        <v>47</v>
      </c>
      <c r="G195" s="7" t="n">
        <v>2</v>
      </c>
      <c r="H195" s="6" t="n">
        <v>32.47</v>
      </c>
      <c r="I195" s="6" t="n">
        <v>-64.94</v>
      </c>
      <c r="J195" s="6" t="n">
        <v>-0</v>
      </c>
      <c r="K195" s="6" t="n">
        <v>-0.19</v>
      </c>
      <c r="L195" s="6" t="n">
        <v>-0</v>
      </c>
      <c r="M195" s="6" t="s">
        <f>=I195+J195+K195+L195</f>
      </c>
      <c r="N195" s="6"/>
      <c r="O195" s="6"/>
      <c r="P195" s="16"/>
      <c r="Q195" s="16" t="s">
        <v>220</v>
      </c>
    </row>
    <row collapsed="false" customFormat="false" customHeight="false" hidden="false" ht="12.1" outlineLevel="0" r="196">
      <c r="A196" s="21" t="n">
        <v>44067</v>
      </c>
      <c r="B196" s="22" t="s">
        <v>219</v>
      </c>
      <c r="C196" s="22" t="s">
        <v>80</v>
      </c>
      <c r="D196" s="22" t="s">
        <v>219</v>
      </c>
      <c r="E196" s="22" t="s">
        <v>219</v>
      </c>
      <c r="F196" s="22" t="s">
        <v>21</v>
      </c>
      <c r="G196" s="23" t="n">
        <v>1</v>
      </c>
      <c r="H196" s="24" t="n">
        <v>2268.5</v>
      </c>
      <c r="I196" s="24" t="n">
        <v>2268.5</v>
      </c>
      <c r="J196" s="24" t="n">
        <v>0</v>
      </c>
      <c r="K196" s="24" t="n">
        <v>-0</v>
      </c>
      <c r="L196" s="24" t="n">
        <v>-0</v>
      </c>
      <c r="M196" s="24"/>
      <c r="N196" s="6" t="s">
        <f>=I196+J196+K196+L196</f>
      </c>
      <c r="O196" s="24"/>
      <c r="P196" s="22"/>
      <c r="Q196" s="22" t="s">
        <v>237</v>
      </c>
    </row>
    <row collapsed="false" customFormat="false" customHeight="false" hidden="false" ht="12.1" outlineLevel="0" r="197">
      <c r="A197" s="21" t="n">
        <v>44069.212511574</v>
      </c>
      <c r="B197" s="22" t="s">
        <v>232</v>
      </c>
      <c r="C197" s="22" t="s">
        <v>272</v>
      </c>
      <c r="D197" s="22" t="s">
        <v>232</v>
      </c>
      <c r="E197" s="22" t="s">
        <v>232</v>
      </c>
      <c r="F197" s="22" t="s">
        <v>47</v>
      </c>
      <c r="G197" s="23" t="n">
        <v>1</v>
      </c>
      <c r="H197" s="24" t="n">
        <v>1</v>
      </c>
      <c r="I197" s="24" t="n">
        <v>0.74</v>
      </c>
      <c r="J197" s="24" t="n">
        <v>0</v>
      </c>
      <c r="K197" s="24" t="n">
        <v>-0</v>
      </c>
      <c r="L197" s="24" t="n">
        <v>-0</v>
      </c>
      <c r="M197" s="6" t="s">
        <f>=I197+J197+K197+L197</f>
      </c>
      <c r="N197" s="24"/>
      <c r="O197" s="24"/>
      <c r="P197" s="22"/>
      <c r="Q197" s="22" t="s">
        <v>220</v>
      </c>
    </row>
    <row collapsed="false" customFormat="false" customHeight="false" hidden="false" ht="12.1" outlineLevel="0" r="198">
      <c r="A198" s="20" t="n">
        <v>44069.433703704</v>
      </c>
      <c r="B198" s="16" t="s">
        <v>197</v>
      </c>
      <c r="C198" s="16" t="s">
        <v>301</v>
      </c>
      <c r="D198" s="16" t="s">
        <v>150</v>
      </c>
      <c r="E198" s="16" t="s">
        <v>19</v>
      </c>
      <c r="F198" s="16" t="s">
        <v>47</v>
      </c>
      <c r="G198" s="7" t="n">
        <v>100</v>
      </c>
      <c r="H198" s="6" t="n">
        <v>0.0821</v>
      </c>
      <c r="I198" s="6" t="n">
        <v>-8.21</v>
      </c>
      <c r="J198" s="6" t="n">
        <v>-0</v>
      </c>
      <c r="K198" s="6" t="n">
        <v>-0</v>
      </c>
      <c r="L198" s="6" t="n">
        <v>-0</v>
      </c>
      <c r="M198" s="6" t="s">
        <f>=I198+J198+K198+L198</f>
      </c>
      <c r="N198" s="6"/>
      <c r="O198" s="6"/>
      <c r="P198" s="16"/>
      <c r="Q198" s="16" t="s">
        <v>220</v>
      </c>
    </row>
    <row collapsed="false" customFormat="false" customHeight="false" hidden="false" ht="12.1" outlineLevel="0" r="199">
      <c r="A199" s="20" t="n">
        <v>44069.43505787</v>
      </c>
      <c r="B199" s="16" t="s">
        <v>198</v>
      </c>
      <c r="C199" s="16" t="s">
        <v>302</v>
      </c>
      <c r="D199" s="16" t="s">
        <v>150</v>
      </c>
      <c r="E199" s="16" t="s">
        <v>19</v>
      </c>
      <c r="F199" s="16" t="s">
        <v>47</v>
      </c>
      <c r="G199" s="7" t="n">
        <v>100</v>
      </c>
      <c r="H199" s="6" t="n">
        <v>0.0804</v>
      </c>
      <c r="I199" s="6" t="n">
        <v>-8.04</v>
      </c>
      <c r="J199" s="6" t="n">
        <v>-0</v>
      </c>
      <c r="K199" s="6" t="n">
        <v>-0</v>
      </c>
      <c r="L199" s="6" t="n">
        <v>-0</v>
      </c>
      <c r="M199" s="6" t="s">
        <f>=I199+J199+K199+L199</f>
      </c>
      <c r="N199" s="6"/>
      <c r="O199" s="6"/>
      <c r="P199" s="16"/>
      <c r="Q199" s="16" t="s">
        <v>220</v>
      </c>
    </row>
    <row collapsed="false" customFormat="false" customHeight="false" hidden="false" ht="12.1" outlineLevel="0" r="200">
      <c r="A200" s="20" t="n">
        <v>44069.435416667</v>
      </c>
      <c r="B200" s="16" t="s">
        <v>199</v>
      </c>
      <c r="C200" s="16" t="s">
        <v>303</v>
      </c>
      <c r="D200" s="16" t="s">
        <v>150</v>
      </c>
      <c r="E200" s="16" t="s">
        <v>19</v>
      </c>
      <c r="F200" s="16" t="s">
        <v>21</v>
      </c>
      <c r="G200" s="7" t="n">
        <v>100</v>
      </c>
      <c r="H200" s="6" t="n">
        <v>5.042</v>
      </c>
      <c r="I200" s="6" t="n">
        <v>-504.2</v>
      </c>
      <c r="J200" s="6" t="n">
        <v>-0</v>
      </c>
      <c r="K200" s="6" t="n">
        <v>-0</v>
      </c>
      <c r="L200" s="6" t="n">
        <v>-0</v>
      </c>
      <c r="M200" s="6"/>
      <c r="N200" s="6" t="s">
        <f>=I200+J200+K200+L200</f>
      </c>
      <c r="O200" s="6"/>
      <c r="P200" s="16"/>
      <c r="Q200" s="16" t="s">
        <v>220</v>
      </c>
    </row>
    <row collapsed="false" customFormat="false" customHeight="false" hidden="false" ht="12.1" outlineLevel="0" r="201">
      <c r="A201" s="25" t="n">
        <v>44070.58255787</v>
      </c>
      <c r="B201" s="26" t="s">
        <v>224</v>
      </c>
      <c r="C201" s="26" t="s">
        <v>66</v>
      </c>
      <c r="D201" s="26" t="s">
        <v>224</v>
      </c>
      <c r="E201" s="26" t="s">
        <v>224</v>
      </c>
      <c r="F201" s="26" t="s">
        <v>47</v>
      </c>
      <c r="G201" s="27" t="n">
        <v>2</v>
      </c>
      <c r="H201" s="28" t="n">
        <v>2.5</v>
      </c>
      <c r="I201" s="28" t="n">
        <v>-45</v>
      </c>
      <c r="J201" s="28" t="n">
        <v>0</v>
      </c>
      <c r="K201" s="28" t="n">
        <v>-0</v>
      </c>
      <c r="L201" s="28" t="n">
        <v>-0</v>
      </c>
      <c r="M201" s="6" t="s">
        <f>=I201+J201+K201+L201</f>
      </c>
      <c r="N201" s="28"/>
      <c r="O201" s="28"/>
      <c r="P201" s="26"/>
      <c r="Q201" s="26" t="s">
        <v>220</v>
      </c>
    </row>
    <row collapsed="false" customFormat="false" customHeight="false" hidden="false" ht="12.1" outlineLevel="0" r="202">
      <c r="A202" s="33" t="n">
        <v>44071.4853125</v>
      </c>
      <c r="B202" s="34" t="s">
        <v>294</v>
      </c>
      <c r="C202" s="34" t="s">
        <v>295</v>
      </c>
      <c r="D202" s="34" t="s">
        <v>151</v>
      </c>
      <c r="E202" s="34" t="s">
        <v>223</v>
      </c>
      <c r="F202" s="34" t="s">
        <v>21</v>
      </c>
      <c r="G202" s="35" t="n">
        <v>-7</v>
      </c>
      <c r="H202" s="36" t="n">
        <v>75.14</v>
      </c>
      <c r="I202" s="36" t="n">
        <v>525.98</v>
      </c>
      <c r="J202" s="36" t="n">
        <v>0</v>
      </c>
      <c r="K202" s="36" t="n">
        <v>-0</v>
      </c>
      <c r="L202" s="36" t="n">
        <v>-0</v>
      </c>
      <c r="M202" s="36"/>
      <c r="N202" s="6" t="s">
        <f>=I202+J202+K202+L202</f>
      </c>
      <c r="O202" s="36"/>
      <c r="P202" s="34"/>
      <c r="Q202" s="34" t="s">
        <v>220</v>
      </c>
    </row>
    <row collapsed="false" customFormat="false" customHeight="false" hidden="false" ht="12.1" outlineLevel="0" r="203">
      <c r="A203" s="20" t="n">
        <v>44071.4853125</v>
      </c>
      <c r="B203" s="16" t="s">
        <v>221</v>
      </c>
      <c r="C203" s="16" t="s">
        <v>222</v>
      </c>
      <c r="D203" s="16" t="s">
        <v>150</v>
      </c>
      <c r="E203" s="16" t="s">
        <v>223</v>
      </c>
      <c r="F203" s="16" t="s">
        <v>21</v>
      </c>
      <c r="G203" s="7" t="n">
        <v>7</v>
      </c>
      <c r="H203" s="6" t="n">
        <v>75.14</v>
      </c>
      <c r="I203" s="6" t="n">
        <v>-525.98</v>
      </c>
      <c r="J203" s="6" t="n">
        <v>-0</v>
      </c>
      <c r="K203" s="6" t="n">
        <v>-0</v>
      </c>
      <c r="L203" s="6" t="n">
        <v>-0</v>
      </c>
      <c r="M203" s="6"/>
      <c r="N203" s="6" t="s">
        <f>=I203+J203+K203+L203</f>
      </c>
      <c r="O203" s="6"/>
      <c r="P203" s="16"/>
      <c r="Q203" s="16" t="s">
        <v>220</v>
      </c>
    </row>
    <row collapsed="false" customFormat="false" customHeight="false" hidden="false" ht="12.1" outlineLevel="0" r="204">
      <c r="A204" s="20" t="n">
        <v>44074.476724537</v>
      </c>
      <c r="B204" s="16" t="s">
        <v>221</v>
      </c>
      <c r="C204" s="16" t="s">
        <v>222</v>
      </c>
      <c r="D204" s="16" t="s">
        <v>150</v>
      </c>
      <c r="E204" s="16" t="s">
        <v>223</v>
      </c>
      <c r="F204" s="16" t="s">
        <v>21</v>
      </c>
      <c r="G204" s="7" t="n">
        <v>7</v>
      </c>
      <c r="H204" s="6" t="n">
        <v>74.3</v>
      </c>
      <c r="I204" s="6" t="n">
        <v>-520.1</v>
      </c>
      <c r="J204" s="6" t="n">
        <v>-0</v>
      </c>
      <c r="K204" s="6" t="n">
        <v>-0</v>
      </c>
      <c r="L204" s="6" t="n">
        <v>-0</v>
      </c>
      <c r="M204" s="6"/>
      <c r="N204" s="6" t="s">
        <f>=I204+J204+K204+L204</f>
      </c>
      <c r="O204" s="6"/>
      <c r="P204" s="16"/>
      <c r="Q204" s="16" t="s">
        <v>220</v>
      </c>
    </row>
    <row collapsed="false" customFormat="false" customHeight="false" hidden="false" ht="12.1" outlineLevel="0" r="205">
      <c r="A205" s="33" t="n">
        <v>44074.476724537</v>
      </c>
      <c r="B205" s="34" t="s">
        <v>294</v>
      </c>
      <c r="C205" s="34" t="s">
        <v>295</v>
      </c>
      <c r="D205" s="34" t="s">
        <v>151</v>
      </c>
      <c r="E205" s="34" t="s">
        <v>223</v>
      </c>
      <c r="F205" s="34" t="s">
        <v>21</v>
      </c>
      <c r="G205" s="35" t="n">
        <v>-7</v>
      </c>
      <c r="H205" s="36" t="n">
        <v>74.3</v>
      </c>
      <c r="I205" s="36" t="n">
        <v>520.1</v>
      </c>
      <c r="J205" s="36" t="n">
        <v>0</v>
      </c>
      <c r="K205" s="36" t="n">
        <v>-0</v>
      </c>
      <c r="L205" s="36" t="n">
        <v>-0</v>
      </c>
      <c r="M205" s="36"/>
      <c r="N205" s="6" t="s">
        <f>=I205+J205+K205+L205</f>
      </c>
      <c r="O205" s="36"/>
      <c r="P205" s="34"/>
      <c r="Q205" s="34" t="s">
        <v>220</v>
      </c>
    </row>
    <row collapsed="false" customFormat="false" customHeight="false" hidden="false" ht="12.1" outlineLevel="0" r="206">
      <c r="A206" s="20" t="n">
        <v>44074.733159722</v>
      </c>
      <c r="B206" s="16" t="s">
        <v>200</v>
      </c>
      <c r="C206" s="16" t="s">
        <v>304</v>
      </c>
      <c r="D206" s="16" t="s">
        <v>150</v>
      </c>
      <c r="E206" s="16" t="s">
        <v>235</v>
      </c>
      <c r="F206" s="16" t="s">
        <v>47</v>
      </c>
      <c r="G206" s="7" t="n">
        <v>1</v>
      </c>
      <c r="H206" s="6" t="n">
        <v>465</v>
      </c>
      <c r="I206" s="6" t="n">
        <v>-465</v>
      </c>
      <c r="J206" s="6" t="n">
        <v>-0</v>
      </c>
      <c r="K206" s="6" t="n">
        <v>-1.4</v>
      </c>
      <c r="L206" s="6" t="n">
        <v>-0</v>
      </c>
      <c r="M206" s="6" t="s">
        <f>=I206+J206+K206+L206</f>
      </c>
      <c r="N206" s="6"/>
      <c r="O206" s="6"/>
      <c r="P206" s="16"/>
      <c r="Q206" s="16" t="s">
        <v>220</v>
      </c>
    </row>
    <row collapsed="false" customFormat="false" customHeight="false" hidden="false" ht="12.1" outlineLevel="0" r="207">
      <c r="A207" s="21" t="n">
        <v>44074.809837963</v>
      </c>
      <c r="B207" s="22" t="s">
        <v>219</v>
      </c>
      <c r="C207" s="22" t="s">
        <v>65</v>
      </c>
      <c r="D207" s="22" t="s">
        <v>219</v>
      </c>
      <c r="E207" s="22" t="s">
        <v>219</v>
      </c>
      <c r="F207" s="22" t="s">
        <v>44</v>
      </c>
      <c r="G207" s="23" t="n">
        <v>1</v>
      </c>
      <c r="H207" s="24" t="n">
        <v>1</v>
      </c>
      <c r="I207" s="24" t="n">
        <v>1307.37</v>
      </c>
      <c r="J207" s="24" t="n">
        <v>0</v>
      </c>
      <c r="K207" s="24" t="n">
        <v>-0</v>
      </c>
      <c r="L207" s="24" t="n">
        <v>-0</v>
      </c>
      <c r="M207" s="24"/>
      <c r="N207" s="24"/>
      <c r="O207" s="6" t="s">
        <f>=I207+J207+K207+L207</f>
      </c>
      <c r="P207" s="22"/>
      <c r="Q207" s="22" t="s">
        <v>220</v>
      </c>
    </row>
    <row collapsed="false" customFormat="false" customHeight="false" hidden="false" ht="12.1" outlineLevel="0" r="208">
      <c r="A208" s="25" t="n">
        <v>44074.818888889</v>
      </c>
      <c r="B208" s="26" t="s">
        <v>224</v>
      </c>
      <c r="C208" s="26" t="s">
        <v>66</v>
      </c>
      <c r="D208" s="26" t="s">
        <v>224</v>
      </c>
      <c r="E208" s="26" t="s">
        <v>224</v>
      </c>
      <c r="F208" s="26" t="s">
        <v>44</v>
      </c>
      <c r="G208" s="27" t="n">
        <v>1</v>
      </c>
      <c r="H208" s="28" t="n">
        <v>-1307.37</v>
      </c>
      <c r="I208" s="28" t="n">
        <v>-1307.37</v>
      </c>
      <c r="J208" s="28" t="n">
        <v>0</v>
      </c>
      <c r="K208" s="28" t="n">
        <v>-0</v>
      </c>
      <c r="L208" s="28" t="n">
        <v>-0</v>
      </c>
      <c r="M208" s="28"/>
      <c r="N208" s="28"/>
      <c r="O208" s="6" t="s">
        <f>=I208+J208+K208+L208</f>
      </c>
      <c r="P208" s="26"/>
      <c r="Q208" s="26" t="s">
        <v>220</v>
      </c>
    </row>
    <row collapsed="false" customFormat="false" customHeight="false" hidden="false" ht="12.1" outlineLevel="0" r="209">
      <c r="A209" s="29" t="n">
        <v>44074.818888889</v>
      </c>
      <c r="B209" s="30" t="s">
        <v>266</v>
      </c>
      <c r="C209" s="30" t="s">
        <v>267</v>
      </c>
      <c r="D209" s="30" t="s">
        <v>266</v>
      </c>
      <c r="E209" s="30" t="s">
        <v>266</v>
      </c>
      <c r="F209" s="30" t="s">
        <v>21</v>
      </c>
      <c r="G209" s="31" t="n">
        <v>1</v>
      </c>
      <c r="H209" s="32" t="n">
        <v>-1</v>
      </c>
      <c r="I209" s="32" t="n">
        <v>-15</v>
      </c>
      <c r="J209" s="32" t="n">
        <v>0</v>
      </c>
      <c r="K209" s="32" t="n">
        <v>-0</v>
      </c>
      <c r="L209" s="32" t="n">
        <v>-0</v>
      </c>
      <c r="M209" s="32"/>
      <c r="N209" s="6" t="s">
        <f>=I209+J209+K209+L209</f>
      </c>
      <c r="O209" s="32"/>
      <c r="P209" s="30"/>
      <c r="Q209" s="30" t="s">
        <v>220</v>
      </c>
    </row>
    <row collapsed="false" customFormat="false" customHeight="false" hidden="false" ht="12.1" outlineLevel="0" r="210">
      <c r="A210" s="20" t="n">
        <v>44075.477303241</v>
      </c>
      <c r="B210" s="16" t="s">
        <v>221</v>
      </c>
      <c r="C210" s="16" t="s">
        <v>222</v>
      </c>
      <c r="D210" s="16" t="s">
        <v>150</v>
      </c>
      <c r="E210" s="16" t="s">
        <v>223</v>
      </c>
      <c r="F210" s="16" t="s">
        <v>21</v>
      </c>
      <c r="G210" s="7" t="n">
        <v>8</v>
      </c>
      <c r="H210" s="6" t="n">
        <v>74.185</v>
      </c>
      <c r="I210" s="6" t="n">
        <v>-593.48</v>
      </c>
      <c r="J210" s="6" t="n">
        <v>-0</v>
      </c>
      <c r="K210" s="6" t="n">
        <v>-0</v>
      </c>
      <c r="L210" s="6" t="n">
        <v>-0</v>
      </c>
      <c r="M210" s="6"/>
      <c r="N210" s="6" t="s">
        <f>=I210+J210+K210+L210</f>
      </c>
      <c r="O210" s="6"/>
      <c r="P210" s="16"/>
      <c r="Q210" s="16" t="s">
        <v>220</v>
      </c>
    </row>
    <row collapsed="false" customFormat="false" customHeight="false" hidden="false" ht="12.1" outlineLevel="0" r="211">
      <c r="A211" s="33" t="n">
        <v>44075.477303241</v>
      </c>
      <c r="B211" s="34" t="s">
        <v>294</v>
      </c>
      <c r="C211" s="34" t="s">
        <v>295</v>
      </c>
      <c r="D211" s="34" t="s">
        <v>151</v>
      </c>
      <c r="E211" s="34" t="s">
        <v>223</v>
      </c>
      <c r="F211" s="34" t="s">
        <v>21</v>
      </c>
      <c r="G211" s="35" t="n">
        <v>-8</v>
      </c>
      <c r="H211" s="36" t="n">
        <v>74.185</v>
      </c>
      <c r="I211" s="36" t="n">
        <v>593.48</v>
      </c>
      <c r="J211" s="36" t="n">
        <v>0</v>
      </c>
      <c r="K211" s="36" t="n">
        <v>-0</v>
      </c>
      <c r="L211" s="36" t="n">
        <v>-0</v>
      </c>
      <c r="M211" s="36"/>
      <c r="N211" s="6" t="s">
        <f>=I211+J211+K211+L211</f>
      </c>
      <c r="O211" s="36"/>
      <c r="P211" s="34"/>
      <c r="Q211" s="34" t="s">
        <v>220</v>
      </c>
    </row>
    <row collapsed="false" customFormat="false" customHeight="false" hidden="false" ht="12.1" outlineLevel="0" r="212">
      <c r="A212" s="21" t="n">
        <v>44075.612048611</v>
      </c>
      <c r="B212" s="22" t="s">
        <v>232</v>
      </c>
      <c r="C212" s="22" t="s">
        <v>274</v>
      </c>
      <c r="D212" s="22" t="s">
        <v>232</v>
      </c>
      <c r="E212" s="22" t="s">
        <v>232</v>
      </c>
      <c r="F212" s="22" t="s">
        <v>47</v>
      </c>
      <c r="G212" s="23" t="n">
        <v>1</v>
      </c>
      <c r="H212" s="24" t="n">
        <v>1</v>
      </c>
      <c r="I212" s="24" t="n">
        <v>1.92</v>
      </c>
      <c r="J212" s="24" t="n">
        <v>0</v>
      </c>
      <c r="K212" s="24" t="n">
        <v>-0</v>
      </c>
      <c r="L212" s="24" t="n">
        <v>-0</v>
      </c>
      <c r="M212" s="6" t="s">
        <f>=I212+J212+K212+L212</f>
      </c>
      <c r="N212" s="24"/>
      <c r="O212" s="24"/>
      <c r="P212" s="22"/>
      <c r="Q212" s="22" t="s">
        <v>220</v>
      </c>
    </row>
    <row collapsed="false" customFormat="false" customHeight="false" hidden="false" ht="12.1" outlineLevel="0" r="213">
      <c r="A213" s="33" t="n">
        <v>44076.470069444</v>
      </c>
      <c r="B213" s="34" t="s">
        <v>294</v>
      </c>
      <c r="C213" s="34" t="s">
        <v>295</v>
      </c>
      <c r="D213" s="34" t="s">
        <v>151</v>
      </c>
      <c r="E213" s="34" t="s">
        <v>223</v>
      </c>
      <c r="F213" s="34" t="s">
        <v>21</v>
      </c>
      <c r="G213" s="35" t="n">
        <v>-8</v>
      </c>
      <c r="H213" s="36" t="n">
        <v>73.415</v>
      </c>
      <c r="I213" s="36" t="n">
        <v>587.32</v>
      </c>
      <c r="J213" s="36" t="n">
        <v>0</v>
      </c>
      <c r="K213" s="36" t="n">
        <v>-0</v>
      </c>
      <c r="L213" s="36" t="n">
        <v>-0</v>
      </c>
      <c r="M213" s="36"/>
      <c r="N213" s="6" t="s">
        <f>=I213+J213+K213+L213</f>
      </c>
      <c r="O213" s="36"/>
      <c r="P213" s="34"/>
      <c r="Q213" s="34" t="s">
        <v>220</v>
      </c>
    </row>
    <row collapsed="false" customFormat="false" customHeight="false" hidden="false" ht="12.1" outlineLevel="0" r="214">
      <c r="A214" s="20" t="n">
        <v>44076.470069444</v>
      </c>
      <c r="B214" s="16" t="s">
        <v>221</v>
      </c>
      <c r="C214" s="16" t="s">
        <v>222</v>
      </c>
      <c r="D214" s="16" t="s">
        <v>150</v>
      </c>
      <c r="E214" s="16" t="s">
        <v>223</v>
      </c>
      <c r="F214" s="16" t="s">
        <v>21</v>
      </c>
      <c r="G214" s="7" t="n">
        <v>8</v>
      </c>
      <c r="H214" s="6" t="n">
        <v>73.415</v>
      </c>
      <c r="I214" s="6" t="n">
        <v>-587.32</v>
      </c>
      <c r="J214" s="6" t="n">
        <v>-0</v>
      </c>
      <c r="K214" s="6" t="n">
        <v>-0</v>
      </c>
      <c r="L214" s="6" t="n">
        <v>-0</v>
      </c>
      <c r="M214" s="6"/>
      <c r="N214" s="6" t="s">
        <f>=I214+J214+K214+L214</f>
      </c>
      <c r="O214" s="6"/>
      <c r="P214" s="16"/>
      <c r="Q214" s="16" t="s">
        <v>220</v>
      </c>
    </row>
    <row collapsed="false" customFormat="false" customHeight="false" hidden="false" ht="12.1" outlineLevel="0" r="215">
      <c r="A215" s="33" t="n">
        <v>44076.706736111</v>
      </c>
      <c r="B215" s="34" t="s">
        <v>200</v>
      </c>
      <c r="C215" s="34" t="s">
        <v>304</v>
      </c>
      <c r="D215" s="34" t="s">
        <v>151</v>
      </c>
      <c r="E215" s="34" t="s">
        <v>235</v>
      </c>
      <c r="F215" s="34" t="s">
        <v>47</v>
      </c>
      <c r="G215" s="35" t="n">
        <v>-1</v>
      </c>
      <c r="H215" s="36" t="n">
        <v>438.68</v>
      </c>
      <c r="I215" s="36" t="n">
        <v>438.68</v>
      </c>
      <c r="J215" s="36" t="n">
        <v>0</v>
      </c>
      <c r="K215" s="36" t="n">
        <v>-1.32</v>
      </c>
      <c r="L215" s="36" t="n">
        <v>-0</v>
      </c>
      <c r="M215" s="6" t="s">
        <f>=I215+J215+K215+L215</f>
      </c>
      <c r="N215" s="36"/>
      <c r="O215" s="36"/>
      <c r="P215" s="34"/>
      <c r="Q215" s="34" t="s">
        <v>220</v>
      </c>
    </row>
    <row collapsed="false" customFormat="false" customHeight="false" hidden="false" ht="12.1" outlineLevel="0" r="216">
      <c r="A216" s="33" t="n">
        <v>44077.499525463</v>
      </c>
      <c r="B216" s="34" t="s">
        <v>294</v>
      </c>
      <c r="C216" s="34" t="s">
        <v>295</v>
      </c>
      <c r="D216" s="34" t="s">
        <v>151</v>
      </c>
      <c r="E216" s="34" t="s">
        <v>223</v>
      </c>
      <c r="F216" s="34" t="s">
        <v>21</v>
      </c>
      <c r="G216" s="35" t="n">
        <v>-7</v>
      </c>
      <c r="H216" s="36" t="n">
        <v>75.2125</v>
      </c>
      <c r="I216" s="36" t="n">
        <v>526.49</v>
      </c>
      <c r="J216" s="36" t="n">
        <v>0</v>
      </c>
      <c r="K216" s="36" t="n">
        <v>-0</v>
      </c>
      <c r="L216" s="36" t="n">
        <v>-0</v>
      </c>
      <c r="M216" s="36"/>
      <c r="N216" s="6" t="s">
        <f>=I216+J216+K216+L216</f>
      </c>
      <c r="O216" s="36"/>
      <c r="P216" s="34"/>
      <c r="Q216" s="34" t="s">
        <v>220</v>
      </c>
    </row>
    <row collapsed="false" customFormat="false" customHeight="false" hidden="false" ht="12.1" outlineLevel="0" r="217">
      <c r="A217" s="20" t="n">
        <v>44077.499525463</v>
      </c>
      <c r="B217" s="16" t="s">
        <v>221</v>
      </c>
      <c r="C217" s="16" t="s">
        <v>222</v>
      </c>
      <c r="D217" s="16" t="s">
        <v>150</v>
      </c>
      <c r="E217" s="16" t="s">
        <v>223</v>
      </c>
      <c r="F217" s="16" t="s">
        <v>21</v>
      </c>
      <c r="G217" s="7" t="n">
        <v>7</v>
      </c>
      <c r="H217" s="6" t="n">
        <v>75.2125</v>
      </c>
      <c r="I217" s="6" t="n">
        <v>-526.49</v>
      </c>
      <c r="J217" s="6" t="n">
        <v>-0</v>
      </c>
      <c r="K217" s="6" t="n">
        <v>-0</v>
      </c>
      <c r="L217" s="6" t="n">
        <v>-0</v>
      </c>
      <c r="M217" s="6"/>
      <c r="N217" s="6" t="s">
        <f>=I217+J217+K217+L217</f>
      </c>
      <c r="O217" s="6"/>
      <c r="P217" s="16"/>
      <c r="Q217" s="16" t="s">
        <v>220</v>
      </c>
    </row>
    <row collapsed="false" customFormat="false" customHeight="false" hidden="false" ht="12.1" outlineLevel="0" r="218">
      <c r="A218" s="20" t="n">
        <v>44078.48744213</v>
      </c>
      <c r="B218" s="16" t="s">
        <v>221</v>
      </c>
      <c r="C218" s="16" t="s">
        <v>222</v>
      </c>
      <c r="D218" s="16" t="s">
        <v>150</v>
      </c>
      <c r="E218" s="16" t="s">
        <v>223</v>
      </c>
      <c r="F218" s="16" t="s">
        <v>21</v>
      </c>
      <c r="G218" s="7" t="n">
        <v>7</v>
      </c>
      <c r="H218" s="6" t="n">
        <v>75.17</v>
      </c>
      <c r="I218" s="6" t="n">
        <v>-526.19</v>
      </c>
      <c r="J218" s="6" t="n">
        <v>-0</v>
      </c>
      <c r="K218" s="6" t="n">
        <v>-0</v>
      </c>
      <c r="L218" s="6" t="n">
        <v>-0</v>
      </c>
      <c r="M218" s="6"/>
      <c r="N218" s="6" t="s">
        <f>=I218+J218+K218+L218</f>
      </c>
      <c r="O218" s="6"/>
      <c r="P218" s="16"/>
      <c r="Q218" s="16" t="s">
        <v>220</v>
      </c>
    </row>
    <row collapsed="false" customFormat="false" customHeight="false" hidden="false" ht="12.1" outlineLevel="0" r="219">
      <c r="A219" s="33" t="n">
        <v>44078.48744213</v>
      </c>
      <c r="B219" s="34" t="s">
        <v>294</v>
      </c>
      <c r="C219" s="34" t="s">
        <v>295</v>
      </c>
      <c r="D219" s="34" t="s">
        <v>151</v>
      </c>
      <c r="E219" s="34" t="s">
        <v>223</v>
      </c>
      <c r="F219" s="34" t="s">
        <v>21</v>
      </c>
      <c r="G219" s="35" t="n">
        <v>-7</v>
      </c>
      <c r="H219" s="36" t="n">
        <v>75.17</v>
      </c>
      <c r="I219" s="36" t="n">
        <v>526.19</v>
      </c>
      <c r="J219" s="36" t="n">
        <v>0</v>
      </c>
      <c r="K219" s="36" t="n">
        <v>-0</v>
      </c>
      <c r="L219" s="36" t="n">
        <v>-0</v>
      </c>
      <c r="M219" s="36"/>
      <c r="N219" s="6" t="s">
        <f>=I219+J219+K219+L219</f>
      </c>
      <c r="O219" s="36"/>
      <c r="P219" s="34"/>
      <c r="Q219" s="34" t="s">
        <v>220</v>
      </c>
    </row>
    <row collapsed="false" customFormat="false" customHeight="false" hidden="false" ht="12.1" outlineLevel="0" r="220">
      <c r="A220" s="21" t="n">
        <v>44082.158263889</v>
      </c>
      <c r="B220" s="22" t="s">
        <v>232</v>
      </c>
      <c r="C220" s="22" t="s">
        <v>305</v>
      </c>
      <c r="D220" s="22" t="s">
        <v>232</v>
      </c>
      <c r="E220" s="22" t="s">
        <v>232</v>
      </c>
      <c r="F220" s="22" t="s">
        <v>47</v>
      </c>
      <c r="G220" s="23" t="n">
        <v>1</v>
      </c>
      <c r="H220" s="24" t="n">
        <v>1</v>
      </c>
      <c r="I220" s="24" t="n">
        <v>0.3</v>
      </c>
      <c r="J220" s="24" t="n">
        <v>0</v>
      </c>
      <c r="K220" s="24" t="n">
        <v>-0</v>
      </c>
      <c r="L220" s="24" t="n">
        <v>-0</v>
      </c>
      <c r="M220" s="6" t="s">
        <f>=I220+J220+K220+L220</f>
      </c>
      <c r="N220" s="24"/>
      <c r="O220" s="24"/>
      <c r="P220" s="22"/>
      <c r="Q220" s="22" t="s">
        <v>220</v>
      </c>
    </row>
    <row collapsed="false" customFormat="false" customHeight="false" hidden="false" ht="12.1" outlineLevel="0" r="221">
      <c r="A221" s="20" t="n">
        <v>44082.499201389</v>
      </c>
      <c r="B221" s="16" t="s">
        <v>221</v>
      </c>
      <c r="C221" s="16" t="s">
        <v>222</v>
      </c>
      <c r="D221" s="16" t="s">
        <v>150</v>
      </c>
      <c r="E221" s="16" t="s">
        <v>223</v>
      </c>
      <c r="F221" s="16" t="s">
        <v>21</v>
      </c>
      <c r="G221" s="7" t="n">
        <v>7</v>
      </c>
      <c r="H221" s="6" t="n">
        <v>75.465</v>
      </c>
      <c r="I221" s="6" t="n">
        <v>-528.26</v>
      </c>
      <c r="J221" s="6" t="n">
        <v>-0</v>
      </c>
      <c r="K221" s="6" t="n">
        <v>-0</v>
      </c>
      <c r="L221" s="6" t="n">
        <v>-0</v>
      </c>
      <c r="M221" s="6"/>
      <c r="N221" s="6" t="s">
        <f>=I221+J221+K221+L221</f>
      </c>
      <c r="O221" s="6"/>
      <c r="P221" s="16"/>
      <c r="Q221" s="16" t="s">
        <v>220</v>
      </c>
    </row>
    <row collapsed="false" customFormat="false" customHeight="false" hidden="false" ht="12.1" outlineLevel="0" r="222">
      <c r="A222" s="33" t="n">
        <v>44082.499201389</v>
      </c>
      <c r="B222" s="34" t="s">
        <v>294</v>
      </c>
      <c r="C222" s="34" t="s">
        <v>295</v>
      </c>
      <c r="D222" s="34" t="s">
        <v>151</v>
      </c>
      <c r="E222" s="34" t="s">
        <v>223</v>
      </c>
      <c r="F222" s="34" t="s">
        <v>21</v>
      </c>
      <c r="G222" s="35" t="n">
        <v>-7</v>
      </c>
      <c r="H222" s="36" t="n">
        <v>75.465</v>
      </c>
      <c r="I222" s="36" t="n">
        <v>528.26</v>
      </c>
      <c r="J222" s="36" t="n">
        <v>0</v>
      </c>
      <c r="K222" s="36" t="n">
        <v>-0</v>
      </c>
      <c r="L222" s="36" t="n">
        <v>-0</v>
      </c>
      <c r="M222" s="36"/>
      <c r="N222" s="6" t="s">
        <f>=I222+J222+K222+L222</f>
      </c>
      <c r="O222" s="36"/>
      <c r="P222" s="34"/>
      <c r="Q222" s="34" t="s">
        <v>220</v>
      </c>
    </row>
    <row collapsed="false" customFormat="false" customHeight="false" hidden="false" ht="12.1" outlineLevel="0" r="223">
      <c r="A223" s="33" t="n">
        <v>44083.481909722</v>
      </c>
      <c r="B223" s="34" t="s">
        <v>294</v>
      </c>
      <c r="C223" s="34" t="s">
        <v>295</v>
      </c>
      <c r="D223" s="34" t="s">
        <v>151</v>
      </c>
      <c r="E223" s="34" t="s">
        <v>223</v>
      </c>
      <c r="F223" s="34" t="s">
        <v>21</v>
      </c>
      <c r="G223" s="35" t="n">
        <v>-7</v>
      </c>
      <c r="H223" s="36" t="n">
        <v>76.345</v>
      </c>
      <c r="I223" s="36" t="n">
        <v>534.42</v>
      </c>
      <c r="J223" s="36" t="n">
        <v>0</v>
      </c>
      <c r="K223" s="36" t="n">
        <v>-0</v>
      </c>
      <c r="L223" s="36" t="n">
        <v>-0</v>
      </c>
      <c r="M223" s="36"/>
      <c r="N223" s="6" t="s">
        <f>=I223+J223+K223+L223</f>
      </c>
      <c r="O223" s="36"/>
      <c r="P223" s="34"/>
      <c r="Q223" s="34" t="s">
        <v>220</v>
      </c>
    </row>
    <row collapsed="false" customFormat="false" customHeight="false" hidden="false" ht="12.1" outlineLevel="0" r="224">
      <c r="A224" s="20" t="n">
        <v>44083.481909722</v>
      </c>
      <c r="B224" s="16" t="s">
        <v>221</v>
      </c>
      <c r="C224" s="16" t="s">
        <v>222</v>
      </c>
      <c r="D224" s="16" t="s">
        <v>150</v>
      </c>
      <c r="E224" s="16" t="s">
        <v>223</v>
      </c>
      <c r="F224" s="16" t="s">
        <v>21</v>
      </c>
      <c r="G224" s="7" t="n">
        <v>7</v>
      </c>
      <c r="H224" s="6" t="n">
        <v>76.345</v>
      </c>
      <c r="I224" s="6" t="n">
        <v>-534.42</v>
      </c>
      <c r="J224" s="6" t="n">
        <v>-0</v>
      </c>
      <c r="K224" s="6" t="n">
        <v>-0</v>
      </c>
      <c r="L224" s="6" t="n">
        <v>-0</v>
      </c>
      <c r="M224" s="6"/>
      <c r="N224" s="6" t="s">
        <f>=I224+J224+K224+L224</f>
      </c>
      <c r="O224" s="6"/>
      <c r="P224" s="16"/>
      <c r="Q224" s="16" t="s">
        <v>220</v>
      </c>
    </row>
    <row collapsed="false" customFormat="false" customHeight="false" hidden="false" ht="12.1" outlineLevel="0" r="225">
      <c r="A225" s="20" t="n">
        <v>44083.57375</v>
      </c>
      <c r="B225" s="16" t="s">
        <v>201</v>
      </c>
      <c r="C225" s="16" t="s">
        <v>306</v>
      </c>
      <c r="D225" s="16" t="s">
        <v>150</v>
      </c>
      <c r="E225" s="16" t="s">
        <v>19</v>
      </c>
      <c r="F225" s="16" t="s">
        <v>21</v>
      </c>
      <c r="G225" s="7" t="n">
        <v>3</v>
      </c>
      <c r="H225" s="6" t="n">
        <v>1497</v>
      </c>
      <c r="I225" s="6" t="n">
        <v>-4491</v>
      </c>
      <c r="J225" s="6" t="n">
        <v>-0</v>
      </c>
      <c r="K225" s="6" t="n">
        <v>-2.69</v>
      </c>
      <c r="L225" s="6" t="n">
        <v>-0.42</v>
      </c>
      <c r="M225" s="6"/>
      <c r="N225" s="6" t="s">
        <f>=I225+J225+K225+L225</f>
      </c>
      <c r="O225" s="6"/>
      <c r="P225" s="16"/>
      <c r="Q225" s="16" t="s">
        <v>237</v>
      </c>
    </row>
    <row collapsed="false" customFormat="false" customHeight="false" hidden="false" ht="12.1" outlineLevel="0" r="226">
      <c r="A226" s="20" t="n">
        <v>44084.479965278</v>
      </c>
      <c r="B226" s="16" t="s">
        <v>221</v>
      </c>
      <c r="C226" s="16" t="s">
        <v>222</v>
      </c>
      <c r="D226" s="16" t="s">
        <v>150</v>
      </c>
      <c r="E226" s="16" t="s">
        <v>223</v>
      </c>
      <c r="F226" s="16" t="s">
        <v>21</v>
      </c>
      <c r="G226" s="7" t="n">
        <v>7</v>
      </c>
      <c r="H226" s="6" t="n">
        <v>75.44</v>
      </c>
      <c r="I226" s="6" t="n">
        <v>-528.08</v>
      </c>
      <c r="J226" s="6" t="n">
        <v>-0</v>
      </c>
      <c r="K226" s="6" t="n">
        <v>-0</v>
      </c>
      <c r="L226" s="6" t="n">
        <v>-0</v>
      </c>
      <c r="M226" s="6"/>
      <c r="N226" s="6" t="s">
        <f>=I226+J226+K226+L226</f>
      </c>
      <c r="O226" s="6"/>
      <c r="P226" s="16"/>
      <c r="Q226" s="16" t="s">
        <v>220</v>
      </c>
    </row>
    <row collapsed="false" customFormat="false" customHeight="false" hidden="false" ht="12.1" outlineLevel="0" r="227">
      <c r="A227" s="33" t="n">
        <v>44084.479965278</v>
      </c>
      <c r="B227" s="34" t="s">
        <v>294</v>
      </c>
      <c r="C227" s="34" t="s">
        <v>295</v>
      </c>
      <c r="D227" s="34" t="s">
        <v>151</v>
      </c>
      <c r="E227" s="34" t="s">
        <v>223</v>
      </c>
      <c r="F227" s="34" t="s">
        <v>21</v>
      </c>
      <c r="G227" s="35" t="n">
        <v>-7</v>
      </c>
      <c r="H227" s="36" t="n">
        <v>75.44</v>
      </c>
      <c r="I227" s="36" t="n">
        <v>528.08</v>
      </c>
      <c r="J227" s="36" t="n">
        <v>0</v>
      </c>
      <c r="K227" s="36" t="n">
        <v>-0</v>
      </c>
      <c r="L227" s="36" t="n">
        <v>-0</v>
      </c>
      <c r="M227" s="36"/>
      <c r="N227" s="6" t="s">
        <f>=I227+J227+K227+L227</f>
      </c>
      <c r="O227" s="36"/>
      <c r="P227" s="34"/>
      <c r="Q227" s="34" t="s">
        <v>220</v>
      </c>
    </row>
    <row collapsed="false" customFormat="false" customHeight="false" hidden="false" ht="12.1" outlineLevel="0" r="228">
      <c r="A228" s="33" t="n">
        <v>44085.485266204</v>
      </c>
      <c r="B228" s="34" t="s">
        <v>294</v>
      </c>
      <c r="C228" s="34" t="s">
        <v>295</v>
      </c>
      <c r="D228" s="34" t="s">
        <v>151</v>
      </c>
      <c r="E228" s="34" t="s">
        <v>223</v>
      </c>
      <c r="F228" s="34" t="s">
        <v>21</v>
      </c>
      <c r="G228" s="35" t="n">
        <v>-7</v>
      </c>
      <c r="H228" s="36" t="n">
        <v>74.9525</v>
      </c>
      <c r="I228" s="36" t="n">
        <v>524.67</v>
      </c>
      <c r="J228" s="36" t="n">
        <v>0</v>
      </c>
      <c r="K228" s="36" t="n">
        <v>-0</v>
      </c>
      <c r="L228" s="36" t="n">
        <v>-0</v>
      </c>
      <c r="M228" s="36"/>
      <c r="N228" s="6" t="s">
        <f>=I228+J228+K228+L228</f>
      </c>
      <c r="O228" s="36"/>
      <c r="P228" s="34"/>
      <c r="Q228" s="34" t="s">
        <v>220</v>
      </c>
    </row>
    <row collapsed="false" customFormat="false" customHeight="false" hidden="false" ht="12.1" outlineLevel="0" r="229">
      <c r="A229" s="20" t="n">
        <v>44085.485266204</v>
      </c>
      <c r="B229" s="16" t="s">
        <v>221</v>
      </c>
      <c r="C229" s="16" t="s">
        <v>222</v>
      </c>
      <c r="D229" s="16" t="s">
        <v>150</v>
      </c>
      <c r="E229" s="16" t="s">
        <v>223</v>
      </c>
      <c r="F229" s="16" t="s">
        <v>21</v>
      </c>
      <c r="G229" s="7" t="n">
        <v>7</v>
      </c>
      <c r="H229" s="6" t="n">
        <v>74.9525</v>
      </c>
      <c r="I229" s="6" t="n">
        <v>-524.67</v>
      </c>
      <c r="J229" s="6" t="n">
        <v>-0</v>
      </c>
      <c r="K229" s="6" t="n">
        <v>-0</v>
      </c>
      <c r="L229" s="6" t="n">
        <v>-0</v>
      </c>
      <c r="M229" s="6"/>
      <c r="N229" s="6" t="s">
        <f>=I229+J229+K229+L229</f>
      </c>
      <c r="O229" s="6"/>
      <c r="P229" s="16"/>
      <c r="Q229" s="16" t="s">
        <v>220</v>
      </c>
    </row>
    <row collapsed="false" customFormat="false" customHeight="false" hidden="false" ht="12.1" outlineLevel="0" r="230">
      <c r="A230" s="20" t="n">
        <v>44088.492314815</v>
      </c>
      <c r="B230" s="16" t="s">
        <v>221</v>
      </c>
      <c r="C230" s="16" t="s">
        <v>222</v>
      </c>
      <c r="D230" s="16" t="s">
        <v>150</v>
      </c>
      <c r="E230" s="16" t="s">
        <v>223</v>
      </c>
      <c r="F230" s="16" t="s">
        <v>21</v>
      </c>
      <c r="G230" s="7" t="n">
        <v>7</v>
      </c>
      <c r="H230" s="6" t="n">
        <v>74.95</v>
      </c>
      <c r="I230" s="6" t="n">
        <v>-524.65</v>
      </c>
      <c r="J230" s="6" t="n">
        <v>-0</v>
      </c>
      <c r="K230" s="6" t="n">
        <v>-0</v>
      </c>
      <c r="L230" s="6" t="n">
        <v>-0</v>
      </c>
      <c r="M230" s="6"/>
      <c r="N230" s="6" t="s">
        <f>=I230+J230+K230+L230</f>
      </c>
      <c r="O230" s="6"/>
      <c r="P230" s="16"/>
      <c r="Q230" s="16" t="s">
        <v>220</v>
      </c>
    </row>
    <row collapsed="false" customFormat="false" customHeight="false" hidden="false" ht="12.1" outlineLevel="0" r="231">
      <c r="A231" s="33" t="n">
        <v>44088.492314815</v>
      </c>
      <c r="B231" s="34" t="s">
        <v>294</v>
      </c>
      <c r="C231" s="34" t="s">
        <v>295</v>
      </c>
      <c r="D231" s="34" t="s">
        <v>151</v>
      </c>
      <c r="E231" s="34" t="s">
        <v>223</v>
      </c>
      <c r="F231" s="34" t="s">
        <v>21</v>
      </c>
      <c r="G231" s="35" t="n">
        <v>-7</v>
      </c>
      <c r="H231" s="36" t="n">
        <v>74.95</v>
      </c>
      <c r="I231" s="36" t="n">
        <v>524.65</v>
      </c>
      <c r="J231" s="36" t="n">
        <v>0</v>
      </c>
      <c r="K231" s="36" t="n">
        <v>-0</v>
      </c>
      <c r="L231" s="36" t="n">
        <v>-0</v>
      </c>
      <c r="M231" s="36"/>
      <c r="N231" s="6" t="s">
        <f>=I231+J231+K231+L231</f>
      </c>
      <c r="O231" s="36"/>
      <c r="P231" s="34"/>
      <c r="Q231" s="34" t="s">
        <v>220</v>
      </c>
    </row>
    <row collapsed="false" customFormat="false" customHeight="false" hidden="false" ht="12.1" outlineLevel="0" r="232">
      <c r="A232" s="20" t="n">
        <v>44089.485648148</v>
      </c>
      <c r="B232" s="16" t="s">
        <v>221</v>
      </c>
      <c r="C232" s="16" t="s">
        <v>222</v>
      </c>
      <c r="D232" s="16" t="s">
        <v>150</v>
      </c>
      <c r="E232" s="16" t="s">
        <v>223</v>
      </c>
      <c r="F232" s="16" t="s">
        <v>21</v>
      </c>
      <c r="G232" s="7" t="n">
        <v>7</v>
      </c>
      <c r="H232" s="6" t="n">
        <v>75.22</v>
      </c>
      <c r="I232" s="6" t="n">
        <v>-526.54</v>
      </c>
      <c r="J232" s="6" t="n">
        <v>-0</v>
      </c>
      <c r="K232" s="6" t="n">
        <v>-0</v>
      </c>
      <c r="L232" s="6" t="n">
        <v>-0</v>
      </c>
      <c r="M232" s="6"/>
      <c r="N232" s="6" t="s">
        <f>=I232+J232+K232+L232</f>
      </c>
      <c r="O232" s="6"/>
      <c r="P232" s="16"/>
      <c r="Q232" s="16" t="s">
        <v>220</v>
      </c>
    </row>
    <row collapsed="false" customFormat="false" customHeight="false" hidden="false" ht="12.1" outlineLevel="0" r="233">
      <c r="A233" s="33" t="n">
        <v>44089.485648148</v>
      </c>
      <c r="B233" s="34" t="s">
        <v>294</v>
      </c>
      <c r="C233" s="34" t="s">
        <v>295</v>
      </c>
      <c r="D233" s="34" t="s">
        <v>151</v>
      </c>
      <c r="E233" s="34" t="s">
        <v>223</v>
      </c>
      <c r="F233" s="34" t="s">
        <v>21</v>
      </c>
      <c r="G233" s="35" t="n">
        <v>-7</v>
      </c>
      <c r="H233" s="36" t="n">
        <v>75.22</v>
      </c>
      <c r="I233" s="36" t="n">
        <v>526.54</v>
      </c>
      <c r="J233" s="36" t="n">
        <v>0</v>
      </c>
      <c r="K233" s="36" t="n">
        <v>-0</v>
      </c>
      <c r="L233" s="36" t="n">
        <v>-0</v>
      </c>
      <c r="M233" s="36"/>
      <c r="N233" s="6" t="s">
        <f>=I233+J233+K233+L233</f>
      </c>
      <c r="O233" s="36"/>
      <c r="P233" s="34"/>
      <c r="Q233" s="34" t="s">
        <v>220</v>
      </c>
    </row>
    <row collapsed="false" customFormat="false" customHeight="false" hidden="false" ht="12.1" outlineLevel="0" r="234">
      <c r="A234" s="33" t="n">
        <v>44090.507766204</v>
      </c>
      <c r="B234" s="34" t="s">
        <v>294</v>
      </c>
      <c r="C234" s="34" t="s">
        <v>295</v>
      </c>
      <c r="D234" s="34" t="s">
        <v>151</v>
      </c>
      <c r="E234" s="34" t="s">
        <v>223</v>
      </c>
      <c r="F234" s="34" t="s">
        <v>21</v>
      </c>
      <c r="G234" s="35" t="n">
        <v>-7</v>
      </c>
      <c r="H234" s="36" t="n">
        <v>75.1325</v>
      </c>
      <c r="I234" s="36" t="n">
        <v>525.93</v>
      </c>
      <c r="J234" s="36" t="n">
        <v>0</v>
      </c>
      <c r="K234" s="36" t="n">
        <v>-0</v>
      </c>
      <c r="L234" s="36" t="n">
        <v>-0</v>
      </c>
      <c r="M234" s="36"/>
      <c r="N234" s="6" t="s">
        <f>=I234+J234+K234+L234</f>
      </c>
      <c r="O234" s="36"/>
      <c r="P234" s="34"/>
      <c r="Q234" s="34" t="s">
        <v>220</v>
      </c>
    </row>
    <row collapsed="false" customFormat="false" customHeight="false" hidden="false" ht="12.1" outlineLevel="0" r="235">
      <c r="A235" s="20" t="n">
        <v>44090.507766204</v>
      </c>
      <c r="B235" s="16" t="s">
        <v>221</v>
      </c>
      <c r="C235" s="16" t="s">
        <v>222</v>
      </c>
      <c r="D235" s="16" t="s">
        <v>150</v>
      </c>
      <c r="E235" s="16" t="s">
        <v>223</v>
      </c>
      <c r="F235" s="16" t="s">
        <v>21</v>
      </c>
      <c r="G235" s="7" t="n">
        <v>7</v>
      </c>
      <c r="H235" s="6" t="n">
        <v>75.1325</v>
      </c>
      <c r="I235" s="6" t="n">
        <v>-525.93</v>
      </c>
      <c r="J235" s="6" t="n">
        <v>-0</v>
      </c>
      <c r="K235" s="6" t="n">
        <v>-0</v>
      </c>
      <c r="L235" s="6" t="n">
        <v>-0</v>
      </c>
      <c r="M235" s="6"/>
      <c r="N235" s="6" t="s">
        <f>=I235+J235+K235+L235</f>
      </c>
      <c r="O235" s="6"/>
      <c r="P235" s="16"/>
      <c r="Q235" s="16" t="s">
        <v>220</v>
      </c>
    </row>
    <row collapsed="false" customFormat="false" customHeight="false" hidden="false" ht="12.1" outlineLevel="0" r="236">
      <c r="A236" s="33" t="n">
        <v>44091.466875</v>
      </c>
      <c r="B236" s="34" t="s">
        <v>294</v>
      </c>
      <c r="C236" s="34" t="s">
        <v>295</v>
      </c>
      <c r="D236" s="34" t="s">
        <v>151</v>
      </c>
      <c r="E236" s="34" t="s">
        <v>223</v>
      </c>
      <c r="F236" s="34" t="s">
        <v>21</v>
      </c>
      <c r="G236" s="35" t="n">
        <v>-7</v>
      </c>
      <c r="H236" s="36" t="n">
        <v>74.9975</v>
      </c>
      <c r="I236" s="36" t="n">
        <v>524.98</v>
      </c>
      <c r="J236" s="36" t="n">
        <v>0</v>
      </c>
      <c r="K236" s="36" t="n">
        <v>-0</v>
      </c>
      <c r="L236" s="36" t="n">
        <v>-0</v>
      </c>
      <c r="M236" s="36"/>
      <c r="N236" s="6" t="s">
        <f>=I236+J236+K236+L236</f>
      </c>
      <c r="O236" s="36"/>
      <c r="P236" s="34"/>
      <c r="Q236" s="34" t="s">
        <v>220</v>
      </c>
    </row>
    <row collapsed="false" customFormat="false" customHeight="false" hidden="false" ht="12.1" outlineLevel="0" r="237">
      <c r="A237" s="20" t="n">
        <v>44091.466886574</v>
      </c>
      <c r="B237" s="16" t="s">
        <v>221</v>
      </c>
      <c r="C237" s="16" t="s">
        <v>222</v>
      </c>
      <c r="D237" s="16" t="s">
        <v>150</v>
      </c>
      <c r="E237" s="16" t="s">
        <v>223</v>
      </c>
      <c r="F237" s="16" t="s">
        <v>21</v>
      </c>
      <c r="G237" s="7" t="n">
        <v>7</v>
      </c>
      <c r="H237" s="6" t="n">
        <v>74.9975</v>
      </c>
      <c r="I237" s="6" t="n">
        <v>-524.98</v>
      </c>
      <c r="J237" s="6" t="n">
        <v>-0</v>
      </c>
      <c r="K237" s="6" t="n">
        <v>-0</v>
      </c>
      <c r="L237" s="6" t="n">
        <v>-0</v>
      </c>
      <c r="M237" s="6"/>
      <c r="N237" s="6" t="s">
        <f>=I237+J237+K237+L237</f>
      </c>
      <c r="O237" s="6"/>
      <c r="P237" s="16"/>
      <c r="Q237" s="16" t="s">
        <v>220</v>
      </c>
    </row>
    <row collapsed="false" customFormat="false" customHeight="false" hidden="false" ht="12.1" outlineLevel="0" r="238">
      <c r="A238" s="20" t="n">
        <v>44092.471238426</v>
      </c>
      <c r="B238" s="16" t="s">
        <v>221</v>
      </c>
      <c r="C238" s="16" t="s">
        <v>222</v>
      </c>
      <c r="D238" s="16" t="s">
        <v>150</v>
      </c>
      <c r="E238" s="16" t="s">
        <v>223</v>
      </c>
      <c r="F238" s="16" t="s">
        <v>21</v>
      </c>
      <c r="G238" s="7" t="n">
        <v>7</v>
      </c>
      <c r="H238" s="6" t="n">
        <v>75.19</v>
      </c>
      <c r="I238" s="6" t="n">
        <v>-526.33</v>
      </c>
      <c r="J238" s="6" t="n">
        <v>-0</v>
      </c>
      <c r="K238" s="6" t="n">
        <v>-0</v>
      </c>
      <c r="L238" s="6" t="n">
        <v>-0</v>
      </c>
      <c r="M238" s="6"/>
      <c r="N238" s="6" t="s">
        <f>=I238+J238+K238+L238</f>
      </c>
      <c r="O238" s="6"/>
      <c r="P238" s="16"/>
      <c r="Q238" s="16" t="s">
        <v>220</v>
      </c>
    </row>
    <row collapsed="false" customFormat="false" customHeight="false" hidden="false" ht="12.1" outlineLevel="0" r="239">
      <c r="A239" s="33" t="n">
        <v>44092.471238426</v>
      </c>
      <c r="B239" s="34" t="s">
        <v>294</v>
      </c>
      <c r="C239" s="34" t="s">
        <v>295</v>
      </c>
      <c r="D239" s="34" t="s">
        <v>151</v>
      </c>
      <c r="E239" s="34" t="s">
        <v>223</v>
      </c>
      <c r="F239" s="34" t="s">
        <v>21</v>
      </c>
      <c r="G239" s="35" t="n">
        <v>-7</v>
      </c>
      <c r="H239" s="36" t="n">
        <v>75.19</v>
      </c>
      <c r="I239" s="36" t="n">
        <v>526.33</v>
      </c>
      <c r="J239" s="36" t="n">
        <v>0</v>
      </c>
      <c r="K239" s="36" t="n">
        <v>-0</v>
      </c>
      <c r="L239" s="36" t="n">
        <v>-0</v>
      </c>
      <c r="M239" s="36"/>
      <c r="N239" s="6" t="s">
        <f>=I239+J239+K239+L239</f>
      </c>
      <c r="O239" s="36"/>
      <c r="P239" s="34"/>
      <c r="Q239" s="34" t="s">
        <v>220</v>
      </c>
    </row>
    <row collapsed="false" customFormat="false" customHeight="false" hidden="false" ht="12.1" outlineLevel="0" r="240">
      <c r="A240" s="21" t="n">
        <v>44092.584328704</v>
      </c>
      <c r="B240" s="22" t="s">
        <v>232</v>
      </c>
      <c r="C240" s="22" t="s">
        <v>286</v>
      </c>
      <c r="D240" s="22" t="s">
        <v>232</v>
      </c>
      <c r="E240" s="22" t="s">
        <v>232</v>
      </c>
      <c r="F240" s="22" t="s">
        <v>47</v>
      </c>
      <c r="G240" s="23" t="n">
        <v>1</v>
      </c>
      <c r="H240" s="24" t="n">
        <v>1</v>
      </c>
      <c r="I240" s="24" t="n">
        <v>0.46</v>
      </c>
      <c r="J240" s="24" t="n">
        <v>0</v>
      </c>
      <c r="K240" s="24" t="n">
        <v>-0</v>
      </c>
      <c r="L240" s="24" t="n">
        <v>-0</v>
      </c>
      <c r="M240" s="6" t="s">
        <f>=I240+J240+K240+L240</f>
      </c>
      <c r="N240" s="24"/>
      <c r="O240" s="24"/>
      <c r="P240" s="22"/>
      <c r="Q240" s="22" t="s">
        <v>220</v>
      </c>
    </row>
    <row collapsed="false" customFormat="false" customHeight="false" hidden="false" ht="12.1" outlineLevel="0" r="241">
      <c r="A241" s="33" t="n">
        <v>44095.479375</v>
      </c>
      <c r="B241" s="34" t="s">
        <v>294</v>
      </c>
      <c r="C241" s="34" t="s">
        <v>295</v>
      </c>
      <c r="D241" s="34" t="s">
        <v>151</v>
      </c>
      <c r="E241" s="34" t="s">
        <v>223</v>
      </c>
      <c r="F241" s="34" t="s">
        <v>21</v>
      </c>
      <c r="G241" s="35" t="n">
        <v>-7</v>
      </c>
      <c r="H241" s="36" t="n">
        <v>75.4825</v>
      </c>
      <c r="I241" s="36" t="n">
        <v>528.38</v>
      </c>
      <c r="J241" s="36" t="n">
        <v>0</v>
      </c>
      <c r="K241" s="36" t="n">
        <v>-0</v>
      </c>
      <c r="L241" s="36" t="n">
        <v>-0</v>
      </c>
      <c r="M241" s="36"/>
      <c r="N241" s="6" t="s">
        <f>=I241+J241+K241+L241</f>
      </c>
      <c r="O241" s="36"/>
      <c r="P241" s="34"/>
      <c r="Q241" s="34" t="s">
        <v>220</v>
      </c>
    </row>
    <row collapsed="false" customFormat="false" customHeight="false" hidden="false" ht="12.1" outlineLevel="0" r="242">
      <c r="A242" s="20" t="n">
        <v>44095.479375</v>
      </c>
      <c r="B242" s="16" t="s">
        <v>221</v>
      </c>
      <c r="C242" s="16" t="s">
        <v>222</v>
      </c>
      <c r="D242" s="16" t="s">
        <v>150</v>
      </c>
      <c r="E242" s="16" t="s">
        <v>223</v>
      </c>
      <c r="F242" s="16" t="s">
        <v>21</v>
      </c>
      <c r="G242" s="7" t="n">
        <v>7</v>
      </c>
      <c r="H242" s="6" t="n">
        <v>75.4825</v>
      </c>
      <c r="I242" s="6" t="n">
        <v>-528.38</v>
      </c>
      <c r="J242" s="6" t="n">
        <v>-0</v>
      </c>
      <c r="K242" s="6" t="n">
        <v>-0</v>
      </c>
      <c r="L242" s="6" t="n">
        <v>-0</v>
      </c>
      <c r="M242" s="6"/>
      <c r="N242" s="6" t="s">
        <f>=I242+J242+K242+L242</f>
      </c>
      <c r="O242" s="6"/>
      <c r="P242" s="16"/>
      <c r="Q242" s="16" t="s">
        <v>220</v>
      </c>
    </row>
    <row collapsed="false" customFormat="false" customHeight="false" hidden="false" ht="12.1" outlineLevel="0" r="243">
      <c r="A243" s="25" t="n">
        <v>44096.445266204</v>
      </c>
      <c r="B243" s="26" t="s">
        <v>224</v>
      </c>
      <c r="C243" s="26" t="s">
        <v>66</v>
      </c>
      <c r="D243" s="26" t="s">
        <v>224</v>
      </c>
      <c r="E243" s="26" t="s">
        <v>224</v>
      </c>
      <c r="F243" s="26" t="s">
        <v>47</v>
      </c>
      <c r="G243" s="27" t="n">
        <v>1</v>
      </c>
      <c r="H243" s="28" t="n">
        <v>-100</v>
      </c>
      <c r="I243" s="28" t="n">
        <v>-100</v>
      </c>
      <c r="J243" s="28" t="n">
        <v>0</v>
      </c>
      <c r="K243" s="28" t="n">
        <v>-0</v>
      </c>
      <c r="L243" s="28" t="n">
        <v>-0</v>
      </c>
      <c r="M243" s="6" t="s">
        <f>=I243+J243+K243+L243</f>
      </c>
      <c r="N243" s="28"/>
      <c r="O243" s="28"/>
      <c r="P243" s="26"/>
      <c r="Q243" s="26" t="s">
        <v>220</v>
      </c>
    </row>
    <row collapsed="false" customFormat="false" customHeight="false" hidden="false" ht="12.1" outlineLevel="0" r="244">
      <c r="A244" s="20" t="n">
        <v>44096.468460648</v>
      </c>
      <c r="B244" s="16" t="s">
        <v>221</v>
      </c>
      <c r="C244" s="16" t="s">
        <v>222</v>
      </c>
      <c r="D244" s="16" t="s">
        <v>150</v>
      </c>
      <c r="E244" s="16" t="s">
        <v>223</v>
      </c>
      <c r="F244" s="16" t="s">
        <v>21</v>
      </c>
      <c r="G244" s="7" t="n">
        <v>7</v>
      </c>
      <c r="H244" s="6" t="n">
        <v>76.41</v>
      </c>
      <c r="I244" s="6" t="n">
        <v>-534.87</v>
      </c>
      <c r="J244" s="6" t="n">
        <v>-0</v>
      </c>
      <c r="K244" s="6" t="n">
        <v>-0</v>
      </c>
      <c r="L244" s="6" t="n">
        <v>-0</v>
      </c>
      <c r="M244" s="6"/>
      <c r="N244" s="6" t="s">
        <f>=I244+J244+K244+L244</f>
      </c>
      <c r="O244" s="6"/>
      <c r="P244" s="16"/>
      <c r="Q244" s="16" t="s">
        <v>220</v>
      </c>
    </row>
    <row collapsed="false" customFormat="false" customHeight="false" hidden="false" ht="12.1" outlineLevel="0" r="245">
      <c r="A245" s="33" t="n">
        <v>44096.468460648</v>
      </c>
      <c r="B245" s="34" t="s">
        <v>294</v>
      </c>
      <c r="C245" s="34" t="s">
        <v>295</v>
      </c>
      <c r="D245" s="34" t="s">
        <v>151</v>
      </c>
      <c r="E245" s="34" t="s">
        <v>223</v>
      </c>
      <c r="F245" s="34" t="s">
        <v>21</v>
      </c>
      <c r="G245" s="35" t="n">
        <v>-7</v>
      </c>
      <c r="H245" s="36" t="n">
        <v>76.41</v>
      </c>
      <c r="I245" s="36" t="n">
        <v>534.87</v>
      </c>
      <c r="J245" s="36" t="n">
        <v>0</v>
      </c>
      <c r="K245" s="36" t="n">
        <v>-0</v>
      </c>
      <c r="L245" s="36" t="n">
        <v>-0</v>
      </c>
      <c r="M245" s="36"/>
      <c r="N245" s="6" t="s">
        <f>=I245+J245+K245+L245</f>
      </c>
      <c r="O245" s="36"/>
      <c r="P245" s="34"/>
      <c r="Q245" s="34" t="s">
        <v>220</v>
      </c>
    </row>
    <row collapsed="false" customFormat="false" customHeight="false" hidden="false" ht="12.1" outlineLevel="0" r="246">
      <c r="A246" s="33" t="n">
        <v>44097.485127315</v>
      </c>
      <c r="B246" s="34" t="s">
        <v>294</v>
      </c>
      <c r="C246" s="34" t="s">
        <v>295</v>
      </c>
      <c r="D246" s="34" t="s">
        <v>151</v>
      </c>
      <c r="E246" s="34" t="s">
        <v>223</v>
      </c>
      <c r="F246" s="34" t="s">
        <v>21</v>
      </c>
      <c r="G246" s="35" t="n">
        <v>-7</v>
      </c>
      <c r="H246" s="36" t="n">
        <v>76.2</v>
      </c>
      <c r="I246" s="36" t="n">
        <v>533.4</v>
      </c>
      <c r="J246" s="36" t="n">
        <v>0</v>
      </c>
      <c r="K246" s="36" t="n">
        <v>-0</v>
      </c>
      <c r="L246" s="36" t="n">
        <v>-0</v>
      </c>
      <c r="M246" s="36"/>
      <c r="N246" s="6" t="s">
        <f>=I246+J246+K246+L246</f>
      </c>
      <c r="O246" s="36"/>
      <c r="P246" s="34"/>
      <c r="Q246" s="34" t="s">
        <v>220</v>
      </c>
    </row>
    <row collapsed="false" customFormat="false" customHeight="false" hidden="false" ht="12.1" outlineLevel="0" r="247">
      <c r="A247" s="20" t="n">
        <v>44097.485127315</v>
      </c>
      <c r="B247" s="16" t="s">
        <v>221</v>
      </c>
      <c r="C247" s="16" t="s">
        <v>222</v>
      </c>
      <c r="D247" s="16" t="s">
        <v>150</v>
      </c>
      <c r="E247" s="16" t="s">
        <v>223</v>
      </c>
      <c r="F247" s="16" t="s">
        <v>21</v>
      </c>
      <c r="G247" s="7" t="n">
        <v>7</v>
      </c>
      <c r="H247" s="6" t="n">
        <v>76.2</v>
      </c>
      <c r="I247" s="6" t="n">
        <v>-533.4</v>
      </c>
      <c r="J247" s="6" t="n">
        <v>-0</v>
      </c>
      <c r="K247" s="6" t="n">
        <v>-0</v>
      </c>
      <c r="L247" s="6" t="n">
        <v>-0</v>
      </c>
      <c r="M247" s="6"/>
      <c r="N247" s="6" t="s">
        <f>=I247+J247+K247+L247</f>
      </c>
      <c r="O247" s="6"/>
      <c r="P247" s="16"/>
      <c r="Q247" s="16" t="s">
        <v>220</v>
      </c>
    </row>
    <row collapsed="false" customFormat="false" customHeight="false" hidden="false" ht="12.1" outlineLevel="0" r="248">
      <c r="A248" s="20" t="n">
        <v>44098.484293981</v>
      </c>
      <c r="B248" s="16" t="s">
        <v>221</v>
      </c>
      <c r="C248" s="16" t="s">
        <v>222</v>
      </c>
      <c r="D248" s="16" t="s">
        <v>150</v>
      </c>
      <c r="E248" s="16" t="s">
        <v>223</v>
      </c>
      <c r="F248" s="16" t="s">
        <v>21</v>
      </c>
      <c r="G248" s="7" t="n">
        <v>7</v>
      </c>
      <c r="H248" s="6" t="n">
        <v>76.8125</v>
      </c>
      <c r="I248" s="6" t="n">
        <v>-537.69</v>
      </c>
      <c r="J248" s="6" t="n">
        <v>-0</v>
      </c>
      <c r="K248" s="6" t="n">
        <v>-0</v>
      </c>
      <c r="L248" s="6" t="n">
        <v>-0</v>
      </c>
      <c r="M248" s="6"/>
      <c r="N248" s="6" t="s">
        <f>=I248+J248+K248+L248</f>
      </c>
      <c r="O248" s="6"/>
      <c r="P248" s="16"/>
      <c r="Q248" s="16" t="s">
        <v>220</v>
      </c>
    </row>
    <row collapsed="false" customFormat="false" customHeight="false" hidden="false" ht="12.1" outlineLevel="0" r="249">
      <c r="A249" s="33" t="n">
        <v>44098.484293981</v>
      </c>
      <c r="B249" s="34" t="s">
        <v>294</v>
      </c>
      <c r="C249" s="34" t="s">
        <v>295</v>
      </c>
      <c r="D249" s="34" t="s">
        <v>151</v>
      </c>
      <c r="E249" s="34" t="s">
        <v>223</v>
      </c>
      <c r="F249" s="34" t="s">
        <v>21</v>
      </c>
      <c r="G249" s="35" t="n">
        <v>-7</v>
      </c>
      <c r="H249" s="36" t="n">
        <v>76.8125</v>
      </c>
      <c r="I249" s="36" t="n">
        <v>537.69</v>
      </c>
      <c r="J249" s="36" t="n">
        <v>0</v>
      </c>
      <c r="K249" s="36" t="n">
        <v>-0</v>
      </c>
      <c r="L249" s="36" t="n">
        <v>-0</v>
      </c>
      <c r="M249" s="36"/>
      <c r="N249" s="6" t="s">
        <f>=I249+J249+K249+L249</f>
      </c>
      <c r="O249" s="36"/>
      <c r="P249" s="34"/>
      <c r="Q249" s="34" t="s">
        <v>220</v>
      </c>
    </row>
    <row collapsed="false" customFormat="false" customHeight="false" hidden="false" ht="12.1" outlineLevel="0" r="250">
      <c r="A250" s="20" t="n">
        <v>44098.655925926</v>
      </c>
      <c r="B250" s="16" t="s">
        <v>193</v>
      </c>
      <c r="C250" s="16" t="s">
        <v>296</v>
      </c>
      <c r="D250" s="16" t="s">
        <v>150</v>
      </c>
      <c r="E250" s="16" t="s">
        <v>235</v>
      </c>
      <c r="F250" s="16" t="s">
        <v>47</v>
      </c>
      <c r="G250" s="7" t="n">
        <v>2</v>
      </c>
      <c r="H250" s="6" t="n">
        <v>48.35</v>
      </c>
      <c r="I250" s="6" t="n">
        <v>-96.7</v>
      </c>
      <c r="J250" s="6" t="n">
        <v>-0</v>
      </c>
      <c r="K250" s="6" t="n">
        <v>-0.29</v>
      </c>
      <c r="L250" s="6" t="n">
        <v>-0</v>
      </c>
      <c r="M250" s="6" t="s">
        <f>=I250+J250+K250+L250</f>
      </c>
      <c r="N250" s="6"/>
      <c r="O250" s="6"/>
      <c r="P250" s="16"/>
      <c r="Q250" s="16" t="s">
        <v>220</v>
      </c>
    </row>
    <row collapsed="false" customFormat="false" customHeight="false" hidden="false" ht="12.1" outlineLevel="0" r="251">
      <c r="A251" s="20" t="n">
        <v>44099.477199074</v>
      </c>
      <c r="B251" s="16" t="s">
        <v>221</v>
      </c>
      <c r="C251" s="16" t="s">
        <v>222</v>
      </c>
      <c r="D251" s="16" t="s">
        <v>150</v>
      </c>
      <c r="E251" s="16" t="s">
        <v>223</v>
      </c>
      <c r="F251" s="16" t="s">
        <v>21</v>
      </c>
      <c r="G251" s="7" t="n">
        <v>7</v>
      </c>
      <c r="H251" s="6" t="n">
        <v>77.36</v>
      </c>
      <c r="I251" s="6" t="n">
        <v>-541.52</v>
      </c>
      <c r="J251" s="6" t="n">
        <v>-0</v>
      </c>
      <c r="K251" s="6" t="n">
        <v>-0</v>
      </c>
      <c r="L251" s="6" t="n">
        <v>-0</v>
      </c>
      <c r="M251" s="6"/>
      <c r="N251" s="6" t="s">
        <f>=I251+J251+K251+L251</f>
      </c>
      <c r="O251" s="6"/>
      <c r="P251" s="16"/>
      <c r="Q251" s="16" t="s">
        <v>220</v>
      </c>
    </row>
    <row collapsed="false" customFormat="false" customHeight="false" hidden="false" ht="12.1" outlineLevel="0" r="252">
      <c r="A252" s="33" t="n">
        <v>44099.477199074</v>
      </c>
      <c r="B252" s="34" t="s">
        <v>294</v>
      </c>
      <c r="C252" s="34" t="s">
        <v>295</v>
      </c>
      <c r="D252" s="34" t="s">
        <v>151</v>
      </c>
      <c r="E252" s="34" t="s">
        <v>223</v>
      </c>
      <c r="F252" s="34" t="s">
        <v>21</v>
      </c>
      <c r="G252" s="35" t="n">
        <v>-7</v>
      </c>
      <c r="H252" s="36" t="n">
        <v>77.36</v>
      </c>
      <c r="I252" s="36" t="n">
        <v>541.52</v>
      </c>
      <c r="J252" s="36" t="n">
        <v>0</v>
      </c>
      <c r="K252" s="36" t="n">
        <v>-0</v>
      </c>
      <c r="L252" s="36" t="n">
        <v>-0</v>
      </c>
      <c r="M252" s="36"/>
      <c r="N252" s="6" t="s">
        <f>=I252+J252+K252+L252</f>
      </c>
      <c r="O252" s="36"/>
      <c r="P252" s="34"/>
      <c r="Q252" s="34" t="s">
        <v>220</v>
      </c>
    </row>
    <row collapsed="false" customFormat="false" customHeight="false" hidden="false" ht="12.1" outlineLevel="0" r="253">
      <c r="A253" s="21" t="n">
        <v>44102</v>
      </c>
      <c r="B253" s="22" t="s">
        <v>232</v>
      </c>
      <c r="C253" s="22" t="s">
        <v>307</v>
      </c>
      <c r="D253" s="22" t="s">
        <v>232</v>
      </c>
      <c r="E253" s="22" t="s">
        <v>232</v>
      </c>
      <c r="F253" s="22" t="s">
        <v>47</v>
      </c>
      <c r="G253" s="23" t="n">
        <v>1</v>
      </c>
      <c r="H253" s="24" t="n">
        <v>0.38</v>
      </c>
      <c r="I253" s="24" t="n">
        <v>0.38</v>
      </c>
      <c r="J253" s="24" t="n">
        <v>0</v>
      </c>
      <c r="K253" s="24" t="n">
        <v>-0</v>
      </c>
      <c r="L253" s="24" t="n">
        <v>-0</v>
      </c>
      <c r="M253" s="6" t="s">
        <f>=I253+J253+K253+L253</f>
      </c>
      <c r="N253" s="24"/>
      <c r="O253" s="24"/>
      <c r="P253" s="22"/>
      <c r="Q253" s="22" t="s">
        <v>228</v>
      </c>
    </row>
    <row collapsed="false" customFormat="false" customHeight="false" hidden="false" ht="12.1" outlineLevel="0" r="254">
      <c r="A254" s="20" t="n">
        <v>44102.496365741</v>
      </c>
      <c r="B254" s="16" t="s">
        <v>221</v>
      </c>
      <c r="C254" s="16" t="s">
        <v>222</v>
      </c>
      <c r="D254" s="16" t="s">
        <v>150</v>
      </c>
      <c r="E254" s="16" t="s">
        <v>223</v>
      </c>
      <c r="F254" s="16" t="s">
        <v>21</v>
      </c>
      <c r="G254" s="7" t="n">
        <v>7</v>
      </c>
      <c r="H254" s="6" t="n">
        <v>78.345</v>
      </c>
      <c r="I254" s="6" t="n">
        <v>-548.42</v>
      </c>
      <c r="J254" s="6" t="n">
        <v>-0</v>
      </c>
      <c r="K254" s="6" t="n">
        <v>-0</v>
      </c>
      <c r="L254" s="6" t="n">
        <v>-0</v>
      </c>
      <c r="M254" s="6"/>
      <c r="N254" s="6" t="s">
        <f>=I254+J254+K254+L254</f>
      </c>
      <c r="O254" s="6"/>
      <c r="P254" s="16"/>
      <c r="Q254" s="16" t="s">
        <v>220</v>
      </c>
    </row>
    <row collapsed="false" customFormat="false" customHeight="false" hidden="false" ht="12.1" outlineLevel="0" r="255">
      <c r="A255" s="33" t="n">
        <v>44102.496365741</v>
      </c>
      <c r="B255" s="34" t="s">
        <v>294</v>
      </c>
      <c r="C255" s="34" t="s">
        <v>295</v>
      </c>
      <c r="D255" s="34" t="s">
        <v>151</v>
      </c>
      <c r="E255" s="34" t="s">
        <v>223</v>
      </c>
      <c r="F255" s="34" t="s">
        <v>21</v>
      </c>
      <c r="G255" s="35" t="n">
        <v>-7</v>
      </c>
      <c r="H255" s="36" t="n">
        <v>78.345</v>
      </c>
      <c r="I255" s="36" t="n">
        <v>548.42</v>
      </c>
      <c r="J255" s="36" t="n">
        <v>0</v>
      </c>
      <c r="K255" s="36" t="n">
        <v>-0</v>
      </c>
      <c r="L255" s="36" t="n">
        <v>-0</v>
      </c>
      <c r="M255" s="36"/>
      <c r="N255" s="6" t="s">
        <f>=I255+J255+K255+L255</f>
      </c>
      <c r="O255" s="36"/>
      <c r="P255" s="34"/>
      <c r="Q255" s="34" t="s">
        <v>220</v>
      </c>
    </row>
    <row collapsed="false" customFormat="false" customHeight="false" hidden="false" ht="12.1" outlineLevel="0" r="256">
      <c r="A256" s="33" t="n">
        <v>44103.480625</v>
      </c>
      <c r="B256" s="34" t="s">
        <v>294</v>
      </c>
      <c r="C256" s="34" t="s">
        <v>295</v>
      </c>
      <c r="D256" s="34" t="s">
        <v>151</v>
      </c>
      <c r="E256" s="34" t="s">
        <v>223</v>
      </c>
      <c r="F256" s="34" t="s">
        <v>21</v>
      </c>
      <c r="G256" s="35" t="n">
        <v>-7</v>
      </c>
      <c r="H256" s="36" t="n">
        <v>79.075</v>
      </c>
      <c r="I256" s="36" t="n">
        <v>553.53</v>
      </c>
      <c r="J256" s="36" t="n">
        <v>0</v>
      </c>
      <c r="K256" s="36" t="n">
        <v>-0</v>
      </c>
      <c r="L256" s="36" t="n">
        <v>-0</v>
      </c>
      <c r="M256" s="36"/>
      <c r="N256" s="6" t="s">
        <f>=I256+J256+K256+L256</f>
      </c>
      <c r="O256" s="36"/>
      <c r="P256" s="34"/>
      <c r="Q256" s="34" t="s">
        <v>220</v>
      </c>
    </row>
    <row collapsed="false" customFormat="false" customHeight="false" hidden="false" ht="12.1" outlineLevel="0" r="257">
      <c r="A257" s="20" t="n">
        <v>44103.480625</v>
      </c>
      <c r="B257" s="16" t="s">
        <v>221</v>
      </c>
      <c r="C257" s="16" t="s">
        <v>222</v>
      </c>
      <c r="D257" s="16" t="s">
        <v>150</v>
      </c>
      <c r="E257" s="16" t="s">
        <v>223</v>
      </c>
      <c r="F257" s="16" t="s">
        <v>21</v>
      </c>
      <c r="G257" s="7" t="n">
        <v>7</v>
      </c>
      <c r="H257" s="6" t="n">
        <v>79.075</v>
      </c>
      <c r="I257" s="6" t="n">
        <v>-553.53</v>
      </c>
      <c r="J257" s="6" t="n">
        <v>-0</v>
      </c>
      <c r="K257" s="6" t="n">
        <v>-0</v>
      </c>
      <c r="L257" s="6" t="n">
        <v>-0</v>
      </c>
      <c r="M257" s="6"/>
      <c r="N257" s="6" t="s">
        <f>=I257+J257+K257+L257</f>
      </c>
      <c r="O257" s="6"/>
      <c r="P257" s="16"/>
      <c r="Q257" s="16" t="s">
        <v>220</v>
      </c>
    </row>
    <row collapsed="false" customFormat="false" customHeight="false" hidden="false" ht="12.1" outlineLevel="0" r="258">
      <c r="A258" s="25" t="n">
        <v>44104.430740741</v>
      </c>
      <c r="B258" s="26" t="s">
        <v>224</v>
      </c>
      <c r="C258" s="26" t="s">
        <v>66</v>
      </c>
      <c r="D258" s="26" t="s">
        <v>224</v>
      </c>
      <c r="E258" s="26" t="s">
        <v>224</v>
      </c>
      <c r="F258" s="26" t="s">
        <v>47</v>
      </c>
      <c r="G258" s="27" t="n">
        <v>1</v>
      </c>
      <c r="H258" s="28" t="n">
        <v>-110</v>
      </c>
      <c r="I258" s="28" t="n">
        <v>-110</v>
      </c>
      <c r="J258" s="28" t="n">
        <v>0</v>
      </c>
      <c r="K258" s="28" t="n">
        <v>-0</v>
      </c>
      <c r="L258" s="28" t="n">
        <v>-0</v>
      </c>
      <c r="M258" s="6" t="s">
        <f>=I258+J258+K258+L258</f>
      </c>
      <c r="N258" s="28"/>
      <c r="O258" s="28"/>
      <c r="P258" s="26"/>
      <c r="Q258" s="26" t="s">
        <v>220</v>
      </c>
    </row>
    <row collapsed="false" customFormat="false" customHeight="false" hidden="false" ht="12.1" outlineLevel="0" r="259">
      <c r="A259" s="33" t="n">
        <v>44104.480208333</v>
      </c>
      <c r="B259" s="34" t="s">
        <v>294</v>
      </c>
      <c r="C259" s="34" t="s">
        <v>295</v>
      </c>
      <c r="D259" s="34" t="s">
        <v>151</v>
      </c>
      <c r="E259" s="34" t="s">
        <v>223</v>
      </c>
      <c r="F259" s="34" t="s">
        <v>21</v>
      </c>
      <c r="G259" s="35" t="n">
        <v>-7</v>
      </c>
      <c r="H259" s="36" t="n">
        <v>79.1925</v>
      </c>
      <c r="I259" s="36" t="n">
        <v>554.35</v>
      </c>
      <c r="J259" s="36" t="n">
        <v>0</v>
      </c>
      <c r="K259" s="36" t="n">
        <v>-0</v>
      </c>
      <c r="L259" s="36" t="n">
        <v>-0</v>
      </c>
      <c r="M259" s="36"/>
      <c r="N259" s="6" t="s">
        <f>=I259+J259+K259+L259</f>
      </c>
      <c r="O259" s="36"/>
      <c r="P259" s="34"/>
      <c r="Q259" s="34" t="s">
        <v>220</v>
      </c>
    </row>
    <row collapsed="false" customFormat="false" customHeight="false" hidden="false" ht="12.1" outlineLevel="0" r="260">
      <c r="A260" s="20" t="n">
        <v>44104.480208333</v>
      </c>
      <c r="B260" s="16" t="s">
        <v>221</v>
      </c>
      <c r="C260" s="16" t="s">
        <v>222</v>
      </c>
      <c r="D260" s="16" t="s">
        <v>150</v>
      </c>
      <c r="E260" s="16" t="s">
        <v>223</v>
      </c>
      <c r="F260" s="16" t="s">
        <v>21</v>
      </c>
      <c r="G260" s="7" t="n">
        <v>7</v>
      </c>
      <c r="H260" s="6" t="n">
        <v>79.1925</v>
      </c>
      <c r="I260" s="6" t="n">
        <v>-554.35</v>
      </c>
      <c r="J260" s="6" t="n">
        <v>-0</v>
      </c>
      <c r="K260" s="6" t="n">
        <v>-0</v>
      </c>
      <c r="L260" s="6" t="n">
        <v>-0</v>
      </c>
      <c r="M260" s="6"/>
      <c r="N260" s="6" t="s">
        <f>=I260+J260+K260+L260</f>
      </c>
      <c r="O260" s="6"/>
      <c r="P260" s="16"/>
      <c r="Q260" s="16" t="s">
        <v>220</v>
      </c>
    </row>
    <row collapsed="false" customFormat="false" customHeight="false" hidden="false" ht="12.1" outlineLevel="0" r="261">
      <c r="A261" s="33" t="n">
        <v>44104.497037037</v>
      </c>
      <c r="B261" s="34" t="s">
        <v>191</v>
      </c>
      <c r="C261" s="34" t="s">
        <v>290</v>
      </c>
      <c r="D261" s="34" t="s">
        <v>151</v>
      </c>
      <c r="E261" s="34" t="s">
        <v>230</v>
      </c>
      <c r="F261" s="34" t="s">
        <v>21</v>
      </c>
      <c r="G261" s="35" t="n">
        <v>-10</v>
      </c>
      <c r="H261" s="36" t="n">
        <v>102.69</v>
      </c>
      <c r="I261" s="36" t="n">
        <v>10269</v>
      </c>
      <c r="J261" s="36" t="n">
        <v>212.1</v>
      </c>
      <c r="K261" s="36" t="n">
        <v>-30.81</v>
      </c>
      <c r="L261" s="36" t="n">
        <v>-0</v>
      </c>
      <c r="M261" s="36"/>
      <c r="N261" s="6" t="s">
        <f>=I261+J261+K261+L261</f>
      </c>
      <c r="O261" s="36"/>
      <c r="P261" s="34"/>
      <c r="Q261" s="34" t="s">
        <v>220</v>
      </c>
    </row>
    <row collapsed="false" customFormat="false" customHeight="false" hidden="false" ht="12.1" outlineLevel="0" r="262">
      <c r="A262" s="21" t="n">
        <v>44104.67162037</v>
      </c>
      <c r="B262" s="22" t="s">
        <v>232</v>
      </c>
      <c r="C262" s="22" t="s">
        <v>285</v>
      </c>
      <c r="D262" s="22" t="s">
        <v>232</v>
      </c>
      <c r="E262" s="22" t="s">
        <v>232</v>
      </c>
      <c r="F262" s="22" t="s">
        <v>47</v>
      </c>
      <c r="G262" s="23" t="n">
        <v>1</v>
      </c>
      <c r="H262" s="24" t="n">
        <v>1</v>
      </c>
      <c r="I262" s="24" t="n">
        <v>0.76</v>
      </c>
      <c r="J262" s="24" t="n">
        <v>0</v>
      </c>
      <c r="K262" s="24" t="n">
        <v>-0</v>
      </c>
      <c r="L262" s="24" t="n">
        <v>-0</v>
      </c>
      <c r="M262" s="6" t="s">
        <f>=I262+J262+K262+L262</f>
      </c>
      <c r="N262" s="24"/>
      <c r="O262" s="24"/>
      <c r="P262" s="22"/>
      <c r="Q262" s="22" t="s">
        <v>220</v>
      </c>
    </row>
    <row collapsed="false" customFormat="false" customHeight="false" hidden="false" ht="12.1" outlineLevel="0" r="263">
      <c r="A263" s="21" t="n">
        <v>44109.066828704</v>
      </c>
      <c r="B263" s="22" t="s">
        <v>232</v>
      </c>
      <c r="C263" s="22" t="s">
        <v>308</v>
      </c>
      <c r="D263" s="22" t="s">
        <v>232</v>
      </c>
      <c r="E263" s="22" t="s">
        <v>232</v>
      </c>
      <c r="F263" s="22" t="s">
        <v>47</v>
      </c>
      <c r="G263" s="23" t="n">
        <v>1</v>
      </c>
      <c r="H263" s="24" t="n">
        <v>1</v>
      </c>
      <c r="I263" s="24" t="n">
        <v>0.39</v>
      </c>
      <c r="J263" s="24" t="n">
        <v>0</v>
      </c>
      <c r="K263" s="24" t="n">
        <v>-0</v>
      </c>
      <c r="L263" s="24" t="n">
        <v>-0</v>
      </c>
      <c r="M263" s="6" t="s">
        <f>=I263+J263+K263+L263</f>
      </c>
      <c r="N263" s="24"/>
      <c r="O263" s="24"/>
      <c r="P263" s="22"/>
      <c r="Q263" s="22" t="s">
        <v>220</v>
      </c>
    </row>
    <row collapsed="false" customFormat="false" customHeight="false" hidden="false" ht="12.1" outlineLevel="0" r="264">
      <c r="A264" s="21" t="n">
        <v>44111.018333333</v>
      </c>
      <c r="B264" s="22" t="s">
        <v>232</v>
      </c>
      <c r="C264" s="22" t="s">
        <v>265</v>
      </c>
      <c r="D264" s="22" t="s">
        <v>232</v>
      </c>
      <c r="E264" s="22" t="s">
        <v>232</v>
      </c>
      <c r="F264" s="22" t="s">
        <v>47</v>
      </c>
      <c r="G264" s="23" t="n">
        <v>1</v>
      </c>
      <c r="H264" s="24" t="n">
        <v>1</v>
      </c>
      <c r="I264" s="24" t="n">
        <v>0.37</v>
      </c>
      <c r="J264" s="24" t="n">
        <v>0</v>
      </c>
      <c r="K264" s="24" t="n">
        <v>-0</v>
      </c>
      <c r="L264" s="24" t="n">
        <v>-0</v>
      </c>
      <c r="M264" s="6" t="s">
        <f>=I264+J264+K264+L264</f>
      </c>
      <c r="N264" s="24"/>
      <c r="O264" s="24"/>
      <c r="P264" s="22"/>
      <c r="Q264" s="22" t="s">
        <v>220</v>
      </c>
    </row>
    <row collapsed="false" customFormat="false" customHeight="false" hidden="false" ht="12.1" outlineLevel="0" r="265">
      <c r="A265" s="20" t="n">
        <v>44112.52650463</v>
      </c>
      <c r="B265" s="16" t="s">
        <v>202</v>
      </c>
      <c r="C265" s="16" t="s">
        <v>309</v>
      </c>
      <c r="D265" s="16" t="s">
        <v>150</v>
      </c>
      <c r="E265" s="16" t="s">
        <v>235</v>
      </c>
      <c r="F265" s="16" t="s">
        <v>47</v>
      </c>
      <c r="G265" s="7" t="n">
        <v>10</v>
      </c>
      <c r="H265" s="6" t="n">
        <v>22.4</v>
      </c>
      <c r="I265" s="6" t="n">
        <v>-224</v>
      </c>
      <c r="J265" s="6" t="n">
        <v>-0</v>
      </c>
      <c r="K265" s="6" t="n">
        <v>-0.67</v>
      </c>
      <c r="L265" s="6" t="n">
        <v>-0</v>
      </c>
      <c r="M265" s="6" t="s">
        <f>=I265+J265+K265+L265</f>
      </c>
      <c r="N265" s="6"/>
      <c r="O265" s="6"/>
      <c r="P265" s="16"/>
      <c r="Q265" s="16" t="s">
        <v>220</v>
      </c>
    </row>
    <row collapsed="false" customFormat="false" customHeight="false" hidden="false" ht="12.1" outlineLevel="0" r="266">
      <c r="A266" s="29" t="n">
        <v>44124</v>
      </c>
      <c r="B266" s="30" t="s">
        <v>266</v>
      </c>
      <c r="C266" s="30" t="s">
        <v>310</v>
      </c>
      <c r="D266" s="30" t="s">
        <v>266</v>
      </c>
      <c r="E266" s="30" t="s">
        <v>266</v>
      </c>
      <c r="F266" s="30" t="s">
        <v>21</v>
      </c>
      <c r="G266" s="31" t="n">
        <v>1</v>
      </c>
      <c r="H266" s="32" t="n">
        <v>-48</v>
      </c>
      <c r="I266" s="32" t="n">
        <v>-48</v>
      </c>
      <c r="J266" s="32" t="n">
        <v>0</v>
      </c>
      <c r="K266" s="32" t="n">
        <v>-0</v>
      </c>
      <c r="L266" s="32" t="n">
        <v>-0</v>
      </c>
      <c r="M266" s="32"/>
      <c r="N266" s="6" t="s">
        <f>=I266+J266+K266+L266</f>
      </c>
      <c r="O266" s="32"/>
      <c r="P266" s="30"/>
      <c r="Q266" s="30" t="s">
        <v>228</v>
      </c>
    </row>
    <row collapsed="false" customFormat="false" customHeight="false" hidden="false" ht="12.1" outlineLevel="0" r="267">
      <c r="A267" s="21" t="n">
        <v>44124</v>
      </c>
      <c r="B267" s="22" t="s">
        <v>232</v>
      </c>
      <c r="C267" s="22" t="s">
        <v>311</v>
      </c>
      <c r="D267" s="22" t="s">
        <v>232</v>
      </c>
      <c r="E267" s="22" t="s">
        <v>232</v>
      </c>
      <c r="F267" s="22" t="s">
        <v>21</v>
      </c>
      <c r="G267" s="23" t="n">
        <v>1</v>
      </c>
      <c r="H267" s="24" t="n">
        <v>374</v>
      </c>
      <c r="I267" s="24" t="n">
        <v>374</v>
      </c>
      <c r="J267" s="24" t="n">
        <v>0</v>
      </c>
      <c r="K267" s="24" t="n">
        <v>-0</v>
      </c>
      <c r="L267" s="24" t="n">
        <v>-0</v>
      </c>
      <c r="M267" s="24"/>
      <c r="N267" s="6" t="s">
        <f>=I267+J267+K267+L267</f>
      </c>
      <c r="O267" s="24"/>
      <c r="P267" s="22"/>
      <c r="Q267" s="22" t="s">
        <v>228</v>
      </c>
    </row>
    <row collapsed="false" customFormat="false" customHeight="false" hidden="false" ht="12.1" outlineLevel="0" r="268">
      <c r="A268" s="29" t="n">
        <v>44124.581481481</v>
      </c>
      <c r="B268" s="30" t="s">
        <v>266</v>
      </c>
      <c r="C268" s="30" t="s">
        <v>312</v>
      </c>
      <c r="D268" s="30" t="s">
        <v>266</v>
      </c>
      <c r="E268" s="30" t="s">
        <v>266</v>
      </c>
      <c r="F268" s="30" t="s">
        <v>21</v>
      </c>
      <c r="G268" s="31" t="n">
        <v>1</v>
      </c>
      <c r="H268" s="32" t="n">
        <v>-1</v>
      </c>
      <c r="I268" s="32" t="n">
        <v>-22</v>
      </c>
      <c r="J268" s="32" t="n">
        <v>0</v>
      </c>
      <c r="K268" s="32" t="n">
        <v>-0</v>
      </c>
      <c r="L268" s="32" t="n">
        <v>-0</v>
      </c>
      <c r="M268" s="32"/>
      <c r="N268" s="6" t="s">
        <f>=I268+J268+K268+L268</f>
      </c>
      <c r="O268" s="32"/>
      <c r="P268" s="30"/>
      <c r="Q268" s="30" t="s">
        <v>220</v>
      </c>
    </row>
    <row collapsed="false" customFormat="false" customHeight="false" hidden="false" ht="12.1" outlineLevel="0" r="269">
      <c r="A269" s="21" t="n">
        <v>44124.581481481</v>
      </c>
      <c r="B269" s="22" t="s">
        <v>232</v>
      </c>
      <c r="C269" s="22" t="s">
        <v>313</v>
      </c>
      <c r="D269" s="22" t="s">
        <v>232</v>
      </c>
      <c r="E269" s="22" t="s">
        <v>232</v>
      </c>
      <c r="F269" s="22" t="s">
        <v>21</v>
      </c>
      <c r="G269" s="23" t="n">
        <v>1</v>
      </c>
      <c r="H269" s="24" t="n">
        <v>1</v>
      </c>
      <c r="I269" s="24" t="n">
        <v>178.6</v>
      </c>
      <c r="J269" s="24" t="n">
        <v>0</v>
      </c>
      <c r="K269" s="24" t="n">
        <v>-0</v>
      </c>
      <c r="L269" s="24" t="n">
        <v>-0</v>
      </c>
      <c r="M269" s="24"/>
      <c r="N269" s="6" t="s">
        <f>=I269+J269+K269+L269</f>
      </c>
      <c r="O269" s="24"/>
      <c r="P269" s="22"/>
      <c r="Q269" s="22" t="s">
        <v>220</v>
      </c>
    </row>
    <row collapsed="false" customFormat="false" customHeight="false" hidden="false" ht="12.1" outlineLevel="0" r="270">
      <c r="A270" s="20" t="n">
        <v>44125.014976852</v>
      </c>
      <c r="B270" s="16" t="s">
        <v>203</v>
      </c>
      <c r="C270" s="16" t="s">
        <v>314</v>
      </c>
      <c r="D270" s="16" t="s">
        <v>150</v>
      </c>
      <c r="E270" s="16" t="s">
        <v>235</v>
      </c>
      <c r="F270" s="16" t="s">
        <v>47</v>
      </c>
      <c r="G270" s="7" t="n">
        <v>1</v>
      </c>
      <c r="H270" s="6" t="n">
        <v>492.01</v>
      </c>
      <c r="I270" s="6" t="n">
        <v>-492.01</v>
      </c>
      <c r="J270" s="6" t="n">
        <v>-0</v>
      </c>
      <c r="K270" s="6" t="n">
        <v>-1.48</v>
      </c>
      <c r="L270" s="6" t="n">
        <v>-0</v>
      </c>
      <c r="M270" s="6" t="s">
        <f>=I270+J270+K270+L270</f>
      </c>
      <c r="N270" s="6"/>
      <c r="O270" s="6"/>
      <c r="P270" s="16"/>
      <c r="Q270" s="16" t="s">
        <v>220</v>
      </c>
    </row>
    <row collapsed="false" customFormat="false" customHeight="false" hidden="false" ht="12.1" outlineLevel="0" r="271">
      <c r="A271" s="21" t="n">
        <v>44130.026099537</v>
      </c>
      <c r="B271" s="22" t="s">
        <v>232</v>
      </c>
      <c r="C271" s="22" t="s">
        <v>270</v>
      </c>
      <c r="D271" s="22" t="s">
        <v>232</v>
      </c>
      <c r="E271" s="22" t="s">
        <v>232</v>
      </c>
      <c r="F271" s="22" t="s">
        <v>47</v>
      </c>
      <c r="G271" s="23" t="n">
        <v>1</v>
      </c>
      <c r="H271" s="24" t="n">
        <v>1</v>
      </c>
      <c r="I271" s="24" t="n">
        <v>0.34</v>
      </c>
      <c r="J271" s="24" t="n">
        <v>0</v>
      </c>
      <c r="K271" s="24" t="n">
        <v>-0</v>
      </c>
      <c r="L271" s="24" t="n">
        <v>-0</v>
      </c>
      <c r="M271" s="6" t="s">
        <f>=I271+J271+K271+L271</f>
      </c>
      <c r="N271" s="24"/>
      <c r="O271" s="24"/>
      <c r="P271" s="22"/>
      <c r="Q271" s="22" t="s">
        <v>220</v>
      </c>
    </row>
    <row collapsed="false" customFormat="false" customHeight="false" hidden="false" ht="12.1" outlineLevel="0" r="272">
      <c r="A272" s="21" t="n">
        <v>44144.314664352</v>
      </c>
      <c r="B272" s="22" t="s">
        <v>219</v>
      </c>
      <c r="C272" s="22" t="s">
        <v>65</v>
      </c>
      <c r="D272" s="22" t="s">
        <v>219</v>
      </c>
      <c r="E272" s="22" t="s">
        <v>219</v>
      </c>
      <c r="F272" s="22" t="s">
        <v>21</v>
      </c>
      <c r="G272" s="23" t="n">
        <v>7</v>
      </c>
      <c r="H272" s="24" t="n">
        <v>1</v>
      </c>
      <c r="I272" s="24" t="n">
        <v>16330.06</v>
      </c>
      <c r="J272" s="24" t="n">
        <v>0</v>
      </c>
      <c r="K272" s="24" t="n">
        <v>-0</v>
      </c>
      <c r="L272" s="24" t="n">
        <v>-0</v>
      </c>
      <c r="M272" s="24"/>
      <c r="N272" s="6" t="s">
        <f>=I272+J272+K272+L272</f>
      </c>
      <c r="O272" s="24"/>
      <c r="P272" s="22"/>
      <c r="Q272" s="22" t="s">
        <v>315</v>
      </c>
    </row>
    <row collapsed="false" customFormat="false" customHeight="false" hidden="false" ht="12.1" outlineLevel="0" r="273">
      <c r="A273" s="20" t="n">
        <v>44144.420983796</v>
      </c>
      <c r="B273" s="16" t="s">
        <v>190</v>
      </c>
      <c r="C273" s="16" t="s">
        <v>287</v>
      </c>
      <c r="D273" s="16" t="s">
        <v>150</v>
      </c>
      <c r="E273" s="16" t="s">
        <v>235</v>
      </c>
      <c r="F273" s="16" t="s">
        <v>21</v>
      </c>
      <c r="G273" s="7" t="n">
        <v>10</v>
      </c>
      <c r="H273" s="6" t="n">
        <v>325.3</v>
      </c>
      <c r="I273" s="6" t="n">
        <v>-3253</v>
      </c>
      <c r="J273" s="6" t="n">
        <v>-0</v>
      </c>
      <c r="K273" s="6" t="n">
        <v>-9.76</v>
      </c>
      <c r="L273" s="6" t="n">
        <v>-0</v>
      </c>
      <c r="M273" s="6"/>
      <c r="N273" s="6" t="s">
        <f>=I273+J273+K273+L273</f>
      </c>
      <c r="O273" s="6"/>
      <c r="P273" s="16"/>
      <c r="Q273" s="16" t="s">
        <v>315</v>
      </c>
    </row>
    <row collapsed="false" customFormat="false" customHeight="false" hidden="false" ht="12.1" outlineLevel="0" r="274">
      <c r="A274" s="20" t="n">
        <v>44144.423703704</v>
      </c>
      <c r="B274" s="16" t="s">
        <v>221</v>
      </c>
      <c r="C274" s="16" t="s">
        <v>222</v>
      </c>
      <c r="D274" s="16" t="s">
        <v>150</v>
      </c>
      <c r="E274" s="16" t="s">
        <v>223</v>
      </c>
      <c r="F274" s="16" t="s">
        <v>21</v>
      </c>
      <c r="G274" s="7" t="n">
        <v>87</v>
      </c>
      <c r="H274" s="6" t="n">
        <v>77.075</v>
      </c>
      <c r="I274" s="6" t="n">
        <v>-6705.53</v>
      </c>
      <c r="J274" s="6" t="n">
        <v>-0</v>
      </c>
      <c r="K274" s="6" t="n">
        <v>-20.12</v>
      </c>
      <c r="L274" s="6" t="n">
        <v>-0</v>
      </c>
      <c r="M274" s="6"/>
      <c r="N274" s="6" t="s">
        <f>=I274+J274+K274+L274</f>
      </c>
      <c r="O274" s="6"/>
      <c r="P274" s="16"/>
      <c r="Q274" s="16" t="s">
        <v>315</v>
      </c>
    </row>
    <row collapsed="false" customFormat="false" customHeight="false" hidden="false" ht="12.1" outlineLevel="0" r="275">
      <c r="A275" s="20" t="n">
        <v>44144.428958333</v>
      </c>
      <c r="B275" s="16" t="s">
        <v>197</v>
      </c>
      <c r="C275" s="16" t="s">
        <v>301</v>
      </c>
      <c r="D275" s="16" t="s">
        <v>150</v>
      </c>
      <c r="E275" s="16" t="s">
        <v>19</v>
      </c>
      <c r="F275" s="16" t="s">
        <v>47</v>
      </c>
      <c r="G275" s="7" t="n">
        <v>949</v>
      </c>
      <c r="H275" s="6" t="n">
        <v>0.0916</v>
      </c>
      <c r="I275" s="6" t="n">
        <v>-86.93</v>
      </c>
      <c r="J275" s="6" t="n">
        <v>-0</v>
      </c>
      <c r="K275" s="6" t="n">
        <v>-0</v>
      </c>
      <c r="L275" s="6" t="n">
        <v>-0</v>
      </c>
      <c r="M275" s="6" t="s">
        <f>=I275+J275+K275+L275</f>
      </c>
      <c r="N275" s="6"/>
      <c r="O275" s="6"/>
      <c r="P275" s="16"/>
      <c r="Q275" s="16" t="s">
        <v>315</v>
      </c>
    </row>
    <row collapsed="false" customFormat="false" customHeight="false" hidden="false" ht="12.1" outlineLevel="0" r="276">
      <c r="A276" s="20" t="n">
        <v>44144.450659722</v>
      </c>
      <c r="B276" s="16" t="s">
        <v>35</v>
      </c>
      <c r="C276" s="16" t="s">
        <v>316</v>
      </c>
      <c r="D276" s="16" t="s">
        <v>150</v>
      </c>
      <c r="E276" s="16" t="s">
        <v>19</v>
      </c>
      <c r="F276" s="16" t="s">
        <v>21</v>
      </c>
      <c r="G276" s="7" t="n">
        <v>1</v>
      </c>
      <c r="H276" s="6" t="n">
        <v>4322</v>
      </c>
      <c r="I276" s="6" t="n">
        <v>-4322</v>
      </c>
      <c r="J276" s="6" t="n">
        <v>-0</v>
      </c>
      <c r="K276" s="6" t="n">
        <v>-12.97</v>
      </c>
      <c r="L276" s="6" t="n">
        <v>-0</v>
      </c>
      <c r="M276" s="6"/>
      <c r="N276" s="6" t="s">
        <f>=I276+J276+K276+L276</f>
      </c>
      <c r="O276" s="6"/>
      <c r="P276" s="16"/>
      <c r="Q276" s="16" t="s">
        <v>315</v>
      </c>
    </row>
    <row collapsed="false" customFormat="false" customHeight="false" hidden="false" ht="12.1" outlineLevel="0" r="277">
      <c r="A277" s="20" t="n">
        <v>44144.493391204</v>
      </c>
      <c r="B277" s="16" t="s">
        <v>183</v>
      </c>
      <c r="C277" s="16" t="s">
        <v>276</v>
      </c>
      <c r="D277" s="16" t="s">
        <v>150</v>
      </c>
      <c r="E277" s="16" t="s">
        <v>19</v>
      </c>
      <c r="F277" s="16" t="s">
        <v>21</v>
      </c>
      <c r="G277" s="7" t="n">
        <v>116</v>
      </c>
      <c r="H277" s="6" t="n">
        <v>5.814</v>
      </c>
      <c r="I277" s="6" t="n">
        <v>-674.42</v>
      </c>
      <c r="J277" s="6" t="n">
        <v>-0</v>
      </c>
      <c r="K277" s="6" t="n">
        <v>-0</v>
      </c>
      <c r="L277" s="6" t="n">
        <v>-0</v>
      </c>
      <c r="M277" s="6"/>
      <c r="N277" s="6" t="s">
        <f>=I277+J277+K277+L277</f>
      </c>
      <c r="O277" s="6"/>
      <c r="P277" s="16"/>
      <c r="Q277" s="16" t="s">
        <v>315</v>
      </c>
    </row>
    <row collapsed="false" customFormat="false" customHeight="false" hidden="false" ht="12.1" outlineLevel="0" r="278">
      <c r="A278" s="20" t="n">
        <v>44144.511168981</v>
      </c>
      <c r="B278" s="16" t="s">
        <v>199</v>
      </c>
      <c r="C278" s="16" t="s">
        <v>303</v>
      </c>
      <c r="D278" s="16" t="s">
        <v>150</v>
      </c>
      <c r="E278" s="16" t="s">
        <v>19</v>
      </c>
      <c r="F278" s="16" t="s">
        <v>21</v>
      </c>
      <c r="G278" s="7" t="n">
        <v>20</v>
      </c>
      <c r="H278" s="6" t="n">
        <v>4.93</v>
      </c>
      <c r="I278" s="6" t="n">
        <v>-98.6</v>
      </c>
      <c r="J278" s="6" t="n">
        <v>-0</v>
      </c>
      <c r="K278" s="6" t="n">
        <v>-0</v>
      </c>
      <c r="L278" s="6" t="n">
        <v>-0</v>
      </c>
      <c r="M278" s="6"/>
      <c r="N278" s="6" t="s">
        <f>=I278+J278+K278+L278</f>
      </c>
      <c r="O278" s="6"/>
      <c r="P278" s="16"/>
      <c r="Q278" s="16" t="s">
        <v>315</v>
      </c>
    </row>
    <row collapsed="false" customFormat="false" customHeight="false" hidden="false" ht="12.1" outlineLevel="0" r="279">
      <c r="A279" s="25" t="n">
        <v>44148.786655093</v>
      </c>
      <c r="B279" s="26" t="s">
        <v>224</v>
      </c>
      <c r="C279" s="26" t="s">
        <v>66</v>
      </c>
      <c r="D279" s="26" t="s">
        <v>224</v>
      </c>
      <c r="E279" s="26" t="s">
        <v>224</v>
      </c>
      <c r="F279" s="26" t="s">
        <v>47</v>
      </c>
      <c r="G279" s="27" t="n">
        <v>1</v>
      </c>
      <c r="H279" s="28" t="n">
        <v>-200</v>
      </c>
      <c r="I279" s="28" t="n">
        <v>-200</v>
      </c>
      <c r="J279" s="28" t="n">
        <v>0</v>
      </c>
      <c r="K279" s="28" t="n">
        <v>-0</v>
      </c>
      <c r="L279" s="28" t="n">
        <v>-0</v>
      </c>
      <c r="M279" s="6" t="s">
        <f>=I279+J279+K279+L279</f>
      </c>
      <c r="N279" s="28"/>
      <c r="O279" s="28"/>
      <c r="P279" s="26"/>
      <c r="Q279" s="26" t="s">
        <v>220</v>
      </c>
    </row>
    <row collapsed="false" customFormat="false" customHeight="false" hidden="false" ht="12.1" outlineLevel="0" r="280">
      <c r="A280" s="21" t="n">
        <v>44154.625532407</v>
      </c>
      <c r="B280" s="22" t="s">
        <v>232</v>
      </c>
      <c r="C280" s="22" t="s">
        <v>317</v>
      </c>
      <c r="D280" s="22" t="s">
        <v>232</v>
      </c>
      <c r="E280" s="22" t="s">
        <v>232</v>
      </c>
      <c r="F280" s="22" t="s">
        <v>47</v>
      </c>
      <c r="G280" s="23" t="n">
        <v>1</v>
      </c>
      <c r="H280" s="24" t="n">
        <v>1</v>
      </c>
      <c r="I280" s="24" t="n">
        <v>0.74</v>
      </c>
      <c r="J280" s="24" t="n">
        <v>0</v>
      </c>
      <c r="K280" s="24" t="n">
        <v>-0</v>
      </c>
      <c r="L280" s="24" t="n">
        <v>-0</v>
      </c>
      <c r="M280" s="6" t="s">
        <f>=I280+J280+K280+L280</f>
      </c>
      <c r="N280" s="24"/>
      <c r="O280" s="24"/>
      <c r="P280" s="22"/>
      <c r="Q280" s="22" t="s">
        <v>220</v>
      </c>
    </row>
    <row collapsed="false" customFormat="false" customHeight="false" hidden="false" ht="12.1" outlineLevel="0" r="281">
      <c r="A281" s="21" t="n">
        <v>44158</v>
      </c>
      <c r="B281" s="22" t="s">
        <v>219</v>
      </c>
      <c r="C281" s="22" t="s">
        <v>140</v>
      </c>
      <c r="D281" s="22" t="s">
        <v>219</v>
      </c>
      <c r="E281" s="22" t="s">
        <v>219</v>
      </c>
      <c r="F281" s="22" t="s">
        <v>21</v>
      </c>
      <c r="G281" s="23" t="n">
        <v>1</v>
      </c>
      <c r="H281" s="24" t="n">
        <v>400000</v>
      </c>
      <c r="I281" s="24" t="n">
        <v>400000</v>
      </c>
      <c r="J281" s="24" t="n">
        <v>0</v>
      </c>
      <c r="K281" s="24" t="n">
        <v>-0</v>
      </c>
      <c r="L281" s="24" t="n">
        <v>-0</v>
      </c>
      <c r="M281" s="24"/>
      <c r="N281" s="6" t="s">
        <f>=I281+J281+K281+L281</f>
      </c>
      <c r="O281" s="24"/>
      <c r="P281" s="22"/>
      <c r="Q281" s="22" t="s">
        <v>228</v>
      </c>
    </row>
    <row collapsed="false" customFormat="false" customHeight="false" hidden="false" ht="12.1" outlineLevel="0" r="282">
      <c r="A282" s="21" t="n">
        <v>44158</v>
      </c>
      <c r="B282" s="22" t="s">
        <v>219</v>
      </c>
      <c r="C282" s="22" t="s">
        <v>80</v>
      </c>
      <c r="D282" s="22" t="s">
        <v>219</v>
      </c>
      <c r="E282" s="22" t="s">
        <v>219</v>
      </c>
      <c r="F282" s="22" t="s">
        <v>21</v>
      </c>
      <c r="G282" s="23" t="n">
        <v>1</v>
      </c>
      <c r="H282" s="24" t="n">
        <v>349348.88</v>
      </c>
      <c r="I282" s="24" t="n">
        <v>349348.88</v>
      </c>
      <c r="J282" s="24" t="n">
        <v>0</v>
      </c>
      <c r="K282" s="24" t="n">
        <v>-0</v>
      </c>
      <c r="L282" s="24" t="n">
        <v>-0</v>
      </c>
      <c r="M282" s="24"/>
      <c r="N282" s="6" t="s">
        <f>=I282+J282+K282+L282</f>
      </c>
      <c r="O282" s="24"/>
      <c r="P282" s="22"/>
      <c r="Q282" s="22" t="s">
        <v>237</v>
      </c>
    </row>
    <row collapsed="false" customFormat="false" customHeight="false" hidden="false" ht="12.1" outlineLevel="0" r="283">
      <c r="A283" s="33" t="n">
        <v>44158.436446759</v>
      </c>
      <c r="B283" s="34" t="s">
        <v>192</v>
      </c>
      <c r="C283" s="34" t="s">
        <v>291</v>
      </c>
      <c r="D283" s="34" t="s">
        <v>151</v>
      </c>
      <c r="E283" s="34" t="s">
        <v>19</v>
      </c>
      <c r="F283" s="34" t="s">
        <v>21</v>
      </c>
      <c r="G283" s="35" t="n">
        <v>-1</v>
      </c>
      <c r="H283" s="36" t="n">
        <v>965.8</v>
      </c>
      <c r="I283" s="36" t="n">
        <v>965.8</v>
      </c>
      <c r="J283" s="36" t="n">
        <v>0</v>
      </c>
      <c r="K283" s="36" t="n">
        <v>-0.48</v>
      </c>
      <c r="L283" s="36" t="n">
        <v>-0</v>
      </c>
      <c r="M283" s="36"/>
      <c r="N283" s="6" t="s">
        <f>=I283+J283+K283+L283</f>
      </c>
      <c r="O283" s="36"/>
      <c r="P283" s="34"/>
      <c r="Q283" s="34" t="s">
        <v>220</v>
      </c>
    </row>
    <row collapsed="false" customFormat="false" customHeight="false" hidden="false" ht="12.1" outlineLevel="0" r="284">
      <c r="A284" s="33" t="n">
        <v>44158.43681713</v>
      </c>
      <c r="B284" s="34" t="s">
        <v>183</v>
      </c>
      <c r="C284" s="34" t="s">
        <v>276</v>
      </c>
      <c r="D284" s="34" t="s">
        <v>151</v>
      </c>
      <c r="E284" s="34" t="s">
        <v>19</v>
      </c>
      <c r="F284" s="34" t="s">
        <v>21</v>
      </c>
      <c r="G284" s="35" t="n">
        <v>-100</v>
      </c>
      <c r="H284" s="36" t="n">
        <v>5.842</v>
      </c>
      <c r="I284" s="36" t="n">
        <v>584.2</v>
      </c>
      <c r="J284" s="36" t="n">
        <v>0</v>
      </c>
      <c r="K284" s="36" t="n">
        <v>-0</v>
      </c>
      <c r="L284" s="36" t="n">
        <v>-0</v>
      </c>
      <c r="M284" s="36"/>
      <c r="N284" s="6" t="s">
        <f>=I284+J284+K284+L284</f>
      </c>
      <c r="O284" s="36"/>
      <c r="P284" s="34"/>
      <c r="Q284" s="34" t="s">
        <v>220</v>
      </c>
    </row>
    <row collapsed="false" customFormat="false" customHeight="false" hidden="false" ht="12.1" outlineLevel="0" r="285">
      <c r="A285" s="33" t="n">
        <v>44158.437164352</v>
      </c>
      <c r="B285" s="34" t="s">
        <v>199</v>
      </c>
      <c r="C285" s="34" t="s">
        <v>303</v>
      </c>
      <c r="D285" s="34" t="s">
        <v>151</v>
      </c>
      <c r="E285" s="34" t="s">
        <v>19</v>
      </c>
      <c r="F285" s="34" t="s">
        <v>21</v>
      </c>
      <c r="G285" s="35" t="n">
        <v>-100</v>
      </c>
      <c r="H285" s="36" t="n">
        <v>5.206</v>
      </c>
      <c r="I285" s="36" t="n">
        <v>520.6</v>
      </c>
      <c r="J285" s="36" t="n">
        <v>0</v>
      </c>
      <c r="K285" s="36" t="n">
        <v>-0</v>
      </c>
      <c r="L285" s="36" t="n">
        <v>-0</v>
      </c>
      <c r="M285" s="36"/>
      <c r="N285" s="6" t="s">
        <f>=I285+J285+K285+L285</f>
      </c>
      <c r="O285" s="36"/>
      <c r="P285" s="34"/>
      <c r="Q285" s="34" t="s">
        <v>220</v>
      </c>
    </row>
    <row collapsed="false" customFormat="false" customHeight="false" hidden="false" ht="12.1" outlineLevel="0" r="286">
      <c r="A286" s="33" t="n">
        <v>44158.438043981</v>
      </c>
      <c r="B286" s="34" t="s">
        <v>190</v>
      </c>
      <c r="C286" s="34" t="s">
        <v>287</v>
      </c>
      <c r="D286" s="34" t="s">
        <v>151</v>
      </c>
      <c r="E286" s="34" t="s">
        <v>235</v>
      </c>
      <c r="F286" s="34" t="s">
        <v>21</v>
      </c>
      <c r="G286" s="35" t="n">
        <v>-20</v>
      </c>
      <c r="H286" s="36" t="n">
        <v>319.5</v>
      </c>
      <c r="I286" s="36" t="n">
        <v>6390</v>
      </c>
      <c r="J286" s="36" t="n">
        <v>0</v>
      </c>
      <c r="K286" s="36" t="n">
        <v>-3.2</v>
      </c>
      <c r="L286" s="36" t="n">
        <v>-0</v>
      </c>
      <c r="M286" s="36"/>
      <c r="N286" s="6" t="s">
        <f>=I286+J286+K286+L286</f>
      </c>
      <c r="O286" s="36"/>
      <c r="P286" s="34"/>
      <c r="Q286" s="34" t="s">
        <v>220</v>
      </c>
    </row>
    <row collapsed="false" customFormat="false" customHeight="false" hidden="false" ht="12.1" outlineLevel="0" r="287">
      <c r="A287" s="33" t="n">
        <v>44158.438657407</v>
      </c>
      <c r="B287" s="34" t="s">
        <v>187</v>
      </c>
      <c r="C287" s="34" t="s">
        <v>281</v>
      </c>
      <c r="D287" s="34" t="s">
        <v>151</v>
      </c>
      <c r="E287" s="34" t="s">
        <v>235</v>
      </c>
      <c r="F287" s="34" t="s">
        <v>21</v>
      </c>
      <c r="G287" s="35" t="n">
        <v>-1</v>
      </c>
      <c r="H287" s="36" t="n">
        <v>4770</v>
      </c>
      <c r="I287" s="36" t="n">
        <v>4770</v>
      </c>
      <c r="J287" s="36" t="n">
        <v>0</v>
      </c>
      <c r="K287" s="36" t="n">
        <v>-2.39</v>
      </c>
      <c r="L287" s="36" t="n">
        <v>-0</v>
      </c>
      <c r="M287" s="36"/>
      <c r="N287" s="6" t="s">
        <f>=I287+J287+K287+L287</f>
      </c>
      <c r="O287" s="36"/>
      <c r="P287" s="34"/>
      <c r="Q287" s="34" t="s">
        <v>220</v>
      </c>
    </row>
    <row collapsed="false" customFormat="false" customHeight="false" hidden="false" ht="12.1" outlineLevel="0" r="288">
      <c r="A288" s="33" t="n">
        <v>44158.438680556</v>
      </c>
      <c r="B288" s="34" t="s">
        <v>160</v>
      </c>
      <c r="C288" s="34" t="s">
        <v>242</v>
      </c>
      <c r="D288" s="34" t="s">
        <v>151</v>
      </c>
      <c r="E288" s="34" t="s">
        <v>235</v>
      </c>
      <c r="F288" s="34" t="s">
        <v>21</v>
      </c>
      <c r="G288" s="35" t="n">
        <v>-1</v>
      </c>
      <c r="H288" s="36" t="n">
        <v>5020</v>
      </c>
      <c r="I288" s="36" t="n">
        <v>5020</v>
      </c>
      <c r="J288" s="36" t="n">
        <v>0</v>
      </c>
      <c r="K288" s="36" t="n">
        <v>-2.51</v>
      </c>
      <c r="L288" s="36" t="n">
        <v>-0</v>
      </c>
      <c r="M288" s="36"/>
      <c r="N288" s="6" t="s">
        <f>=I288+J288+K288+L288</f>
      </c>
      <c r="O288" s="36"/>
      <c r="P288" s="34"/>
      <c r="Q288" s="34" t="s">
        <v>220</v>
      </c>
    </row>
    <row collapsed="false" customFormat="false" customHeight="false" hidden="false" ht="12.1" outlineLevel="0" r="289">
      <c r="A289" s="33" t="n">
        <v>44158.442581019</v>
      </c>
      <c r="B289" s="34" t="s">
        <v>197</v>
      </c>
      <c r="C289" s="34" t="s">
        <v>301</v>
      </c>
      <c r="D289" s="34" t="s">
        <v>151</v>
      </c>
      <c r="E289" s="34" t="s">
        <v>19</v>
      </c>
      <c r="F289" s="34" t="s">
        <v>47</v>
      </c>
      <c r="G289" s="35" t="n">
        <v>-100</v>
      </c>
      <c r="H289" s="36" t="n">
        <v>0.0892</v>
      </c>
      <c r="I289" s="36" t="n">
        <v>8.92</v>
      </c>
      <c r="J289" s="36" t="n">
        <v>0</v>
      </c>
      <c r="K289" s="36" t="n">
        <v>-0</v>
      </c>
      <c r="L289" s="36" t="n">
        <v>-0</v>
      </c>
      <c r="M289" s="6" t="s">
        <f>=I289+J289+K289+L289</f>
      </c>
      <c r="N289" s="36"/>
      <c r="O289" s="36"/>
      <c r="P289" s="34"/>
      <c r="Q289" s="34" t="s">
        <v>220</v>
      </c>
    </row>
    <row collapsed="false" customFormat="false" customHeight="false" hidden="false" ht="12.1" outlineLevel="0" r="290">
      <c r="A290" s="33" t="n">
        <v>44158.443298611</v>
      </c>
      <c r="B290" s="34" t="s">
        <v>181</v>
      </c>
      <c r="C290" s="34" t="s">
        <v>264</v>
      </c>
      <c r="D290" s="34" t="s">
        <v>151</v>
      </c>
      <c r="E290" s="34" t="s">
        <v>235</v>
      </c>
      <c r="F290" s="34" t="s">
        <v>47</v>
      </c>
      <c r="G290" s="35" t="n">
        <v>-10</v>
      </c>
      <c r="H290" s="36" t="n">
        <v>6.2</v>
      </c>
      <c r="I290" s="36" t="n">
        <v>62</v>
      </c>
      <c r="J290" s="36" t="n">
        <v>0</v>
      </c>
      <c r="K290" s="36" t="n">
        <v>-0.04</v>
      </c>
      <c r="L290" s="36" t="n">
        <v>-0</v>
      </c>
      <c r="M290" s="6" t="s">
        <f>=I290+J290+K290+L290</f>
      </c>
      <c r="N290" s="36"/>
      <c r="O290" s="36"/>
      <c r="P290" s="34"/>
      <c r="Q290" s="34" t="s">
        <v>220</v>
      </c>
    </row>
    <row collapsed="false" customFormat="false" customHeight="false" hidden="false" ht="12.1" outlineLevel="0" r="291">
      <c r="A291" s="33" t="n">
        <v>44158.44431713</v>
      </c>
      <c r="B291" s="34" t="s">
        <v>170</v>
      </c>
      <c r="C291" s="34" t="s">
        <v>253</v>
      </c>
      <c r="D291" s="34" t="s">
        <v>151</v>
      </c>
      <c r="E291" s="34" t="s">
        <v>235</v>
      </c>
      <c r="F291" s="34" t="s">
        <v>47</v>
      </c>
      <c r="G291" s="35" t="n">
        <v>-1</v>
      </c>
      <c r="H291" s="36" t="n">
        <v>276.7</v>
      </c>
      <c r="I291" s="36" t="n">
        <v>276.7</v>
      </c>
      <c r="J291" s="36" t="n">
        <v>0</v>
      </c>
      <c r="K291" s="36" t="n">
        <v>-0.14</v>
      </c>
      <c r="L291" s="36" t="n">
        <v>-0</v>
      </c>
      <c r="M291" s="6" t="s">
        <f>=I291+J291+K291+L291</f>
      </c>
      <c r="N291" s="36"/>
      <c r="O291" s="36"/>
      <c r="P291" s="34"/>
      <c r="Q291" s="34" t="s">
        <v>220</v>
      </c>
    </row>
    <row collapsed="false" customFormat="false" customHeight="false" hidden="false" ht="12.1" outlineLevel="0" r="292">
      <c r="A292" s="33" t="n">
        <v>44158.444976852</v>
      </c>
      <c r="B292" s="34" t="s">
        <v>179</v>
      </c>
      <c r="C292" s="34" t="s">
        <v>262</v>
      </c>
      <c r="D292" s="34" t="s">
        <v>151</v>
      </c>
      <c r="E292" s="34" t="s">
        <v>235</v>
      </c>
      <c r="F292" s="34" t="s">
        <v>47</v>
      </c>
      <c r="G292" s="35" t="n">
        <v>-1</v>
      </c>
      <c r="H292" s="36" t="n">
        <v>212</v>
      </c>
      <c r="I292" s="36" t="n">
        <v>212</v>
      </c>
      <c r="J292" s="36" t="n">
        <v>0</v>
      </c>
      <c r="K292" s="36" t="n">
        <v>-0.11</v>
      </c>
      <c r="L292" s="36" t="n">
        <v>-0</v>
      </c>
      <c r="M292" s="6" t="s">
        <f>=I292+J292+K292+L292</f>
      </c>
      <c r="N292" s="36"/>
      <c r="O292" s="36"/>
      <c r="P292" s="34"/>
      <c r="Q292" s="34" t="s">
        <v>220</v>
      </c>
    </row>
    <row collapsed="false" customFormat="false" customHeight="false" hidden="false" ht="12.1" outlineLevel="0" r="293">
      <c r="A293" s="33" t="n">
        <v>44158.449201389</v>
      </c>
      <c r="B293" s="34" t="s">
        <v>188</v>
      </c>
      <c r="C293" s="34" t="s">
        <v>282</v>
      </c>
      <c r="D293" s="34" t="s">
        <v>151</v>
      </c>
      <c r="E293" s="34" t="s">
        <v>235</v>
      </c>
      <c r="F293" s="34" t="s">
        <v>21</v>
      </c>
      <c r="G293" s="35" t="n">
        <v>-100</v>
      </c>
      <c r="H293" s="36" t="n">
        <v>27.55</v>
      </c>
      <c r="I293" s="36" t="n">
        <v>2755</v>
      </c>
      <c r="J293" s="36" t="n">
        <v>0</v>
      </c>
      <c r="K293" s="36" t="n">
        <v>-1.38</v>
      </c>
      <c r="L293" s="36" t="n">
        <v>-0</v>
      </c>
      <c r="M293" s="36"/>
      <c r="N293" s="6" t="s">
        <f>=I293+J293+K293+L293</f>
      </c>
      <c r="O293" s="36"/>
      <c r="P293" s="34"/>
      <c r="Q293" s="34" t="s">
        <v>220</v>
      </c>
    </row>
    <row collapsed="false" customFormat="false" customHeight="false" hidden="false" ht="12.1" outlineLevel="0" r="294">
      <c r="A294" s="33" t="n">
        <v>44158.450856481</v>
      </c>
      <c r="B294" s="34" t="s">
        <v>198</v>
      </c>
      <c r="C294" s="34" t="s">
        <v>302</v>
      </c>
      <c r="D294" s="34" t="s">
        <v>151</v>
      </c>
      <c r="E294" s="34" t="s">
        <v>19</v>
      </c>
      <c r="F294" s="34" t="s">
        <v>47</v>
      </c>
      <c r="G294" s="35" t="n">
        <v>-100</v>
      </c>
      <c r="H294" s="36" t="n">
        <v>0.0778</v>
      </c>
      <c r="I294" s="36" t="n">
        <v>7.78</v>
      </c>
      <c r="J294" s="36" t="n">
        <v>0</v>
      </c>
      <c r="K294" s="36" t="n">
        <v>-0</v>
      </c>
      <c r="L294" s="36" t="n">
        <v>-0</v>
      </c>
      <c r="M294" s="6" t="s">
        <f>=I294+J294+K294+L294</f>
      </c>
      <c r="N294" s="36"/>
      <c r="O294" s="36"/>
      <c r="P294" s="34"/>
      <c r="Q294" s="34" t="s">
        <v>220</v>
      </c>
    </row>
    <row collapsed="false" customFormat="false" customHeight="false" hidden="false" ht="12.1" outlineLevel="0" r="295">
      <c r="A295" s="33" t="n">
        <v>44158.451585648</v>
      </c>
      <c r="B295" s="34" t="s">
        <v>197</v>
      </c>
      <c r="C295" s="34" t="s">
        <v>301</v>
      </c>
      <c r="D295" s="34" t="s">
        <v>151</v>
      </c>
      <c r="E295" s="34" t="s">
        <v>19</v>
      </c>
      <c r="F295" s="34" t="s">
        <v>47</v>
      </c>
      <c r="G295" s="35" t="n">
        <v>-949</v>
      </c>
      <c r="H295" s="36" t="n">
        <v>0.0891</v>
      </c>
      <c r="I295" s="36" t="n">
        <v>84.56</v>
      </c>
      <c r="J295" s="36" t="n">
        <v>0</v>
      </c>
      <c r="K295" s="36" t="n">
        <v>-0</v>
      </c>
      <c r="L295" s="36" t="n">
        <v>-0</v>
      </c>
      <c r="M295" s="6" t="s">
        <f>=I295+J295+K295+L295</f>
      </c>
      <c r="N295" s="36"/>
      <c r="O295" s="36"/>
      <c r="P295" s="34"/>
      <c r="Q295" s="34" t="s">
        <v>315</v>
      </c>
    </row>
    <row collapsed="false" customFormat="false" customHeight="false" hidden="false" ht="12.1" outlineLevel="0" r="296">
      <c r="A296" s="33" t="n">
        <v>44158.453923611</v>
      </c>
      <c r="B296" s="34" t="s">
        <v>183</v>
      </c>
      <c r="C296" s="34" t="s">
        <v>276</v>
      </c>
      <c r="D296" s="34" t="s">
        <v>151</v>
      </c>
      <c r="E296" s="34" t="s">
        <v>19</v>
      </c>
      <c r="F296" s="34" t="s">
        <v>21</v>
      </c>
      <c r="G296" s="35" t="n">
        <v>-116</v>
      </c>
      <c r="H296" s="36" t="n">
        <v>5.838</v>
      </c>
      <c r="I296" s="36" t="n">
        <v>677.21</v>
      </c>
      <c r="J296" s="36" t="n">
        <v>0</v>
      </c>
      <c r="K296" s="36" t="n">
        <v>-0</v>
      </c>
      <c r="L296" s="36" t="n">
        <v>-0</v>
      </c>
      <c r="M296" s="36"/>
      <c r="N296" s="6" t="s">
        <f>=I296+J296+K296+L296</f>
      </c>
      <c r="O296" s="36"/>
      <c r="P296" s="34"/>
      <c r="Q296" s="34" t="s">
        <v>315</v>
      </c>
    </row>
    <row collapsed="false" customFormat="false" customHeight="false" hidden="false" ht="12.1" outlineLevel="0" r="297">
      <c r="A297" s="33" t="n">
        <v>44158.46125</v>
      </c>
      <c r="B297" s="34" t="s">
        <v>184</v>
      </c>
      <c r="C297" s="34" t="s">
        <v>277</v>
      </c>
      <c r="D297" s="34" t="s">
        <v>151</v>
      </c>
      <c r="E297" s="34" t="s">
        <v>19</v>
      </c>
      <c r="F297" s="34" t="s">
        <v>44</v>
      </c>
      <c r="G297" s="35" t="n">
        <v>-300</v>
      </c>
      <c r="H297" s="36" t="n">
        <v>0.1041</v>
      </c>
      <c r="I297" s="36" t="n">
        <v>31.23</v>
      </c>
      <c r="J297" s="36" t="n">
        <v>0</v>
      </c>
      <c r="K297" s="36" t="n">
        <v>-0</v>
      </c>
      <c r="L297" s="36" t="n">
        <v>-0</v>
      </c>
      <c r="M297" s="36"/>
      <c r="N297" s="36"/>
      <c r="O297" s="6" t="s">
        <f>=I297+J297+K297+L297</f>
      </c>
      <c r="P297" s="34"/>
      <c r="Q297" s="34" t="s">
        <v>220</v>
      </c>
    </row>
    <row collapsed="false" customFormat="false" customHeight="false" hidden="false" ht="12.1" outlineLevel="0" r="298">
      <c r="A298" s="33" t="n">
        <v>44158.465636574</v>
      </c>
      <c r="B298" s="34" t="s">
        <v>189</v>
      </c>
      <c r="C298" s="34" t="s">
        <v>284</v>
      </c>
      <c r="D298" s="34" t="s">
        <v>151</v>
      </c>
      <c r="E298" s="34" t="s">
        <v>235</v>
      </c>
      <c r="F298" s="34" t="s">
        <v>47</v>
      </c>
      <c r="G298" s="35" t="n">
        <v>-2</v>
      </c>
      <c r="H298" s="36" t="n">
        <v>205</v>
      </c>
      <c r="I298" s="36" t="n">
        <v>410</v>
      </c>
      <c r="J298" s="36" t="n">
        <v>0</v>
      </c>
      <c r="K298" s="36" t="n">
        <v>-0.21</v>
      </c>
      <c r="L298" s="36" t="n">
        <v>-0</v>
      </c>
      <c r="M298" s="6" t="s">
        <f>=I298+J298+K298+L298</f>
      </c>
      <c r="N298" s="36"/>
      <c r="O298" s="36"/>
      <c r="P298" s="34"/>
      <c r="Q298" s="34" t="s">
        <v>220</v>
      </c>
    </row>
    <row collapsed="false" customFormat="false" customHeight="false" hidden="false" ht="12.1" outlineLevel="0" r="299">
      <c r="A299" s="33" t="n">
        <v>44158.47037037</v>
      </c>
      <c r="B299" s="34" t="s">
        <v>35</v>
      </c>
      <c r="C299" s="34" t="s">
        <v>316</v>
      </c>
      <c r="D299" s="34" t="s">
        <v>151</v>
      </c>
      <c r="E299" s="34" t="s">
        <v>19</v>
      </c>
      <c r="F299" s="34" t="s">
        <v>21</v>
      </c>
      <c r="G299" s="35" t="n">
        <v>-1</v>
      </c>
      <c r="H299" s="36" t="n">
        <v>4148</v>
      </c>
      <c r="I299" s="36" t="n">
        <v>4148</v>
      </c>
      <c r="J299" s="36" t="n">
        <v>0</v>
      </c>
      <c r="K299" s="36" t="n">
        <v>-12.44</v>
      </c>
      <c r="L299" s="36" t="n">
        <v>-0</v>
      </c>
      <c r="M299" s="36"/>
      <c r="N299" s="6" t="s">
        <f>=I299+J299+K299+L299</f>
      </c>
      <c r="O299" s="36"/>
      <c r="P299" s="34"/>
      <c r="Q299" s="34" t="s">
        <v>315</v>
      </c>
    </row>
    <row collapsed="false" customFormat="false" customHeight="false" hidden="false" ht="12.1" outlineLevel="0" r="300">
      <c r="A300" s="33" t="n">
        <v>44158.480671296</v>
      </c>
      <c r="B300" s="34" t="s">
        <v>169</v>
      </c>
      <c r="C300" s="34" t="s">
        <v>252</v>
      </c>
      <c r="D300" s="34" t="s">
        <v>151</v>
      </c>
      <c r="E300" s="34" t="s">
        <v>235</v>
      </c>
      <c r="F300" s="34" t="s">
        <v>47</v>
      </c>
      <c r="G300" s="35" t="n">
        <v>-1</v>
      </c>
      <c r="H300" s="36" t="n">
        <v>53.14</v>
      </c>
      <c r="I300" s="36" t="n">
        <v>53.14</v>
      </c>
      <c r="J300" s="36" t="n">
        <v>0</v>
      </c>
      <c r="K300" s="36" t="n">
        <v>-0.03</v>
      </c>
      <c r="L300" s="36" t="n">
        <v>-0</v>
      </c>
      <c r="M300" s="6" t="s">
        <f>=I300+J300+K300+L300</f>
      </c>
      <c r="N300" s="36"/>
      <c r="O300" s="36"/>
      <c r="P300" s="34"/>
      <c r="Q300" s="34" t="s">
        <v>220</v>
      </c>
    </row>
    <row collapsed="false" customFormat="false" customHeight="false" hidden="false" ht="12.1" outlineLevel="0" r="301">
      <c r="A301" s="33" t="n">
        <v>44158.488356481</v>
      </c>
      <c r="B301" s="34" t="s">
        <v>221</v>
      </c>
      <c r="C301" s="34" t="s">
        <v>222</v>
      </c>
      <c r="D301" s="34" t="s">
        <v>151</v>
      </c>
      <c r="E301" s="34" t="s">
        <v>223</v>
      </c>
      <c r="F301" s="34" t="s">
        <v>21</v>
      </c>
      <c r="G301" s="35" t="n">
        <v>-5000</v>
      </c>
      <c r="H301" s="36" t="n">
        <v>75.838</v>
      </c>
      <c r="I301" s="36" t="n">
        <v>379190</v>
      </c>
      <c r="J301" s="36" t="n">
        <v>0</v>
      </c>
      <c r="K301" s="36" t="n">
        <v>-132.68</v>
      </c>
      <c r="L301" s="36" t="n">
        <v>-0</v>
      </c>
      <c r="M301" s="36"/>
      <c r="N301" s="6" t="s">
        <f>=I301+J301+K301+L301</f>
      </c>
      <c r="O301" s="36"/>
      <c r="P301" s="34"/>
      <c r="Q301" s="34" t="s">
        <v>220</v>
      </c>
    </row>
    <row collapsed="false" customFormat="false" customHeight="false" hidden="false" ht="12.1" outlineLevel="0" r="302">
      <c r="A302" s="33" t="n">
        <v>44158.49037037</v>
      </c>
      <c r="B302" s="34" t="s">
        <v>194</v>
      </c>
      <c r="C302" s="34" t="s">
        <v>297</v>
      </c>
      <c r="D302" s="34" t="s">
        <v>151</v>
      </c>
      <c r="E302" s="34" t="s">
        <v>235</v>
      </c>
      <c r="F302" s="34" t="s">
        <v>47</v>
      </c>
      <c r="G302" s="35" t="n">
        <v>-2</v>
      </c>
      <c r="H302" s="36" t="n">
        <v>90.7</v>
      </c>
      <c r="I302" s="36" t="n">
        <v>181.4</v>
      </c>
      <c r="J302" s="36" t="n">
        <v>0</v>
      </c>
      <c r="K302" s="36" t="n">
        <v>-0.07</v>
      </c>
      <c r="L302" s="36" t="n">
        <v>-0</v>
      </c>
      <c r="M302" s="6" t="s">
        <f>=I302+J302+K302+L302</f>
      </c>
      <c r="N302" s="36"/>
      <c r="O302" s="36"/>
      <c r="P302" s="34"/>
      <c r="Q302" s="34" t="s">
        <v>220</v>
      </c>
    </row>
    <row collapsed="false" customFormat="false" customHeight="false" hidden="false" ht="12.1" outlineLevel="0" r="303">
      <c r="A303" s="33" t="n">
        <v>44158.490752315</v>
      </c>
      <c r="B303" s="34" t="s">
        <v>199</v>
      </c>
      <c r="C303" s="34" t="s">
        <v>303</v>
      </c>
      <c r="D303" s="34" t="s">
        <v>151</v>
      </c>
      <c r="E303" s="34" t="s">
        <v>19</v>
      </c>
      <c r="F303" s="34" t="s">
        <v>21</v>
      </c>
      <c r="G303" s="35" t="n">
        <v>-20</v>
      </c>
      <c r="H303" s="36" t="n">
        <v>5.214</v>
      </c>
      <c r="I303" s="36" t="n">
        <v>104.28</v>
      </c>
      <c r="J303" s="36" t="n">
        <v>0</v>
      </c>
      <c r="K303" s="36" t="n">
        <v>-0</v>
      </c>
      <c r="L303" s="36" t="n">
        <v>-0</v>
      </c>
      <c r="M303" s="36"/>
      <c r="N303" s="6" t="s">
        <f>=I303+J303+K303+L303</f>
      </c>
      <c r="O303" s="36"/>
      <c r="P303" s="34"/>
      <c r="Q303" s="34" t="s">
        <v>315</v>
      </c>
    </row>
    <row collapsed="false" customFormat="false" customHeight="false" hidden="false" ht="12.1" outlineLevel="0" r="304">
      <c r="A304" s="33" t="n">
        <v>44158.50068287</v>
      </c>
      <c r="B304" s="34" t="s">
        <v>168</v>
      </c>
      <c r="C304" s="34" t="s">
        <v>251</v>
      </c>
      <c r="D304" s="34" t="s">
        <v>151</v>
      </c>
      <c r="E304" s="34" t="s">
        <v>235</v>
      </c>
      <c r="F304" s="34" t="s">
        <v>47</v>
      </c>
      <c r="G304" s="35" t="n">
        <v>-4</v>
      </c>
      <c r="H304" s="36" t="n">
        <v>117.8</v>
      </c>
      <c r="I304" s="36" t="n">
        <v>471.2</v>
      </c>
      <c r="J304" s="36" t="n">
        <v>0</v>
      </c>
      <c r="K304" s="36" t="n">
        <v>-0.12</v>
      </c>
      <c r="L304" s="36" t="n">
        <v>-0</v>
      </c>
      <c r="M304" s="6" t="s">
        <f>=I304+J304+K304+L304</f>
      </c>
      <c r="N304" s="36"/>
      <c r="O304" s="36"/>
      <c r="P304" s="34"/>
      <c r="Q304" s="34" t="s">
        <v>220</v>
      </c>
    </row>
    <row collapsed="false" customFormat="false" customHeight="false" hidden="false" ht="12.1" outlineLevel="0" r="305">
      <c r="A305" s="33" t="n">
        <v>44158.502858796</v>
      </c>
      <c r="B305" s="34" t="s">
        <v>195</v>
      </c>
      <c r="C305" s="34" t="s">
        <v>299</v>
      </c>
      <c r="D305" s="34" t="s">
        <v>151</v>
      </c>
      <c r="E305" s="34" t="s">
        <v>235</v>
      </c>
      <c r="F305" s="34" t="s">
        <v>47</v>
      </c>
      <c r="G305" s="35" t="n">
        <v>-2</v>
      </c>
      <c r="H305" s="36" t="n">
        <v>171</v>
      </c>
      <c r="I305" s="36" t="n">
        <v>342</v>
      </c>
      <c r="J305" s="36" t="n">
        <v>0</v>
      </c>
      <c r="K305" s="36" t="n">
        <v>-0.09</v>
      </c>
      <c r="L305" s="36" t="n">
        <v>-0</v>
      </c>
      <c r="M305" s="6" t="s">
        <f>=I305+J305+K305+L305</f>
      </c>
      <c r="N305" s="36"/>
      <c r="O305" s="36"/>
      <c r="P305" s="34"/>
      <c r="Q305" s="34" t="s">
        <v>220</v>
      </c>
    </row>
    <row collapsed="false" customFormat="false" customHeight="false" hidden="false" ht="12.1" outlineLevel="0" r="306">
      <c r="A306" s="33" t="n">
        <v>44158.506944444</v>
      </c>
      <c r="B306" s="34" t="s">
        <v>172</v>
      </c>
      <c r="C306" s="34" t="s">
        <v>255</v>
      </c>
      <c r="D306" s="34" t="s">
        <v>151</v>
      </c>
      <c r="E306" s="34" t="s">
        <v>235</v>
      </c>
      <c r="F306" s="34" t="s">
        <v>47</v>
      </c>
      <c r="G306" s="35" t="n">
        <v>-1</v>
      </c>
      <c r="H306" s="36" t="n">
        <v>142.3</v>
      </c>
      <c r="I306" s="36" t="n">
        <v>142.3</v>
      </c>
      <c r="J306" s="36" t="n">
        <v>0</v>
      </c>
      <c r="K306" s="36" t="n">
        <v>-0.04</v>
      </c>
      <c r="L306" s="36" t="n">
        <v>-0</v>
      </c>
      <c r="M306" s="6" t="s">
        <f>=I306+J306+K306+L306</f>
      </c>
      <c r="N306" s="36"/>
      <c r="O306" s="36"/>
      <c r="P306" s="34"/>
      <c r="Q306" s="34" t="s">
        <v>220</v>
      </c>
    </row>
    <row collapsed="false" customFormat="false" customHeight="false" hidden="false" ht="12.1" outlineLevel="0" r="307">
      <c r="A307" s="33" t="n">
        <v>44158.516724537</v>
      </c>
      <c r="B307" s="34" t="s">
        <v>318</v>
      </c>
      <c r="C307" s="34" t="s">
        <v>319</v>
      </c>
      <c r="D307" s="34" t="s">
        <v>151</v>
      </c>
      <c r="E307" s="34" t="s">
        <v>223</v>
      </c>
      <c r="F307" s="34" t="s">
        <v>21</v>
      </c>
      <c r="G307" s="35" t="n">
        <v>-1338</v>
      </c>
      <c r="H307" s="36" t="n">
        <v>90.020840807175</v>
      </c>
      <c r="I307" s="36" t="n">
        <v>120447.89</v>
      </c>
      <c r="J307" s="36" t="n">
        <v>0</v>
      </c>
      <c r="K307" s="36" t="n">
        <v>-30.11</v>
      </c>
      <c r="L307" s="36" t="n">
        <v>-0</v>
      </c>
      <c r="M307" s="36"/>
      <c r="N307" s="6" t="s">
        <f>=I307+J307+K307+L307</f>
      </c>
      <c r="O307" s="36"/>
      <c r="P307" s="34"/>
      <c r="Q307" s="34" t="s">
        <v>220</v>
      </c>
    </row>
    <row collapsed="false" customFormat="false" customHeight="false" hidden="false" ht="12.1" outlineLevel="0" r="308">
      <c r="A308" s="33" t="n">
        <v>44158.529479167</v>
      </c>
      <c r="B308" s="34" t="s">
        <v>196</v>
      </c>
      <c r="C308" s="34" t="s">
        <v>300</v>
      </c>
      <c r="D308" s="34" t="s">
        <v>151</v>
      </c>
      <c r="E308" s="34" t="s">
        <v>235</v>
      </c>
      <c r="F308" s="34" t="s">
        <v>47</v>
      </c>
      <c r="G308" s="35" t="n">
        <v>-2</v>
      </c>
      <c r="H308" s="36" t="n">
        <v>36.62</v>
      </c>
      <c r="I308" s="36" t="n">
        <v>73.24</v>
      </c>
      <c r="J308" s="36" t="n">
        <v>0</v>
      </c>
      <c r="K308" s="36" t="n">
        <v>-0.02</v>
      </c>
      <c r="L308" s="36" t="n">
        <v>-0</v>
      </c>
      <c r="M308" s="6" t="s">
        <f>=I308+J308+K308+L308</f>
      </c>
      <c r="N308" s="36"/>
      <c r="O308" s="36"/>
      <c r="P308" s="34"/>
      <c r="Q308" s="34" t="s">
        <v>220</v>
      </c>
    </row>
    <row collapsed="false" customFormat="false" customHeight="false" hidden="false" ht="12.1" outlineLevel="0" r="309">
      <c r="A309" s="33" t="n">
        <v>44158.533229167</v>
      </c>
      <c r="B309" s="34" t="s">
        <v>182</v>
      </c>
      <c r="C309" s="34" t="s">
        <v>275</v>
      </c>
      <c r="D309" s="34" t="s">
        <v>151</v>
      </c>
      <c r="E309" s="34" t="s">
        <v>19</v>
      </c>
      <c r="F309" s="34" t="s">
        <v>47</v>
      </c>
      <c r="G309" s="35" t="n">
        <v>-300</v>
      </c>
      <c r="H309" s="36" t="n">
        <v>0.1061</v>
      </c>
      <c r="I309" s="36" t="n">
        <v>31.83</v>
      </c>
      <c r="J309" s="36" t="n">
        <v>0</v>
      </c>
      <c r="K309" s="36" t="n">
        <v>-0</v>
      </c>
      <c r="L309" s="36" t="n">
        <v>-0</v>
      </c>
      <c r="M309" s="6" t="s">
        <f>=I309+J309+K309+L309</f>
      </c>
      <c r="N309" s="36"/>
      <c r="O309" s="36"/>
      <c r="P309" s="34"/>
      <c r="Q309" s="34" t="s">
        <v>220</v>
      </c>
    </row>
    <row collapsed="false" customFormat="false" customHeight="false" hidden="false" ht="12.1" outlineLevel="0" r="310">
      <c r="A310" s="33" t="n">
        <v>44158.534525463</v>
      </c>
      <c r="B310" s="34" t="s">
        <v>193</v>
      </c>
      <c r="C310" s="34" t="s">
        <v>296</v>
      </c>
      <c r="D310" s="34" t="s">
        <v>151</v>
      </c>
      <c r="E310" s="34" t="s">
        <v>235</v>
      </c>
      <c r="F310" s="34" t="s">
        <v>47</v>
      </c>
      <c r="G310" s="35" t="n">
        <v>-3</v>
      </c>
      <c r="H310" s="36" t="n">
        <v>45.6</v>
      </c>
      <c r="I310" s="36" t="n">
        <v>136.8</v>
      </c>
      <c r="J310" s="36" t="n">
        <v>0</v>
      </c>
      <c r="K310" s="36" t="n">
        <v>-0.03</v>
      </c>
      <c r="L310" s="36" t="n">
        <v>-0</v>
      </c>
      <c r="M310" s="6" t="s">
        <f>=I310+J310+K310+L310</f>
      </c>
      <c r="N310" s="36"/>
      <c r="O310" s="36"/>
      <c r="P310" s="34"/>
      <c r="Q310" s="34" t="s">
        <v>220</v>
      </c>
    </row>
    <row collapsed="false" customFormat="false" customHeight="false" hidden="false" ht="12.1" outlineLevel="0" r="311">
      <c r="A311" s="33" t="n">
        <v>44158.535104167</v>
      </c>
      <c r="B311" s="34" t="s">
        <v>202</v>
      </c>
      <c r="C311" s="34" t="s">
        <v>309</v>
      </c>
      <c r="D311" s="34" t="s">
        <v>151</v>
      </c>
      <c r="E311" s="34" t="s">
        <v>235</v>
      </c>
      <c r="F311" s="34" t="s">
        <v>47</v>
      </c>
      <c r="G311" s="35" t="n">
        <v>-10</v>
      </c>
      <c r="H311" s="36" t="n">
        <v>23.67</v>
      </c>
      <c r="I311" s="36" t="n">
        <v>236.7</v>
      </c>
      <c r="J311" s="36" t="n">
        <v>0</v>
      </c>
      <c r="K311" s="36" t="n">
        <v>-0.08</v>
      </c>
      <c r="L311" s="36" t="n">
        <v>-0</v>
      </c>
      <c r="M311" s="6" t="s">
        <f>=I311+J311+K311+L311</f>
      </c>
      <c r="N311" s="36"/>
      <c r="O311" s="36"/>
      <c r="P311" s="34"/>
      <c r="Q311" s="34" t="s">
        <v>220</v>
      </c>
    </row>
    <row collapsed="false" customFormat="false" customHeight="false" hidden="false" ht="12.1" outlineLevel="0" r="312">
      <c r="A312" s="33" t="n">
        <v>44158.535925926</v>
      </c>
      <c r="B312" s="34" t="s">
        <v>171</v>
      </c>
      <c r="C312" s="34" t="s">
        <v>254</v>
      </c>
      <c r="D312" s="34" t="s">
        <v>151</v>
      </c>
      <c r="E312" s="34" t="s">
        <v>235</v>
      </c>
      <c r="F312" s="34" t="s">
        <v>47</v>
      </c>
      <c r="G312" s="35" t="n">
        <v>-1</v>
      </c>
      <c r="H312" s="36" t="n">
        <v>229.27</v>
      </c>
      <c r="I312" s="36" t="n">
        <v>229.27</v>
      </c>
      <c r="J312" s="36" t="n">
        <v>0</v>
      </c>
      <c r="K312" s="36" t="n">
        <v>-0.06</v>
      </c>
      <c r="L312" s="36" t="n">
        <v>-0</v>
      </c>
      <c r="M312" s="6" t="s">
        <f>=I312+J312+K312+L312</f>
      </c>
      <c r="N312" s="36"/>
      <c r="O312" s="36"/>
      <c r="P312" s="34"/>
      <c r="Q312" s="34" t="s">
        <v>220</v>
      </c>
    </row>
    <row collapsed="false" customFormat="false" customHeight="false" hidden="false" ht="12.1" outlineLevel="0" r="313">
      <c r="A313" s="33" t="n">
        <v>44158.536111111</v>
      </c>
      <c r="B313" s="34" t="s">
        <v>167</v>
      </c>
      <c r="C313" s="34" t="s">
        <v>250</v>
      </c>
      <c r="D313" s="34" t="s">
        <v>151</v>
      </c>
      <c r="E313" s="34" t="s">
        <v>235</v>
      </c>
      <c r="F313" s="34" t="s">
        <v>47</v>
      </c>
      <c r="G313" s="35" t="n">
        <v>-1</v>
      </c>
      <c r="H313" s="36" t="n">
        <v>271.3</v>
      </c>
      <c r="I313" s="36" t="n">
        <v>271.3</v>
      </c>
      <c r="J313" s="36" t="n">
        <v>0</v>
      </c>
      <c r="K313" s="36" t="n">
        <v>-0.07</v>
      </c>
      <c r="L313" s="36" t="n">
        <v>-0</v>
      </c>
      <c r="M313" s="6" t="s">
        <f>=I313+J313+K313+L313</f>
      </c>
      <c r="N313" s="36"/>
      <c r="O313" s="36"/>
      <c r="P313" s="34"/>
      <c r="Q313" s="34" t="s">
        <v>220</v>
      </c>
    </row>
    <row collapsed="false" customFormat="false" customHeight="false" hidden="false" ht="12.1" outlineLevel="0" r="314">
      <c r="A314" s="33" t="n">
        <v>44158.537604167</v>
      </c>
      <c r="B314" s="34" t="s">
        <v>175</v>
      </c>
      <c r="C314" s="34" t="s">
        <v>258</v>
      </c>
      <c r="D314" s="34" t="s">
        <v>151</v>
      </c>
      <c r="E314" s="34" t="s">
        <v>235</v>
      </c>
      <c r="F314" s="34" t="s">
        <v>47</v>
      </c>
      <c r="G314" s="35" t="n">
        <v>-1</v>
      </c>
      <c r="H314" s="36" t="n">
        <v>168.07</v>
      </c>
      <c r="I314" s="36" t="n">
        <v>168.07</v>
      </c>
      <c r="J314" s="36" t="n">
        <v>0</v>
      </c>
      <c r="K314" s="36" t="n">
        <v>-0.04</v>
      </c>
      <c r="L314" s="36" t="n">
        <v>-0</v>
      </c>
      <c r="M314" s="6" t="s">
        <f>=I314+J314+K314+L314</f>
      </c>
      <c r="N314" s="36"/>
      <c r="O314" s="36"/>
      <c r="P314" s="34"/>
      <c r="Q314" s="34" t="s">
        <v>220</v>
      </c>
    </row>
    <row collapsed="false" customFormat="false" customHeight="false" hidden="false" ht="12.1" outlineLevel="0" r="315">
      <c r="A315" s="21" t="n">
        <v>44158.544988426</v>
      </c>
      <c r="B315" s="22" t="s">
        <v>219</v>
      </c>
      <c r="C315" s="22" t="s">
        <v>65</v>
      </c>
      <c r="D315" s="22" t="s">
        <v>219</v>
      </c>
      <c r="E315" s="22" t="s">
        <v>219</v>
      </c>
      <c r="F315" s="22" t="s">
        <v>47</v>
      </c>
      <c r="G315" s="23" t="n">
        <v>1</v>
      </c>
      <c r="H315" s="24" t="n">
        <v>1</v>
      </c>
      <c r="I315" s="24" t="n">
        <v>107.88</v>
      </c>
      <c r="J315" s="24" t="n">
        <v>0</v>
      </c>
      <c r="K315" s="24" t="n">
        <v>-0</v>
      </c>
      <c r="L315" s="24" t="n">
        <v>-0</v>
      </c>
      <c r="M315" s="6" t="s">
        <f>=I315+J315+K315+L315</f>
      </c>
      <c r="N315" s="24"/>
      <c r="O315" s="24"/>
      <c r="P315" s="22"/>
      <c r="Q315" s="22" t="s">
        <v>220</v>
      </c>
    </row>
    <row collapsed="false" customFormat="false" customHeight="false" hidden="false" ht="12.1" outlineLevel="0" r="316">
      <c r="A316" s="33" t="n">
        <v>44158.55462963</v>
      </c>
      <c r="B316" s="34" t="s">
        <v>203</v>
      </c>
      <c r="C316" s="34" t="s">
        <v>314</v>
      </c>
      <c r="D316" s="34" t="s">
        <v>151</v>
      </c>
      <c r="E316" s="34" t="s">
        <v>235</v>
      </c>
      <c r="F316" s="34" t="s">
        <v>47</v>
      </c>
      <c r="G316" s="35" t="n">
        <v>-1</v>
      </c>
      <c r="H316" s="36" t="n">
        <v>491.23</v>
      </c>
      <c r="I316" s="36" t="n">
        <v>491.23</v>
      </c>
      <c r="J316" s="36" t="n">
        <v>0</v>
      </c>
      <c r="K316" s="36" t="n">
        <v>-0.12</v>
      </c>
      <c r="L316" s="36" t="n">
        <v>-0</v>
      </c>
      <c r="M316" s="6" t="s">
        <f>=I316+J316+K316+L316</f>
      </c>
      <c r="N316" s="36"/>
      <c r="O316" s="36"/>
      <c r="P316" s="34"/>
      <c r="Q316" s="34" t="s">
        <v>220</v>
      </c>
    </row>
    <row collapsed="false" customFormat="false" customHeight="false" hidden="false" ht="12.1" outlineLevel="0" r="317">
      <c r="A317" s="21" t="n">
        <v>44158.55525463</v>
      </c>
      <c r="B317" s="22" t="s">
        <v>219</v>
      </c>
      <c r="C317" s="22" t="s">
        <v>65</v>
      </c>
      <c r="D317" s="22" t="s">
        <v>219</v>
      </c>
      <c r="E317" s="22" t="s">
        <v>219</v>
      </c>
      <c r="F317" s="22" t="s">
        <v>21</v>
      </c>
      <c r="G317" s="23" t="n">
        <v>2</v>
      </c>
      <c r="H317" s="24" t="n">
        <v>1</v>
      </c>
      <c r="I317" s="24" t="n">
        <v>164.99</v>
      </c>
      <c r="J317" s="24" t="n">
        <v>0</v>
      </c>
      <c r="K317" s="24" t="n">
        <v>-0</v>
      </c>
      <c r="L317" s="24" t="n">
        <v>-0</v>
      </c>
      <c r="M317" s="24"/>
      <c r="N317" s="6" t="s">
        <f>=I317+J317+K317+L317</f>
      </c>
      <c r="O317" s="24"/>
      <c r="P317" s="22"/>
      <c r="Q317" s="22" t="s">
        <v>220</v>
      </c>
    </row>
    <row collapsed="false" customFormat="false" customHeight="false" hidden="false" ht="12.1" outlineLevel="0" r="318">
      <c r="A318" s="33" t="n">
        <v>44158.558194444</v>
      </c>
      <c r="B318" s="34" t="s">
        <v>173</v>
      </c>
      <c r="C318" s="34" t="s">
        <v>256</v>
      </c>
      <c r="D318" s="34" t="s">
        <v>151</v>
      </c>
      <c r="E318" s="34" t="s">
        <v>235</v>
      </c>
      <c r="F318" s="34" t="s">
        <v>47</v>
      </c>
      <c r="G318" s="35" t="n">
        <v>-1</v>
      </c>
      <c r="H318" s="36" t="n">
        <v>97.17</v>
      </c>
      <c r="I318" s="36" t="n">
        <v>97.17</v>
      </c>
      <c r="J318" s="36" t="n">
        <v>0</v>
      </c>
      <c r="K318" s="36" t="n">
        <v>-0.02</v>
      </c>
      <c r="L318" s="36" t="n">
        <v>-0</v>
      </c>
      <c r="M318" s="6" t="s">
        <f>=I318+J318+K318+L318</f>
      </c>
      <c r="N318" s="36"/>
      <c r="O318" s="36"/>
      <c r="P318" s="34"/>
      <c r="Q318" s="34" t="s">
        <v>220</v>
      </c>
    </row>
    <row collapsed="false" customFormat="false" customHeight="false" hidden="false" ht="12.1" outlineLevel="0" r="319">
      <c r="A319" s="25" t="n">
        <v>44158.562152778</v>
      </c>
      <c r="B319" s="26" t="s">
        <v>224</v>
      </c>
      <c r="C319" s="26" t="s">
        <v>66</v>
      </c>
      <c r="D319" s="26" t="s">
        <v>224</v>
      </c>
      <c r="E319" s="26" t="s">
        <v>224</v>
      </c>
      <c r="F319" s="26" t="s">
        <v>44</v>
      </c>
      <c r="G319" s="27" t="n">
        <v>1</v>
      </c>
      <c r="H319" s="28" t="n">
        <v>-0.6</v>
      </c>
      <c r="I319" s="28" t="n">
        <v>-0.6</v>
      </c>
      <c r="J319" s="28" t="n">
        <v>0</v>
      </c>
      <c r="K319" s="28" t="n">
        <v>-0</v>
      </c>
      <c r="L319" s="28" t="n">
        <v>-0</v>
      </c>
      <c r="M319" s="28"/>
      <c r="N319" s="28"/>
      <c r="O319" s="6" t="s">
        <f>=I319+J319+K319+L319</f>
      </c>
      <c r="P319" s="26"/>
      <c r="Q319" s="26" t="s">
        <v>220</v>
      </c>
    </row>
    <row collapsed="false" customFormat="false" customHeight="false" hidden="false" ht="12.1" outlineLevel="0" r="320">
      <c r="A320" s="25" t="n">
        <v>44158.562824074</v>
      </c>
      <c r="B320" s="26" t="s">
        <v>224</v>
      </c>
      <c r="C320" s="26" t="s">
        <v>66</v>
      </c>
      <c r="D320" s="26" t="s">
        <v>224</v>
      </c>
      <c r="E320" s="26" t="s">
        <v>224</v>
      </c>
      <c r="F320" s="26" t="s">
        <v>21</v>
      </c>
      <c r="G320" s="27" t="n">
        <v>2</v>
      </c>
      <c r="H320" s="28" t="n">
        <v>5017.07</v>
      </c>
      <c r="I320" s="28" t="n">
        <v>-10141.24</v>
      </c>
      <c r="J320" s="28" t="n">
        <v>0</v>
      </c>
      <c r="K320" s="28" t="n">
        <v>-0</v>
      </c>
      <c r="L320" s="28" t="n">
        <v>-0</v>
      </c>
      <c r="M320" s="28"/>
      <c r="N320" s="6" t="s">
        <f>=I320+J320+K320+L320</f>
      </c>
      <c r="O320" s="28"/>
      <c r="P320" s="26"/>
      <c r="Q320" s="26" t="s">
        <v>220</v>
      </c>
    </row>
    <row collapsed="false" customFormat="false" customHeight="false" hidden="false" ht="12.1" outlineLevel="0" r="321">
      <c r="A321" s="25" t="n">
        <v>44158.562997685</v>
      </c>
      <c r="B321" s="26" t="s">
        <v>224</v>
      </c>
      <c r="C321" s="26" t="s">
        <v>66</v>
      </c>
      <c r="D321" s="26" t="s">
        <v>224</v>
      </c>
      <c r="E321" s="26" t="s">
        <v>224</v>
      </c>
      <c r="F321" s="26" t="s">
        <v>47</v>
      </c>
      <c r="G321" s="27" t="n">
        <v>1</v>
      </c>
      <c r="H321" s="28" t="n">
        <v>-129.16</v>
      </c>
      <c r="I321" s="28" t="n">
        <v>-129.16</v>
      </c>
      <c r="J321" s="28" t="n">
        <v>0</v>
      </c>
      <c r="K321" s="28" t="n">
        <v>-0</v>
      </c>
      <c r="L321" s="28" t="n">
        <v>-0</v>
      </c>
      <c r="M321" s="6" t="s">
        <f>=I321+J321+K321+L321</f>
      </c>
      <c r="N321" s="28"/>
      <c r="O321" s="28"/>
      <c r="P321" s="26"/>
      <c r="Q321" s="26" t="s">
        <v>220</v>
      </c>
    </row>
    <row collapsed="false" customFormat="false" customHeight="false" hidden="false" ht="12.1" outlineLevel="0" r="322">
      <c r="A322" s="20" t="n">
        <v>44158.747002315</v>
      </c>
      <c r="B322" s="16" t="s">
        <v>201</v>
      </c>
      <c r="C322" s="16" t="s">
        <v>306</v>
      </c>
      <c r="D322" s="16" t="s">
        <v>150</v>
      </c>
      <c r="E322" s="16" t="s">
        <v>19</v>
      </c>
      <c r="F322" s="16" t="s">
        <v>21</v>
      </c>
      <c r="G322" s="7" t="n">
        <v>10</v>
      </c>
      <c r="H322" s="6" t="n">
        <v>1925</v>
      </c>
      <c r="I322" s="6" t="n">
        <v>-19250</v>
      </c>
      <c r="J322" s="6" t="n">
        <v>-0</v>
      </c>
      <c r="K322" s="6" t="n">
        <v>-11.55</v>
      </c>
      <c r="L322" s="6" t="n">
        <v>-1.79</v>
      </c>
      <c r="M322" s="6"/>
      <c r="N322" s="6" t="s">
        <f>=I322+J322+K322+L322</f>
      </c>
      <c r="O322" s="6"/>
      <c r="P322" s="16"/>
      <c r="Q322" s="16" t="s">
        <v>237</v>
      </c>
    </row>
    <row collapsed="false" customFormat="false" customHeight="false" hidden="false" ht="12.1" outlineLevel="0" r="323">
      <c r="A323" s="20" t="n">
        <v>44158.747337963</v>
      </c>
      <c r="B323" s="16" t="s">
        <v>18</v>
      </c>
      <c r="C323" s="16" t="s">
        <v>320</v>
      </c>
      <c r="D323" s="16" t="s">
        <v>150</v>
      </c>
      <c r="E323" s="16" t="s">
        <v>19</v>
      </c>
      <c r="F323" s="16" t="s">
        <v>21</v>
      </c>
      <c r="G323" s="7" t="n">
        <v>20</v>
      </c>
      <c r="H323" s="6" t="n">
        <v>4987</v>
      </c>
      <c r="I323" s="6" t="n">
        <v>-99740</v>
      </c>
      <c r="J323" s="6" t="n">
        <v>-0</v>
      </c>
      <c r="K323" s="6" t="n">
        <v>-59.85</v>
      </c>
      <c r="L323" s="6" t="n">
        <v>-9.29</v>
      </c>
      <c r="M323" s="6"/>
      <c r="N323" s="6" t="s">
        <f>=I323+J323+K323+L323</f>
      </c>
      <c r="O323" s="6"/>
      <c r="P323" s="16"/>
      <c r="Q323" s="16" t="s">
        <v>237</v>
      </c>
    </row>
    <row collapsed="false" customFormat="false" customHeight="false" hidden="false" ht="12.1" outlineLevel="0" r="324">
      <c r="A324" s="20" t="n">
        <v>44158.7565625</v>
      </c>
      <c r="B324" s="16" t="s">
        <v>25</v>
      </c>
      <c r="C324" s="16" t="s">
        <v>321</v>
      </c>
      <c r="D324" s="16" t="s">
        <v>150</v>
      </c>
      <c r="E324" s="16" t="s">
        <v>19</v>
      </c>
      <c r="F324" s="16" t="s">
        <v>21</v>
      </c>
      <c r="G324" s="7" t="n">
        <v>10</v>
      </c>
      <c r="H324" s="6" t="n">
        <v>9220</v>
      </c>
      <c r="I324" s="6" t="n">
        <v>-92200</v>
      </c>
      <c r="J324" s="6" t="n">
        <v>-0</v>
      </c>
      <c r="K324" s="6" t="n">
        <v>-55.32</v>
      </c>
      <c r="L324" s="6" t="n">
        <v>-8.57</v>
      </c>
      <c r="M324" s="6"/>
      <c r="N324" s="6" t="s">
        <f>=I324+J324+K324+L324</f>
      </c>
      <c r="O324" s="6"/>
      <c r="P324" s="16"/>
      <c r="Q324" s="16" t="s">
        <v>237</v>
      </c>
    </row>
    <row collapsed="false" customFormat="false" customHeight="false" hidden="false" ht="12.1" outlineLevel="0" r="325">
      <c r="A325" s="20" t="n">
        <v>44158.767349537</v>
      </c>
      <c r="B325" s="16" t="s">
        <v>35</v>
      </c>
      <c r="C325" s="16" t="s">
        <v>316</v>
      </c>
      <c r="D325" s="16" t="s">
        <v>150</v>
      </c>
      <c r="E325" s="16" t="s">
        <v>19</v>
      </c>
      <c r="F325" s="16" t="s">
        <v>21</v>
      </c>
      <c r="G325" s="7" t="n">
        <v>5</v>
      </c>
      <c r="H325" s="6" t="n">
        <v>4104</v>
      </c>
      <c r="I325" s="6" t="n">
        <v>-20520</v>
      </c>
      <c r="J325" s="6" t="n">
        <v>-0</v>
      </c>
      <c r="K325" s="6" t="n">
        <v>-12.31</v>
      </c>
      <c r="L325" s="6" t="n">
        <v>-1.91</v>
      </c>
      <c r="M325" s="6"/>
      <c r="N325" s="6" t="s">
        <f>=I325+J325+K325+L325</f>
      </c>
      <c r="O325" s="6"/>
      <c r="P325" s="16"/>
      <c r="Q325" s="16" t="s">
        <v>237</v>
      </c>
    </row>
    <row collapsed="false" customFormat="false" customHeight="false" hidden="false" ht="12.1" outlineLevel="0" r="326">
      <c r="A326" s="20" t="n">
        <v>44158.769016204</v>
      </c>
      <c r="B326" s="16" t="s">
        <v>30</v>
      </c>
      <c r="C326" s="16" t="s">
        <v>322</v>
      </c>
      <c r="D326" s="16" t="s">
        <v>150</v>
      </c>
      <c r="E326" s="16" t="s">
        <v>19</v>
      </c>
      <c r="F326" s="16" t="s">
        <v>21</v>
      </c>
      <c r="G326" s="7" t="n">
        <v>10</v>
      </c>
      <c r="H326" s="6" t="n">
        <v>2674.5</v>
      </c>
      <c r="I326" s="6" t="n">
        <v>-26745</v>
      </c>
      <c r="J326" s="6" t="n">
        <v>-0</v>
      </c>
      <c r="K326" s="6" t="n">
        <v>-16.04</v>
      </c>
      <c r="L326" s="6" t="n">
        <v>-2.49</v>
      </c>
      <c r="M326" s="6"/>
      <c r="N326" s="6" t="s">
        <f>=I326+J326+K326+L326</f>
      </c>
      <c r="O326" s="6"/>
      <c r="P326" s="16"/>
      <c r="Q326" s="16" t="s">
        <v>237</v>
      </c>
    </row>
    <row collapsed="false" customFormat="false" customHeight="false" hidden="false" ht="12.1" outlineLevel="0" r="327">
      <c r="A327" s="33" t="n">
        <v>44158.811793981</v>
      </c>
      <c r="B327" s="34" t="s">
        <v>162</v>
      </c>
      <c r="C327" s="34" t="s">
        <v>244</v>
      </c>
      <c r="D327" s="34" t="s">
        <v>151</v>
      </c>
      <c r="E327" s="34" t="s">
        <v>235</v>
      </c>
      <c r="F327" s="34" t="s">
        <v>21</v>
      </c>
      <c r="G327" s="35" t="n">
        <v>-40</v>
      </c>
      <c r="H327" s="36" t="n">
        <v>138.23</v>
      </c>
      <c r="I327" s="36" t="n">
        <v>5529.2</v>
      </c>
      <c r="J327" s="36" t="n">
        <v>0</v>
      </c>
      <c r="K327" s="36" t="n">
        <v>-3.32</v>
      </c>
      <c r="L327" s="36" t="n">
        <v>-0.52</v>
      </c>
      <c r="M327" s="36"/>
      <c r="N327" s="6" t="s">
        <f>=I327+J327+K327+L327</f>
      </c>
      <c r="O327" s="36"/>
      <c r="P327" s="34"/>
      <c r="Q327" s="34" t="s">
        <v>237</v>
      </c>
    </row>
    <row collapsed="false" customFormat="false" customHeight="false" hidden="false" ht="12.1" outlineLevel="0" r="328">
      <c r="A328" s="21" t="n">
        <v>44158.858796296</v>
      </c>
      <c r="B328" s="22" t="s">
        <v>219</v>
      </c>
      <c r="C328" s="22" t="s">
        <v>65</v>
      </c>
      <c r="D328" s="22" t="s">
        <v>219</v>
      </c>
      <c r="E328" s="22" t="s">
        <v>219</v>
      </c>
      <c r="F328" s="22" t="s">
        <v>44</v>
      </c>
      <c r="G328" s="23" t="n">
        <v>1</v>
      </c>
      <c r="H328" s="24" t="n">
        <v>1</v>
      </c>
      <c r="I328" s="24" t="n">
        <v>1307.37</v>
      </c>
      <c r="J328" s="24" t="n">
        <v>0</v>
      </c>
      <c r="K328" s="24" t="n">
        <v>-0</v>
      </c>
      <c r="L328" s="24" t="n">
        <v>-0</v>
      </c>
      <c r="M328" s="24"/>
      <c r="N328" s="24"/>
      <c r="O328" s="6" t="s">
        <f>=I328+J328+K328+L328</f>
      </c>
      <c r="P328" s="22"/>
      <c r="Q328" s="22" t="s">
        <v>220</v>
      </c>
    </row>
    <row collapsed="false" customFormat="false" customHeight="false" hidden="false" ht="12.1" outlineLevel="0" r="329">
      <c r="A329" s="29" t="n">
        <v>44159</v>
      </c>
      <c r="B329" s="30" t="s">
        <v>225</v>
      </c>
      <c r="C329" s="30" t="s">
        <v>227</v>
      </c>
      <c r="D329" s="30" t="s">
        <v>225</v>
      </c>
      <c r="E329" s="30" t="s">
        <v>225</v>
      </c>
      <c r="F329" s="30" t="s">
        <v>21</v>
      </c>
      <c r="G329" s="31" t="n">
        <v>1</v>
      </c>
      <c r="H329" s="32" t="n">
        <v>-175</v>
      </c>
      <c r="I329" s="32" t="n">
        <v>-175</v>
      </c>
      <c r="J329" s="32" t="n">
        <v>0</v>
      </c>
      <c r="K329" s="32" t="n">
        <v>-0</v>
      </c>
      <c r="L329" s="32" t="n">
        <v>-0</v>
      </c>
      <c r="M329" s="32"/>
      <c r="N329" s="6" t="s">
        <f>=I329+J329+K329+L329</f>
      </c>
      <c r="O329" s="32"/>
      <c r="P329" s="30"/>
      <c r="Q329" s="30" t="s">
        <v>228</v>
      </c>
    </row>
    <row collapsed="false" customFormat="false" customHeight="false" hidden="false" ht="12.1" outlineLevel="0" r="330">
      <c r="A330" s="33" t="n">
        <v>44159.460844907</v>
      </c>
      <c r="B330" s="34" t="s">
        <v>318</v>
      </c>
      <c r="C330" s="34" t="s">
        <v>319</v>
      </c>
      <c r="D330" s="34" t="s">
        <v>151</v>
      </c>
      <c r="E330" s="34" t="s">
        <v>223</v>
      </c>
      <c r="F330" s="34" t="s">
        <v>21</v>
      </c>
      <c r="G330" s="35" t="n">
        <v>-32</v>
      </c>
      <c r="H330" s="36" t="n">
        <v>90.3525</v>
      </c>
      <c r="I330" s="36" t="n">
        <v>2891.28</v>
      </c>
      <c r="J330" s="36" t="n">
        <v>0</v>
      </c>
      <c r="K330" s="36" t="n">
        <v>-0</v>
      </c>
      <c r="L330" s="36" t="n">
        <v>-0</v>
      </c>
      <c r="M330" s="36"/>
      <c r="N330" s="6" t="s">
        <f>=I330+J330+K330+L330</f>
      </c>
      <c r="O330" s="36"/>
      <c r="P330" s="34"/>
      <c r="Q330" s="34" t="s">
        <v>220</v>
      </c>
    </row>
    <row collapsed="false" customFormat="false" customHeight="false" hidden="false" ht="12.1" outlineLevel="0" r="331">
      <c r="A331" s="33" t="n">
        <v>44159.460844907</v>
      </c>
      <c r="B331" s="34" t="s">
        <v>221</v>
      </c>
      <c r="C331" s="34" t="s">
        <v>222</v>
      </c>
      <c r="D331" s="34" t="s">
        <v>151</v>
      </c>
      <c r="E331" s="34" t="s">
        <v>223</v>
      </c>
      <c r="F331" s="34" t="s">
        <v>21</v>
      </c>
      <c r="G331" s="35" t="n">
        <v>-3902</v>
      </c>
      <c r="H331" s="36" t="n">
        <v>75.89</v>
      </c>
      <c r="I331" s="36" t="n">
        <v>296122.78</v>
      </c>
      <c r="J331" s="36" t="n">
        <v>0</v>
      </c>
      <c r="K331" s="36" t="n">
        <v>-0</v>
      </c>
      <c r="L331" s="36" t="n">
        <v>-0</v>
      </c>
      <c r="M331" s="36"/>
      <c r="N331" s="6" t="s">
        <f>=I331+J331+K331+L331</f>
      </c>
      <c r="O331" s="36"/>
      <c r="P331" s="34"/>
      <c r="Q331" s="34" t="s">
        <v>220</v>
      </c>
    </row>
    <row collapsed="false" customFormat="false" customHeight="false" hidden="false" ht="12.1" outlineLevel="0" r="332">
      <c r="A332" s="20" t="n">
        <v>44159.460844907</v>
      </c>
      <c r="B332" s="16" t="s">
        <v>294</v>
      </c>
      <c r="C332" s="16" t="s">
        <v>295</v>
      </c>
      <c r="D332" s="16" t="s">
        <v>150</v>
      </c>
      <c r="E332" s="16" t="s">
        <v>223</v>
      </c>
      <c r="F332" s="16" t="s">
        <v>21</v>
      </c>
      <c r="G332" s="7" t="n">
        <v>3902</v>
      </c>
      <c r="H332" s="6" t="n">
        <v>75.89</v>
      </c>
      <c r="I332" s="6" t="n">
        <v>-296122.78</v>
      </c>
      <c r="J332" s="6" t="n">
        <v>-0</v>
      </c>
      <c r="K332" s="6" t="n">
        <v>-0</v>
      </c>
      <c r="L332" s="6" t="n">
        <v>-0</v>
      </c>
      <c r="M332" s="6"/>
      <c r="N332" s="6" t="s">
        <f>=I332+J332+K332+L332</f>
      </c>
      <c r="O332" s="6"/>
      <c r="P332" s="16"/>
      <c r="Q332" s="16" t="s">
        <v>220</v>
      </c>
    </row>
    <row collapsed="false" customFormat="false" customHeight="false" hidden="false" ht="12.1" outlineLevel="0" r="333">
      <c r="A333" s="20" t="n">
        <v>44159.460844907</v>
      </c>
      <c r="B333" s="16" t="s">
        <v>323</v>
      </c>
      <c r="C333" s="16" t="s">
        <v>324</v>
      </c>
      <c r="D333" s="16" t="s">
        <v>150</v>
      </c>
      <c r="E333" s="16" t="s">
        <v>223</v>
      </c>
      <c r="F333" s="16" t="s">
        <v>21</v>
      </c>
      <c r="G333" s="7" t="n">
        <v>32</v>
      </c>
      <c r="H333" s="6" t="n">
        <v>90.3525</v>
      </c>
      <c r="I333" s="6" t="n">
        <v>-2891.28</v>
      </c>
      <c r="J333" s="6" t="n">
        <v>-0</v>
      </c>
      <c r="K333" s="6" t="n">
        <v>-0</v>
      </c>
      <c r="L333" s="6" t="n">
        <v>-0</v>
      </c>
      <c r="M333" s="6"/>
      <c r="N333" s="6" t="s">
        <f>=I333+J333+K333+L333</f>
      </c>
      <c r="O333" s="6"/>
      <c r="P333" s="16"/>
      <c r="Q333" s="16" t="s">
        <v>220</v>
      </c>
    </row>
    <row collapsed="false" customFormat="false" customHeight="false" hidden="false" ht="12.1" outlineLevel="0" r="334">
      <c r="A334" s="20" t="n">
        <v>44159.571643519</v>
      </c>
      <c r="B334" s="16" t="s">
        <v>39</v>
      </c>
      <c r="C334" s="16" t="s">
        <v>325</v>
      </c>
      <c r="D334" s="16" t="s">
        <v>150</v>
      </c>
      <c r="E334" s="16" t="s">
        <v>19</v>
      </c>
      <c r="F334" s="16" t="s">
        <v>21</v>
      </c>
      <c r="G334" s="7" t="n">
        <v>10</v>
      </c>
      <c r="H334" s="6" t="n">
        <v>1488.5</v>
      </c>
      <c r="I334" s="6" t="n">
        <v>-14885</v>
      </c>
      <c r="J334" s="6" t="n">
        <v>-0</v>
      </c>
      <c r="K334" s="6" t="n">
        <v>-8.93</v>
      </c>
      <c r="L334" s="6" t="n">
        <v>-1.38</v>
      </c>
      <c r="M334" s="6"/>
      <c r="N334" s="6" t="s">
        <f>=I334+J334+K334+L334</f>
      </c>
      <c r="O334" s="6"/>
      <c r="P334" s="16"/>
      <c r="Q334" s="16" t="s">
        <v>237</v>
      </c>
    </row>
    <row collapsed="false" customFormat="false" customHeight="false" hidden="false" ht="12.1" outlineLevel="0" r="335">
      <c r="A335" s="33" t="n">
        <v>44159.575972222</v>
      </c>
      <c r="B335" s="34" t="s">
        <v>158</v>
      </c>
      <c r="C335" s="34" t="s">
        <v>239</v>
      </c>
      <c r="D335" s="34" t="s">
        <v>151</v>
      </c>
      <c r="E335" s="34" t="s">
        <v>235</v>
      </c>
      <c r="F335" s="34" t="s">
        <v>21</v>
      </c>
      <c r="G335" s="35" t="n">
        <v>-1</v>
      </c>
      <c r="H335" s="36" t="n">
        <v>838.2</v>
      </c>
      <c r="I335" s="36" t="n">
        <v>838.2</v>
      </c>
      <c r="J335" s="36" t="n">
        <v>0</v>
      </c>
      <c r="K335" s="36" t="n">
        <v>-0.5</v>
      </c>
      <c r="L335" s="36" t="n">
        <v>-0.07</v>
      </c>
      <c r="M335" s="36"/>
      <c r="N335" s="6" t="s">
        <f>=I335+J335+K335+L335</f>
      </c>
      <c r="O335" s="36"/>
      <c r="P335" s="34"/>
      <c r="Q335" s="34" t="s">
        <v>237</v>
      </c>
    </row>
    <row collapsed="false" customFormat="false" customHeight="false" hidden="false" ht="12.1" outlineLevel="0" r="336">
      <c r="A336" s="33" t="n">
        <v>44159.602743056</v>
      </c>
      <c r="B336" s="34" t="s">
        <v>163</v>
      </c>
      <c r="C336" s="34" t="s">
        <v>245</v>
      </c>
      <c r="D336" s="34" t="s">
        <v>151</v>
      </c>
      <c r="E336" s="34" t="s">
        <v>235</v>
      </c>
      <c r="F336" s="34" t="s">
        <v>21</v>
      </c>
      <c r="G336" s="35" t="n">
        <v>-10</v>
      </c>
      <c r="H336" s="36" t="n">
        <v>468.4</v>
      </c>
      <c r="I336" s="36" t="n">
        <v>4684</v>
      </c>
      <c r="J336" s="36" t="n">
        <v>0</v>
      </c>
      <c r="K336" s="36" t="n">
        <v>-2.81</v>
      </c>
      <c r="L336" s="36" t="n">
        <v>-0.44</v>
      </c>
      <c r="M336" s="36"/>
      <c r="N336" s="6" t="s">
        <f>=I336+J336+K336+L336</f>
      </c>
      <c r="O336" s="36"/>
      <c r="P336" s="34"/>
      <c r="Q336" s="34" t="s">
        <v>237</v>
      </c>
    </row>
    <row collapsed="false" customFormat="false" customHeight="false" hidden="false" ht="12.1" outlineLevel="0" r="337">
      <c r="A337" s="33" t="n">
        <v>44159.643483796</v>
      </c>
      <c r="B337" s="34" t="s">
        <v>159</v>
      </c>
      <c r="C337" s="34" t="s">
        <v>241</v>
      </c>
      <c r="D337" s="34" t="s">
        <v>151</v>
      </c>
      <c r="E337" s="34" t="s">
        <v>235</v>
      </c>
      <c r="F337" s="34" t="s">
        <v>21</v>
      </c>
      <c r="G337" s="35" t="n">
        <v>-10</v>
      </c>
      <c r="H337" s="36" t="n">
        <v>83.81</v>
      </c>
      <c r="I337" s="36" t="n">
        <v>838.1</v>
      </c>
      <c r="J337" s="36" t="n">
        <v>0</v>
      </c>
      <c r="K337" s="36" t="n">
        <v>-0.48</v>
      </c>
      <c r="L337" s="36" t="n">
        <v>-0</v>
      </c>
      <c r="M337" s="36"/>
      <c r="N337" s="6" t="s">
        <f>=I337+J337+K337+L337</f>
      </c>
      <c r="O337" s="36"/>
      <c r="P337" s="34"/>
      <c r="Q337" s="34" t="s">
        <v>228</v>
      </c>
    </row>
    <row collapsed="false" customFormat="false" customHeight="false" hidden="false" ht="12.1" outlineLevel="0" r="338">
      <c r="A338" s="20" t="n">
        <v>44159.646168981</v>
      </c>
      <c r="B338" s="16" t="s">
        <v>18</v>
      </c>
      <c r="C338" s="16" t="s">
        <v>320</v>
      </c>
      <c r="D338" s="16" t="s">
        <v>150</v>
      </c>
      <c r="E338" s="16" t="s">
        <v>19</v>
      </c>
      <c r="F338" s="16" t="s">
        <v>21</v>
      </c>
      <c r="G338" s="7" t="n">
        <v>25</v>
      </c>
      <c r="H338" s="6" t="n">
        <v>5015.6</v>
      </c>
      <c r="I338" s="6" t="n">
        <v>-125390</v>
      </c>
      <c r="J338" s="6" t="n">
        <v>-0</v>
      </c>
      <c r="K338" s="6" t="n">
        <v>-71.48</v>
      </c>
      <c r="L338" s="6" t="n">
        <v>-0</v>
      </c>
      <c r="M338" s="6"/>
      <c r="N338" s="6" t="s">
        <f>=I338+J338+K338+L338</f>
      </c>
      <c r="O338" s="6"/>
      <c r="P338" s="16"/>
      <c r="Q338" s="16" t="s">
        <v>228</v>
      </c>
    </row>
    <row collapsed="false" customFormat="false" customHeight="false" hidden="false" ht="12.1" outlineLevel="0" r="339">
      <c r="A339" s="33" t="n">
        <v>44159.646898148</v>
      </c>
      <c r="B339" s="34" t="s">
        <v>158</v>
      </c>
      <c r="C339" s="34" t="s">
        <v>239</v>
      </c>
      <c r="D339" s="34" t="s">
        <v>151</v>
      </c>
      <c r="E339" s="34" t="s">
        <v>235</v>
      </c>
      <c r="F339" s="34" t="s">
        <v>21</v>
      </c>
      <c r="G339" s="35" t="n">
        <v>-2</v>
      </c>
      <c r="H339" s="36" t="n">
        <v>835.8</v>
      </c>
      <c r="I339" s="36" t="n">
        <v>1671.6</v>
      </c>
      <c r="J339" s="36" t="n">
        <v>0</v>
      </c>
      <c r="K339" s="36" t="n">
        <v>-0.95</v>
      </c>
      <c r="L339" s="36" t="n">
        <v>-0</v>
      </c>
      <c r="M339" s="36"/>
      <c r="N339" s="6" t="s">
        <f>=I339+J339+K339+L339</f>
      </c>
      <c r="O339" s="36"/>
      <c r="P339" s="34"/>
      <c r="Q339" s="34" t="s">
        <v>228</v>
      </c>
    </row>
    <row collapsed="false" customFormat="false" customHeight="false" hidden="false" ht="12.1" outlineLevel="0" r="340">
      <c r="A340" s="20" t="n">
        <v>44159.650208333</v>
      </c>
      <c r="B340" s="16" t="s">
        <v>25</v>
      </c>
      <c r="C340" s="16" t="s">
        <v>321</v>
      </c>
      <c r="D340" s="16" t="s">
        <v>150</v>
      </c>
      <c r="E340" s="16" t="s">
        <v>19</v>
      </c>
      <c r="F340" s="16" t="s">
        <v>21</v>
      </c>
      <c r="G340" s="7" t="n">
        <v>10</v>
      </c>
      <c r="H340" s="6" t="n">
        <v>9188</v>
      </c>
      <c r="I340" s="6" t="n">
        <v>-91880</v>
      </c>
      <c r="J340" s="6" t="n">
        <v>-0</v>
      </c>
      <c r="K340" s="6" t="n">
        <v>-52.37</v>
      </c>
      <c r="L340" s="6" t="n">
        <v>-0</v>
      </c>
      <c r="M340" s="6"/>
      <c r="N340" s="6" t="s">
        <f>=I340+J340+K340+L340</f>
      </c>
      <c r="O340" s="6"/>
      <c r="P340" s="16"/>
      <c r="Q340" s="16" t="s">
        <v>228</v>
      </c>
    </row>
    <row collapsed="false" customFormat="false" customHeight="false" hidden="false" ht="12.1" outlineLevel="0" r="341">
      <c r="A341" s="33" t="n">
        <v>44159.652905093</v>
      </c>
      <c r="B341" s="34" t="s">
        <v>155</v>
      </c>
      <c r="C341" s="34" t="s">
        <v>234</v>
      </c>
      <c r="D341" s="34" t="s">
        <v>151</v>
      </c>
      <c r="E341" s="34" t="s">
        <v>235</v>
      </c>
      <c r="F341" s="34" t="s">
        <v>21</v>
      </c>
      <c r="G341" s="35" t="n">
        <v>-20</v>
      </c>
      <c r="H341" s="36" t="n">
        <v>221.31</v>
      </c>
      <c r="I341" s="36" t="n">
        <v>4426.2</v>
      </c>
      <c r="J341" s="36" t="n">
        <v>0</v>
      </c>
      <c r="K341" s="36" t="n">
        <v>-2.52</v>
      </c>
      <c r="L341" s="36" t="n">
        <v>-0</v>
      </c>
      <c r="M341" s="36"/>
      <c r="N341" s="6" t="s">
        <f>=I341+J341+K341+L341</f>
      </c>
      <c r="O341" s="36"/>
      <c r="P341" s="34"/>
      <c r="Q341" s="34" t="s">
        <v>228</v>
      </c>
    </row>
    <row collapsed="false" customFormat="false" customHeight="false" hidden="false" ht="12.1" outlineLevel="0" r="342">
      <c r="A342" s="20" t="n">
        <v>44159.664027778</v>
      </c>
      <c r="B342" s="16" t="s">
        <v>30</v>
      </c>
      <c r="C342" s="16" t="s">
        <v>322</v>
      </c>
      <c r="D342" s="16" t="s">
        <v>150</v>
      </c>
      <c r="E342" s="16" t="s">
        <v>19</v>
      </c>
      <c r="F342" s="16" t="s">
        <v>21</v>
      </c>
      <c r="G342" s="7" t="n">
        <v>10</v>
      </c>
      <c r="H342" s="6" t="n">
        <v>2690.5</v>
      </c>
      <c r="I342" s="6" t="n">
        <v>-26905</v>
      </c>
      <c r="J342" s="6" t="n">
        <v>-0</v>
      </c>
      <c r="K342" s="6" t="n">
        <v>-15.33</v>
      </c>
      <c r="L342" s="6" t="n">
        <v>-0</v>
      </c>
      <c r="M342" s="6"/>
      <c r="N342" s="6" t="s">
        <f>=I342+J342+K342+L342</f>
      </c>
      <c r="O342" s="6"/>
      <c r="P342" s="16"/>
      <c r="Q342" s="16" t="s">
        <v>228</v>
      </c>
    </row>
    <row collapsed="false" customFormat="false" customHeight="false" hidden="false" ht="12.1" outlineLevel="0" r="343">
      <c r="A343" s="20" t="n">
        <v>44159.671423611</v>
      </c>
      <c r="B343" s="16" t="s">
        <v>39</v>
      </c>
      <c r="C343" s="16" t="s">
        <v>325</v>
      </c>
      <c r="D343" s="16" t="s">
        <v>150</v>
      </c>
      <c r="E343" s="16" t="s">
        <v>19</v>
      </c>
      <c r="F343" s="16" t="s">
        <v>21</v>
      </c>
      <c r="G343" s="7" t="n">
        <v>10</v>
      </c>
      <c r="H343" s="6" t="n">
        <v>1494</v>
      </c>
      <c r="I343" s="6" t="n">
        <v>-14940</v>
      </c>
      <c r="J343" s="6" t="n">
        <v>-0</v>
      </c>
      <c r="K343" s="6" t="n">
        <v>-8.51</v>
      </c>
      <c r="L343" s="6" t="n">
        <v>-0</v>
      </c>
      <c r="M343" s="6"/>
      <c r="N343" s="6" t="s">
        <f>=I343+J343+K343+L343</f>
      </c>
      <c r="O343" s="6"/>
      <c r="P343" s="16"/>
      <c r="Q343" s="16" t="s">
        <v>228</v>
      </c>
    </row>
    <row collapsed="false" customFormat="false" customHeight="false" hidden="false" ht="12.1" outlineLevel="0" r="344">
      <c r="A344" s="20" t="n">
        <v>44159.67255787</v>
      </c>
      <c r="B344" s="16" t="s">
        <v>201</v>
      </c>
      <c r="C344" s="16" t="s">
        <v>306</v>
      </c>
      <c r="D344" s="16" t="s">
        <v>150</v>
      </c>
      <c r="E344" s="16" t="s">
        <v>19</v>
      </c>
      <c r="F344" s="16" t="s">
        <v>21</v>
      </c>
      <c r="G344" s="7" t="n">
        <v>12</v>
      </c>
      <c r="H344" s="6" t="n">
        <v>1885.9</v>
      </c>
      <c r="I344" s="6" t="n">
        <v>-22630.8</v>
      </c>
      <c r="J344" s="6" t="n">
        <v>-0</v>
      </c>
      <c r="K344" s="6" t="n">
        <v>-12.89</v>
      </c>
      <c r="L344" s="6" t="n">
        <v>-0</v>
      </c>
      <c r="M344" s="6"/>
      <c r="N344" s="6" t="s">
        <f>=I344+J344+K344+L344</f>
      </c>
      <c r="O344" s="6"/>
      <c r="P344" s="16"/>
      <c r="Q344" s="16" t="s">
        <v>228</v>
      </c>
    </row>
    <row collapsed="false" customFormat="false" customHeight="false" hidden="false" ht="12.1" outlineLevel="0" r="345">
      <c r="A345" s="20" t="n">
        <v>44159.673043981</v>
      </c>
      <c r="B345" s="16" t="s">
        <v>35</v>
      </c>
      <c r="C345" s="16" t="s">
        <v>316</v>
      </c>
      <c r="D345" s="16" t="s">
        <v>150</v>
      </c>
      <c r="E345" s="16" t="s">
        <v>19</v>
      </c>
      <c r="F345" s="16" t="s">
        <v>21</v>
      </c>
      <c r="G345" s="7" t="n">
        <v>5</v>
      </c>
      <c r="H345" s="6" t="n">
        <v>4170.5</v>
      </c>
      <c r="I345" s="6" t="n">
        <v>-20852.5</v>
      </c>
      <c r="J345" s="6" t="n">
        <v>-0</v>
      </c>
      <c r="K345" s="6" t="n">
        <v>-11.88</v>
      </c>
      <c r="L345" s="6" t="n">
        <v>-0</v>
      </c>
      <c r="M345" s="6"/>
      <c r="N345" s="6" t="s">
        <f>=I345+J345+K345+L345</f>
      </c>
      <c r="O345" s="6"/>
      <c r="P345" s="16"/>
      <c r="Q345" s="16" t="s">
        <v>228</v>
      </c>
    </row>
    <row collapsed="false" customFormat="false" customHeight="false" hidden="false" ht="12.1" outlineLevel="0" r="346">
      <c r="A346" s="29" t="n">
        <v>44160</v>
      </c>
      <c r="B346" s="30" t="s">
        <v>225</v>
      </c>
      <c r="C346" s="30" t="s">
        <v>226</v>
      </c>
      <c r="D346" s="30" t="s">
        <v>225</v>
      </c>
      <c r="E346" s="30" t="s">
        <v>225</v>
      </c>
      <c r="F346" s="30" t="s">
        <v>21</v>
      </c>
      <c r="G346" s="31" t="n">
        <v>1</v>
      </c>
      <c r="H346" s="32" t="n">
        <v>-1</v>
      </c>
      <c r="I346" s="32" t="n">
        <v>-290</v>
      </c>
      <c r="J346" s="32" t="n">
        <v>0</v>
      </c>
      <c r="K346" s="32" t="n">
        <v>-0</v>
      </c>
      <c r="L346" s="32" t="n">
        <v>-0</v>
      </c>
      <c r="M346" s="32"/>
      <c r="N346" s="6" t="s">
        <f>=I346+J346+K346+L346</f>
      </c>
      <c r="O346" s="32"/>
      <c r="P346" s="30"/>
      <c r="Q346" s="30" t="s">
        <v>220</v>
      </c>
    </row>
    <row collapsed="false" customFormat="false" customHeight="false" hidden="false" ht="12.1" outlineLevel="0" r="347">
      <c r="A347" s="33" t="n">
        <v>44160.453020833</v>
      </c>
      <c r="B347" s="34" t="s">
        <v>166</v>
      </c>
      <c r="C347" s="34" t="s">
        <v>248</v>
      </c>
      <c r="D347" s="34" t="s">
        <v>151</v>
      </c>
      <c r="E347" s="34" t="s">
        <v>19</v>
      </c>
      <c r="F347" s="34" t="s">
        <v>21</v>
      </c>
      <c r="G347" s="35" t="n">
        <v>-15</v>
      </c>
      <c r="H347" s="36" t="n">
        <v>1460</v>
      </c>
      <c r="I347" s="36" t="n">
        <v>21900</v>
      </c>
      <c r="J347" s="36" t="n">
        <v>0</v>
      </c>
      <c r="K347" s="36" t="n">
        <v>-13.14</v>
      </c>
      <c r="L347" s="36" t="n">
        <v>-2.05</v>
      </c>
      <c r="M347" s="36"/>
      <c r="N347" s="6" t="s">
        <f>=I347+J347+K347+L347</f>
      </c>
      <c r="O347" s="36"/>
      <c r="P347" s="34"/>
      <c r="Q347" s="34" t="s">
        <v>237</v>
      </c>
    </row>
    <row collapsed="false" customFormat="false" customHeight="false" hidden="false" ht="12.1" outlineLevel="0" r="348">
      <c r="A348" s="20" t="n">
        <v>44160.457708333</v>
      </c>
      <c r="B348" s="16" t="s">
        <v>30</v>
      </c>
      <c r="C348" s="16" t="s">
        <v>322</v>
      </c>
      <c r="D348" s="16" t="s">
        <v>150</v>
      </c>
      <c r="E348" s="16" t="s">
        <v>19</v>
      </c>
      <c r="F348" s="16" t="s">
        <v>21</v>
      </c>
      <c r="G348" s="7" t="n">
        <v>10</v>
      </c>
      <c r="H348" s="6" t="n">
        <v>2687.5</v>
      </c>
      <c r="I348" s="6" t="n">
        <v>-26875</v>
      </c>
      <c r="J348" s="6" t="n">
        <v>-0</v>
      </c>
      <c r="K348" s="6" t="n">
        <v>-16.13</v>
      </c>
      <c r="L348" s="6" t="n">
        <v>-2.5</v>
      </c>
      <c r="M348" s="6"/>
      <c r="N348" s="6" t="s">
        <f>=I348+J348+K348+L348</f>
      </c>
      <c r="O348" s="6"/>
      <c r="P348" s="16"/>
      <c r="Q348" s="16" t="s">
        <v>237</v>
      </c>
    </row>
    <row collapsed="false" customFormat="false" customHeight="false" hidden="false" ht="12.1" outlineLevel="0" r="349">
      <c r="A349" s="20" t="n">
        <v>44160.460497685</v>
      </c>
      <c r="B349" s="16" t="s">
        <v>35</v>
      </c>
      <c r="C349" s="16" t="s">
        <v>316</v>
      </c>
      <c r="D349" s="16" t="s">
        <v>150</v>
      </c>
      <c r="E349" s="16" t="s">
        <v>19</v>
      </c>
      <c r="F349" s="16" t="s">
        <v>21</v>
      </c>
      <c r="G349" s="7" t="n">
        <v>14</v>
      </c>
      <c r="H349" s="6" t="n">
        <v>4110.7142857143</v>
      </c>
      <c r="I349" s="6" t="n">
        <v>-57550</v>
      </c>
      <c r="J349" s="6" t="n">
        <v>-0</v>
      </c>
      <c r="K349" s="6" t="n">
        <v>-34.53</v>
      </c>
      <c r="L349" s="6" t="n">
        <v>-5.35</v>
      </c>
      <c r="M349" s="6"/>
      <c r="N349" s="6" t="s">
        <f>=I349+J349+K349+L349</f>
      </c>
      <c r="O349" s="6"/>
      <c r="P349" s="16"/>
      <c r="Q349" s="16" t="s">
        <v>237</v>
      </c>
    </row>
    <row collapsed="false" customFormat="false" customHeight="false" hidden="false" ht="12.1" outlineLevel="0" r="350">
      <c r="A350" s="20" t="n">
        <v>44160.473935185</v>
      </c>
      <c r="B350" s="16" t="s">
        <v>39</v>
      </c>
      <c r="C350" s="16" t="s">
        <v>325</v>
      </c>
      <c r="D350" s="16" t="s">
        <v>150</v>
      </c>
      <c r="E350" s="16" t="s">
        <v>19</v>
      </c>
      <c r="F350" s="16" t="s">
        <v>21</v>
      </c>
      <c r="G350" s="7" t="n">
        <v>15</v>
      </c>
      <c r="H350" s="6" t="n">
        <v>1514.0333333333</v>
      </c>
      <c r="I350" s="6" t="n">
        <v>-22710.5</v>
      </c>
      <c r="J350" s="6" t="n">
        <v>-0</v>
      </c>
      <c r="K350" s="6" t="n">
        <v>-13.62</v>
      </c>
      <c r="L350" s="6" t="n">
        <v>-2.1</v>
      </c>
      <c r="M350" s="6"/>
      <c r="N350" s="6" t="s">
        <f>=I350+J350+K350+L350</f>
      </c>
      <c r="O350" s="6"/>
      <c r="P350" s="16"/>
      <c r="Q350" s="16" t="s">
        <v>237</v>
      </c>
    </row>
    <row collapsed="false" customFormat="false" customHeight="false" hidden="false" ht="12.1" outlineLevel="0" r="351">
      <c r="A351" s="20" t="n">
        <v>44160.592881944</v>
      </c>
      <c r="B351" s="16" t="s">
        <v>18</v>
      </c>
      <c r="C351" s="16" t="s">
        <v>320</v>
      </c>
      <c r="D351" s="16" t="s">
        <v>150</v>
      </c>
      <c r="E351" s="16" t="s">
        <v>19</v>
      </c>
      <c r="F351" s="16" t="s">
        <v>21</v>
      </c>
      <c r="G351" s="7" t="n">
        <v>5</v>
      </c>
      <c r="H351" s="6" t="n">
        <v>5028</v>
      </c>
      <c r="I351" s="6" t="n">
        <v>-25140</v>
      </c>
      <c r="J351" s="6" t="n">
        <v>-0</v>
      </c>
      <c r="K351" s="6" t="n">
        <v>-15.08</v>
      </c>
      <c r="L351" s="6" t="n">
        <v>-2.33</v>
      </c>
      <c r="M351" s="6"/>
      <c r="N351" s="6" t="s">
        <f>=I351+J351+K351+L351</f>
      </c>
      <c r="O351" s="6"/>
      <c r="P351" s="16"/>
      <c r="Q351" s="16" t="s">
        <v>237</v>
      </c>
    </row>
    <row collapsed="false" customFormat="false" customHeight="false" hidden="false" ht="12.1" outlineLevel="0" r="352">
      <c r="A352" s="21" t="n">
        <v>44160.667962963</v>
      </c>
      <c r="B352" s="22" t="s">
        <v>232</v>
      </c>
      <c r="C352" s="22" t="s">
        <v>274</v>
      </c>
      <c r="D352" s="22" t="s">
        <v>232</v>
      </c>
      <c r="E352" s="22" t="s">
        <v>232</v>
      </c>
      <c r="F352" s="22" t="s">
        <v>47</v>
      </c>
      <c r="G352" s="23" t="n">
        <v>1</v>
      </c>
      <c r="H352" s="24" t="n">
        <v>1</v>
      </c>
      <c r="I352" s="24" t="n">
        <v>0.96</v>
      </c>
      <c r="J352" s="24" t="n">
        <v>0</v>
      </c>
      <c r="K352" s="24" t="n">
        <v>-0</v>
      </c>
      <c r="L352" s="24" t="n">
        <v>-0</v>
      </c>
      <c r="M352" s="6" t="s">
        <f>=I352+J352+K352+L352</f>
      </c>
      <c r="N352" s="24"/>
      <c r="O352" s="24"/>
      <c r="P352" s="22"/>
      <c r="Q352" s="22" t="s">
        <v>220</v>
      </c>
    </row>
    <row collapsed="false" customFormat="false" customHeight="false" hidden="false" ht="12.1" outlineLevel="0" r="353">
      <c r="A353" s="20" t="n">
        <v>44160.728321759</v>
      </c>
      <c r="B353" s="16" t="s">
        <v>18</v>
      </c>
      <c r="C353" s="16" t="s">
        <v>320</v>
      </c>
      <c r="D353" s="16" t="s">
        <v>150</v>
      </c>
      <c r="E353" s="16" t="s">
        <v>19</v>
      </c>
      <c r="F353" s="16" t="s">
        <v>21</v>
      </c>
      <c r="G353" s="7" t="n">
        <v>23</v>
      </c>
      <c r="H353" s="6" t="n">
        <v>5036.9130434783</v>
      </c>
      <c r="I353" s="6" t="n">
        <v>-115849</v>
      </c>
      <c r="J353" s="6" t="n">
        <v>-0</v>
      </c>
      <c r="K353" s="6" t="n">
        <v>-66.03</v>
      </c>
      <c r="L353" s="6" t="n">
        <v>-0</v>
      </c>
      <c r="M353" s="6"/>
      <c r="N353" s="6" t="s">
        <f>=I353+J353+K353+L353</f>
      </c>
      <c r="O353" s="6"/>
      <c r="P353" s="16"/>
      <c r="Q353" s="16" t="s">
        <v>228</v>
      </c>
    </row>
    <row collapsed="false" customFormat="false" customHeight="false" hidden="false" ht="12.1" outlineLevel="0" r="354">
      <c r="A354" s="33" t="n">
        <v>44160.767673611</v>
      </c>
      <c r="B354" s="34" t="s">
        <v>160</v>
      </c>
      <c r="C354" s="34" t="s">
        <v>242</v>
      </c>
      <c r="D354" s="34" t="s">
        <v>151</v>
      </c>
      <c r="E354" s="34" t="s">
        <v>235</v>
      </c>
      <c r="F354" s="34" t="s">
        <v>21</v>
      </c>
      <c r="G354" s="35" t="n">
        <v>-3</v>
      </c>
      <c r="H354" s="36" t="n">
        <v>5368.5</v>
      </c>
      <c r="I354" s="36" t="n">
        <v>16105.5</v>
      </c>
      <c r="J354" s="36" t="n">
        <v>0</v>
      </c>
      <c r="K354" s="36" t="n">
        <v>-9.18</v>
      </c>
      <c r="L354" s="36" t="n">
        <v>-0</v>
      </c>
      <c r="M354" s="36"/>
      <c r="N354" s="6" t="s">
        <f>=I354+J354+K354+L354</f>
      </c>
      <c r="O354" s="36"/>
      <c r="P354" s="34"/>
      <c r="Q354" s="34" t="s">
        <v>228</v>
      </c>
    </row>
    <row collapsed="false" customFormat="false" customHeight="false" hidden="false" ht="12.1" outlineLevel="0" r="355">
      <c r="A355" s="33" t="n">
        <v>44160.769398148</v>
      </c>
      <c r="B355" s="34" t="s">
        <v>156</v>
      </c>
      <c r="C355" s="34" t="s">
        <v>236</v>
      </c>
      <c r="D355" s="34" t="s">
        <v>151</v>
      </c>
      <c r="E355" s="34" t="s">
        <v>230</v>
      </c>
      <c r="F355" s="34" t="s">
        <v>21</v>
      </c>
      <c r="G355" s="35" t="n">
        <v>-7</v>
      </c>
      <c r="H355" s="36" t="n">
        <v>102.64314285714</v>
      </c>
      <c r="I355" s="36" t="n">
        <v>7185.02</v>
      </c>
      <c r="J355" s="36" t="n">
        <v>217.42</v>
      </c>
      <c r="K355" s="36" t="n">
        <v>-4.1</v>
      </c>
      <c r="L355" s="36" t="n">
        <v>-0</v>
      </c>
      <c r="M355" s="36"/>
      <c r="N355" s="6" t="s">
        <f>=I355+J355+K355+L355</f>
      </c>
      <c r="O355" s="36"/>
      <c r="P355" s="34"/>
      <c r="Q355" s="34" t="s">
        <v>228</v>
      </c>
    </row>
    <row collapsed="false" customFormat="false" customHeight="false" hidden="false" ht="12.1" outlineLevel="0" r="356">
      <c r="A356" s="33" t="n">
        <v>44160.772604167</v>
      </c>
      <c r="B356" s="34" t="s">
        <v>154</v>
      </c>
      <c r="C356" s="34" t="s">
        <v>229</v>
      </c>
      <c r="D356" s="34" t="s">
        <v>151</v>
      </c>
      <c r="E356" s="34" t="s">
        <v>230</v>
      </c>
      <c r="F356" s="34" t="s">
        <v>21</v>
      </c>
      <c r="G356" s="35" t="n">
        <v>-77</v>
      </c>
      <c r="H356" s="36" t="n">
        <v>105.84561038961</v>
      </c>
      <c r="I356" s="36" t="n">
        <v>81501.12</v>
      </c>
      <c r="J356" s="36" t="n">
        <v>1461.46</v>
      </c>
      <c r="K356" s="36" t="n">
        <v>-46.48</v>
      </c>
      <c r="L356" s="36" t="n">
        <v>-0</v>
      </c>
      <c r="M356" s="36"/>
      <c r="N356" s="6" t="s">
        <f>=I356+J356+K356+L356</f>
      </c>
      <c r="O356" s="36"/>
      <c r="P356" s="34"/>
      <c r="Q356" s="34" t="s">
        <v>228</v>
      </c>
    </row>
    <row collapsed="false" customFormat="false" customHeight="false" hidden="false" ht="12.1" outlineLevel="0" r="357">
      <c r="A357" s="20" t="n">
        <v>44160.779537037</v>
      </c>
      <c r="B357" s="16" t="s">
        <v>30</v>
      </c>
      <c r="C357" s="16" t="s">
        <v>322</v>
      </c>
      <c r="D357" s="16" t="s">
        <v>150</v>
      </c>
      <c r="E357" s="16" t="s">
        <v>19</v>
      </c>
      <c r="F357" s="16" t="s">
        <v>21</v>
      </c>
      <c r="G357" s="7" t="n">
        <v>9</v>
      </c>
      <c r="H357" s="6" t="n">
        <v>2691.1666666667</v>
      </c>
      <c r="I357" s="6" t="n">
        <v>-24220.5</v>
      </c>
      <c r="J357" s="6" t="n">
        <v>-0</v>
      </c>
      <c r="K357" s="6" t="n">
        <v>-13.8</v>
      </c>
      <c r="L357" s="6" t="n">
        <v>-0</v>
      </c>
      <c r="M357" s="6"/>
      <c r="N357" s="6" t="s">
        <f>=I357+J357+K357+L357</f>
      </c>
      <c r="O357" s="6"/>
      <c r="P357" s="16"/>
      <c r="Q357" s="16" t="s">
        <v>228</v>
      </c>
    </row>
    <row collapsed="false" customFormat="false" customHeight="false" hidden="false" ht="12.1" outlineLevel="0" r="358">
      <c r="A358" s="33" t="n">
        <v>44160.804131944</v>
      </c>
      <c r="B358" s="34" t="s">
        <v>161</v>
      </c>
      <c r="C358" s="34" t="s">
        <v>243</v>
      </c>
      <c r="D358" s="34" t="s">
        <v>151</v>
      </c>
      <c r="E358" s="34" t="s">
        <v>235</v>
      </c>
      <c r="F358" s="34" t="s">
        <v>21</v>
      </c>
      <c r="G358" s="35" t="n">
        <v>-40</v>
      </c>
      <c r="H358" s="36" t="n">
        <v>187.72</v>
      </c>
      <c r="I358" s="36" t="n">
        <v>7508.8</v>
      </c>
      <c r="J358" s="36" t="n">
        <v>0</v>
      </c>
      <c r="K358" s="36" t="n">
        <v>-4.51</v>
      </c>
      <c r="L358" s="36" t="n">
        <v>-0.7</v>
      </c>
      <c r="M358" s="36"/>
      <c r="N358" s="6" t="s">
        <f>=I358+J358+K358+L358</f>
      </c>
      <c r="O358" s="36"/>
      <c r="P358" s="34"/>
      <c r="Q358" s="34" t="s">
        <v>237</v>
      </c>
    </row>
    <row collapsed="false" customFormat="false" customHeight="false" hidden="false" ht="12.1" outlineLevel="0" r="359">
      <c r="A359" s="33" t="n">
        <v>44160.805138889</v>
      </c>
      <c r="B359" s="34" t="s">
        <v>157</v>
      </c>
      <c r="C359" s="34" t="s">
        <v>238</v>
      </c>
      <c r="D359" s="34" t="s">
        <v>151</v>
      </c>
      <c r="E359" s="34" t="s">
        <v>235</v>
      </c>
      <c r="F359" s="34" t="s">
        <v>21</v>
      </c>
      <c r="G359" s="35" t="n">
        <v>-190</v>
      </c>
      <c r="H359" s="36" t="n">
        <v>71.5</v>
      </c>
      <c r="I359" s="36" t="n">
        <v>13585</v>
      </c>
      <c r="J359" s="36" t="n">
        <v>0</v>
      </c>
      <c r="K359" s="36" t="n">
        <v>-8.15</v>
      </c>
      <c r="L359" s="36" t="n">
        <v>-1.27</v>
      </c>
      <c r="M359" s="36"/>
      <c r="N359" s="6" t="s">
        <f>=I359+J359+K359+L359</f>
      </c>
      <c r="O359" s="36"/>
      <c r="P359" s="34"/>
      <c r="Q359" s="34" t="s">
        <v>237</v>
      </c>
    </row>
    <row collapsed="false" customFormat="false" customHeight="false" hidden="false" ht="12.1" outlineLevel="0" r="360">
      <c r="A360" s="33" t="n">
        <v>44160.806724537</v>
      </c>
      <c r="B360" s="34" t="s">
        <v>165</v>
      </c>
      <c r="C360" s="34" t="s">
        <v>247</v>
      </c>
      <c r="D360" s="34" t="s">
        <v>151</v>
      </c>
      <c r="E360" s="34" t="s">
        <v>235</v>
      </c>
      <c r="F360" s="34" t="s">
        <v>21</v>
      </c>
      <c r="G360" s="35" t="n">
        <v>-7</v>
      </c>
      <c r="H360" s="36" t="n">
        <v>532.5</v>
      </c>
      <c r="I360" s="36" t="n">
        <v>3727.5</v>
      </c>
      <c r="J360" s="36" t="n">
        <v>0</v>
      </c>
      <c r="K360" s="36" t="n">
        <v>-2.24</v>
      </c>
      <c r="L360" s="36" t="n">
        <v>-0.35</v>
      </c>
      <c r="M360" s="36"/>
      <c r="N360" s="6" t="s">
        <f>=I360+J360+K360+L360</f>
      </c>
      <c r="O360" s="36"/>
      <c r="P360" s="34"/>
      <c r="Q360" s="34" t="s">
        <v>237</v>
      </c>
    </row>
    <row collapsed="false" customFormat="false" customHeight="false" hidden="false" ht="12.1" outlineLevel="0" r="361">
      <c r="A361" s="20" t="n">
        <v>44160.8175</v>
      </c>
      <c r="B361" s="16" t="s">
        <v>25</v>
      </c>
      <c r="C361" s="16" t="s">
        <v>321</v>
      </c>
      <c r="D361" s="16" t="s">
        <v>150</v>
      </c>
      <c r="E361" s="16" t="s">
        <v>19</v>
      </c>
      <c r="F361" s="16" t="s">
        <v>21</v>
      </c>
      <c r="G361" s="7" t="n">
        <v>8</v>
      </c>
      <c r="H361" s="6" t="n">
        <v>9281</v>
      </c>
      <c r="I361" s="6" t="n">
        <v>-74248</v>
      </c>
      <c r="J361" s="6" t="n">
        <v>-0</v>
      </c>
      <c r="K361" s="6" t="n">
        <v>-42.32</v>
      </c>
      <c r="L361" s="6" t="n">
        <v>-0</v>
      </c>
      <c r="M361" s="6"/>
      <c r="N361" s="6" t="s">
        <f>=I361+J361+K361+L361</f>
      </c>
      <c r="O361" s="6"/>
      <c r="P361" s="16"/>
      <c r="Q361" s="16" t="s">
        <v>228</v>
      </c>
    </row>
    <row collapsed="false" customFormat="false" customHeight="false" hidden="false" ht="12.1" outlineLevel="0" r="362">
      <c r="A362" s="20" t="n">
        <v>44160.84712963</v>
      </c>
      <c r="B362" s="16" t="s">
        <v>35</v>
      </c>
      <c r="C362" s="16" t="s">
        <v>316</v>
      </c>
      <c r="D362" s="16" t="s">
        <v>150</v>
      </c>
      <c r="E362" s="16" t="s">
        <v>19</v>
      </c>
      <c r="F362" s="16" t="s">
        <v>21</v>
      </c>
      <c r="G362" s="7" t="n">
        <v>1</v>
      </c>
      <c r="H362" s="6" t="n">
        <v>4097</v>
      </c>
      <c r="I362" s="6" t="n">
        <v>-4097</v>
      </c>
      <c r="J362" s="6" t="n">
        <v>-0</v>
      </c>
      <c r="K362" s="6" t="n">
        <v>-2.34</v>
      </c>
      <c r="L362" s="6" t="n">
        <v>-0</v>
      </c>
      <c r="M362" s="6"/>
      <c r="N362" s="6" t="s">
        <f>=I362+J362+K362+L362</f>
      </c>
      <c r="O362" s="6"/>
      <c r="P362" s="16"/>
      <c r="Q362" s="16" t="s">
        <v>228</v>
      </c>
    </row>
    <row collapsed="false" customFormat="false" customHeight="false" hidden="false" ht="12.1" outlineLevel="0" r="363">
      <c r="A363" s="33" t="n">
        <v>44161.501597222</v>
      </c>
      <c r="B363" s="34" t="s">
        <v>164</v>
      </c>
      <c r="C363" s="34" t="s">
        <v>246</v>
      </c>
      <c r="D363" s="34" t="s">
        <v>151</v>
      </c>
      <c r="E363" s="34" t="s">
        <v>235</v>
      </c>
      <c r="F363" s="34" t="s">
        <v>21</v>
      </c>
      <c r="G363" s="35" t="n">
        <v>-2</v>
      </c>
      <c r="H363" s="36" t="n">
        <v>1246.5</v>
      </c>
      <c r="I363" s="36" t="n">
        <v>2493</v>
      </c>
      <c r="J363" s="36" t="n">
        <v>0</v>
      </c>
      <c r="K363" s="36" t="n">
        <v>-1.5</v>
      </c>
      <c r="L363" s="36" t="n">
        <v>-0.23</v>
      </c>
      <c r="M363" s="36"/>
      <c r="N363" s="6" t="s">
        <f>=I363+J363+K363+L363</f>
      </c>
      <c r="O363" s="36"/>
      <c r="P363" s="34"/>
      <c r="Q363" s="34" t="s">
        <v>237</v>
      </c>
    </row>
    <row collapsed="false" customFormat="false" customHeight="false" hidden="false" ht="12.1" outlineLevel="0" r="364">
      <c r="A364" s="20" t="n">
        <v>44161.50587963</v>
      </c>
      <c r="B364" s="16" t="s">
        <v>35</v>
      </c>
      <c r="C364" s="16" t="s">
        <v>316</v>
      </c>
      <c r="D364" s="16" t="s">
        <v>150</v>
      </c>
      <c r="E364" s="16" t="s">
        <v>19</v>
      </c>
      <c r="F364" s="16" t="s">
        <v>21</v>
      </c>
      <c r="G364" s="7" t="n">
        <v>1</v>
      </c>
      <c r="H364" s="6" t="n">
        <v>4164</v>
      </c>
      <c r="I364" s="6" t="n">
        <v>-4164</v>
      </c>
      <c r="J364" s="6" t="n">
        <v>-0</v>
      </c>
      <c r="K364" s="6" t="n">
        <v>-2.5</v>
      </c>
      <c r="L364" s="6" t="n">
        <v>-0.38</v>
      </c>
      <c r="M364" s="6"/>
      <c r="N364" s="6" t="s">
        <f>=I364+J364+K364+L364</f>
      </c>
      <c r="O364" s="6"/>
      <c r="P364" s="16"/>
      <c r="Q364" s="16" t="s">
        <v>237</v>
      </c>
    </row>
    <row collapsed="false" customFormat="false" customHeight="false" hidden="false" ht="12.1" outlineLevel="0" r="365">
      <c r="A365" s="33" t="n">
        <v>44161.516666667</v>
      </c>
      <c r="B365" s="34" t="s">
        <v>154</v>
      </c>
      <c r="C365" s="34" t="s">
        <v>229</v>
      </c>
      <c r="D365" s="34" t="s">
        <v>151</v>
      </c>
      <c r="E365" s="34" t="s">
        <v>230</v>
      </c>
      <c r="F365" s="34" t="s">
        <v>21</v>
      </c>
      <c r="G365" s="35" t="n">
        <v>-63</v>
      </c>
      <c r="H365" s="36" t="n">
        <v>105.79876190476</v>
      </c>
      <c r="I365" s="36" t="n">
        <v>66653.22</v>
      </c>
      <c r="J365" s="36" t="n">
        <v>1208.34</v>
      </c>
      <c r="K365" s="36" t="n">
        <v>-39.99</v>
      </c>
      <c r="L365" s="36" t="n">
        <v>-6.65</v>
      </c>
      <c r="M365" s="36"/>
      <c r="N365" s="6" t="s">
        <f>=I365+J365+K365+L365</f>
      </c>
      <c r="O365" s="36"/>
      <c r="P365" s="34"/>
      <c r="Q365" s="34" t="s">
        <v>237</v>
      </c>
    </row>
    <row collapsed="false" customFormat="false" customHeight="false" hidden="false" ht="12.1" outlineLevel="0" r="366">
      <c r="A366" s="20" t="n">
        <v>44161.532546296</v>
      </c>
      <c r="B366" s="16" t="s">
        <v>39</v>
      </c>
      <c r="C366" s="16" t="s">
        <v>325</v>
      </c>
      <c r="D366" s="16" t="s">
        <v>150</v>
      </c>
      <c r="E366" s="16" t="s">
        <v>19</v>
      </c>
      <c r="F366" s="16" t="s">
        <v>21</v>
      </c>
      <c r="G366" s="7" t="n">
        <v>34</v>
      </c>
      <c r="H366" s="6" t="n">
        <v>1516.5</v>
      </c>
      <c r="I366" s="6" t="n">
        <v>-51561</v>
      </c>
      <c r="J366" s="6" t="n">
        <v>-0</v>
      </c>
      <c r="K366" s="6" t="n">
        <v>-30.94</v>
      </c>
      <c r="L366" s="6" t="n">
        <v>-4.8</v>
      </c>
      <c r="M366" s="6"/>
      <c r="N366" s="6" t="s">
        <f>=I366+J366+K366+L366</f>
      </c>
      <c r="O366" s="6"/>
      <c r="P366" s="16"/>
      <c r="Q366" s="16" t="s">
        <v>237</v>
      </c>
    </row>
    <row collapsed="false" customFormat="false" customHeight="false" hidden="false" ht="12.1" outlineLevel="0" r="367">
      <c r="A367" s="20" t="n">
        <v>44161.533506944</v>
      </c>
      <c r="B367" s="16" t="s">
        <v>201</v>
      </c>
      <c r="C367" s="16" t="s">
        <v>306</v>
      </c>
      <c r="D367" s="16" t="s">
        <v>150</v>
      </c>
      <c r="E367" s="16" t="s">
        <v>19</v>
      </c>
      <c r="F367" s="16" t="s">
        <v>21</v>
      </c>
      <c r="G367" s="7" t="n">
        <v>2</v>
      </c>
      <c r="H367" s="6" t="n">
        <v>1928.9</v>
      </c>
      <c r="I367" s="6" t="n">
        <v>-3857.8</v>
      </c>
      <c r="J367" s="6" t="n">
        <v>-0</v>
      </c>
      <c r="K367" s="6" t="n">
        <v>-2.31</v>
      </c>
      <c r="L367" s="6" t="n">
        <v>-0.36</v>
      </c>
      <c r="M367" s="6"/>
      <c r="N367" s="6" t="s">
        <f>=I367+J367+K367+L367</f>
      </c>
      <c r="O367" s="6"/>
      <c r="P367" s="16"/>
      <c r="Q367" s="16" t="s">
        <v>237</v>
      </c>
    </row>
    <row collapsed="false" customFormat="false" customHeight="false" hidden="false" ht="12.1" outlineLevel="0" r="368">
      <c r="A368" s="20" t="n">
        <v>44161.544328704</v>
      </c>
      <c r="B368" s="16" t="s">
        <v>25</v>
      </c>
      <c r="C368" s="16" t="s">
        <v>321</v>
      </c>
      <c r="D368" s="16" t="s">
        <v>150</v>
      </c>
      <c r="E368" s="16" t="s">
        <v>19</v>
      </c>
      <c r="F368" s="16" t="s">
        <v>21</v>
      </c>
      <c r="G368" s="7" t="n">
        <v>1</v>
      </c>
      <c r="H368" s="6" t="n">
        <v>9300</v>
      </c>
      <c r="I368" s="6" t="n">
        <v>-9300</v>
      </c>
      <c r="J368" s="6" t="n">
        <v>-0</v>
      </c>
      <c r="K368" s="6" t="n">
        <v>-5.58</v>
      </c>
      <c r="L368" s="6" t="n">
        <v>-0.87</v>
      </c>
      <c r="M368" s="6"/>
      <c r="N368" s="6" t="s">
        <f>=I368+J368+K368+L368</f>
      </c>
      <c r="O368" s="6"/>
      <c r="P368" s="16"/>
      <c r="Q368" s="16" t="s">
        <v>237</v>
      </c>
    </row>
    <row collapsed="false" customFormat="false" customHeight="false" hidden="false" ht="12.1" outlineLevel="0" r="369">
      <c r="A369" s="33" t="n">
        <v>44162.531087963</v>
      </c>
      <c r="B369" s="34" t="s">
        <v>154</v>
      </c>
      <c r="C369" s="34" t="s">
        <v>229</v>
      </c>
      <c r="D369" s="34" t="s">
        <v>151</v>
      </c>
      <c r="E369" s="34" t="s">
        <v>230</v>
      </c>
      <c r="F369" s="34" t="s">
        <v>21</v>
      </c>
      <c r="G369" s="35" t="n">
        <v>-46</v>
      </c>
      <c r="H369" s="36" t="n">
        <v>105.819</v>
      </c>
      <c r="I369" s="36" t="n">
        <v>48676.74</v>
      </c>
      <c r="J369" s="36" t="n">
        <v>908.5</v>
      </c>
      <c r="K369" s="36" t="n">
        <v>-27.75</v>
      </c>
      <c r="L369" s="36" t="n">
        <v>-0</v>
      </c>
      <c r="M369" s="36"/>
      <c r="N369" s="6" t="s">
        <f>=I369+J369+K369+L369</f>
      </c>
      <c r="O369" s="36"/>
      <c r="P369" s="34"/>
      <c r="Q369" s="34" t="s">
        <v>228</v>
      </c>
    </row>
    <row collapsed="false" customFormat="false" customHeight="false" hidden="false" ht="12.1" outlineLevel="0" r="370">
      <c r="A370" s="33" t="n">
        <v>44162.532372685</v>
      </c>
      <c r="B370" s="34" t="s">
        <v>154</v>
      </c>
      <c r="C370" s="34" t="s">
        <v>229</v>
      </c>
      <c r="D370" s="34" t="s">
        <v>151</v>
      </c>
      <c r="E370" s="34" t="s">
        <v>230</v>
      </c>
      <c r="F370" s="34" t="s">
        <v>21</v>
      </c>
      <c r="G370" s="35" t="n">
        <v>-2</v>
      </c>
      <c r="H370" s="36" t="n">
        <v>105.819</v>
      </c>
      <c r="I370" s="36" t="n">
        <v>2116.38</v>
      </c>
      <c r="J370" s="36" t="n">
        <v>39.5</v>
      </c>
      <c r="K370" s="36" t="n">
        <v>-1.27</v>
      </c>
      <c r="L370" s="36" t="n">
        <v>-0.21</v>
      </c>
      <c r="M370" s="36"/>
      <c r="N370" s="6" t="s">
        <f>=I370+J370+K370+L370</f>
      </c>
      <c r="O370" s="36"/>
      <c r="P370" s="34"/>
      <c r="Q370" s="34" t="s">
        <v>237</v>
      </c>
    </row>
    <row collapsed="false" customFormat="false" customHeight="false" hidden="false" ht="12.1" outlineLevel="0" r="371">
      <c r="A371" s="25" t="n">
        <v>44162.542048611</v>
      </c>
      <c r="B371" s="26" t="s">
        <v>224</v>
      </c>
      <c r="C371" s="26" t="s">
        <v>66</v>
      </c>
      <c r="D371" s="26" t="s">
        <v>224</v>
      </c>
      <c r="E371" s="26" t="s">
        <v>224</v>
      </c>
      <c r="F371" s="26" t="s">
        <v>47</v>
      </c>
      <c r="G371" s="27" t="n">
        <v>1</v>
      </c>
      <c r="H371" s="28" t="n">
        <v>-84.62</v>
      </c>
      <c r="I371" s="28" t="n">
        <v>-84.62</v>
      </c>
      <c r="J371" s="28" t="n">
        <v>0</v>
      </c>
      <c r="K371" s="28" t="n">
        <v>-0</v>
      </c>
      <c r="L371" s="28" t="n">
        <v>-0</v>
      </c>
      <c r="M371" s="6" t="s">
        <f>=I371+J371+K371+L371</f>
      </c>
      <c r="N371" s="28"/>
      <c r="O371" s="28"/>
      <c r="P371" s="26"/>
      <c r="Q371" s="26" t="s">
        <v>315</v>
      </c>
    </row>
    <row collapsed="false" customFormat="false" customHeight="false" hidden="false" ht="12.1" outlineLevel="0" r="372">
      <c r="A372" s="25" t="n">
        <v>44162.542592593</v>
      </c>
      <c r="B372" s="26" t="s">
        <v>224</v>
      </c>
      <c r="C372" s="26" t="s">
        <v>66</v>
      </c>
      <c r="D372" s="26" t="s">
        <v>224</v>
      </c>
      <c r="E372" s="26" t="s">
        <v>224</v>
      </c>
      <c r="F372" s="26" t="s">
        <v>21</v>
      </c>
      <c r="G372" s="27" t="n">
        <v>1</v>
      </c>
      <c r="H372" s="28" t="n">
        <v>-6150.7</v>
      </c>
      <c r="I372" s="28" t="n">
        <v>-6150.7</v>
      </c>
      <c r="J372" s="28" t="n">
        <v>0</v>
      </c>
      <c r="K372" s="28" t="n">
        <v>-0</v>
      </c>
      <c r="L372" s="28" t="n">
        <v>-0</v>
      </c>
      <c r="M372" s="28"/>
      <c r="N372" s="6" t="s">
        <f>=I372+J372+K372+L372</f>
      </c>
      <c r="O372" s="28"/>
      <c r="P372" s="26"/>
      <c r="Q372" s="26" t="s">
        <v>315</v>
      </c>
    </row>
    <row collapsed="false" customFormat="false" customHeight="false" hidden="false" ht="12.1" outlineLevel="0" r="373">
      <c r="A373" s="20" t="n">
        <v>44162.590694444</v>
      </c>
      <c r="B373" s="16" t="s">
        <v>201</v>
      </c>
      <c r="C373" s="16" t="s">
        <v>306</v>
      </c>
      <c r="D373" s="16" t="s">
        <v>150</v>
      </c>
      <c r="E373" s="16" t="s">
        <v>19</v>
      </c>
      <c r="F373" s="16" t="s">
        <v>21</v>
      </c>
      <c r="G373" s="7" t="n">
        <v>27</v>
      </c>
      <c r="H373" s="6" t="n">
        <v>1910.3111111111</v>
      </c>
      <c r="I373" s="6" t="n">
        <v>-51578.4</v>
      </c>
      <c r="J373" s="6" t="n">
        <v>-0</v>
      </c>
      <c r="K373" s="6" t="n">
        <v>-29.4</v>
      </c>
      <c r="L373" s="6" t="n">
        <v>-0</v>
      </c>
      <c r="M373" s="6"/>
      <c r="N373" s="6" t="s">
        <f>=I373+J373+K373+L373</f>
      </c>
      <c r="O373" s="6"/>
      <c r="P373" s="16"/>
      <c r="Q373" s="16" t="s">
        <v>228</v>
      </c>
    </row>
    <row collapsed="false" customFormat="false" customHeight="false" hidden="false" ht="12.1" outlineLevel="0" r="374">
      <c r="A374" s="20" t="n">
        <v>44162.603032407</v>
      </c>
      <c r="B374" s="16" t="s">
        <v>201</v>
      </c>
      <c r="C374" s="16" t="s">
        <v>306</v>
      </c>
      <c r="D374" s="16" t="s">
        <v>150</v>
      </c>
      <c r="E374" s="16" t="s">
        <v>19</v>
      </c>
      <c r="F374" s="16" t="s">
        <v>21</v>
      </c>
      <c r="G374" s="7" t="n">
        <v>2</v>
      </c>
      <c r="H374" s="6" t="n">
        <v>1897.4</v>
      </c>
      <c r="I374" s="6" t="n">
        <v>-3794.8</v>
      </c>
      <c r="J374" s="6" t="n">
        <v>-0</v>
      </c>
      <c r="K374" s="6" t="n">
        <v>-2.28</v>
      </c>
      <c r="L374" s="6" t="n">
        <v>-0.35</v>
      </c>
      <c r="M374" s="6"/>
      <c r="N374" s="6" t="s">
        <f>=I374+J374+K374+L374</f>
      </c>
      <c r="O374" s="6"/>
      <c r="P374" s="16"/>
      <c r="Q374" s="16" t="s">
        <v>237</v>
      </c>
    </row>
    <row collapsed="false" customFormat="false" customHeight="false" hidden="false" ht="12.1" outlineLevel="0" r="375">
      <c r="A375" s="20" t="n">
        <v>44162.604363426</v>
      </c>
      <c r="B375" s="16" t="s">
        <v>39</v>
      </c>
      <c r="C375" s="16" t="s">
        <v>325</v>
      </c>
      <c r="D375" s="16" t="s">
        <v>150</v>
      </c>
      <c r="E375" s="16" t="s">
        <v>19</v>
      </c>
      <c r="F375" s="16" t="s">
        <v>21</v>
      </c>
      <c r="G375" s="7" t="n">
        <v>1</v>
      </c>
      <c r="H375" s="6" t="n">
        <v>1520.5</v>
      </c>
      <c r="I375" s="6" t="n">
        <v>-1520.5</v>
      </c>
      <c r="J375" s="6" t="n">
        <v>-0</v>
      </c>
      <c r="K375" s="6" t="n">
        <v>-0.91</v>
      </c>
      <c r="L375" s="6" t="n">
        <v>-0.14</v>
      </c>
      <c r="M375" s="6"/>
      <c r="N375" s="6" t="s">
        <f>=I375+J375+K375+L375</f>
      </c>
      <c r="O375" s="6"/>
      <c r="P375" s="16"/>
      <c r="Q375" s="16" t="s">
        <v>237</v>
      </c>
    </row>
    <row collapsed="false" customFormat="false" customHeight="false" hidden="false" ht="12.1" outlineLevel="0" r="376">
      <c r="A376" s="29" t="n">
        <v>44166.000046296</v>
      </c>
      <c r="B376" s="30" t="s">
        <v>266</v>
      </c>
      <c r="C376" s="30" t="s">
        <v>267</v>
      </c>
      <c r="D376" s="30" t="s">
        <v>266</v>
      </c>
      <c r="E376" s="30" t="s">
        <v>266</v>
      </c>
      <c r="F376" s="30" t="s">
        <v>21</v>
      </c>
      <c r="G376" s="31" t="n">
        <v>1</v>
      </c>
      <c r="H376" s="32" t="n">
        <v>-1</v>
      </c>
      <c r="I376" s="32" t="n">
        <v>-6514</v>
      </c>
      <c r="J376" s="32" t="n">
        <v>0</v>
      </c>
      <c r="K376" s="32" t="n">
        <v>-0</v>
      </c>
      <c r="L376" s="32" t="n">
        <v>-0</v>
      </c>
      <c r="M376" s="32"/>
      <c r="N376" s="6" t="s">
        <f>=I376+J376+K376+L376</f>
      </c>
      <c r="O376" s="32"/>
      <c r="P376" s="30"/>
      <c r="Q376" s="30" t="s">
        <v>220</v>
      </c>
    </row>
    <row collapsed="false" customFormat="false" customHeight="false" hidden="false" ht="12.1" outlineLevel="0" r="377">
      <c r="A377" s="25" t="n">
        <v>44166.538136574</v>
      </c>
      <c r="B377" s="26" t="s">
        <v>224</v>
      </c>
      <c r="C377" s="26" t="s">
        <v>66</v>
      </c>
      <c r="D377" s="26" t="s">
        <v>224</v>
      </c>
      <c r="E377" s="26" t="s">
        <v>224</v>
      </c>
      <c r="F377" s="26" t="s">
        <v>21</v>
      </c>
      <c r="G377" s="27" t="n">
        <v>2</v>
      </c>
      <c r="H377" s="28" t="n">
        <v>-184154.05</v>
      </c>
      <c r="I377" s="28" t="n">
        <v>-520293.02</v>
      </c>
      <c r="J377" s="28" t="n">
        <v>0</v>
      </c>
      <c r="K377" s="28" t="n">
        <v>-0</v>
      </c>
      <c r="L377" s="28" t="n">
        <v>-0</v>
      </c>
      <c r="M377" s="28"/>
      <c r="N377" s="6" t="s">
        <f>=I377+J377+K377+L377</f>
      </c>
      <c r="O377" s="28"/>
      <c r="P377" s="26"/>
      <c r="Q377" s="26" t="s">
        <v>220</v>
      </c>
    </row>
    <row collapsed="false" customFormat="false" customHeight="false" hidden="false" ht="12.1" outlineLevel="0" r="378">
      <c r="A378" s="21" t="n">
        <v>44172.050925926</v>
      </c>
      <c r="B378" s="22" t="s">
        <v>232</v>
      </c>
      <c r="C378" s="22" t="s">
        <v>326</v>
      </c>
      <c r="D378" s="22" t="s">
        <v>232</v>
      </c>
      <c r="E378" s="22" t="s">
        <v>232</v>
      </c>
      <c r="F378" s="22" t="s">
        <v>47</v>
      </c>
      <c r="G378" s="23" t="n">
        <v>1</v>
      </c>
      <c r="H378" s="24" t="n">
        <v>1</v>
      </c>
      <c r="I378" s="24" t="n">
        <v>0.89</v>
      </c>
      <c r="J378" s="24" t="n">
        <v>0</v>
      </c>
      <c r="K378" s="24" t="n">
        <v>-0</v>
      </c>
      <c r="L378" s="24" t="n">
        <v>-0</v>
      </c>
      <c r="M378" s="6" t="s">
        <f>=I378+J378+K378+L378</f>
      </c>
      <c r="N378" s="24"/>
      <c r="O378" s="24"/>
      <c r="P378" s="22"/>
      <c r="Q378" s="22" t="s">
        <v>220</v>
      </c>
    </row>
    <row collapsed="false" customFormat="false" customHeight="false" hidden="false" ht="12.1" outlineLevel="0" r="379">
      <c r="A379" s="20" t="n">
        <v>44173.624456019</v>
      </c>
      <c r="B379" s="16" t="s">
        <v>221</v>
      </c>
      <c r="C379" s="16" t="s">
        <v>222</v>
      </c>
      <c r="D379" s="16" t="s">
        <v>150</v>
      </c>
      <c r="E379" s="16" t="s">
        <v>223</v>
      </c>
      <c r="F379" s="16" t="s">
        <v>21</v>
      </c>
      <c r="G379" s="7" t="n">
        <v>1</v>
      </c>
      <c r="H379" s="6" t="n">
        <v>74.0078</v>
      </c>
      <c r="I379" s="6" t="n">
        <v>-74.01</v>
      </c>
      <c r="J379" s="6" t="n">
        <v>-0</v>
      </c>
      <c r="K379" s="6" t="n">
        <v>-0</v>
      </c>
      <c r="L379" s="6" t="n">
        <v>-0</v>
      </c>
      <c r="M379" s="6"/>
      <c r="N379" s="6" t="s">
        <f>=I379+J379+K379+L379</f>
      </c>
      <c r="O379" s="6"/>
      <c r="P379" s="16"/>
      <c r="Q379" s="16" t="s">
        <v>220</v>
      </c>
    </row>
    <row collapsed="false" customFormat="false" customHeight="false" hidden="false" ht="12.1" outlineLevel="0" r="380">
      <c r="A380" s="33" t="n">
        <v>44173.624456019</v>
      </c>
      <c r="B380" s="34" t="s">
        <v>294</v>
      </c>
      <c r="C380" s="34" t="s">
        <v>295</v>
      </c>
      <c r="D380" s="34" t="s">
        <v>151</v>
      </c>
      <c r="E380" s="34" t="s">
        <v>223</v>
      </c>
      <c r="F380" s="34" t="s">
        <v>21</v>
      </c>
      <c r="G380" s="35" t="n">
        <v>-1</v>
      </c>
      <c r="H380" s="36" t="n">
        <v>74.0078</v>
      </c>
      <c r="I380" s="36" t="n">
        <v>74.01</v>
      </c>
      <c r="J380" s="36" t="n">
        <v>0</v>
      </c>
      <c r="K380" s="36" t="n">
        <v>-0</v>
      </c>
      <c r="L380" s="36" t="n">
        <v>-0</v>
      </c>
      <c r="M380" s="36"/>
      <c r="N380" s="6" t="s">
        <f>=I380+J380+K380+L380</f>
      </c>
      <c r="O380" s="36"/>
      <c r="P380" s="34"/>
      <c r="Q380" s="34" t="s">
        <v>220</v>
      </c>
    </row>
    <row collapsed="false" customFormat="false" customHeight="false" hidden="false" ht="12.1" outlineLevel="0" r="381">
      <c r="A381" s="20" t="n">
        <v>44174.459490741</v>
      </c>
      <c r="B381" s="16" t="s">
        <v>221</v>
      </c>
      <c r="C381" s="16" t="s">
        <v>222</v>
      </c>
      <c r="D381" s="16" t="s">
        <v>150</v>
      </c>
      <c r="E381" s="16" t="s">
        <v>223</v>
      </c>
      <c r="F381" s="16" t="s">
        <v>21</v>
      </c>
      <c r="G381" s="7" t="n">
        <v>1</v>
      </c>
      <c r="H381" s="6" t="n">
        <v>73.14</v>
      </c>
      <c r="I381" s="6" t="n">
        <v>-73.14</v>
      </c>
      <c r="J381" s="6" t="n">
        <v>-0</v>
      </c>
      <c r="K381" s="6" t="n">
        <v>-0</v>
      </c>
      <c r="L381" s="6" t="n">
        <v>-0</v>
      </c>
      <c r="M381" s="6"/>
      <c r="N381" s="6" t="s">
        <f>=I381+J381+K381+L381</f>
      </c>
      <c r="O381" s="6"/>
      <c r="P381" s="16"/>
      <c r="Q381" s="16" t="s">
        <v>220</v>
      </c>
    </row>
    <row collapsed="false" customFormat="false" customHeight="false" hidden="false" ht="12.1" outlineLevel="0" r="382">
      <c r="A382" s="33" t="n">
        <v>44174.459490741</v>
      </c>
      <c r="B382" s="34" t="s">
        <v>294</v>
      </c>
      <c r="C382" s="34" t="s">
        <v>295</v>
      </c>
      <c r="D382" s="34" t="s">
        <v>151</v>
      </c>
      <c r="E382" s="34" t="s">
        <v>223</v>
      </c>
      <c r="F382" s="34" t="s">
        <v>21</v>
      </c>
      <c r="G382" s="35" t="n">
        <v>-1</v>
      </c>
      <c r="H382" s="36" t="n">
        <v>73.14</v>
      </c>
      <c r="I382" s="36" t="n">
        <v>73.14</v>
      </c>
      <c r="J382" s="36" t="n">
        <v>0</v>
      </c>
      <c r="K382" s="36" t="n">
        <v>-0</v>
      </c>
      <c r="L382" s="36" t="n">
        <v>-0</v>
      </c>
      <c r="M382" s="36"/>
      <c r="N382" s="6" t="s">
        <f>=I382+J382+K382+L382</f>
      </c>
      <c r="O382" s="36"/>
      <c r="P382" s="34"/>
      <c r="Q382" s="34" t="s">
        <v>220</v>
      </c>
    </row>
    <row collapsed="false" customFormat="false" customHeight="false" hidden="false" ht="12.1" outlineLevel="0" r="383">
      <c r="A383" s="33" t="n">
        <v>44175.673402778</v>
      </c>
      <c r="B383" s="34" t="s">
        <v>294</v>
      </c>
      <c r="C383" s="34" t="s">
        <v>295</v>
      </c>
      <c r="D383" s="34" t="s">
        <v>151</v>
      </c>
      <c r="E383" s="34" t="s">
        <v>223</v>
      </c>
      <c r="F383" s="34" t="s">
        <v>21</v>
      </c>
      <c r="G383" s="35" t="n">
        <v>-1</v>
      </c>
      <c r="H383" s="36" t="n">
        <v>74.2653</v>
      </c>
      <c r="I383" s="36" t="n">
        <v>74.27</v>
      </c>
      <c r="J383" s="36" t="n">
        <v>0</v>
      </c>
      <c r="K383" s="36" t="n">
        <v>-0</v>
      </c>
      <c r="L383" s="36" t="n">
        <v>-0</v>
      </c>
      <c r="M383" s="36"/>
      <c r="N383" s="6" t="s">
        <f>=I383+J383+K383+L383</f>
      </c>
      <c r="O383" s="36"/>
      <c r="P383" s="34"/>
      <c r="Q383" s="34" t="s">
        <v>220</v>
      </c>
    </row>
    <row collapsed="false" customFormat="false" customHeight="false" hidden="false" ht="12.1" outlineLevel="0" r="384">
      <c r="A384" s="20" t="n">
        <v>44175.673402778</v>
      </c>
      <c r="B384" s="16" t="s">
        <v>221</v>
      </c>
      <c r="C384" s="16" t="s">
        <v>222</v>
      </c>
      <c r="D384" s="16" t="s">
        <v>150</v>
      </c>
      <c r="E384" s="16" t="s">
        <v>223</v>
      </c>
      <c r="F384" s="16" t="s">
        <v>21</v>
      </c>
      <c r="G384" s="7" t="n">
        <v>1</v>
      </c>
      <c r="H384" s="6" t="n">
        <v>74.2653</v>
      </c>
      <c r="I384" s="6" t="n">
        <v>-74.27</v>
      </c>
      <c r="J384" s="6" t="n">
        <v>-0</v>
      </c>
      <c r="K384" s="6" t="n">
        <v>-0</v>
      </c>
      <c r="L384" s="6" t="n">
        <v>-0</v>
      </c>
      <c r="M384" s="6"/>
      <c r="N384" s="6" t="s">
        <f>=I384+J384+K384+L384</f>
      </c>
      <c r="O384" s="6"/>
      <c r="P384" s="16"/>
      <c r="Q384" s="16" t="s">
        <v>220</v>
      </c>
    </row>
    <row collapsed="false" customFormat="false" customHeight="false" hidden="false" ht="12.1" outlineLevel="0" r="385">
      <c r="A385" s="33" t="n">
        <v>44176.45375</v>
      </c>
      <c r="B385" s="34" t="s">
        <v>294</v>
      </c>
      <c r="C385" s="34" t="s">
        <v>295</v>
      </c>
      <c r="D385" s="34" t="s">
        <v>151</v>
      </c>
      <c r="E385" s="34" t="s">
        <v>223</v>
      </c>
      <c r="F385" s="34" t="s">
        <v>21</v>
      </c>
      <c r="G385" s="35" t="n">
        <v>-1</v>
      </c>
      <c r="H385" s="36" t="n">
        <v>73.3225</v>
      </c>
      <c r="I385" s="36" t="n">
        <v>73.32</v>
      </c>
      <c r="J385" s="36" t="n">
        <v>0</v>
      </c>
      <c r="K385" s="36" t="n">
        <v>-0</v>
      </c>
      <c r="L385" s="36" t="n">
        <v>-0</v>
      </c>
      <c r="M385" s="36"/>
      <c r="N385" s="6" t="s">
        <f>=I385+J385+K385+L385</f>
      </c>
      <c r="O385" s="36"/>
      <c r="P385" s="34"/>
      <c r="Q385" s="34" t="s">
        <v>220</v>
      </c>
    </row>
    <row collapsed="false" customFormat="false" customHeight="false" hidden="false" ht="12.1" outlineLevel="0" r="386">
      <c r="A386" s="20" t="n">
        <v>44176.45375</v>
      </c>
      <c r="B386" s="16" t="s">
        <v>221</v>
      </c>
      <c r="C386" s="16" t="s">
        <v>222</v>
      </c>
      <c r="D386" s="16" t="s">
        <v>150</v>
      </c>
      <c r="E386" s="16" t="s">
        <v>223</v>
      </c>
      <c r="F386" s="16" t="s">
        <v>21</v>
      </c>
      <c r="G386" s="7" t="n">
        <v>1</v>
      </c>
      <c r="H386" s="6" t="n">
        <v>73.3225</v>
      </c>
      <c r="I386" s="6" t="n">
        <v>-73.32</v>
      </c>
      <c r="J386" s="6" t="n">
        <v>-0</v>
      </c>
      <c r="K386" s="6" t="n">
        <v>-0</v>
      </c>
      <c r="L386" s="6" t="n">
        <v>-0</v>
      </c>
      <c r="M386" s="6"/>
      <c r="N386" s="6" t="s">
        <f>=I386+J386+K386+L386</f>
      </c>
      <c r="O386" s="6"/>
      <c r="P386" s="16"/>
      <c r="Q386" s="16" t="s">
        <v>220</v>
      </c>
    </row>
    <row collapsed="false" customFormat="false" customHeight="false" hidden="false" ht="12.1" outlineLevel="0" r="387">
      <c r="A387" s="21" t="n">
        <v>44176.730393519</v>
      </c>
      <c r="B387" s="22" t="s">
        <v>219</v>
      </c>
      <c r="C387" s="22" t="s">
        <v>65</v>
      </c>
      <c r="D387" s="22" t="s">
        <v>219</v>
      </c>
      <c r="E387" s="22" t="s">
        <v>219</v>
      </c>
      <c r="F387" s="22" t="s">
        <v>47</v>
      </c>
      <c r="G387" s="23" t="n">
        <v>1</v>
      </c>
      <c r="H387" s="24" t="n">
        <v>1</v>
      </c>
      <c r="I387" s="24" t="n">
        <v>126.99</v>
      </c>
      <c r="J387" s="24" t="n">
        <v>0</v>
      </c>
      <c r="K387" s="24" t="n">
        <v>-0</v>
      </c>
      <c r="L387" s="24" t="n">
        <v>-0</v>
      </c>
      <c r="M387" s="6" t="s">
        <f>=I387+J387+K387+L387</f>
      </c>
      <c r="N387" s="24"/>
      <c r="O387" s="24"/>
      <c r="P387" s="22"/>
      <c r="Q387" s="22" t="s">
        <v>220</v>
      </c>
    </row>
    <row collapsed="false" customFormat="false" customHeight="false" hidden="false" ht="12.1" outlineLevel="0" r="388">
      <c r="A388" s="20" t="n">
        <v>44176.735520833</v>
      </c>
      <c r="B388" s="16" t="s">
        <v>204</v>
      </c>
      <c r="C388" s="16" t="s">
        <v>327</v>
      </c>
      <c r="D388" s="16" t="s">
        <v>150</v>
      </c>
      <c r="E388" s="16" t="s">
        <v>19</v>
      </c>
      <c r="F388" s="16" t="s">
        <v>47</v>
      </c>
      <c r="G388" s="7" t="n">
        <v>1380</v>
      </c>
      <c r="H388" s="6" t="n">
        <v>0.0933</v>
      </c>
      <c r="I388" s="6" t="n">
        <v>-128.75</v>
      </c>
      <c r="J388" s="6" t="n">
        <v>-0</v>
      </c>
      <c r="K388" s="6" t="n">
        <v>-0</v>
      </c>
      <c r="L388" s="6" t="n">
        <v>-0</v>
      </c>
      <c r="M388" s="6" t="s">
        <f>=I388+J388+K388+L388</f>
      </c>
      <c r="N388" s="6"/>
      <c r="O388" s="6"/>
      <c r="P388" s="16"/>
      <c r="Q388" s="16" t="s">
        <v>220</v>
      </c>
    </row>
    <row collapsed="false" customFormat="false" customHeight="false" hidden="false" ht="12.1" outlineLevel="0" r="389">
      <c r="A389" s="20" t="n">
        <v>44179.484375</v>
      </c>
      <c r="B389" s="16" t="s">
        <v>221</v>
      </c>
      <c r="C389" s="16" t="s">
        <v>222</v>
      </c>
      <c r="D389" s="16" t="s">
        <v>150</v>
      </c>
      <c r="E389" s="16" t="s">
        <v>223</v>
      </c>
      <c r="F389" s="16" t="s">
        <v>21</v>
      </c>
      <c r="G389" s="7" t="n">
        <v>90</v>
      </c>
      <c r="H389" s="6" t="n">
        <v>72.988972222222</v>
      </c>
      <c r="I389" s="6" t="n">
        <v>-6569.01</v>
      </c>
      <c r="J389" s="6" t="n">
        <v>-0</v>
      </c>
      <c r="K389" s="6" t="n">
        <v>-0</v>
      </c>
      <c r="L389" s="6" t="n">
        <v>-0</v>
      </c>
      <c r="M389" s="6"/>
      <c r="N389" s="6" t="s">
        <f>=I389+J389+K389+L389</f>
      </c>
      <c r="O389" s="6"/>
      <c r="P389" s="16"/>
      <c r="Q389" s="16" t="s">
        <v>220</v>
      </c>
    </row>
    <row collapsed="false" customFormat="false" customHeight="false" hidden="false" ht="12.1" outlineLevel="0" r="390">
      <c r="A390" s="33" t="n">
        <v>44179.484375</v>
      </c>
      <c r="B390" s="34" t="s">
        <v>294</v>
      </c>
      <c r="C390" s="34" t="s">
        <v>295</v>
      </c>
      <c r="D390" s="34" t="s">
        <v>151</v>
      </c>
      <c r="E390" s="34" t="s">
        <v>223</v>
      </c>
      <c r="F390" s="34" t="s">
        <v>21</v>
      </c>
      <c r="G390" s="35" t="n">
        <v>-90</v>
      </c>
      <c r="H390" s="36" t="n">
        <v>72.988972222222</v>
      </c>
      <c r="I390" s="36" t="n">
        <v>6569.01</v>
      </c>
      <c r="J390" s="36" t="n">
        <v>0</v>
      </c>
      <c r="K390" s="36" t="n">
        <v>-0</v>
      </c>
      <c r="L390" s="36" t="n">
        <v>-0</v>
      </c>
      <c r="M390" s="36"/>
      <c r="N390" s="6" t="s">
        <f>=I390+J390+K390+L390</f>
      </c>
      <c r="O390" s="36"/>
      <c r="P390" s="34"/>
      <c r="Q390" s="34" t="s">
        <v>220</v>
      </c>
    </row>
    <row collapsed="false" customFormat="false" customHeight="false" hidden="false" ht="12.1" outlineLevel="0" r="391">
      <c r="A391" s="21" t="n">
        <v>44190.048148148</v>
      </c>
      <c r="B391" s="22" t="s">
        <v>232</v>
      </c>
      <c r="C391" s="22" t="s">
        <v>286</v>
      </c>
      <c r="D391" s="22" t="s">
        <v>232</v>
      </c>
      <c r="E391" s="22" t="s">
        <v>232</v>
      </c>
      <c r="F391" s="22" t="s">
        <v>47</v>
      </c>
      <c r="G391" s="23" t="n">
        <v>1</v>
      </c>
      <c r="H391" s="24" t="n">
        <v>1</v>
      </c>
      <c r="I391" s="24" t="n">
        <v>0.5</v>
      </c>
      <c r="J391" s="24" t="n">
        <v>0</v>
      </c>
      <c r="K391" s="24" t="n">
        <v>-0</v>
      </c>
      <c r="L391" s="24" t="n">
        <v>-0</v>
      </c>
      <c r="M391" s="6" t="s">
        <f>=I391+J391+K391+L391</f>
      </c>
      <c r="N391" s="24"/>
      <c r="O391" s="24"/>
      <c r="P391" s="22"/>
      <c r="Q391" s="22" t="s">
        <v>220</v>
      </c>
    </row>
    <row collapsed="false" customFormat="false" customHeight="false" hidden="false" ht="12.1" outlineLevel="0" r="392">
      <c r="A392" s="33" t="n">
        <v>44190.822511574</v>
      </c>
      <c r="B392" s="34" t="s">
        <v>190</v>
      </c>
      <c r="C392" s="34" t="s">
        <v>287</v>
      </c>
      <c r="D392" s="34" t="s">
        <v>151</v>
      </c>
      <c r="E392" s="34" t="s">
        <v>235</v>
      </c>
      <c r="F392" s="34" t="s">
        <v>21</v>
      </c>
      <c r="G392" s="35" t="n">
        <v>-10</v>
      </c>
      <c r="H392" s="36" t="n">
        <v>328.55</v>
      </c>
      <c r="I392" s="36" t="n">
        <v>3285.5</v>
      </c>
      <c r="J392" s="36" t="n">
        <v>0</v>
      </c>
      <c r="K392" s="36" t="n">
        <v>-9.86</v>
      </c>
      <c r="L392" s="36" t="n">
        <v>-0</v>
      </c>
      <c r="M392" s="36"/>
      <c r="N392" s="6" t="s">
        <f>=I392+J392+K392+L392</f>
      </c>
      <c r="O392" s="36"/>
      <c r="P392" s="34"/>
      <c r="Q392" s="34" t="s">
        <v>315</v>
      </c>
    </row>
    <row collapsed="false" customFormat="false" customHeight="false" hidden="false" ht="12.1" outlineLevel="0" r="393">
      <c r="A393" s="25" t="n">
        <v>44190.823912037</v>
      </c>
      <c r="B393" s="26" t="s">
        <v>224</v>
      </c>
      <c r="C393" s="26" t="s">
        <v>66</v>
      </c>
      <c r="D393" s="26" t="s">
        <v>224</v>
      </c>
      <c r="E393" s="26" t="s">
        <v>224</v>
      </c>
      <c r="F393" s="26" t="s">
        <v>47</v>
      </c>
      <c r="G393" s="27" t="n">
        <v>1</v>
      </c>
      <c r="H393" s="28" t="n">
        <v>-0.01</v>
      </c>
      <c r="I393" s="28" t="n">
        <v>-0.01</v>
      </c>
      <c r="J393" s="28" t="n">
        <v>0</v>
      </c>
      <c r="K393" s="28" t="n">
        <v>-0</v>
      </c>
      <c r="L393" s="28" t="n">
        <v>-0</v>
      </c>
      <c r="M393" s="6" t="s">
        <f>=I393+J393+K393+L393</f>
      </c>
      <c r="N393" s="28"/>
      <c r="O393" s="28"/>
      <c r="P393" s="26"/>
      <c r="Q393" s="26" t="s">
        <v>315</v>
      </c>
    </row>
    <row collapsed="false" customFormat="false" customHeight="false" hidden="false" ht="12.1" outlineLevel="0" r="394">
      <c r="A394" s="21" t="n">
        <v>44193.081041667</v>
      </c>
      <c r="B394" s="22" t="s">
        <v>232</v>
      </c>
      <c r="C394" s="22" t="s">
        <v>308</v>
      </c>
      <c r="D394" s="22" t="s">
        <v>232</v>
      </c>
      <c r="E394" s="22" t="s">
        <v>232</v>
      </c>
      <c r="F394" s="22" t="s">
        <v>47</v>
      </c>
      <c r="G394" s="23" t="n">
        <v>1</v>
      </c>
      <c r="H394" s="24" t="n">
        <v>1</v>
      </c>
      <c r="I394" s="24" t="n">
        <v>0.4</v>
      </c>
      <c r="J394" s="24" t="n">
        <v>0</v>
      </c>
      <c r="K394" s="24" t="n">
        <v>-0</v>
      </c>
      <c r="L394" s="24" t="n">
        <v>-0</v>
      </c>
      <c r="M394" s="6" t="s">
        <f>=I394+J394+K394+L394</f>
      </c>
      <c r="N394" s="24"/>
      <c r="O394" s="24"/>
      <c r="P394" s="22"/>
      <c r="Q394" s="22" t="s">
        <v>220</v>
      </c>
    </row>
    <row collapsed="false" customFormat="false" customHeight="false" hidden="false" ht="12.1" outlineLevel="0" r="395">
      <c r="A395" s="25" t="n">
        <v>44195.823738426</v>
      </c>
      <c r="B395" s="26" t="s">
        <v>224</v>
      </c>
      <c r="C395" s="26" t="s">
        <v>66</v>
      </c>
      <c r="D395" s="26" t="s">
        <v>224</v>
      </c>
      <c r="E395" s="26" t="s">
        <v>224</v>
      </c>
      <c r="F395" s="26" t="s">
        <v>21</v>
      </c>
      <c r="G395" s="27" t="n">
        <v>1</v>
      </c>
      <c r="H395" s="28" t="n">
        <v>-3275.65</v>
      </c>
      <c r="I395" s="28" t="n">
        <v>-3275.65</v>
      </c>
      <c r="J395" s="28" t="n">
        <v>0</v>
      </c>
      <c r="K395" s="28" t="n">
        <v>-0</v>
      </c>
      <c r="L395" s="28" t="n">
        <v>-0</v>
      </c>
      <c r="M395" s="28"/>
      <c r="N395" s="6" t="s">
        <f>=I395+J395+K395+L395</f>
      </c>
      <c r="O395" s="28"/>
      <c r="P395" s="26"/>
      <c r="Q395" s="26" t="s">
        <v>315</v>
      </c>
    </row>
    <row collapsed="false" customFormat="false" customHeight="false" hidden="false" ht="12.1" outlineLevel="0" r="396">
      <c r="A396" s="21" t="n">
        <v>44204.585798611</v>
      </c>
      <c r="B396" s="22" t="s">
        <v>219</v>
      </c>
      <c r="C396" s="22" t="s">
        <v>65</v>
      </c>
      <c r="D396" s="22" t="s">
        <v>219</v>
      </c>
      <c r="E396" s="22" t="s">
        <v>219</v>
      </c>
      <c r="F396" s="22" t="s">
        <v>21</v>
      </c>
      <c r="G396" s="23" t="n">
        <v>1</v>
      </c>
      <c r="H396" s="24" t="n">
        <v>1</v>
      </c>
      <c r="I396" s="24" t="n">
        <v>7500</v>
      </c>
      <c r="J396" s="24" t="n">
        <v>0</v>
      </c>
      <c r="K396" s="24" t="n">
        <v>-0</v>
      </c>
      <c r="L396" s="24" t="n">
        <v>-0</v>
      </c>
      <c r="M396" s="24"/>
      <c r="N396" s="6" t="s">
        <f>=I396+J396+K396+L396</f>
      </c>
      <c r="O396" s="24"/>
      <c r="P396" s="22"/>
      <c r="Q396" s="22" t="s">
        <v>315</v>
      </c>
    </row>
    <row collapsed="false" customFormat="false" customHeight="false" hidden="false" ht="12.1" outlineLevel="0" r="397">
      <c r="A397" s="20" t="n">
        <v>44204.585833333</v>
      </c>
      <c r="B397" s="16" t="s">
        <v>221</v>
      </c>
      <c r="C397" s="16" t="s">
        <v>222</v>
      </c>
      <c r="D397" s="16" t="s">
        <v>150</v>
      </c>
      <c r="E397" s="16" t="s">
        <v>223</v>
      </c>
      <c r="F397" s="16" t="s">
        <v>21</v>
      </c>
      <c r="G397" s="7" t="n">
        <v>100</v>
      </c>
      <c r="H397" s="6" t="n">
        <v>74.4875</v>
      </c>
      <c r="I397" s="6" t="n">
        <v>-7448.75</v>
      </c>
      <c r="J397" s="6" t="n">
        <v>-0</v>
      </c>
      <c r="K397" s="6" t="n">
        <v>-22.35</v>
      </c>
      <c r="L397" s="6" t="n">
        <v>-0</v>
      </c>
      <c r="M397" s="6"/>
      <c r="N397" s="6" t="s">
        <f>=I397+J397+K397+L397</f>
      </c>
      <c r="O397" s="6"/>
      <c r="P397" s="16"/>
      <c r="Q397" s="16" t="s">
        <v>315</v>
      </c>
    </row>
    <row collapsed="false" customFormat="false" customHeight="false" hidden="false" ht="12.1" outlineLevel="0" r="398">
      <c r="A398" s="25" t="n">
        <v>44208.586087963</v>
      </c>
      <c r="B398" s="26" t="s">
        <v>224</v>
      </c>
      <c r="C398" s="26" t="s">
        <v>66</v>
      </c>
      <c r="D398" s="26" t="s">
        <v>224</v>
      </c>
      <c r="E398" s="26" t="s">
        <v>224</v>
      </c>
      <c r="F398" s="26" t="s">
        <v>47</v>
      </c>
      <c r="G398" s="27" t="n">
        <v>1</v>
      </c>
      <c r="H398" s="28" t="n">
        <v>-100</v>
      </c>
      <c r="I398" s="28" t="n">
        <v>-100</v>
      </c>
      <c r="J398" s="28" t="n">
        <v>0</v>
      </c>
      <c r="K398" s="28" t="n">
        <v>-0</v>
      </c>
      <c r="L398" s="28" t="n">
        <v>-0</v>
      </c>
      <c r="M398" s="6" t="s">
        <f>=I398+J398+K398+L398</f>
      </c>
      <c r="N398" s="28"/>
      <c r="O398" s="28"/>
      <c r="P398" s="26"/>
      <c r="Q398" s="26" t="s">
        <v>315</v>
      </c>
    </row>
    <row collapsed="false" customFormat="false" customHeight="false" hidden="false" ht="12.1" outlineLevel="0" r="399">
      <c r="A399" s="20" t="n">
        <v>44222.585532407</v>
      </c>
      <c r="B399" s="16" t="s">
        <v>221</v>
      </c>
      <c r="C399" s="16" t="s">
        <v>222</v>
      </c>
      <c r="D399" s="16" t="s">
        <v>150</v>
      </c>
      <c r="E399" s="16" t="s">
        <v>223</v>
      </c>
      <c r="F399" s="16" t="s">
        <v>21</v>
      </c>
      <c r="G399" s="7" t="n">
        <v>25</v>
      </c>
      <c r="H399" s="6" t="n">
        <v>75.5375</v>
      </c>
      <c r="I399" s="6" t="n">
        <v>-1888.44</v>
      </c>
      <c r="J399" s="6" t="n">
        <v>-0</v>
      </c>
      <c r="K399" s="6" t="n">
        <v>-5.67</v>
      </c>
      <c r="L399" s="6" t="n">
        <v>-0</v>
      </c>
      <c r="M399" s="6"/>
      <c r="N399" s="6" t="s">
        <f>=I399+J399+K399+L399</f>
      </c>
      <c r="O399" s="6"/>
      <c r="P399" s="16"/>
      <c r="Q399" s="16" t="s">
        <v>315</v>
      </c>
    </row>
    <row collapsed="false" customFormat="false" customHeight="false" hidden="false" ht="12.1" outlineLevel="0" r="400">
      <c r="A400" s="21" t="n">
        <v>44222.58662037</v>
      </c>
      <c r="B400" s="22" t="s">
        <v>219</v>
      </c>
      <c r="C400" s="22" t="s">
        <v>65</v>
      </c>
      <c r="D400" s="22" t="s">
        <v>219</v>
      </c>
      <c r="E400" s="22" t="s">
        <v>219</v>
      </c>
      <c r="F400" s="22" t="s">
        <v>21</v>
      </c>
      <c r="G400" s="23" t="n">
        <v>1</v>
      </c>
      <c r="H400" s="24" t="n">
        <v>1</v>
      </c>
      <c r="I400" s="24" t="n">
        <v>1889</v>
      </c>
      <c r="J400" s="24" t="n">
        <v>0</v>
      </c>
      <c r="K400" s="24" t="n">
        <v>-0</v>
      </c>
      <c r="L400" s="24" t="n">
        <v>-0</v>
      </c>
      <c r="M400" s="24"/>
      <c r="N400" s="6" t="s">
        <f>=I400+J400+K400+L400</f>
      </c>
      <c r="O400" s="24"/>
      <c r="P400" s="22"/>
      <c r="Q400" s="22" t="s">
        <v>315</v>
      </c>
    </row>
    <row collapsed="false" customFormat="false" customHeight="false" hidden="false" ht="12.1" outlineLevel="0" r="401">
      <c r="A401" s="25" t="n">
        <v>44224.585763889</v>
      </c>
      <c r="B401" s="26" t="s">
        <v>224</v>
      </c>
      <c r="C401" s="26" t="s">
        <v>66</v>
      </c>
      <c r="D401" s="26" t="s">
        <v>224</v>
      </c>
      <c r="E401" s="26" t="s">
        <v>224</v>
      </c>
      <c r="F401" s="26" t="s">
        <v>47</v>
      </c>
      <c r="G401" s="27" t="n">
        <v>1</v>
      </c>
      <c r="H401" s="28" t="n">
        <v>-25</v>
      </c>
      <c r="I401" s="28" t="n">
        <v>-25</v>
      </c>
      <c r="J401" s="28" t="n">
        <v>0</v>
      </c>
      <c r="K401" s="28" t="n">
        <v>-0</v>
      </c>
      <c r="L401" s="28" t="n">
        <v>-0</v>
      </c>
      <c r="M401" s="6" t="s">
        <f>=I401+J401+K401+L401</f>
      </c>
      <c r="N401" s="28"/>
      <c r="O401" s="28"/>
      <c r="P401" s="26"/>
      <c r="Q401" s="26" t="s">
        <v>315</v>
      </c>
    </row>
    <row collapsed="false" customFormat="false" customHeight="false" hidden="false" ht="12.1" outlineLevel="0" r="402">
      <c r="A402" s="21" t="n">
        <v>44225</v>
      </c>
      <c r="B402" s="22" t="s">
        <v>268</v>
      </c>
      <c r="C402" s="22" t="s">
        <v>267</v>
      </c>
      <c r="D402" s="22" t="s">
        <v>268</v>
      </c>
      <c r="E402" s="22" t="s">
        <v>268</v>
      </c>
      <c r="F402" s="22" t="s">
        <v>21</v>
      </c>
      <c r="G402" s="23" t="n">
        <v>1</v>
      </c>
      <c r="H402" s="24" t="n">
        <v>1</v>
      </c>
      <c r="I402" s="24" t="n">
        <v>25</v>
      </c>
      <c r="J402" s="24" t="n">
        <v>0</v>
      </c>
      <c r="K402" s="24" t="n">
        <v>-0</v>
      </c>
      <c r="L402" s="24" t="n">
        <v>-0</v>
      </c>
      <c r="M402" s="24"/>
      <c r="N402" s="6" t="s">
        <f>=I402+J402+K402+L402</f>
      </c>
      <c r="O402" s="24"/>
      <c r="P402" s="22"/>
      <c r="Q402" s="22" t="s">
        <v>220</v>
      </c>
    </row>
    <row collapsed="false" customFormat="false" customHeight="false" hidden="false" ht="12.1" outlineLevel="0" r="403">
      <c r="A403" s="33" t="n">
        <v>44225.759131944</v>
      </c>
      <c r="B403" s="34" t="s">
        <v>204</v>
      </c>
      <c r="C403" s="34" t="s">
        <v>327</v>
      </c>
      <c r="D403" s="34" t="s">
        <v>151</v>
      </c>
      <c r="E403" s="34" t="s">
        <v>19</v>
      </c>
      <c r="F403" s="34" t="s">
        <v>47</v>
      </c>
      <c r="G403" s="35" t="n">
        <v>-1380</v>
      </c>
      <c r="H403" s="36" t="n">
        <v>0.096302246376812</v>
      </c>
      <c r="I403" s="36" t="n">
        <v>132.91</v>
      </c>
      <c r="J403" s="36" t="n">
        <v>0</v>
      </c>
      <c r="K403" s="36" t="n">
        <v>-0</v>
      </c>
      <c r="L403" s="36" t="n">
        <v>-0</v>
      </c>
      <c r="M403" s="6" t="s">
        <f>=I403+J403+K403+L403</f>
      </c>
      <c r="N403" s="36"/>
      <c r="O403" s="36"/>
      <c r="P403" s="34"/>
      <c r="Q403" s="34" t="s">
        <v>220</v>
      </c>
    </row>
    <row collapsed="false" customFormat="false" customHeight="false" hidden="false" ht="12.1" outlineLevel="0" r="404">
      <c r="A404" s="33" t="n">
        <v>44225.75974537</v>
      </c>
      <c r="B404" s="34" t="s">
        <v>221</v>
      </c>
      <c r="C404" s="34" t="s">
        <v>222</v>
      </c>
      <c r="D404" s="34" t="s">
        <v>151</v>
      </c>
      <c r="E404" s="34" t="s">
        <v>223</v>
      </c>
      <c r="F404" s="34" t="s">
        <v>21</v>
      </c>
      <c r="G404" s="35" t="n">
        <v>-87</v>
      </c>
      <c r="H404" s="36" t="n">
        <v>75.3425</v>
      </c>
      <c r="I404" s="36" t="n">
        <v>6554.8</v>
      </c>
      <c r="J404" s="36" t="n">
        <v>0</v>
      </c>
      <c r="K404" s="36" t="n">
        <v>-0</v>
      </c>
      <c r="L404" s="36" t="n">
        <v>-0</v>
      </c>
      <c r="M404" s="36"/>
      <c r="N404" s="6" t="s">
        <f>=I404+J404+K404+L404</f>
      </c>
      <c r="O404" s="36"/>
      <c r="P404" s="34"/>
      <c r="Q404" s="34" t="s">
        <v>220</v>
      </c>
    </row>
    <row collapsed="false" customFormat="false" customHeight="false" hidden="false" ht="12.1" outlineLevel="0" r="405">
      <c r="A405" s="20" t="n">
        <v>44228.519201389</v>
      </c>
      <c r="B405" s="16" t="s">
        <v>294</v>
      </c>
      <c r="C405" s="16" t="s">
        <v>295</v>
      </c>
      <c r="D405" s="16" t="s">
        <v>150</v>
      </c>
      <c r="E405" s="16" t="s">
        <v>223</v>
      </c>
      <c r="F405" s="16" t="s">
        <v>21</v>
      </c>
      <c r="G405" s="7" t="n">
        <v>87</v>
      </c>
      <c r="H405" s="6" t="n">
        <v>75.4275</v>
      </c>
      <c r="I405" s="6" t="n">
        <v>-6562.19</v>
      </c>
      <c r="J405" s="6" t="n">
        <v>-0</v>
      </c>
      <c r="K405" s="6" t="n">
        <v>-0</v>
      </c>
      <c r="L405" s="6" t="n">
        <v>-0</v>
      </c>
      <c r="M405" s="6"/>
      <c r="N405" s="6" t="s">
        <f>=I405+J405+K405+L405</f>
      </c>
      <c r="O405" s="6"/>
      <c r="P405" s="16"/>
      <c r="Q405" s="16" t="s">
        <v>220</v>
      </c>
    </row>
    <row collapsed="false" customFormat="false" customHeight="false" hidden="false" ht="12.1" outlineLevel="0" r="406">
      <c r="A406" s="33" t="n">
        <v>44228.519201389</v>
      </c>
      <c r="B406" s="34" t="s">
        <v>221</v>
      </c>
      <c r="C406" s="34" t="s">
        <v>222</v>
      </c>
      <c r="D406" s="34" t="s">
        <v>151</v>
      </c>
      <c r="E406" s="34" t="s">
        <v>223</v>
      </c>
      <c r="F406" s="34" t="s">
        <v>21</v>
      </c>
      <c r="G406" s="35" t="n">
        <v>-87</v>
      </c>
      <c r="H406" s="36" t="n">
        <v>75.4275</v>
      </c>
      <c r="I406" s="36" t="n">
        <v>6562.19</v>
      </c>
      <c r="J406" s="36" t="n">
        <v>0</v>
      </c>
      <c r="K406" s="36" t="n">
        <v>-0</v>
      </c>
      <c r="L406" s="36" t="n">
        <v>-0</v>
      </c>
      <c r="M406" s="36"/>
      <c r="N406" s="6" t="s">
        <f>=I406+J406+K406+L406</f>
      </c>
      <c r="O406" s="36"/>
      <c r="P406" s="34"/>
      <c r="Q406" s="34" t="s">
        <v>220</v>
      </c>
    </row>
    <row collapsed="false" customFormat="false" customHeight="false" hidden="false" ht="12.1" outlineLevel="0" r="407">
      <c r="A407" s="20" t="n">
        <v>44228.555891204</v>
      </c>
      <c r="B407" s="16" t="s">
        <v>328</v>
      </c>
      <c r="C407" s="16" t="s">
        <v>329</v>
      </c>
      <c r="D407" s="16" t="s">
        <v>150</v>
      </c>
      <c r="E407" s="16" t="s">
        <v>223</v>
      </c>
      <c r="F407" s="16" t="s">
        <v>21</v>
      </c>
      <c r="G407" s="7" t="n">
        <v>120</v>
      </c>
      <c r="H407" s="6" t="n">
        <v>103.71</v>
      </c>
      <c r="I407" s="6" t="n">
        <v>-12445.2</v>
      </c>
      <c r="J407" s="6" t="n">
        <v>-0</v>
      </c>
      <c r="K407" s="6" t="n">
        <v>-37.34</v>
      </c>
      <c r="L407" s="6" t="n">
        <v>-0</v>
      </c>
      <c r="M407" s="6"/>
      <c r="N407" s="6" t="s">
        <f>=I407+J407+K407+L407</f>
      </c>
      <c r="O407" s="6"/>
      <c r="P407" s="16"/>
      <c r="Q407" s="16" t="s">
        <v>220</v>
      </c>
    </row>
    <row collapsed="false" customFormat="false" customHeight="false" hidden="false" ht="12.1" outlineLevel="0" r="408">
      <c r="A408" s="21" t="n">
        <v>44228.558715278</v>
      </c>
      <c r="B408" s="22" t="s">
        <v>219</v>
      </c>
      <c r="C408" s="22" t="s">
        <v>65</v>
      </c>
      <c r="D408" s="22" t="s">
        <v>219</v>
      </c>
      <c r="E408" s="22" t="s">
        <v>219</v>
      </c>
      <c r="F408" s="22" t="s">
        <v>21</v>
      </c>
      <c r="G408" s="23" t="n">
        <v>1</v>
      </c>
      <c r="H408" s="24" t="n">
        <v>1</v>
      </c>
      <c r="I408" s="24" t="n">
        <v>12482.54</v>
      </c>
      <c r="J408" s="24" t="n">
        <v>0</v>
      </c>
      <c r="K408" s="24" t="n">
        <v>-0</v>
      </c>
      <c r="L408" s="24" t="n">
        <v>-0</v>
      </c>
      <c r="M408" s="24"/>
      <c r="N408" s="6" t="s">
        <f>=I408+J408+K408+L408</f>
      </c>
      <c r="O408" s="24"/>
      <c r="P408" s="22"/>
      <c r="Q408" s="22" t="s">
        <v>220</v>
      </c>
    </row>
    <row collapsed="false" customFormat="false" customHeight="false" hidden="false" ht="12.1" outlineLevel="0" r="409">
      <c r="A409" s="33" t="n">
        <v>44228.559409722</v>
      </c>
      <c r="B409" s="34" t="s">
        <v>328</v>
      </c>
      <c r="C409" s="34" t="s">
        <v>329</v>
      </c>
      <c r="D409" s="34" t="s">
        <v>151</v>
      </c>
      <c r="E409" s="34" t="s">
        <v>223</v>
      </c>
      <c r="F409" s="34" t="s">
        <v>21</v>
      </c>
      <c r="G409" s="35" t="n">
        <v>-120</v>
      </c>
      <c r="H409" s="36" t="n">
        <v>103.6725</v>
      </c>
      <c r="I409" s="36" t="n">
        <v>12440.7</v>
      </c>
      <c r="J409" s="36" t="n">
        <v>0</v>
      </c>
      <c r="K409" s="36" t="n">
        <v>-37.32</v>
      </c>
      <c r="L409" s="36" t="n">
        <v>-0</v>
      </c>
      <c r="M409" s="36"/>
      <c r="N409" s="6" t="s">
        <f>=I409+J409+K409+L409</f>
      </c>
      <c r="O409" s="36"/>
      <c r="P409" s="34"/>
      <c r="Q409" s="34" t="s">
        <v>220</v>
      </c>
    </row>
    <row collapsed="false" customFormat="false" customHeight="false" hidden="false" ht="12.1" outlineLevel="0" r="410">
      <c r="A410" s="21" t="n">
        <v>44230.161736111</v>
      </c>
      <c r="B410" s="22" t="s">
        <v>268</v>
      </c>
      <c r="C410" s="22" t="s">
        <v>267</v>
      </c>
      <c r="D410" s="22" t="s">
        <v>268</v>
      </c>
      <c r="E410" s="22" t="s">
        <v>268</v>
      </c>
      <c r="F410" s="22" t="s">
        <v>21</v>
      </c>
      <c r="G410" s="23" t="n">
        <v>1</v>
      </c>
      <c r="H410" s="24" t="n">
        <v>1</v>
      </c>
      <c r="I410" s="24" t="n">
        <v>92</v>
      </c>
      <c r="J410" s="24" t="n">
        <v>0</v>
      </c>
      <c r="K410" s="24" t="n">
        <v>-0</v>
      </c>
      <c r="L410" s="24" t="n">
        <v>-0</v>
      </c>
      <c r="M410" s="24"/>
      <c r="N410" s="6" t="s">
        <f>=I410+J410+K410+L410</f>
      </c>
      <c r="O410" s="24"/>
      <c r="P410" s="22"/>
      <c r="Q410" s="22" t="s">
        <v>220</v>
      </c>
    </row>
    <row collapsed="false" customFormat="false" customHeight="false" hidden="false" ht="12.1" outlineLevel="0" r="411">
      <c r="A411" s="29" t="n">
        <v>44230.559722222</v>
      </c>
      <c r="B411" s="30" t="s">
        <v>266</v>
      </c>
      <c r="C411" s="30" t="s">
        <v>267</v>
      </c>
      <c r="D411" s="30" t="s">
        <v>266</v>
      </c>
      <c r="E411" s="30" t="s">
        <v>266</v>
      </c>
      <c r="F411" s="30" t="s">
        <v>21</v>
      </c>
      <c r="G411" s="31" t="n">
        <v>1</v>
      </c>
      <c r="H411" s="32" t="n">
        <v>-1</v>
      </c>
      <c r="I411" s="32" t="n">
        <v>-176</v>
      </c>
      <c r="J411" s="32" t="n">
        <v>0</v>
      </c>
      <c r="K411" s="32" t="n">
        <v>-0</v>
      </c>
      <c r="L411" s="32" t="n">
        <v>-0</v>
      </c>
      <c r="M411" s="32"/>
      <c r="N411" s="6" t="s">
        <f>=I411+J411+K411+L411</f>
      </c>
      <c r="O411" s="32"/>
      <c r="P411" s="30"/>
      <c r="Q411" s="30" t="s">
        <v>220</v>
      </c>
    </row>
    <row collapsed="false" customFormat="false" customHeight="false" hidden="false" ht="12.1" outlineLevel="0" r="412">
      <c r="A412" s="25" t="n">
        <v>44230.559722222</v>
      </c>
      <c r="B412" s="26" t="s">
        <v>224</v>
      </c>
      <c r="C412" s="26" t="s">
        <v>66</v>
      </c>
      <c r="D412" s="26" t="s">
        <v>224</v>
      </c>
      <c r="E412" s="26" t="s">
        <v>224</v>
      </c>
      <c r="F412" s="26" t="s">
        <v>21</v>
      </c>
      <c r="G412" s="27" t="n">
        <v>3</v>
      </c>
      <c r="H412" s="28" t="n">
        <v>-4023.4733333333</v>
      </c>
      <c r="I412" s="28" t="n">
        <v>-12384.34</v>
      </c>
      <c r="J412" s="28" t="n">
        <v>0</v>
      </c>
      <c r="K412" s="28" t="n">
        <v>-0</v>
      </c>
      <c r="L412" s="28" t="n">
        <v>-0</v>
      </c>
      <c r="M412" s="28"/>
      <c r="N412" s="6" t="s">
        <f>=I412+J412+K412+L412</f>
      </c>
      <c r="O412" s="28"/>
      <c r="P412" s="26"/>
      <c r="Q412" s="26" t="s">
        <v>220</v>
      </c>
    </row>
    <row collapsed="false" customFormat="false" customHeight="false" hidden="false" ht="12.1" outlineLevel="0" r="413">
      <c r="A413" s="25" t="n">
        <v>44230.78375</v>
      </c>
      <c r="B413" s="26" t="s">
        <v>224</v>
      </c>
      <c r="C413" s="26" t="s">
        <v>66</v>
      </c>
      <c r="D413" s="26" t="s">
        <v>224</v>
      </c>
      <c r="E413" s="26" t="s">
        <v>224</v>
      </c>
      <c r="F413" s="26" t="s">
        <v>47</v>
      </c>
      <c r="G413" s="27" t="n">
        <v>1</v>
      </c>
      <c r="H413" s="28" t="n">
        <v>-46.9</v>
      </c>
      <c r="I413" s="28" t="n">
        <v>-46.9</v>
      </c>
      <c r="J413" s="28" t="n">
        <v>0</v>
      </c>
      <c r="K413" s="28" t="n">
        <v>-0</v>
      </c>
      <c r="L413" s="28" t="n">
        <v>-0</v>
      </c>
      <c r="M413" s="6" t="s">
        <f>=I413+J413+K413+L413</f>
      </c>
      <c r="N413" s="28"/>
      <c r="O413" s="28"/>
      <c r="P413" s="26"/>
      <c r="Q413" s="26" t="s">
        <v>220</v>
      </c>
    </row>
    <row collapsed="false" customFormat="false" customHeight="false" hidden="false" ht="12.1" outlineLevel="0" r="414">
      <c r="A414" s="25" t="n">
        <v>44237.799814815</v>
      </c>
      <c r="B414" s="26" t="s">
        <v>224</v>
      </c>
      <c r="C414" s="26" t="s">
        <v>66</v>
      </c>
      <c r="D414" s="26" t="s">
        <v>224</v>
      </c>
      <c r="E414" s="26" t="s">
        <v>224</v>
      </c>
      <c r="F414" s="26" t="s">
        <v>21</v>
      </c>
      <c r="G414" s="27" t="n">
        <v>1</v>
      </c>
      <c r="H414" s="28" t="n">
        <v>-23.79</v>
      </c>
      <c r="I414" s="28" t="n">
        <v>-23.79</v>
      </c>
      <c r="J414" s="28" t="n">
        <v>0</v>
      </c>
      <c r="K414" s="28" t="n">
        <v>-0</v>
      </c>
      <c r="L414" s="28" t="n">
        <v>-0</v>
      </c>
      <c r="M414" s="28"/>
      <c r="N414" s="6" t="s">
        <f>=I414+J414+K414+L414</f>
      </c>
      <c r="O414" s="28"/>
      <c r="P414" s="26"/>
      <c r="Q414" s="26" t="s">
        <v>315</v>
      </c>
    </row>
    <row collapsed="false" customFormat="false" customHeight="false" hidden="false" ht="12.1" outlineLevel="0" r="415">
      <c r="A415" s="20" t="n">
        <v>44265.946574074</v>
      </c>
      <c r="B415" s="16" t="s">
        <v>221</v>
      </c>
      <c r="C415" s="16" t="s">
        <v>222</v>
      </c>
      <c r="D415" s="16" t="s">
        <v>150</v>
      </c>
      <c r="E415" s="16" t="s">
        <v>223</v>
      </c>
      <c r="F415" s="16" t="s">
        <v>21</v>
      </c>
      <c r="G415" s="7" t="n">
        <v>32</v>
      </c>
      <c r="H415" s="6" t="n">
        <v>73.625</v>
      </c>
      <c r="I415" s="6" t="n">
        <v>-2356.01</v>
      </c>
      <c r="J415" s="6" t="n">
        <v>-0</v>
      </c>
      <c r="K415" s="6" t="n">
        <v>-7.06</v>
      </c>
      <c r="L415" s="6" t="n">
        <v>-0</v>
      </c>
      <c r="M415" s="6"/>
      <c r="N415" s="6" t="s">
        <f>=I415+J415+K415+L415</f>
      </c>
      <c r="O415" s="6"/>
      <c r="P415" s="16"/>
      <c r="Q415" s="16" t="s">
        <v>220</v>
      </c>
    </row>
    <row collapsed="false" customFormat="false" customHeight="false" hidden="false" ht="12.1" outlineLevel="0" r="416">
      <c r="A416" s="21" t="n">
        <v>44266.946597222</v>
      </c>
      <c r="B416" s="22" t="s">
        <v>219</v>
      </c>
      <c r="C416" s="22" t="s">
        <v>65</v>
      </c>
      <c r="D416" s="22" t="s">
        <v>219</v>
      </c>
      <c r="E416" s="22" t="s">
        <v>219</v>
      </c>
      <c r="F416" s="22" t="s">
        <v>21</v>
      </c>
      <c r="G416" s="23" t="n">
        <v>2</v>
      </c>
      <c r="H416" s="24" t="n">
        <v>1</v>
      </c>
      <c r="I416" s="24" t="n">
        <v>2363.09</v>
      </c>
      <c r="J416" s="24" t="n">
        <v>0</v>
      </c>
      <c r="K416" s="24" t="n">
        <v>-0</v>
      </c>
      <c r="L416" s="24" t="n">
        <v>-0</v>
      </c>
      <c r="M416" s="24"/>
      <c r="N416" s="6" t="s">
        <f>=I416+J416+K416+L416</f>
      </c>
      <c r="O416" s="24"/>
      <c r="P416" s="22"/>
      <c r="Q416" s="22" t="s">
        <v>220</v>
      </c>
    </row>
    <row collapsed="false" customFormat="false" customHeight="false" hidden="false" ht="12.1" outlineLevel="0" r="417">
      <c r="A417" s="25" t="n">
        <v>44267.947465278</v>
      </c>
      <c r="B417" s="26" t="s">
        <v>224</v>
      </c>
      <c r="C417" s="26" t="s">
        <v>66</v>
      </c>
      <c r="D417" s="26" t="s">
        <v>224</v>
      </c>
      <c r="E417" s="26" t="s">
        <v>224</v>
      </c>
      <c r="F417" s="26" t="s">
        <v>47</v>
      </c>
      <c r="G417" s="27" t="n">
        <v>1</v>
      </c>
      <c r="H417" s="28" t="n">
        <v>-32</v>
      </c>
      <c r="I417" s="28" t="n">
        <v>-32</v>
      </c>
      <c r="J417" s="28" t="n">
        <v>0</v>
      </c>
      <c r="K417" s="28" t="n">
        <v>-0</v>
      </c>
      <c r="L417" s="28" t="n">
        <v>-0</v>
      </c>
      <c r="M417" s="6" t="s">
        <f>=I417+J417+K417+L417</f>
      </c>
      <c r="N417" s="28"/>
      <c r="O417" s="28"/>
      <c r="P417" s="26"/>
      <c r="Q417" s="26" t="s">
        <v>220</v>
      </c>
    </row>
    <row collapsed="false" customFormat="false" customHeight="false" hidden="false" ht="12.1" outlineLevel="0" r="418">
      <c r="A418" s="25" t="n">
        <v>44267.947638889</v>
      </c>
      <c r="B418" s="26" t="s">
        <v>224</v>
      </c>
      <c r="C418" s="26" t="s">
        <v>66</v>
      </c>
      <c r="D418" s="26" t="s">
        <v>224</v>
      </c>
      <c r="E418" s="26" t="s">
        <v>224</v>
      </c>
      <c r="F418" s="26" t="s">
        <v>21</v>
      </c>
      <c r="G418" s="27" t="n">
        <v>1</v>
      </c>
      <c r="H418" s="28" t="n">
        <v>-0.02</v>
      </c>
      <c r="I418" s="28" t="n">
        <v>-0.02</v>
      </c>
      <c r="J418" s="28" t="n">
        <v>0</v>
      </c>
      <c r="K418" s="28" t="n">
        <v>-0</v>
      </c>
      <c r="L418" s="28" t="n">
        <v>-0</v>
      </c>
      <c r="M418" s="28"/>
      <c r="N418" s="6" t="s">
        <f>=I418+J418+K418+L418</f>
      </c>
      <c r="O418" s="28"/>
      <c r="P418" s="26"/>
      <c r="Q418" s="26" t="s">
        <v>220</v>
      </c>
    </row>
    <row collapsed="false" customFormat="false" customHeight="false" hidden="false" ht="12.1" outlineLevel="0" r="419">
      <c r="A419" s="33" t="n">
        <v>44279.436377315</v>
      </c>
      <c r="B419" s="34" t="s">
        <v>201</v>
      </c>
      <c r="C419" s="34" t="s">
        <v>306</v>
      </c>
      <c r="D419" s="34" t="s">
        <v>151</v>
      </c>
      <c r="E419" s="34" t="s">
        <v>19</v>
      </c>
      <c r="F419" s="34" t="s">
        <v>21</v>
      </c>
      <c r="G419" s="35" t="n">
        <v>-12</v>
      </c>
      <c r="H419" s="36" t="n">
        <v>2743.3</v>
      </c>
      <c r="I419" s="36" t="n">
        <v>32919.6</v>
      </c>
      <c r="J419" s="36" t="n">
        <v>0</v>
      </c>
      <c r="K419" s="36" t="n">
        <v>-16.45</v>
      </c>
      <c r="L419" s="36" t="n">
        <v>-0</v>
      </c>
      <c r="M419" s="36"/>
      <c r="N419" s="6" t="s">
        <f>=I419+J419+K419+L419</f>
      </c>
      <c r="O419" s="36"/>
      <c r="P419" s="34"/>
      <c r="Q419" s="34" t="s">
        <v>228</v>
      </c>
    </row>
    <row collapsed="false" customFormat="false" customHeight="false" hidden="false" ht="12.1" outlineLevel="0" r="420">
      <c r="A420" s="20" t="n">
        <v>44279.576365741</v>
      </c>
      <c r="B420" s="16" t="s">
        <v>35</v>
      </c>
      <c r="C420" s="16" t="s">
        <v>316</v>
      </c>
      <c r="D420" s="16" t="s">
        <v>150</v>
      </c>
      <c r="E420" s="16" t="s">
        <v>19</v>
      </c>
      <c r="F420" s="16" t="s">
        <v>21</v>
      </c>
      <c r="G420" s="7" t="n">
        <v>3</v>
      </c>
      <c r="H420" s="6" t="n">
        <v>4156.5</v>
      </c>
      <c r="I420" s="6" t="n">
        <v>-12469.5</v>
      </c>
      <c r="J420" s="6" t="n">
        <v>-0</v>
      </c>
      <c r="K420" s="6" t="n">
        <v>-6.23</v>
      </c>
      <c r="L420" s="6" t="n">
        <v>-0</v>
      </c>
      <c r="M420" s="6"/>
      <c r="N420" s="6" t="s">
        <f>=I420+J420+K420+L420</f>
      </c>
      <c r="O420" s="6"/>
      <c r="P420" s="16"/>
      <c r="Q420" s="16" t="s">
        <v>228</v>
      </c>
    </row>
    <row collapsed="false" customFormat="false" customHeight="false" hidden="false" ht="12.1" outlineLevel="0" r="421">
      <c r="A421" s="20" t="n">
        <v>44279.613726852</v>
      </c>
      <c r="B421" s="16" t="s">
        <v>18</v>
      </c>
      <c r="C421" s="16" t="s">
        <v>320</v>
      </c>
      <c r="D421" s="16" t="s">
        <v>150</v>
      </c>
      <c r="E421" s="16" t="s">
        <v>19</v>
      </c>
      <c r="F421" s="16" t="s">
        <v>21</v>
      </c>
      <c r="G421" s="7" t="n">
        <v>3</v>
      </c>
      <c r="H421" s="6" t="n">
        <v>5480</v>
      </c>
      <c r="I421" s="6" t="n">
        <v>-16440</v>
      </c>
      <c r="J421" s="6" t="n">
        <v>-0</v>
      </c>
      <c r="K421" s="6" t="n">
        <v>-8.22</v>
      </c>
      <c r="L421" s="6" t="n">
        <v>-0</v>
      </c>
      <c r="M421" s="6"/>
      <c r="N421" s="6" t="s">
        <f>=I421+J421+K421+L421</f>
      </c>
      <c r="O421" s="6"/>
      <c r="P421" s="16"/>
      <c r="Q421" s="16" t="s">
        <v>228</v>
      </c>
    </row>
    <row collapsed="false" customFormat="false" customHeight="false" hidden="false" ht="12.1" outlineLevel="0" r="422">
      <c r="A422" s="20" t="n">
        <v>44279.70974537</v>
      </c>
      <c r="B422" s="16" t="s">
        <v>30</v>
      </c>
      <c r="C422" s="16" t="s">
        <v>322</v>
      </c>
      <c r="D422" s="16" t="s">
        <v>150</v>
      </c>
      <c r="E422" s="16" t="s">
        <v>19</v>
      </c>
      <c r="F422" s="16" t="s">
        <v>21</v>
      </c>
      <c r="G422" s="7" t="n">
        <v>1</v>
      </c>
      <c r="H422" s="6" t="n">
        <v>2963.5</v>
      </c>
      <c r="I422" s="6" t="n">
        <v>-2963.5</v>
      </c>
      <c r="J422" s="6" t="n">
        <v>-0</v>
      </c>
      <c r="K422" s="6" t="n">
        <v>-1.48</v>
      </c>
      <c r="L422" s="6" t="n">
        <v>-0</v>
      </c>
      <c r="M422" s="6"/>
      <c r="N422" s="6" t="s">
        <f>=I422+J422+K422+L422</f>
      </c>
      <c r="O422" s="6"/>
      <c r="P422" s="16"/>
      <c r="Q422" s="16" t="s">
        <v>228</v>
      </c>
    </row>
    <row collapsed="false" customFormat="false" customHeight="false" hidden="false" ht="12.1" outlineLevel="0" r="423">
      <c r="A423" s="33" t="n">
        <v>44281.832291667</v>
      </c>
      <c r="B423" s="34" t="s">
        <v>201</v>
      </c>
      <c r="C423" s="34" t="s">
        <v>306</v>
      </c>
      <c r="D423" s="34" t="s">
        <v>151</v>
      </c>
      <c r="E423" s="34" t="s">
        <v>19</v>
      </c>
      <c r="F423" s="34" t="s">
        <v>21</v>
      </c>
      <c r="G423" s="35" t="n">
        <v>-10</v>
      </c>
      <c r="H423" s="36" t="n">
        <v>2735.3</v>
      </c>
      <c r="I423" s="36" t="n">
        <v>27353</v>
      </c>
      <c r="J423" s="36" t="n">
        <v>0</v>
      </c>
      <c r="K423" s="36" t="n">
        <v>-13.68</v>
      </c>
      <c r="L423" s="36" t="n">
        <v>-0</v>
      </c>
      <c r="M423" s="36"/>
      <c r="N423" s="6" t="s">
        <f>=I423+J423+K423+L423</f>
      </c>
      <c r="O423" s="36"/>
      <c r="P423" s="34"/>
      <c r="Q423" s="34" t="s">
        <v>228</v>
      </c>
    </row>
    <row collapsed="false" customFormat="false" customHeight="false" hidden="false" ht="12.1" outlineLevel="0" r="424">
      <c r="A424" s="20" t="n">
        <v>44287.655520833</v>
      </c>
      <c r="B424" s="16" t="s">
        <v>18</v>
      </c>
      <c r="C424" s="16" t="s">
        <v>320</v>
      </c>
      <c r="D424" s="16" t="s">
        <v>150</v>
      </c>
      <c r="E424" s="16" t="s">
        <v>19</v>
      </c>
      <c r="F424" s="16" t="s">
        <v>21</v>
      </c>
      <c r="G424" s="7" t="n">
        <v>5</v>
      </c>
      <c r="H424" s="6" t="n">
        <v>5556</v>
      </c>
      <c r="I424" s="6" t="n">
        <v>-27780</v>
      </c>
      <c r="J424" s="6" t="n">
        <v>-0</v>
      </c>
      <c r="K424" s="6" t="n">
        <v>-13.89</v>
      </c>
      <c r="L424" s="6" t="n">
        <v>-0</v>
      </c>
      <c r="M424" s="6"/>
      <c r="N424" s="6" t="s">
        <f>=I424+J424+K424+L424</f>
      </c>
      <c r="O424" s="6"/>
      <c r="P424" s="16"/>
      <c r="Q424" s="16" t="s">
        <v>228</v>
      </c>
    </row>
    <row collapsed="false" customFormat="false" customHeight="false" hidden="false" ht="12.1" outlineLevel="0" r="425">
      <c r="A425" s="20" t="n">
        <v>44308.5621875</v>
      </c>
      <c r="B425" s="16" t="s">
        <v>205</v>
      </c>
      <c r="C425" s="16" t="s">
        <v>330</v>
      </c>
      <c r="D425" s="16" t="s">
        <v>150</v>
      </c>
      <c r="E425" s="16" t="s">
        <v>19</v>
      </c>
      <c r="F425" s="16" t="s">
        <v>47</v>
      </c>
      <c r="G425" s="7" t="n">
        <v>9</v>
      </c>
      <c r="H425" s="6" t="n">
        <v>0.0929</v>
      </c>
      <c r="I425" s="6" t="n">
        <v>-0.84</v>
      </c>
      <c r="J425" s="6" t="n">
        <v>-0</v>
      </c>
      <c r="K425" s="6" t="n">
        <v>-0</v>
      </c>
      <c r="L425" s="6" t="n">
        <v>-0</v>
      </c>
      <c r="M425" s="6" t="s">
        <f>=I425+J425+K425+L425</f>
      </c>
      <c r="N425" s="6"/>
      <c r="O425" s="6"/>
      <c r="P425" s="16"/>
      <c r="Q425" s="16" t="s">
        <v>228</v>
      </c>
    </row>
    <row collapsed="false" customFormat="false" customHeight="false" hidden="false" ht="12.1" outlineLevel="0" r="426">
      <c r="A426" s="29" t="n">
        <v>44308.562199074</v>
      </c>
      <c r="B426" s="30" t="s">
        <v>225</v>
      </c>
      <c r="C426" s="30" t="s">
        <v>331</v>
      </c>
      <c r="D426" s="30" t="s">
        <v>225</v>
      </c>
      <c r="E426" s="30" t="s">
        <v>225</v>
      </c>
      <c r="F426" s="30" t="s">
        <v>21</v>
      </c>
      <c r="G426" s="31" t="n">
        <v>1</v>
      </c>
      <c r="H426" s="32" t="n">
        <v>-0.04</v>
      </c>
      <c r="I426" s="32" t="n">
        <v>-0.04</v>
      </c>
      <c r="J426" s="32" t="n">
        <v>0</v>
      </c>
      <c r="K426" s="32" t="n">
        <v>-0</v>
      </c>
      <c r="L426" s="32" t="n">
        <v>-0</v>
      </c>
      <c r="M426" s="32"/>
      <c r="N426" s="6" t="s">
        <f>=I426+J426+K426+L426</f>
      </c>
      <c r="O426" s="32"/>
      <c r="P426" s="30"/>
      <c r="Q426" s="30" t="s">
        <v>228</v>
      </c>
    </row>
    <row collapsed="false" customFormat="false" customHeight="false" hidden="false" ht="12.1" outlineLevel="0" r="427">
      <c r="A427" s="33" t="n">
        <v>44308.606203704</v>
      </c>
      <c r="B427" s="34" t="s">
        <v>201</v>
      </c>
      <c r="C427" s="34" t="s">
        <v>306</v>
      </c>
      <c r="D427" s="34" t="s">
        <v>151</v>
      </c>
      <c r="E427" s="34" t="s">
        <v>19</v>
      </c>
      <c r="F427" s="34" t="s">
        <v>21</v>
      </c>
      <c r="G427" s="35" t="n">
        <v>-12</v>
      </c>
      <c r="H427" s="36" t="n">
        <v>2549.9</v>
      </c>
      <c r="I427" s="36" t="n">
        <v>30598.8</v>
      </c>
      <c r="J427" s="36" t="n">
        <v>0</v>
      </c>
      <c r="K427" s="36" t="n">
        <v>-15.3</v>
      </c>
      <c r="L427" s="36" t="n">
        <v>-0</v>
      </c>
      <c r="M427" s="36"/>
      <c r="N427" s="6" t="s">
        <f>=I427+J427+K427+L427</f>
      </c>
      <c r="O427" s="36"/>
      <c r="P427" s="34"/>
      <c r="Q427" s="34" t="s">
        <v>228</v>
      </c>
    </row>
    <row collapsed="false" customFormat="false" customHeight="false" hidden="false" ht="12.1" outlineLevel="0" r="428">
      <c r="A428" s="33" t="n">
        <v>44308.606203704</v>
      </c>
      <c r="B428" s="34" t="s">
        <v>201</v>
      </c>
      <c r="C428" s="34" t="s">
        <v>306</v>
      </c>
      <c r="D428" s="34" t="s">
        <v>151</v>
      </c>
      <c r="E428" s="34" t="s">
        <v>19</v>
      </c>
      <c r="F428" s="34" t="s">
        <v>21</v>
      </c>
      <c r="G428" s="35" t="n">
        <v>-12</v>
      </c>
      <c r="H428" s="36" t="n">
        <v>2549.9</v>
      </c>
      <c r="I428" s="36" t="n">
        <v>30598.8</v>
      </c>
      <c r="J428" s="36" t="n">
        <v>0</v>
      </c>
      <c r="K428" s="36" t="n">
        <v>-18.36</v>
      </c>
      <c r="L428" s="36" t="n">
        <v>-2.85</v>
      </c>
      <c r="M428" s="36"/>
      <c r="N428" s="6" t="s">
        <f>=I428+J428+K428+L428</f>
      </c>
      <c r="O428" s="36"/>
      <c r="P428" s="34"/>
      <c r="Q428" s="34" t="s">
        <v>237</v>
      </c>
    </row>
    <row collapsed="false" customFormat="false" customHeight="false" hidden="false" ht="12.1" outlineLevel="0" r="429">
      <c r="A429" s="20" t="n">
        <v>44308.640243056</v>
      </c>
      <c r="B429" s="16" t="s">
        <v>39</v>
      </c>
      <c r="C429" s="16" t="s">
        <v>325</v>
      </c>
      <c r="D429" s="16" t="s">
        <v>150</v>
      </c>
      <c r="E429" s="16" t="s">
        <v>19</v>
      </c>
      <c r="F429" s="16" t="s">
        <v>21</v>
      </c>
      <c r="G429" s="7" t="n">
        <v>1</v>
      </c>
      <c r="H429" s="6" t="n">
        <v>1747.5</v>
      </c>
      <c r="I429" s="6" t="n">
        <v>-1747.5</v>
      </c>
      <c r="J429" s="6" t="n">
        <v>-0</v>
      </c>
      <c r="K429" s="6" t="n">
        <v>-0.87</v>
      </c>
      <c r="L429" s="6" t="n">
        <v>-0</v>
      </c>
      <c r="M429" s="6"/>
      <c r="N429" s="6" t="s">
        <f>=I429+J429+K429+L429</f>
      </c>
      <c r="O429" s="6"/>
      <c r="P429" s="16"/>
      <c r="Q429" s="16" t="s">
        <v>228</v>
      </c>
    </row>
    <row collapsed="false" customFormat="false" customHeight="false" hidden="false" ht="12.1" outlineLevel="0" r="430">
      <c r="A430" s="20" t="n">
        <v>44308.641793981</v>
      </c>
      <c r="B430" s="16" t="s">
        <v>39</v>
      </c>
      <c r="C430" s="16" t="s">
        <v>325</v>
      </c>
      <c r="D430" s="16" t="s">
        <v>150</v>
      </c>
      <c r="E430" s="16" t="s">
        <v>19</v>
      </c>
      <c r="F430" s="16" t="s">
        <v>21</v>
      </c>
      <c r="G430" s="7" t="n">
        <v>10</v>
      </c>
      <c r="H430" s="6" t="n">
        <v>1747.5</v>
      </c>
      <c r="I430" s="6" t="n">
        <v>-17475</v>
      </c>
      <c r="J430" s="6" t="n">
        <v>-0</v>
      </c>
      <c r="K430" s="6" t="n">
        <v>-10.48</v>
      </c>
      <c r="L430" s="6" t="n">
        <v>-1.62</v>
      </c>
      <c r="M430" s="6"/>
      <c r="N430" s="6" t="s">
        <f>=I430+J430+K430+L430</f>
      </c>
      <c r="O430" s="6"/>
      <c r="P430" s="16"/>
      <c r="Q430" s="16" t="s">
        <v>237</v>
      </c>
    </row>
    <row collapsed="false" customFormat="false" customHeight="false" hidden="false" ht="12.1" outlineLevel="0" r="431">
      <c r="A431" s="20" t="n">
        <v>44308.657662037</v>
      </c>
      <c r="B431" s="16" t="s">
        <v>30</v>
      </c>
      <c r="C431" s="16" t="s">
        <v>322</v>
      </c>
      <c r="D431" s="16" t="s">
        <v>150</v>
      </c>
      <c r="E431" s="16" t="s">
        <v>19</v>
      </c>
      <c r="F431" s="16" t="s">
        <v>21</v>
      </c>
      <c r="G431" s="7" t="n">
        <v>4</v>
      </c>
      <c r="H431" s="6" t="n">
        <v>3164.5</v>
      </c>
      <c r="I431" s="6" t="n">
        <v>-12658</v>
      </c>
      <c r="J431" s="6" t="n">
        <v>-0</v>
      </c>
      <c r="K431" s="6" t="n">
        <v>-7.6</v>
      </c>
      <c r="L431" s="6" t="n">
        <v>-1.18</v>
      </c>
      <c r="M431" s="6"/>
      <c r="N431" s="6" t="s">
        <f>=I431+J431+K431+L431</f>
      </c>
      <c r="O431" s="6"/>
      <c r="P431" s="16"/>
      <c r="Q431" s="16" t="s">
        <v>237</v>
      </c>
    </row>
    <row collapsed="false" customFormat="false" customHeight="false" hidden="false" ht="12.1" outlineLevel="0" r="432">
      <c r="A432" s="20" t="n">
        <v>44308.767094907</v>
      </c>
      <c r="B432" s="16" t="s">
        <v>35</v>
      </c>
      <c r="C432" s="16" t="s">
        <v>316</v>
      </c>
      <c r="D432" s="16" t="s">
        <v>150</v>
      </c>
      <c r="E432" s="16" t="s">
        <v>19</v>
      </c>
      <c r="F432" s="16" t="s">
        <v>21</v>
      </c>
      <c r="G432" s="7" t="n">
        <v>7</v>
      </c>
      <c r="H432" s="6" t="n">
        <v>4107.7142857143</v>
      </c>
      <c r="I432" s="6" t="n">
        <v>-28754</v>
      </c>
      <c r="J432" s="6" t="n">
        <v>-0</v>
      </c>
      <c r="K432" s="6" t="n">
        <v>-14.38</v>
      </c>
      <c r="L432" s="6" t="n">
        <v>-0</v>
      </c>
      <c r="M432" s="6"/>
      <c r="N432" s="6" t="s">
        <f>=I432+J432+K432+L432</f>
      </c>
      <c r="O432" s="6"/>
      <c r="P432" s="16"/>
      <c r="Q432" s="16" t="s">
        <v>228</v>
      </c>
    </row>
    <row collapsed="false" customFormat="false" customHeight="false" hidden="false" ht="12.1" outlineLevel="0" r="433">
      <c r="A433" s="21" t="n">
        <v>44406</v>
      </c>
      <c r="B433" s="22" t="s">
        <v>219</v>
      </c>
      <c r="C433" s="22" t="s">
        <v>142</v>
      </c>
      <c r="D433" s="22" t="s">
        <v>219</v>
      </c>
      <c r="E433" s="22" t="s">
        <v>219</v>
      </c>
      <c r="F433" s="22" t="s">
        <v>21</v>
      </c>
      <c r="G433" s="23" t="n">
        <v>1</v>
      </c>
      <c r="H433" s="24" t="n">
        <v>53000</v>
      </c>
      <c r="I433" s="24" t="n">
        <v>53000</v>
      </c>
      <c r="J433" s="24" t="n">
        <v>0</v>
      </c>
      <c r="K433" s="24" t="n">
        <v>-0</v>
      </c>
      <c r="L433" s="24" t="n">
        <v>-0</v>
      </c>
      <c r="M433" s="24"/>
      <c r="N433" s="6" t="s">
        <f>=I433+J433+K433+L433</f>
      </c>
      <c r="O433" s="24"/>
      <c r="P433" s="22"/>
      <c r="Q433" s="22" t="s">
        <v>228</v>
      </c>
    </row>
    <row collapsed="false" customFormat="false" customHeight="false" hidden="false" ht="12.1" outlineLevel="0" r="434">
      <c r="A434" s="21" t="n">
        <v>44406</v>
      </c>
      <c r="B434" s="22" t="s">
        <v>219</v>
      </c>
      <c r="C434" s="22" t="s">
        <v>80</v>
      </c>
      <c r="D434" s="22" t="s">
        <v>219</v>
      </c>
      <c r="E434" s="22" t="s">
        <v>219</v>
      </c>
      <c r="F434" s="22" t="s">
        <v>21</v>
      </c>
      <c r="G434" s="23" t="n">
        <v>1</v>
      </c>
      <c r="H434" s="24" t="n">
        <v>4700</v>
      </c>
      <c r="I434" s="24" t="n">
        <v>4700</v>
      </c>
      <c r="J434" s="24" t="n">
        <v>0</v>
      </c>
      <c r="K434" s="24" t="n">
        <v>-0</v>
      </c>
      <c r="L434" s="24" t="n">
        <v>-0</v>
      </c>
      <c r="M434" s="24"/>
      <c r="N434" s="6" t="s">
        <f>=I434+J434+K434+L434</f>
      </c>
      <c r="O434" s="24"/>
      <c r="P434" s="22"/>
      <c r="Q434" s="22" t="s">
        <v>237</v>
      </c>
    </row>
    <row collapsed="false" customFormat="false" customHeight="false" hidden="false" ht="12.1" outlineLevel="0" r="435">
      <c r="A435" s="20" t="n">
        <v>44406.554050926</v>
      </c>
      <c r="B435" s="16" t="s">
        <v>39</v>
      </c>
      <c r="C435" s="16" t="s">
        <v>325</v>
      </c>
      <c r="D435" s="16" t="s">
        <v>150</v>
      </c>
      <c r="E435" s="16" t="s">
        <v>19</v>
      </c>
      <c r="F435" s="16" t="s">
        <v>21</v>
      </c>
      <c r="G435" s="7" t="n">
        <v>28</v>
      </c>
      <c r="H435" s="6" t="n">
        <v>19.141</v>
      </c>
      <c r="I435" s="6" t="n">
        <v>-535.95</v>
      </c>
      <c r="J435" s="6" t="n">
        <v>-0</v>
      </c>
      <c r="K435" s="6" t="n">
        <v>-0.28</v>
      </c>
      <c r="L435" s="6" t="n">
        <v>-0</v>
      </c>
      <c r="M435" s="6"/>
      <c r="N435" s="6" t="s">
        <f>=I435+J435+K435+L435</f>
      </c>
      <c r="O435" s="6"/>
      <c r="P435" s="16"/>
      <c r="Q435" s="16" t="s">
        <v>228</v>
      </c>
    </row>
    <row collapsed="false" customFormat="false" customHeight="false" hidden="false" ht="12.1" outlineLevel="0" r="436">
      <c r="A436" s="20" t="n">
        <v>44406.556342593</v>
      </c>
      <c r="B436" s="16" t="s">
        <v>30</v>
      </c>
      <c r="C436" s="16" t="s">
        <v>322</v>
      </c>
      <c r="D436" s="16" t="s">
        <v>150</v>
      </c>
      <c r="E436" s="16" t="s">
        <v>19</v>
      </c>
      <c r="F436" s="16" t="s">
        <v>21</v>
      </c>
      <c r="G436" s="7" t="n">
        <v>6</v>
      </c>
      <c r="H436" s="6" t="n">
        <v>3093</v>
      </c>
      <c r="I436" s="6" t="n">
        <v>-18558</v>
      </c>
      <c r="J436" s="6" t="n">
        <v>-0</v>
      </c>
      <c r="K436" s="6" t="n">
        <v>-9.28</v>
      </c>
      <c r="L436" s="6" t="n">
        <v>-0</v>
      </c>
      <c r="M436" s="6"/>
      <c r="N436" s="6" t="s">
        <f>=I436+J436+K436+L436</f>
      </c>
      <c r="O436" s="6"/>
      <c r="P436" s="16"/>
      <c r="Q436" s="16" t="s">
        <v>228</v>
      </c>
    </row>
    <row collapsed="false" customFormat="false" customHeight="false" hidden="false" ht="12.1" outlineLevel="0" r="437">
      <c r="A437" s="20" t="n">
        <v>44406.570185185</v>
      </c>
      <c r="B437" s="16" t="s">
        <v>35</v>
      </c>
      <c r="C437" s="16" t="s">
        <v>316</v>
      </c>
      <c r="D437" s="16" t="s">
        <v>150</v>
      </c>
      <c r="E437" s="16" t="s">
        <v>19</v>
      </c>
      <c r="F437" s="16" t="s">
        <v>21</v>
      </c>
      <c r="G437" s="7" t="n">
        <v>10</v>
      </c>
      <c r="H437" s="6" t="n">
        <v>3427.3</v>
      </c>
      <c r="I437" s="6" t="n">
        <v>-34273</v>
      </c>
      <c r="J437" s="6" t="n">
        <v>-0</v>
      </c>
      <c r="K437" s="6" t="n">
        <v>-17.15</v>
      </c>
      <c r="L437" s="6" t="n">
        <v>-0</v>
      </c>
      <c r="M437" s="6"/>
      <c r="N437" s="6" t="s">
        <f>=I437+J437+K437+L437</f>
      </c>
      <c r="O437" s="6"/>
      <c r="P437" s="16"/>
      <c r="Q437" s="16" t="s">
        <v>228</v>
      </c>
    </row>
    <row collapsed="false" customFormat="false" customHeight="false" hidden="false" ht="12.1" outlineLevel="0" r="438">
      <c r="A438" s="20" t="n">
        <v>44406.804212963</v>
      </c>
      <c r="B438" s="16" t="s">
        <v>18</v>
      </c>
      <c r="C438" s="16" t="s">
        <v>320</v>
      </c>
      <c r="D438" s="16" t="s">
        <v>150</v>
      </c>
      <c r="E438" s="16" t="s">
        <v>19</v>
      </c>
      <c r="F438" s="16" t="s">
        <v>21</v>
      </c>
      <c r="G438" s="7" t="n">
        <v>1</v>
      </c>
      <c r="H438" s="6" t="n">
        <v>5958</v>
      </c>
      <c r="I438" s="6" t="n">
        <v>-5958</v>
      </c>
      <c r="J438" s="6" t="n">
        <v>-0</v>
      </c>
      <c r="K438" s="6" t="n">
        <v>-0</v>
      </c>
      <c r="L438" s="6" t="n">
        <v>-0.56</v>
      </c>
      <c r="M438" s="6"/>
      <c r="N438" s="6" t="s">
        <f>=I438+J438+K438+L438</f>
      </c>
      <c r="O438" s="6"/>
      <c r="P438" s="16"/>
      <c r="Q438" s="16" t="s">
        <v>237</v>
      </c>
    </row>
    <row collapsed="false" customFormat="false" customHeight="false" hidden="false" ht="12.1" outlineLevel="0" r="439">
      <c r="A439" s="21" t="n">
        <v>44407</v>
      </c>
      <c r="B439" s="22" t="s">
        <v>219</v>
      </c>
      <c r="C439" s="22" t="s">
        <v>143</v>
      </c>
      <c r="D439" s="22" t="s">
        <v>219</v>
      </c>
      <c r="E439" s="22" t="s">
        <v>219</v>
      </c>
      <c r="F439" s="22" t="s">
        <v>21</v>
      </c>
      <c r="G439" s="23" t="n">
        <v>1</v>
      </c>
      <c r="H439" s="24" t="n">
        <v>10900</v>
      </c>
      <c r="I439" s="24" t="n">
        <v>10900</v>
      </c>
      <c r="J439" s="24" t="n">
        <v>0</v>
      </c>
      <c r="K439" s="24" t="n">
        <v>-0</v>
      </c>
      <c r="L439" s="24" t="n">
        <v>-0</v>
      </c>
      <c r="M439" s="24"/>
      <c r="N439" s="6" t="s">
        <f>=I439+J439+K439+L439</f>
      </c>
      <c r="O439" s="24"/>
      <c r="P439" s="22"/>
      <c r="Q439" s="22" t="s">
        <v>228</v>
      </c>
    </row>
    <row collapsed="false" customFormat="false" customHeight="false" hidden="false" ht="12.1" outlineLevel="0" r="440">
      <c r="A440" s="20" t="n">
        <v>44407.417719907</v>
      </c>
      <c r="B440" s="16" t="s">
        <v>35</v>
      </c>
      <c r="C440" s="16" t="s">
        <v>316</v>
      </c>
      <c r="D440" s="16" t="s">
        <v>150</v>
      </c>
      <c r="E440" s="16" t="s">
        <v>19</v>
      </c>
      <c r="F440" s="16" t="s">
        <v>21</v>
      </c>
      <c r="G440" s="7" t="n">
        <v>2</v>
      </c>
      <c r="H440" s="6" t="n">
        <v>3298</v>
      </c>
      <c r="I440" s="6" t="n">
        <v>-6596</v>
      </c>
      <c r="J440" s="6" t="n">
        <v>-0</v>
      </c>
      <c r="K440" s="6" t="n">
        <v>-3.3</v>
      </c>
      <c r="L440" s="6" t="n">
        <v>-0</v>
      </c>
      <c r="M440" s="6"/>
      <c r="N440" s="6" t="s">
        <f>=I440+J440+K440+L440</f>
      </c>
      <c r="O440" s="6"/>
      <c r="P440" s="16"/>
      <c r="Q440" s="16" t="s">
        <v>228</v>
      </c>
    </row>
    <row collapsed="false" customFormat="false" customHeight="false" hidden="false" ht="12.1" outlineLevel="0" r="441">
      <c r="A441" s="20" t="n">
        <v>44407.42400463</v>
      </c>
      <c r="B441" s="16" t="s">
        <v>30</v>
      </c>
      <c r="C441" s="16" t="s">
        <v>322</v>
      </c>
      <c r="D441" s="16" t="s">
        <v>150</v>
      </c>
      <c r="E441" s="16" t="s">
        <v>19</v>
      </c>
      <c r="F441" s="16" t="s">
        <v>21</v>
      </c>
      <c r="G441" s="7" t="n">
        <v>1</v>
      </c>
      <c r="H441" s="6" t="n">
        <v>3081</v>
      </c>
      <c r="I441" s="6" t="n">
        <v>-3081</v>
      </c>
      <c r="J441" s="6" t="n">
        <v>-0</v>
      </c>
      <c r="K441" s="6" t="n">
        <v>-1.54</v>
      </c>
      <c r="L441" s="6" t="n">
        <v>-0</v>
      </c>
      <c r="M441" s="6"/>
      <c r="N441" s="6" t="s">
        <f>=I441+J441+K441+L441</f>
      </c>
      <c r="O441" s="6"/>
      <c r="P441" s="16"/>
      <c r="Q441" s="16" t="s">
        <v>228</v>
      </c>
    </row>
    <row collapsed="false" customFormat="false" customHeight="false" hidden="false" ht="12.1" outlineLevel="0" r="442">
      <c r="A442" s="20" t="n">
        <v>44407.443159722</v>
      </c>
      <c r="B442" s="16" t="s">
        <v>39</v>
      </c>
      <c r="C442" s="16" t="s">
        <v>325</v>
      </c>
      <c r="D442" s="16" t="s">
        <v>150</v>
      </c>
      <c r="E442" s="16" t="s">
        <v>19</v>
      </c>
      <c r="F442" s="16" t="s">
        <v>21</v>
      </c>
      <c r="G442" s="7" t="n">
        <v>93</v>
      </c>
      <c r="H442" s="6" t="n">
        <v>19.044</v>
      </c>
      <c r="I442" s="6" t="n">
        <v>-1771.09</v>
      </c>
      <c r="J442" s="6" t="n">
        <v>-0</v>
      </c>
      <c r="K442" s="6" t="n">
        <v>-0.89</v>
      </c>
      <c r="L442" s="6" t="n">
        <v>-0</v>
      </c>
      <c r="M442" s="6"/>
      <c r="N442" s="6" t="s">
        <f>=I442+J442+K442+L442</f>
      </c>
      <c r="O442" s="6"/>
      <c r="P442" s="16"/>
      <c r="Q442" s="16" t="s">
        <v>228</v>
      </c>
    </row>
    <row collapsed="false" customFormat="false" customHeight="false" hidden="false" ht="12.1" outlineLevel="0" r="443">
      <c r="A443" s="21" t="n">
        <v>44427.804479167</v>
      </c>
      <c r="B443" s="22" t="s">
        <v>219</v>
      </c>
      <c r="C443" s="22" t="s">
        <v>65</v>
      </c>
      <c r="D443" s="22" t="s">
        <v>219</v>
      </c>
      <c r="E443" s="22" t="s">
        <v>219</v>
      </c>
      <c r="F443" s="22" t="s">
        <v>44</v>
      </c>
      <c r="G443" s="23" t="n">
        <v>1</v>
      </c>
      <c r="H443" s="24" t="n">
        <v>1</v>
      </c>
      <c r="I443" s="24" t="n">
        <v>50</v>
      </c>
      <c r="J443" s="24" t="n">
        <v>0</v>
      </c>
      <c r="K443" s="24" t="n">
        <v>-0</v>
      </c>
      <c r="L443" s="24" t="n">
        <v>-0</v>
      </c>
      <c r="M443" s="24"/>
      <c r="N443" s="24"/>
      <c r="O443" s="6" t="s">
        <f>=I443+J443+K443+L443</f>
      </c>
      <c r="P443" s="22"/>
      <c r="Q443" s="22" t="s">
        <v>220</v>
      </c>
    </row>
    <row collapsed="false" customFormat="false" customHeight="false" hidden="false" ht="12.1" outlineLevel="0" r="444">
      <c r="A444" s="33" t="n">
        <v>44427.804849537</v>
      </c>
      <c r="B444" s="34" t="s">
        <v>318</v>
      </c>
      <c r="C444" s="34" t="s">
        <v>319</v>
      </c>
      <c r="D444" s="34" t="s">
        <v>151</v>
      </c>
      <c r="E444" s="34" t="s">
        <v>223</v>
      </c>
      <c r="F444" s="34" t="s">
        <v>21</v>
      </c>
      <c r="G444" s="35" t="n">
        <v>-50</v>
      </c>
      <c r="H444" s="36" t="n">
        <v>86.8275</v>
      </c>
      <c r="I444" s="36" t="n">
        <v>4341.38</v>
      </c>
      <c r="J444" s="36" t="n">
        <v>0</v>
      </c>
      <c r="K444" s="36" t="n">
        <v>-13.02</v>
      </c>
      <c r="L444" s="36" t="n">
        <v>-0</v>
      </c>
      <c r="M444" s="36"/>
      <c r="N444" s="6" t="s">
        <f>=I444+J444+K444+L444</f>
      </c>
      <c r="O444" s="36"/>
      <c r="P444" s="34"/>
      <c r="Q444" s="34" t="s">
        <v>220</v>
      </c>
    </row>
    <row collapsed="false" customFormat="false" customHeight="false" hidden="false" ht="12.1" outlineLevel="0" r="445">
      <c r="A445" s="21" t="n">
        <v>44427.807708333</v>
      </c>
      <c r="B445" s="22" t="s">
        <v>219</v>
      </c>
      <c r="C445" s="22" t="s">
        <v>65</v>
      </c>
      <c r="D445" s="22" t="s">
        <v>219</v>
      </c>
      <c r="E445" s="22" t="s">
        <v>219</v>
      </c>
      <c r="F445" s="22" t="s">
        <v>47</v>
      </c>
      <c r="G445" s="23" t="n">
        <v>1</v>
      </c>
      <c r="H445" s="24" t="n">
        <v>1</v>
      </c>
      <c r="I445" s="24" t="n">
        <v>50</v>
      </c>
      <c r="J445" s="24" t="n">
        <v>0</v>
      </c>
      <c r="K445" s="24" t="n">
        <v>-0</v>
      </c>
      <c r="L445" s="24" t="n">
        <v>-0</v>
      </c>
      <c r="M445" s="6" t="s">
        <f>=I445+J445+K445+L445</f>
      </c>
      <c r="N445" s="24"/>
      <c r="O445" s="24"/>
      <c r="P445" s="22"/>
      <c r="Q445" s="22" t="s">
        <v>220</v>
      </c>
    </row>
    <row collapsed="false" customFormat="false" customHeight="false" hidden="false" ht="12.1" outlineLevel="0" r="446">
      <c r="A446" s="33" t="n">
        <v>44427.807997685</v>
      </c>
      <c r="B446" s="34" t="s">
        <v>221</v>
      </c>
      <c r="C446" s="34" t="s">
        <v>222</v>
      </c>
      <c r="D446" s="34" t="s">
        <v>151</v>
      </c>
      <c r="E446" s="34" t="s">
        <v>223</v>
      </c>
      <c r="F446" s="34" t="s">
        <v>21</v>
      </c>
      <c r="G446" s="35" t="n">
        <v>-50</v>
      </c>
      <c r="H446" s="36" t="n">
        <v>74.26</v>
      </c>
      <c r="I446" s="36" t="n">
        <v>3713</v>
      </c>
      <c r="J446" s="36" t="n">
        <v>0</v>
      </c>
      <c r="K446" s="36" t="n">
        <v>-11.14</v>
      </c>
      <c r="L446" s="36" t="n">
        <v>-0</v>
      </c>
      <c r="M446" s="36"/>
      <c r="N446" s="6" t="s">
        <f>=I446+J446+K446+L446</f>
      </c>
      <c r="O446" s="36"/>
      <c r="P446" s="34"/>
      <c r="Q446" s="34" t="s">
        <v>220</v>
      </c>
    </row>
    <row collapsed="false" customFormat="false" customHeight="false" hidden="false" ht="12.1" outlineLevel="0" r="447">
      <c r="A447" s="21" t="n">
        <v>44431.000011574</v>
      </c>
      <c r="B447" s="22" t="s">
        <v>268</v>
      </c>
      <c r="C447" s="22" t="s">
        <v>267</v>
      </c>
      <c r="D447" s="22" t="s">
        <v>268</v>
      </c>
      <c r="E447" s="22" t="s">
        <v>268</v>
      </c>
      <c r="F447" s="22" t="s">
        <v>21</v>
      </c>
      <c r="G447" s="23" t="n">
        <v>1</v>
      </c>
      <c r="H447" s="24" t="n">
        <v>1</v>
      </c>
      <c r="I447" s="24" t="n">
        <v>11</v>
      </c>
      <c r="J447" s="24" t="n">
        <v>0</v>
      </c>
      <c r="K447" s="24" t="n">
        <v>-0</v>
      </c>
      <c r="L447" s="24" t="n">
        <v>-0</v>
      </c>
      <c r="M447" s="24"/>
      <c r="N447" s="6" t="s">
        <f>=I447+J447+K447+L447</f>
      </c>
      <c r="O447" s="24"/>
      <c r="P447" s="22"/>
      <c r="Q447" s="22" t="s">
        <v>220</v>
      </c>
    </row>
    <row collapsed="false" customFormat="false" customHeight="false" hidden="false" ht="12.1" outlineLevel="0" r="448">
      <c r="A448" s="25" t="n">
        <v>44431.445289352</v>
      </c>
      <c r="B448" s="26" t="s">
        <v>224</v>
      </c>
      <c r="C448" s="26" t="s">
        <v>66</v>
      </c>
      <c r="D448" s="26" t="s">
        <v>224</v>
      </c>
      <c r="E448" s="26" t="s">
        <v>224</v>
      </c>
      <c r="F448" s="26" t="s">
        <v>21</v>
      </c>
      <c r="G448" s="27" t="n">
        <v>3</v>
      </c>
      <c r="H448" s="28" t="n">
        <v>2664.2533333333</v>
      </c>
      <c r="I448" s="28" t="n">
        <v>-8019.22</v>
      </c>
      <c r="J448" s="28" t="n">
        <v>0</v>
      </c>
      <c r="K448" s="28" t="n">
        <v>-0</v>
      </c>
      <c r="L448" s="28" t="n">
        <v>-0</v>
      </c>
      <c r="M448" s="28"/>
      <c r="N448" s="6" t="s">
        <f>=I448+J448+K448+L448</f>
      </c>
      <c r="O448" s="28"/>
      <c r="P448" s="26"/>
      <c r="Q448" s="26" t="s">
        <v>220</v>
      </c>
    </row>
    <row collapsed="false" customFormat="false" customHeight="false" hidden="false" ht="12.1" outlineLevel="0" r="449">
      <c r="A449" s="29" t="n">
        <v>44431.805347222</v>
      </c>
      <c r="B449" s="30" t="s">
        <v>266</v>
      </c>
      <c r="C449" s="30" t="s">
        <v>267</v>
      </c>
      <c r="D449" s="30" t="s">
        <v>266</v>
      </c>
      <c r="E449" s="30" t="s">
        <v>266</v>
      </c>
      <c r="F449" s="30" t="s">
        <v>21</v>
      </c>
      <c r="G449" s="31" t="n">
        <v>2</v>
      </c>
      <c r="H449" s="32" t="n">
        <v>0</v>
      </c>
      <c r="I449" s="32" t="n">
        <v>-22</v>
      </c>
      <c r="J449" s="32" t="n">
        <v>0</v>
      </c>
      <c r="K449" s="32" t="n">
        <v>-0</v>
      </c>
      <c r="L449" s="32" t="n">
        <v>-0</v>
      </c>
      <c r="M449" s="32"/>
      <c r="N449" s="6" t="s">
        <f>=I449+J449+K449+L449</f>
      </c>
      <c r="O449" s="32"/>
      <c r="P449" s="30"/>
      <c r="Q449" s="30" t="s">
        <v>220</v>
      </c>
    </row>
    <row collapsed="false" customFormat="false" customHeight="false" hidden="false" ht="12.1" outlineLevel="0" r="450">
      <c r="A450" s="21" t="n">
        <v>44434.736284722</v>
      </c>
      <c r="B450" s="22" t="s">
        <v>219</v>
      </c>
      <c r="C450" s="22" t="s">
        <v>65</v>
      </c>
      <c r="D450" s="22" t="s">
        <v>219</v>
      </c>
      <c r="E450" s="22" t="s">
        <v>219</v>
      </c>
      <c r="F450" s="22" t="s">
        <v>47</v>
      </c>
      <c r="G450" s="23" t="n">
        <v>1</v>
      </c>
      <c r="H450" s="24" t="n">
        <v>1</v>
      </c>
      <c r="I450" s="24" t="n">
        <v>50</v>
      </c>
      <c r="J450" s="24" t="n">
        <v>0</v>
      </c>
      <c r="K450" s="24" t="n">
        <v>-0</v>
      </c>
      <c r="L450" s="24" t="n">
        <v>-0</v>
      </c>
      <c r="M450" s="6" t="s">
        <f>=I450+J450+K450+L450</f>
      </c>
      <c r="N450" s="24"/>
      <c r="O450" s="24"/>
      <c r="P450" s="22"/>
      <c r="Q450" s="22" t="s">
        <v>220</v>
      </c>
    </row>
    <row collapsed="false" customFormat="false" customHeight="false" hidden="false" ht="12.1" outlineLevel="0" r="451">
      <c r="A451" s="21" t="n">
        <v>44434.736516204</v>
      </c>
      <c r="B451" s="22" t="s">
        <v>219</v>
      </c>
      <c r="C451" s="22" t="s">
        <v>65</v>
      </c>
      <c r="D451" s="22" t="s">
        <v>219</v>
      </c>
      <c r="E451" s="22" t="s">
        <v>219</v>
      </c>
      <c r="F451" s="22" t="s">
        <v>44</v>
      </c>
      <c r="G451" s="23" t="n">
        <v>1</v>
      </c>
      <c r="H451" s="24" t="n">
        <v>1</v>
      </c>
      <c r="I451" s="24" t="n">
        <v>50</v>
      </c>
      <c r="J451" s="24" t="n">
        <v>0</v>
      </c>
      <c r="K451" s="24" t="n">
        <v>-0</v>
      </c>
      <c r="L451" s="24" t="n">
        <v>-0</v>
      </c>
      <c r="M451" s="24"/>
      <c r="N451" s="24"/>
      <c r="O451" s="6" t="s">
        <f>=I451+J451+K451+L451</f>
      </c>
      <c r="P451" s="22"/>
      <c r="Q451" s="22" t="s">
        <v>220</v>
      </c>
    </row>
    <row collapsed="false" customFormat="false" customHeight="false" hidden="false" ht="12.1" outlineLevel="0" r="452">
      <c r="A452" s="33" t="n">
        <v>44434.736921296</v>
      </c>
      <c r="B452" s="34" t="s">
        <v>318</v>
      </c>
      <c r="C452" s="34" t="s">
        <v>319</v>
      </c>
      <c r="D452" s="34" t="s">
        <v>151</v>
      </c>
      <c r="E452" s="34" t="s">
        <v>223</v>
      </c>
      <c r="F452" s="34" t="s">
        <v>21</v>
      </c>
      <c r="G452" s="35" t="n">
        <v>-50</v>
      </c>
      <c r="H452" s="36" t="n">
        <v>87.2875</v>
      </c>
      <c r="I452" s="36" t="n">
        <v>4364.38</v>
      </c>
      <c r="J452" s="36" t="n">
        <v>0</v>
      </c>
      <c r="K452" s="36" t="n">
        <v>-13.09</v>
      </c>
      <c r="L452" s="36" t="n">
        <v>-0</v>
      </c>
      <c r="M452" s="36"/>
      <c r="N452" s="6" t="s">
        <f>=I452+J452+K452+L452</f>
      </c>
      <c r="O452" s="36"/>
      <c r="P452" s="34"/>
      <c r="Q452" s="34" t="s">
        <v>220</v>
      </c>
    </row>
    <row collapsed="false" customFormat="false" customHeight="false" hidden="false" ht="12.1" outlineLevel="0" r="453">
      <c r="A453" s="33" t="n">
        <v>44434.737094907</v>
      </c>
      <c r="B453" s="34" t="s">
        <v>221</v>
      </c>
      <c r="C453" s="34" t="s">
        <v>222</v>
      </c>
      <c r="D453" s="34" t="s">
        <v>151</v>
      </c>
      <c r="E453" s="34" t="s">
        <v>223</v>
      </c>
      <c r="F453" s="34" t="s">
        <v>21</v>
      </c>
      <c r="G453" s="35" t="n">
        <v>-50</v>
      </c>
      <c r="H453" s="36" t="n">
        <v>74.2625</v>
      </c>
      <c r="I453" s="36" t="n">
        <v>3713.13</v>
      </c>
      <c r="J453" s="36" t="n">
        <v>0</v>
      </c>
      <c r="K453" s="36" t="n">
        <v>-11.14</v>
      </c>
      <c r="L453" s="36" t="n">
        <v>-0</v>
      </c>
      <c r="M453" s="36"/>
      <c r="N453" s="6" t="s">
        <f>=I453+J453+K453+L453</f>
      </c>
      <c r="O453" s="36"/>
      <c r="P453" s="34"/>
      <c r="Q453" s="34" t="s">
        <v>220</v>
      </c>
    </row>
    <row collapsed="false" customFormat="false" customHeight="false" hidden="false" ht="12.1" outlineLevel="0" r="454">
      <c r="A454" s="21" t="n">
        <v>44435.587407407</v>
      </c>
      <c r="B454" s="22" t="s">
        <v>219</v>
      </c>
      <c r="C454" s="22" t="s">
        <v>65</v>
      </c>
      <c r="D454" s="22" t="s">
        <v>219</v>
      </c>
      <c r="E454" s="22" t="s">
        <v>219</v>
      </c>
      <c r="F454" s="22" t="s">
        <v>47</v>
      </c>
      <c r="G454" s="23" t="n">
        <v>1</v>
      </c>
      <c r="H454" s="24" t="n">
        <v>1</v>
      </c>
      <c r="I454" s="24" t="n">
        <v>50</v>
      </c>
      <c r="J454" s="24" t="n">
        <v>0</v>
      </c>
      <c r="K454" s="24" t="n">
        <v>-0</v>
      </c>
      <c r="L454" s="24" t="n">
        <v>-0</v>
      </c>
      <c r="M454" s="6" t="s">
        <f>=I454+J454+K454+L454</f>
      </c>
      <c r="N454" s="24"/>
      <c r="O454" s="24"/>
      <c r="P454" s="22"/>
      <c r="Q454" s="22" t="s">
        <v>220</v>
      </c>
    </row>
    <row collapsed="false" customFormat="false" customHeight="false" hidden="false" ht="12.1" outlineLevel="0" r="455">
      <c r="A455" s="21" t="n">
        <v>44435.587696759</v>
      </c>
      <c r="B455" s="22" t="s">
        <v>219</v>
      </c>
      <c r="C455" s="22" t="s">
        <v>65</v>
      </c>
      <c r="D455" s="22" t="s">
        <v>219</v>
      </c>
      <c r="E455" s="22" t="s">
        <v>219</v>
      </c>
      <c r="F455" s="22" t="s">
        <v>44</v>
      </c>
      <c r="G455" s="23" t="n">
        <v>1</v>
      </c>
      <c r="H455" s="24" t="n">
        <v>1</v>
      </c>
      <c r="I455" s="24" t="n">
        <v>45</v>
      </c>
      <c r="J455" s="24" t="n">
        <v>0</v>
      </c>
      <c r="K455" s="24" t="n">
        <v>-0</v>
      </c>
      <c r="L455" s="24" t="n">
        <v>-0</v>
      </c>
      <c r="M455" s="24"/>
      <c r="N455" s="24"/>
      <c r="O455" s="6" t="s">
        <f>=I455+J455+K455+L455</f>
      </c>
      <c r="P455" s="22"/>
      <c r="Q455" s="22" t="s">
        <v>220</v>
      </c>
    </row>
    <row collapsed="false" customFormat="false" customHeight="false" hidden="false" ht="12.1" outlineLevel="0" r="456">
      <c r="A456" s="33" t="n">
        <v>44435.588136574</v>
      </c>
      <c r="B456" s="34" t="s">
        <v>318</v>
      </c>
      <c r="C456" s="34" t="s">
        <v>319</v>
      </c>
      <c r="D456" s="34" t="s">
        <v>151</v>
      </c>
      <c r="E456" s="34" t="s">
        <v>223</v>
      </c>
      <c r="F456" s="34" t="s">
        <v>21</v>
      </c>
      <c r="G456" s="35" t="n">
        <v>-45</v>
      </c>
      <c r="H456" s="36" t="n">
        <v>87.0725</v>
      </c>
      <c r="I456" s="36" t="n">
        <v>3918.26</v>
      </c>
      <c r="J456" s="36" t="n">
        <v>0</v>
      </c>
      <c r="K456" s="36" t="n">
        <v>-11.75</v>
      </c>
      <c r="L456" s="36" t="n">
        <v>-0</v>
      </c>
      <c r="M456" s="36"/>
      <c r="N456" s="6" t="s">
        <f>=I456+J456+K456+L456</f>
      </c>
      <c r="O456" s="36"/>
      <c r="P456" s="34"/>
      <c r="Q456" s="34" t="s">
        <v>220</v>
      </c>
    </row>
    <row collapsed="false" customFormat="false" customHeight="false" hidden="false" ht="12.1" outlineLevel="0" r="457">
      <c r="A457" s="33" t="n">
        <v>44435.588298611</v>
      </c>
      <c r="B457" s="34" t="s">
        <v>221</v>
      </c>
      <c r="C457" s="34" t="s">
        <v>222</v>
      </c>
      <c r="D457" s="34" t="s">
        <v>151</v>
      </c>
      <c r="E457" s="34" t="s">
        <v>223</v>
      </c>
      <c r="F457" s="34" t="s">
        <v>21</v>
      </c>
      <c r="G457" s="35" t="n">
        <v>-50</v>
      </c>
      <c r="H457" s="36" t="n">
        <v>74.055</v>
      </c>
      <c r="I457" s="36" t="n">
        <v>3702.75</v>
      </c>
      <c r="J457" s="36" t="n">
        <v>0</v>
      </c>
      <c r="K457" s="36" t="n">
        <v>-11.11</v>
      </c>
      <c r="L457" s="36" t="n">
        <v>-0</v>
      </c>
      <c r="M457" s="36"/>
      <c r="N457" s="6" t="s">
        <f>=I457+J457+K457+L457</f>
      </c>
      <c r="O457" s="36"/>
      <c r="P457" s="34"/>
      <c r="Q457" s="34" t="s">
        <v>220</v>
      </c>
    </row>
    <row collapsed="false" customFormat="false" customHeight="false" hidden="false" ht="12.1" outlineLevel="0" r="458">
      <c r="A458" s="25" t="n">
        <v>44435.588553241</v>
      </c>
      <c r="B458" s="26" t="s">
        <v>224</v>
      </c>
      <c r="C458" s="26" t="s">
        <v>66</v>
      </c>
      <c r="D458" s="26" t="s">
        <v>224</v>
      </c>
      <c r="E458" s="26" t="s">
        <v>224</v>
      </c>
      <c r="F458" s="26" t="s">
        <v>21</v>
      </c>
      <c r="G458" s="27" t="n">
        <v>2</v>
      </c>
      <c r="H458" s="28" t="n">
        <v>-3796.705</v>
      </c>
      <c r="I458" s="28" t="n">
        <v>-7598.15</v>
      </c>
      <c r="J458" s="28" t="n">
        <v>0</v>
      </c>
      <c r="K458" s="28" t="n">
        <v>-0</v>
      </c>
      <c r="L458" s="28" t="n">
        <v>-0</v>
      </c>
      <c r="M458" s="28"/>
      <c r="N458" s="6" t="s">
        <f>=I458+J458+K458+L458</f>
      </c>
      <c r="O458" s="28"/>
      <c r="P458" s="26"/>
      <c r="Q458" s="26" t="s">
        <v>220</v>
      </c>
    </row>
    <row collapsed="false" customFormat="false" customHeight="false" hidden="false" ht="12.1" outlineLevel="0" r="459">
      <c r="A459" s="25" t="n">
        <v>44438.737581019</v>
      </c>
      <c r="B459" s="26" t="s">
        <v>224</v>
      </c>
      <c r="C459" s="26" t="s">
        <v>66</v>
      </c>
      <c r="D459" s="26" t="s">
        <v>224</v>
      </c>
      <c r="E459" s="26" t="s">
        <v>224</v>
      </c>
      <c r="F459" s="26" t="s">
        <v>21</v>
      </c>
      <c r="G459" s="27" t="n">
        <v>1</v>
      </c>
      <c r="H459" s="28" t="n">
        <v>-8053.28</v>
      </c>
      <c r="I459" s="28" t="n">
        <v>-8053.28</v>
      </c>
      <c r="J459" s="28" t="n">
        <v>0</v>
      </c>
      <c r="K459" s="28" t="n">
        <v>-0</v>
      </c>
      <c r="L459" s="28" t="n">
        <v>-0</v>
      </c>
      <c r="M459" s="28"/>
      <c r="N459" s="6" t="s">
        <f>=I459+J459+K459+L459</f>
      </c>
      <c r="O459" s="28"/>
      <c r="P459" s="26"/>
      <c r="Q459" s="26" t="s">
        <v>220</v>
      </c>
    </row>
    <row collapsed="false" customFormat="false" customHeight="false" hidden="false" ht="12.1" outlineLevel="0" r="460">
      <c r="A460" s="21" t="n">
        <v>44447.756516204</v>
      </c>
      <c r="B460" s="22" t="s">
        <v>219</v>
      </c>
      <c r="C460" s="22" t="s">
        <v>65</v>
      </c>
      <c r="D460" s="22" t="s">
        <v>219</v>
      </c>
      <c r="E460" s="22" t="s">
        <v>219</v>
      </c>
      <c r="F460" s="22" t="s">
        <v>21</v>
      </c>
      <c r="G460" s="23" t="n">
        <v>2</v>
      </c>
      <c r="H460" s="24" t="n">
        <v>1</v>
      </c>
      <c r="I460" s="24" t="n">
        <v>5000</v>
      </c>
      <c r="J460" s="24" t="n">
        <v>0</v>
      </c>
      <c r="K460" s="24" t="n">
        <v>-0</v>
      </c>
      <c r="L460" s="24" t="n">
        <v>-0</v>
      </c>
      <c r="M460" s="24"/>
      <c r="N460" s="6" t="s">
        <f>=I460+J460+K460+L460</f>
      </c>
      <c r="O460" s="24"/>
      <c r="P460" s="22"/>
      <c r="Q460" s="22" t="s">
        <v>220</v>
      </c>
    </row>
    <row collapsed="false" customFormat="false" customHeight="false" hidden="false" ht="12.1" outlineLevel="0" r="461">
      <c r="A461" s="20" t="n">
        <v>44447.757685185</v>
      </c>
      <c r="B461" s="16" t="s">
        <v>221</v>
      </c>
      <c r="C461" s="16" t="s">
        <v>222</v>
      </c>
      <c r="D461" s="16" t="s">
        <v>150</v>
      </c>
      <c r="E461" s="16" t="s">
        <v>223</v>
      </c>
      <c r="F461" s="16" t="s">
        <v>21</v>
      </c>
      <c r="G461" s="7" t="n">
        <v>66</v>
      </c>
      <c r="H461" s="6" t="n">
        <v>73.4</v>
      </c>
      <c r="I461" s="6" t="n">
        <v>-4844.4</v>
      </c>
      <c r="J461" s="6" t="n">
        <v>-0</v>
      </c>
      <c r="K461" s="6" t="n">
        <v>-14.54</v>
      </c>
      <c r="L461" s="6" t="n">
        <v>-0</v>
      </c>
      <c r="M461" s="6"/>
      <c r="N461" s="6" t="s">
        <f>=I461+J461+K461+L461</f>
      </c>
      <c r="O461" s="6"/>
      <c r="P461" s="16"/>
      <c r="Q461" s="16" t="s">
        <v>220</v>
      </c>
    </row>
    <row collapsed="false" customFormat="false" customHeight="false" hidden="false" ht="12.1" outlineLevel="0" r="462">
      <c r="A462" s="20" t="n">
        <v>44447.759178241</v>
      </c>
      <c r="B462" s="16" t="s">
        <v>204</v>
      </c>
      <c r="C462" s="16" t="s">
        <v>327</v>
      </c>
      <c r="D462" s="16" t="s">
        <v>150</v>
      </c>
      <c r="E462" s="16" t="s">
        <v>19</v>
      </c>
      <c r="F462" s="16" t="s">
        <v>47</v>
      </c>
      <c r="G462" s="7" t="n">
        <v>400</v>
      </c>
      <c r="H462" s="6" t="n">
        <v>0.115</v>
      </c>
      <c r="I462" s="6" t="n">
        <v>-46</v>
      </c>
      <c r="J462" s="6" t="n">
        <v>-0</v>
      </c>
      <c r="K462" s="6" t="n">
        <v>-0</v>
      </c>
      <c r="L462" s="6" t="n">
        <v>-0</v>
      </c>
      <c r="M462" s="6" t="s">
        <f>=I462+J462+K462+L462</f>
      </c>
      <c r="N462" s="6"/>
      <c r="O462" s="6"/>
      <c r="P462" s="16"/>
      <c r="Q462" s="16" t="s">
        <v>220</v>
      </c>
    </row>
    <row collapsed="false" customFormat="false" customHeight="false" hidden="false" ht="12.1" outlineLevel="0" r="463">
      <c r="A463" s="21" t="n">
        <v>44452.582256944</v>
      </c>
      <c r="B463" s="22" t="s">
        <v>219</v>
      </c>
      <c r="C463" s="22" t="s">
        <v>65</v>
      </c>
      <c r="D463" s="22" t="s">
        <v>219</v>
      </c>
      <c r="E463" s="22" t="s">
        <v>219</v>
      </c>
      <c r="F463" s="22" t="s">
        <v>21</v>
      </c>
      <c r="G463" s="23" t="n">
        <v>2</v>
      </c>
      <c r="H463" s="24" t="n">
        <v>1</v>
      </c>
      <c r="I463" s="24" t="n">
        <v>1000</v>
      </c>
      <c r="J463" s="24" t="n">
        <v>0</v>
      </c>
      <c r="K463" s="24" t="n">
        <v>-0</v>
      </c>
      <c r="L463" s="24" t="n">
        <v>-0</v>
      </c>
      <c r="M463" s="24"/>
      <c r="N463" s="6" t="s">
        <f>=I463+J463+K463+L463</f>
      </c>
      <c r="O463" s="24"/>
      <c r="P463" s="22"/>
      <c r="Q463" s="22" t="s">
        <v>220</v>
      </c>
    </row>
    <row collapsed="false" customFormat="false" customHeight="false" hidden="false" ht="12.1" outlineLevel="0" r="464">
      <c r="A464" s="20" t="n">
        <v>44452.582673611</v>
      </c>
      <c r="B464" s="16" t="s">
        <v>221</v>
      </c>
      <c r="C464" s="16" t="s">
        <v>222</v>
      </c>
      <c r="D464" s="16" t="s">
        <v>150</v>
      </c>
      <c r="E464" s="16" t="s">
        <v>223</v>
      </c>
      <c r="F464" s="16" t="s">
        <v>21</v>
      </c>
      <c r="G464" s="7" t="n">
        <v>14</v>
      </c>
      <c r="H464" s="6" t="n">
        <v>73.00125</v>
      </c>
      <c r="I464" s="6" t="n">
        <v>-1022.02</v>
      </c>
      <c r="J464" s="6" t="n">
        <v>-0</v>
      </c>
      <c r="K464" s="6" t="n">
        <v>-3.06</v>
      </c>
      <c r="L464" s="6" t="n">
        <v>-0</v>
      </c>
      <c r="M464" s="6"/>
      <c r="N464" s="6" t="s">
        <f>=I464+J464+K464+L464</f>
      </c>
      <c r="O464" s="6"/>
      <c r="P464" s="16"/>
      <c r="Q464" s="16" t="s">
        <v>220</v>
      </c>
    </row>
    <row collapsed="false" customFormat="false" customHeight="false" hidden="false" ht="12.1" outlineLevel="0" r="465">
      <c r="A465" s="20" t="n">
        <v>44452.583009259</v>
      </c>
      <c r="B465" s="16" t="s">
        <v>204</v>
      </c>
      <c r="C465" s="16" t="s">
        <v>327</v>
      </c>
      <c r="D465" s="16" t="s">
        <v>150</v>
      </c>
      <c r="E465" s="16" t="s">
        <v>19</v>
      </c>
      <c r="F465" s="16" t="s">
        <v>47</v>
      </c>
      <c r="G465" s="7" t="n">
        <v>200</v>
      </c>
      <c r="H465" s="6" t="n">
        <v>0.1144</v>
      </c>
      <c r="I465" s="6" t="n">
        <v>-22.88</v>
      </c>
      <c r="J465" s="6" t="n">
        <v>-0</v>
      </c>
      <c r="K465" s="6" t="n">
        <v>-0</v>
      </c>
      <c r="L465" s="6" t="n">
        <v>-0</v>
      </c>
      <c r="M465" s="6" t="s">
        <f>=I465+J465+K465+L465</f>
      </c>
      <c r="N465" s="6"/>
      <c r="O465" s="6"/>
      <c r="P465" s="16"/>
      <c r="Q465" s="16" t="s">
        <v>220</v>
      </c>
    </row>
    <row collapsed="false" customFormat="false" customHeight="false" hidden="false" ht="12.1" outlineLevel="0" r="466">
      <c r="A466" s="21" t="n">
        <v>44459.517106481</v>
      </c>
      <c r="B466" s="22" t="s">
        <v>219</v>
      </c>
      <c r="C466" s="22" t="s">
        <v>65</v>
      </c>
      <c r="D466" s="22" t="s">
        <v>219</v>
      </c>
      <c r="E466" s="22" t="s">
        <v>219</v>
      </c>
      <c r="F466" s="22" t="s">
        <v>21</v>
      </c>
      <c r="G466" s="23" t="n">
        <v>2</v>
      </c>
      <c r="H466" s="24" t="n">
        <v>1</v>
      </c>
      <c r="I466" s="24" t="n">
        <v>1000</v>
      </c>
      <c r="J466" s="24" t="n">
        <v>0</v>
      </c>
      <c r="K466" s="24" t="n">
        <v>-0</v>
      </c>
      <c r="L466" s="24" t="n">
        <v>-0</v>
      </c>
      <c r="M466" s="24"/>
      <c r="N466" s="6" t="s">
        <f>=I466+J466+K466+L466</f>
      </c>
      <c r="O466" s="24"/>
      <c r="P466" s="22"/>
      <c r="Q466" s="22" t="s">
        <v>220</v>
      </c>
    </row>
    <row collapsed="false" customFormat="false" customHeight="false" hidden="false" ht="12.1" outlineLevel="0" r="467">
      <c r="A467" s="20" t="n">
        <v>44459.518391204</v>
      </c>
      <c r="B467" s="16" t="s">
        <v>221</v>
      </c>
      <c r="C467" s="16" t="s">
        <v>222</v>
      </c>
      <c r="D467" s="16" t="s">
        <v>150</v>
      </c>
      <c r="E467" s="16" t="s">
        <v>223</v>
      </c>
      <c r="F467" s="16" t="s">
        <v>21</v>
      </c>
      <c r="G467" s="7" t="n">
        <v>14</v>
      </c>
      <c r="H467" s="6" t="n">
        <v>73.4425</v>
      </c>
      <c r="I467" s="6" t="n">
        <v>-1028.2</v>
      </c>
      <c r="J467" s="6" t="n">
        <v>-0</v>
      </c>
      <c r="K467" s="6" t="n">
        <v>-3.08</v>
      </c>
      <c r="L467" s="6" t="n">
        <v>-0</v>
      </c>
      <c r="M467" s="6"/>
      <c r="N467" s="6" t="s">
        <f>=I467+J467+K467+L467</f>
      </c>
      <c r="O467" s="6"/>
      <c r="P467" s="16"/>
      <c r="Q467" s="16" t="s">
        <v>220</v>
      </c>
    </row>
    <row collapsed="false" customFormat="false" customHeight="false" hidden="false" ht="12.1" outlineLevel="0" r="468">
      <c r="A468" s="20" t="n">
        <v>44459.518900463</v>
      </c>
      <c r="B468" s="16" t="s">
        <v>204</v>
      </c>
      <c r="C468" s="16" t="s">
        <v>327</v>
      </c>
      <c r="D468" s="16" t="s">
        <v>150</v>
      </c>
      <c r="E468" s="16" t="s">
        <v>19</v>
      </c>
      <c r="F468" s="16" t="s">
        <v>47</v>
      </c>
      <c r="G468" s="7" t="n">
        <v>200</v>
      </c>
      <c r="H468" s="6" t="n">
        <v>0.1116</v>
      </c>
      <c r="I468" s="6" t="n">
        <v>-22.32</v>
      </c>
      <c r="J468" s="6" t="n">
        <v>-0</v>
      </c>
      <c r="K468" s="6" t="n">
        <v>-0</v>
      </c>
      <c r="L468" s="6" t="n">
        <v>-0</v>
      </c>
      <c r="M468" s="6" t="s">
        <f>=I468+J468+K468+L468</f>
      </c>
      <c r="N468" s="6"/>
      <c r="O468" s="6"/>
      <c r="P468" s="16"/>
      <c r="Q468" s="16" t="s">
        <v>220</v>
      </c>
    </row>
    <row collapsed="false" customFormat="false" customHeight="false" hidden="false" ht="12.1" outlineLevel="0" r="469">
      <c r="A469" s="21" t="n">
        <v>44466.475960648</v>
      </c>
      <c r="B469" s="22" t="s">
        <v>219</v>
      </c>
      <c r="C469" s="22" t="s">
        <v>65</v>
      </c>
      <c r="D469" s="22" t="s">
        <v>219</v>
      </c>
      <c r="E469" s="22" t="s">
        <v>219</v>
      </c>
      <c r="F469" s="22" t="s">
        <v>21</v>
      </c>
      <c r="G469" s="23" t="n">
        <v>2</v>
      </c>
      <c r="H469" s="24" t="n">
        <v>1</v>
      </c>
      <c r="I469" s="24" t="n">
        <v>1000</v>
      </c>
      <c r="J469" s="24" t="n">
        <v>0</v>
      </c>
      <c r="K469" s="24" t="n">
        <v>-0</v>
      </c>
      <c r="L469" s="24" t="n">
        <v>-0</v>
      </c>
      <c r="M469" s="24"/>
      <c r="N469" s="6" t="s">
        <f>=I469+J469+K469+L469</f>
      </c>
      <c r="O469" s="24"/>
      <c r="P469" s="22"/>
      <c r="Q469" s="22" t="s">
        <v>220</v>
      </c>
    </row>
    <row collapsed="false" customFormat="false" customHeight="false" hidden="false" ht="12.1" outlineLevel="0" r="470">
      <c r="A470" s="20" t="n">
        <v>44466.47630787</v>
      </c>
      <c r="B470" s="16" t="s">
        <v>221</v>
      </c>
      <c r="C470" s="16" t="s">
        <v>222</v>
      </c>
      <c r="D470" s="16" t="s">
        <v>150</v>
      </c>
      <c r="E470" s="16" t="s">
        <v>223</v>
      </c>
      <c r="F470" s="16" t="s">
        <v>21</v>
      </c>
      <c r="G470" s="7" t="n">
        <v>14</v>
      </c>
      <c r="H470" s="6" t="n">
        <v>72.67375</v>
      </c>
      <c r="I470" s="6" t="n">
        <v>-1017.44</v>
      </c>
      <c r="J470" s="6" t="n">
        <v>-0</v>
      </c>
      <c r="K470" s="6" t="n">
        <v>-3.06</v>
      </c>
      <c r="L470" s="6" t="n">
        <v>-0</v>
      </c>
      <c r="M470" s="6"/>
      <c r="N470" s="6" t="s">
        <f>=I470+J470+K470+L470</f>
      </c>
      <c r="O470" s="6"/>
      <c r="P470" s="16"/>
      <c r="Q470" s="16" t="s">
        <v>220</v>
      </c>
    </row>
    <row collapsed="false" customFormat="false" customHeight="false" hidden="false" ht="12.1" outlineLevel="0" r="471">
      <c r="A471" s="21" t="n">
        <v>44466.483599537</v>
      </c>
      <c r="B471" s="22" t="s">
        <v>219</v>
      </c>
      <c r="C471" s="22" t="s">
        <v>65</v>
      </c>
      <c r="D471" s="22" t="s">
        <v>219</v>
      </c>
      <c r="E471" s="22" t="s">
        <v>219</v>
      </c>
      <c r="F471" s="22" t="s">
        <v>47</v>
      </c>
      <c r="G471" s="23" t="n">
        <v>4</v>
      </c>
      <c r="H471" s="24" t="n">
        <v>1</v>
      </c>
      <c r="I471" s="24" t="n">
        <v>6.2</v>
      </c>
      <c r="J471" s="24" t="n">
        <v>0</v>
      </c>
      <c r="K471" s="24" t="n">
        <v>-0</v>
      </c>
      <c r="L471" s="24" t="n">
        <v>-0</v>
      </c>
      <c r="M471" s="6" t="s">
        <f>=I471+J471+K471+L471</f>
      </c>
      <c r="N471" s="24"/>
      <c r="O471" s="24"/>
      <c r="P471" s="22"/>
      <c r="Q471" s="22" t="s">
        <v>220</v>
      </c>
    </row>
    <row collapsed="false" customFormat="false" customHeight="false" hidden="false" ht="12.1" outlineLevel="0" r="472">
      <c r="A472" s="20" t="n">
        <v>44466.484398148</v>
      </c>
      <c r="B472" s="16" t="s">
        <v>204</v>
      </c>
      <c r="C472" s="16" t="s">
        <v>327</v>
      </c>
      <c r="D472" s="16" t="s">
        <v>150</v>
      </c>
      <c r="E472" s="16" t="s">
        <v>19</v>
      </c>
      <c r="F472" s="16" t="s">
        <v>47</v>
      </c>
      <c r="G472" s="7" t="n">
        <v>200</v>
      </c>
      <c r="H472" s="6" t="n">
        <v>0.114</v>
      </c>
      <c r="I472" s="6" t="n">
        <v>-22.8</v>
      </c>
      <c r="J472" s="6" t="n">
        <v>-0</v>
      </c>
      <c r="K472" s="6" t="n">
        <v>-0</v>
      </c>
      <c r="L472" s="6" t="n">
        <v>-0</v>
      </c>
      <c r="M472" s="6" t="s">
        <f>=I472+J472+K472+L472</f>
      </c>
      <c r="N472" s="6"/>
      <c r="O472" s="6"/>
      <c r="P472" s="16"/>
      <c r="Q472" s="16" t="s">
        <v>220</v>
      </c>
    </row>
    <row collapsed="false" customFormat="false" customHeight="false" hidden="false" ht="12.1" outlineLevel="0" r="473">
      <c r="A473" s="21" t="n">
        <v>44473.510243056</v>
      </c>
      <c r="B473" s="22" t="s">
        <v>219</v>
      </c>
      <c r="C473" s="22" t="s">
        <v>65</v>
      </c>
      <c r="D473" s="22" t="s">
        <v>219</v>
      </c>
      <c r="E473" s="22" t="s">
        <v>219</v>
      </c>
      <c r="F473" s="22" t="s">
        <v>47</v>
      </c>
      <c r="G473" s="23" t="n">
        <v>2</v>
      </c>
      <c r="H473" s="24" t="n">
        <v>1</v>
      </c>
      <c r="I473" s="24" t="n">
        <v>22.14</v>
      </c>
      <c r="J473" s="24" t="n">
        <v>0</v>
      </c>
      <c r="K473" s="24" t="n">
        <v>-0</v>
      </c>
      <c r="L473" s="24" t="n">
        <v>-0</v>
      </c>
      <c r="M473" s="6" t="s">
        <f>=I473+J473+K473+L473</f>
      </c>
      <c r="N473" s="24"/>
      <c r="O473" s="24"/>
      <c r="P473" s="22"/>
      <c r="Q473" s="22" t="s">
        <v>220</v>
      </c>
    </row>
    <row collapsed="false" customFormat="false" customHeight="false" hidden="false" ht="12.1" outlineLevel="0" r="474">
      <c r="A474" s="20" t="n">
        <v>44473.522986111</v>
      </c>
      <c r="B474" s="16" t="s">
        <v>204</v>
      </c>
      <c r="C474" s="16" t="s">
        <v>327</v>
      </c>
      <c r="D474" s="16" t="s">
        <v>150</v>
      </c>
      <c r="E474" s="16" t="s">
        <v>19</v>
      </c>
      <c r="F474" s="16" t="s">
        <v>47</v>
      </c>
      <c r="G474" s="7" t="n">
        <v>200</v>
      </c>
      <c r="H474" s="6" t="n">
        <v>0.1107</v>
      </c>
      <c r="I474" s="6" t="n">
        <v>-22.14</v>
      </c>
      <c r="J474" s="6" t="n">
        <v>-0</v>
      </c>
      <c r="K474" s="6" t="n">
        <v>-0</v>
      </c>
      <c r="L474" s="6" t="n">
        <v>-0</v>
      </c>
      <c r="M474" s="6" t="s">
        <f>=I474+J474+K474+L474</f>
      </c>
      <c r="N474" s="6"/>
      <c r="O474" s="6"/>
      <c r="P474" s="16"/>
      <c r="Q474" s="16" t="s">
        <v>220</v>
      </c>
    </row>
    <row collapsed="false" customFormat="false" customHeight="false" hidden="false" ht="12.1" outlineLevel="0" r="475">
      <c r="A475" s="20" t="n">
        <v>44480.447407407</v>
      </c>
      <c r="B475" s="16" t="s">
        <v>221</v>
      </c>
      <c r="C475" s="16" t="s">
        <v>222</v>
      </c>
      <c r="D475" s="16" t="s">
        <v>150</v>
      </c>
      <c r="E475" s="16" t="s">
        <v>223</v>
      </c>
      <c r="F475" s="16" t="s">
        <v>21</v>
      </c>
      <c r="G475" s="7" t="n">
        <v>24</v>
      </c>
      <c r="H475" s="6" t="n">
        <v>71.64625</v>
      </c>
      <c r="I475" s="6" t="n">
        <v>-1719.51</v>
      </c>
      <c r="J475" s="6" t="n">
        <v>-0</v>
      </c>
      <c r="K475" s="6" t="n">
        <v>-5.16</v>
      </c>
      <c r="L475" s="6" t="n">
        <v>-0</v>
      </c>
      <c r="M475" s="6"/>
      <c r="N475" s="6" t="s">
        <f>=I475+J475+K475+L475</f>
      </c>
      <c r="O475" s="6"/>
      <c r="P475" s="16"/>
      <c r="Q475" s="16" t="s">
        <v>220</v>
      </c>
    </row>
    <row collapsed="false" customFormat="false" customHeight="false" hidden="false" ht="12.1" outlineLevel="0" r="476">
      <c r="A476" s="21" t="n">
        <v>44480.447407407</v>
      </c>
      <c r="B476" s="22" t="s">
        <v>219</v>
      </c>
      <c r="C476" s="22" t="s">
        <v>65</v>
      </c>
      <c r="D476" s="22" t="s">
        <v>219</v>
      </c>
      <c r="E476" s="22" t="s">
        <v>219</v>
      </c>
      <c r="F476" s="22" t="s">
        <v>21</v>
      </c>
      <c r="G476" s="23" t="n">
        <v>2</v>
      </c>
      <c r="H476" s="24" t="n">
        <v>1</v>
      </c>
      <c r="I476" s="24" t="n">
        <v>1724.67</v>
      </c>
      <c r="J476" s="24" t="n">
        <v>0</v>
      </c>
      <c r="K476" s="24" t="n">
        <v>-0</v>
      </c>
      <c r="L476" s="24" t="n">
        <v>-0</v>
      </c>
      <c r="M476" s="24"/>
      <c r="N476" s="6" t="s">
        <f>=I476+J476+K476+L476</f>
      </c>
      <c r="O476" s="24"/>
      <c r="P476" s="22"/>
      <c r="Q476" s="22" t="s">
        <v>220</v>
      </c>
    </row>
    <row collapsed="false" customFormat="false" customHeight="false" hidden="false" ht="12.1" outlineLevel="0" r="477">
      <c r="A477" s="20" t="n">
        <v>44480.749652778</v>
      </c>
      <c r="B477" s="16" t="s">
        <v>204</v>
      </c>
      <c r="C477" s="16" t="s">
        <v>327</v>
      </c>
      <c r="D477" s="16" t="s">
        <v>150</v>
      </c>
      <c r="E477" s="16" t="s">
        <v>19</v>
      </c>
      <c r="F477" s="16" t="s">
        <v>47</v>
      </c>
      <c r="G477" s="7" t="n">
        <v>200</v>
      </c>
      <c r="H477" s="6" t="n">
        <v>0.1125</v>
      </c>
      <c r="I477" s="6" t="n">
        <v>-22.5</v>
      </c>
      <c r="J477" s="6" t="n">
        <v>-0</v>
      </c>
      <c r="K477" s="6" t="n">
        <v>-0</v>
      </c>
      <c r="L477" s="6" t="n">
        <v>-0</v>
      </c>
      <c r="M477" s="6" t="s">
        <f>=I477+J477+K477+L477</f>
      </c>
      <c r="N477" s="6"/>
      <c r="O477" s="6"/>
      <c r="P477" s="16"/>
      <c r="Q477" s="16" t="s">
        <v>220</v>
      </c>
    </row>
    <row collapsed="false" customFormat="false" customHeight="false" hidden="false" ht="12.1" outlineLevel="0" r="478">
      <c r="A478" s="21" t="n">
        <v>44484.7515625</v>
      </c>
      <c r="B478" s="22" t="s">
        <v>219</v>
      </c>
      <c r="C478" s="22" t="s">
        <v>65</v>
      </c>
      <c r="D478" s="22" t="s">
        <v>219</v>
      </c>
      <c r="E478" s="22" t="s">
        <v>219</v>
      </c>
      <c r="F478" s="22" t="s">
        <v>21</v>
      </c>
      <c r="G478" s="23" t="n">
        <v>2</v>
      </c>
      <c r="H478" s="24" t="n">
        <v>1</v>
      </c>
      <c r="I478" s="24" t="n">
        <v>1423.44</v>
      </c>
      <c r="J478" s="24" t="n">
        <v>0</v>
      </c>
      <c r="K478" s="24" t="n">
        <v>-0</v>
      </c>
      <c r="L478" s="24" t="n">
        <v>-0</v>
      </c>
      <c r="M478" s="24"/>
      <c r="N478" s="6" t="s">
        <f>=I478+J478+K478+L478</f>
      </c>
      <c r="O478" s="24"/>
      <c r="P478" s="22"/>
      <c r="Q478" s="22" t="s">
        <v>220</v>
      </c>
    </row>
    <row collapsed="false" customFormat="false" customHeight="false" hidden="false" ht="12.1" outlineLevel="0" r="479">
      <c r="A479" s="20" t="n">
        <v>44484.751574074</v>
      </c>
      <c r="B479" s="16" t="s">
        <v>221</v>
      </c>
      <c r="C479" s="16" t="s">
        <v>222</v>
      </c>
      <c r="D479" s="16" t="s">
        <v>150</v>
      </c>
      <c r="E479" s="16" t="s">
        <v>223</v>
      </c>
      <c r="F479" s="16" t="s">
        <v>21</v>
      </c>
      <c r="G479" s="7" t="n">
        <v>20</v>
      </c>
      <c r="H479" s="6" t="n">
        <v>70.95875</v>
      </c>
      <c r="I479" s="6" t="n">
        <v>-1419.18</v>
      </c>
      <c r="J479" s="6" t="n">
        <v>-0</v>
      </c>
      <c r="K479" s="6" t="n">
        <v>-4.26</v>
      </c>
      <c r="L479" s="6" t="n">
        <v>-0</v>
      </c>
      <c r="M479" s="6"/>
      <c r="N479" s="6" t="s">
        <f>=I479+J479+K479+L479</f>
      </c>
      <c r="O479" s="6"/>
      <c r="P479" s="16"/>
      <c r="Q479" s="16" t="s">
        <v>220</v>
      </c>
    </row>
    <row collapsed="false" customFormat="false" customHeight="false" hidden="false" ht="12.1" outlineLevel="0" r="480">
      <c r="A480" s="21" t="n">
        <v>44487.503900463</v>
      </c>
      <c r="B480" s="22" t="s">
        <v>219</v>
      </c>
      <c r="C480" s="22" t="s">
        <v>65</v>
      </c>
      <c r="D480" s="22" t="s">
        <v>219</v>
      </c>
      <c r="E480" s="22" t="s">
        <v>219</v>
      </c>
      <c r="F480" s="22" t="s">
        <v>21</v>
      </c>
      <c r="G480" s="23" t="n">
        <v>2</v>
      </c>
      <c r="H480" s="24" t="n">
        <v>1</v>
      </c>
      <c r="I480" s="24" t="n">
        <v>286.02</v>
      </c>
      <c r="J480" s="24" t="n">
        <v>0</v>
      </c>
      <c r="K480" s="24" t="n">
        <v>-0</v>
      </c>
      <c r="L480" s="24" t="n">
        <v>-0</v>
      </c>
      <c r="M480" s="24"/>
      <c r="N480" s="6" t="s">
        <f>=I480+J480+K480+L480</f>
      </c>
      <c r="O480" s="24"/>
      <c r="P480" s="22"/>
      <c r="Q480" s="22" t="s">
        <v>220</v>
      </c>
    </row>
    <row collapsed="false" customFormat="false" customHeight="false" hidden="false" ht="12.1" outlineLevel="0" r="481">
      <c r="A481" s="20" t="n">
        <v>44487.503912037</v>
      </c>
      <c r="B481" s="16" t="s">
        <v>221</v>
      </c>
      <c r="C481" s="16" t="s">
        <v>222</v>
      </c>
      <c r="D481" s="16" t="s">
        <v>150</v>
      </c>
      <c r="E481" s="16" t="s">
        <v>223</v>
      </c>
      <c r="F481" s="16" t="s">
        <v>21</v>
      </c>
      <c r="G481" s="7" t="n">
        <v>4</v>
      </c>
      <c r="H481" s="6" t="n">
        <v>71.2875</v>
      </c>
      <c r="I481" s="6" t="n">
        <v>-285.16</v>
      </c>
      <c r="J481" s="6" t="n">
        <v>-0</v>
      </c>
      <c r="K481" s="6" t="n">
        <v>-0.86</v>
      </c>
      <c r="L481" s="6" t="n">
        <v>-0</v>
      </c>
      <c r="M481" s="6"/>
      <c r="N481" s="6" t="s">
        <f>=I481+J481+K481+L481</f>
      </c>
      <c r="O481" s="6"/>
      <c r="P481" s="16"/>
      <c r="Q481" s="16" t="s">
        <v>220</v>
      </c>
    </row>
    <row collapsed="false" customFormat="false" customHeight="false" hidden="false" ht="12.1" outlineLevel="0" r="482">
      <c r="A482" s="25" t="n">
        <v>44487.504293981</v>
      </c>
      <c r="B482" s="26" t="s">
        <v>224</v>
      </c>
      <c r="C482" s="26" t="s">
        <v>66</v>
      </c>
      <c r="D482" s="26" t="s">
        <v>224</v>
      </c>
      <c r="E482" s="26" t="s">
        <v>224</v>
      </c>
      <c r="F482" s="26" t="s">
        <v>21</v>
      </c>
      <c r="G482" s="27" t="n">
        <v>2</v>
      </c>
      <c r="H482" s="28" t="n">
        <v>0</v>
      </c>
      <c r="I482" s="28" t="n">
        <v>-64.2</v>
      </c>
      <c r="J482" s="28" t="n">
        <v>0</v>
      </c>
      <c r="K482" s="28" t="n">
        <v>-0</v>
      </c>
      <c r="L482" s="28" t="n">
        <v>-0</v>
      </c>
      <c r="M482" s="28"/>
      <c r="N482" s="6" t="s">
        <f>=I482+J482+K482+L482</f>
      </c>
      <c r="O482" s="28"/>
      <c r="P482" s="26"/>
      <c r="Q482" s="26" t="s">
        <v>220</v>
      </c>
    </row>
    <row collapsed="false" customFormat="false" customHeight="false" hidden="false" ht="12.1" outlineLevel="0" r="483">
      <c r="A483" s="20" t="n">
        <v>44487.550740741</v>
      </c>
      <c r="B483" s="16" t="s">
        <v>204</v>
      </c>
      <c r="C483" s="16" t="s">
        <v>327</v>
      </c>
      <c r="D483" s="16" t="s">
        <v>150</v>
      </c>
      <c r="E483" s="16" t="s">
        <v>19</v>
      </c>
      <c r="F483" s="16" t="s">
        <v>47</v>
      </c>
      <c r="G483" s="7" t="n">
        <v>200</v>
      </c>
      <c r="H483" s="6" t="n">
        <v>0.1135</v>
      </c>
      <c r="I483" s="6" t="n">
        <v>-22.7</v>
      </c>
      <c r="J483" s="6" t="n">
        <v>-0</v>
      </c>
      <c r="K483" s="6" t="n">
        <v>-0</v>
      </c>
      <c r="L483" s="6" t="n">
        <v>-0</v>
      </c>
      <c r="M483" s="6" t="s">
        <f>=I483+J483+K483+L483</f>
      </c>
      <c r="N483" s="6"/>
      <c r="O483" s="6"/>
      <c r="P483" s="16"/>
      <c r="Q483" s="16" t="s">
        <v>220</v>
      </c>
    </row>
    <row collapsed="false" customFormat="false" customHeight="false" hidden="false" ht="12.1" outlineLevel="0" r="484">
      <c r="A484" s="21" t="n">
        <v>44494.491747685</v>
      </c>
      <c r="B484" s="22" t="s">
        <v>219</v>
      </c>
      <c r="C484" s="22" t="s">
        <v>65</v>
      </c>
      <c r="D484" s="22" t="s">
        <v>219</v>
      </c>
      <c r="E484" s="22" t="s">
        <v>219</v>
      </c>
      <c r="F484" s="22" t="s">
        <v>21</v>
      </c>
      <c r="G484" s="23" t="n">
        <v>2</v>
      </c>
      <c r="H484" s="24" t="n">
        <v>1</v>
      </c>
      <c r="I484" s="24" t="n">
        <v>1440</v>
      </c>
      <c r="J484" s="24" t="n">
        <v>0</v>
      </c>
      <c r="K484" s="24" t="n">
        <v>-0</v>
      </c>
      <c r="L484" s="24" t="n">
        <v>-0</v>
      </c>
      <c r="M484" s="24"/>
      <c r="N484" s="6" t="s">
        <f>=I484+J484+K484+L484</f>
      </c>
      <c r="O484" s="24"/>
      <c r="P484" s="22"/>
      <c r="Q484" s="22" t="s">
        <v>220</v>
      </c>
    </row>
    <row collapsed="false" customFormat="false" customHeight="false" hidden="false" ht="12.1" outlineLevel="0" r="485">
      <c r="A485" s="20" t="n">
        <v>44494.493275463</v>
      </c>
      <c r="B485" s="16" t="s">
        <v>221</v>
      </c>
      <c r="C485" s="16" t="s">
        <v>222</v>
      </c>
      <c r="D485" s="16" t="s">
        <v>150</v>
      </c>
      <c r="E485" s="16" t="s">
        <v>223</v>
      </c>
      <c r="F485" s="16" t="s">
        <v>21</v>
      </c>
      <c r="G485" s="7" t="n">
        <v>20</v>
      </c>
      <c r="H485" s="6" t="n">
        <v>70.0325</v>
      </c>
      <c r="I485" s="6" t="n">
        <v>-1400.65</v>
      </c>
      <c r="J485" s="6" t="n">
        <v>-0</v>
      </c>
      <c r="K485" s="6" t="n">
        <v>-4.2</v>
      </c>
      <c r="L485" s="6" t="n">
        <v>-0</v>
      </c>
      <c r="M485" s="6"/>
      <c r="N485" s="6" t="s">
        <f>=I485+J485+K485+L485</f>
      </c>
      <c r="O485" s="6"/>
      <c r="P485" s="16"/>
      <c r="Q485" s="16" t="s">
        <v>220</v>
      </c>
    </row>
    <row collapsed="false" customFormat="false" customHeight="false" hidden="false" ht="12.1" outlineLevel="0" r="486">
      <c r="A486" s="21" t="n">
        <v>44494.494085648</v>
      </c>
      <c r="B486" s="22" t="s">
        <v>219</v>
      </c>
      <c r="C486" s="22" t="s">
        <v>65</v>
      </c>
      <c r="D486" s="22" t="s">
        <v>219</v>
      </c>
      <c r="E486" s="22" t="s">
        <v>219</v>
      </c>
      <c r="F486" s="22" t="s">
        <v>47</v>
      </c>
      <c r="G486" s="23" t="n">
        <v>2</v>
      </c>
      <c r="H486" s="24" t="n">
        <v>1</v>
      </c>
      <c r="I486" s="24" t="n">
        <v>2</v>
      </c>
      <c r="J486" s="24" t="n">
        <v>0</v>
      </c>
      <c r="K486" s="24" t="n">
        <v>-0</v>
      </c>
      <c r="L486" s="24" t="n">
        <v>-0</v>
      </c>
      <c r="M486" s="6" t="s">
        <f>=I486+J486+K486+L486</f>
      </c>
      <c r="N486" s="24"/>
      <c r="O486" s="24"/>
      <c r="P486" s="22"/>
      <c r="Q486" s="22" t="s">
        <v>220</v>
      </c>
    </row>
    <row collapsed="false" customFormat="false" customHeight="false" hidden="false" ht="12.1" outlineLevel="0" r="487">
      <c r="A487" s="20" t="n">
        <v>44494.511041667</v>
      </c>
      <c r="B487" s="16" t="s">
        <v>204</v>
      </c>
      <c r="C487" s="16" t="s">
        <v>327</v>
      </c>
      <c r="D487" s="16" t="s">
        <v>150</v>
      </c>
      <c r="E487" s="16" t="s">
        <v>19</v>
      </c>
      <c r="F487" s="16" t="s">
        <v>47</v>
      </c>
      <c r="G487" s="7" t="n">
        <v>200</v>
      </c>
      <c r="H487" s="6" t="n">
        <v>0.1159</v>
      </c>
      <c r="I487" s="6" t="n">
        <v>-23.18</v>
      </c>
      <c r="J487" s="6" t="n">
        <v>-0</v>
      </c>
      <c r="K487" s="6" t="n">
        <v>-0</v>
      </c>
      <c r="L487" s="6" t="n">
        <v>-0</v>
      </c>
      <c r="M487" s="6" t="s">
        <f>=I487+J487+K487+L487</f>
      </c>
      <c r="N487" s="6"/>
      <c r="O487" s="6"/>
      <c r="P487" s="16"/>
      <c r="Q487" s="16" t="s">
        <v>220</v>
      </c>
    </row>
    <row collapsed="false" customFormat="false" customHeight="false" hidden="false" ht="12.1" outlineLevel="0" r="488">
      <c r="A488" s="33" t="n">
        <v>44496.53650463</v>
      </c>
      <c r="B488" s="34" t="s">
        <v>205</v>
      </c>
      <c r="C488" s="34" t="s">
        <v>330</v>
      </c>
      <c r="D488" s="34" t="s">
        <v>151</v>
      </c>
      <c r="E488" s="34" t="s">
        <v>19</v>
      </c>
      <c r="F488" s="34" t="s">
        <v>21</v>
      </c>
      <c r="G488" s="35" t="n">
        <v>-9</v>
      </c>
      <c r="H488" s="36" t="n">
        <v>6.2</v>
      </c>
      <c r="I488" s="36" t="n">
        <v>55.8</v>
      </c>
      <c r="J488" s="36" t="n">
        <v>0</v>
      </c>
      <c r="K488" s="36" t="n">
        <v>-0.08</v>
      </c>
      <c r="L488" s="36" t="n">
        <v>-0</v>
      </c>
      <c r="M488" s="36"/>
      <c r="N488" s="6" t="s">
        <f>=I488+J488+K488+L488</f>
      </c>
      <c r="O488" s="36"/>
      <c r="P488" s="34"/>
      <c r="Q488" s="34" t="s">
        <v>228</v>
      </c>
    </row>
    <row collapsed="false" customFormat="false" customHeight="false" hidden="false" ht="12.1" outlineLevel="0" r="489">
      <c r="A489" s="21" t="n">
        <v>44501.424768519</v>
      </c>
      <c r="B489" s="22" t="s">
        <v>219</v>
      </c>
      <c r="C489" s="22" t="s">
        <v>65</v>
      </c>
      <c r="D489" s="22" t="s">
        <v>219</v>
      </c>
      <c r="E489" s="22" t="s">
        <v>219</v>
      </c>
      <c r="F489" s="22" t="s">
        <v>21</v>
      </c>
      <c r="G489" s="23" t="n">
        <v>2</v>
      </c>
      <c r="H489" s="24" t="n">
        <v>1</v>
      </c>
      <c r="I489" s="24" t="n">
        <v>1540</v>
      </c>
      <c r="J489" s="24" t="n">
        <v>0</v>
      </c>
      <c r="K489" s="24" t="n">
        <v>-0</v>
      </c>
      <c r="L489" s="24" t="n">
        <v>-0</v>
      </c>
      <c r="M489" s="24"/>
      <c r="N489" s="6" t="s">
        <f>=I489+J489+K489+L489</f>
      </c>
      <c r="O489" s="24"/>
      <c r="P489" s="22"/>
      <c r="Q489" s="22" t="s">
        <v>220</v>
      </c>
    </row>
    <row collapsed="false" customFormat="false" customHeight="false" hidden="false" ht="12.1" outlineLevel="0" r="490">
      <c r="A490" s="20" t="n">
        <v>44501.42755787</v>
      </c>
      <c r="B490" s="16" t="s">
        <v>221</v>
      </c>
      <c r="C490" s="16" t="s">
        <v>222</v>
      </c>
      <c r="D490" s="16" t="s">
        <v>150</v>
      </c>
      <c r="E490" s="16" t="s">
        <v>223</v>
      </c>
      <c r="F490" s="16" t="s">
        <v>21</v>
      </c>
      <c r="G490" s="7" t="n">
        <v>22</v>
      </c>
      <c r="H490" s="6" t="n">
        <v>71.10125</v>
      </c>
      <c r="I490" s="6" t="n">
        <v>-1564.23</v>
      </c>
      <c r="J490" s="6" t="n">
        <v>-0</v>
      </c>
      <c r="K490" s="6" t="n">
        <v>-4.7</v>
      </c>
      <c r="L490" s="6" t="n">
        <v>-0</v>
      </c>
      <c r="M490" s="6"/>
      <c r="N490" s="6" t="s">
        <f>=I490+J490+K490+L490</f>
      </c>
      <c r="O490" s="6"/>
      <c r="P490" s="16"/>
      <c r="Q490" s="16" t="s">
        <v>220</v>
      </c>
    </row>
    <row collapsed="false" customFormat="false" customHeight="false" hidden="false" ht="12.1" outlineLevel="0" r="491">
      <c r="A491" s="20" t="n">
        <v>44501.428425926</v>
      </c>
      <c r="B491" s="16" t="s">
        <v>204</v>
      </c>
      <c r="C491" s="16" t="s">
        <v>327</v>
      </c>
      <c r="D491" s="16" t="s">
        <v>150</v>
      </c>
      <c r="E491" s="16" t="s">
        <v>19</v>
      </c>
      <c r="F491" s="16" t="s">
        <v>47</v>
      </c>
      <c r="G491" s="7" t="n">
        <v>200</v>
      </c>
      <c r="H491" s="6" t="n">
        <v>0.1178</v>
      </c>
      <c r="I491" s="6" t="n">
        <v>-23.56</v>
      </c>
      <c r="J491" s="6" t="n">
        <v>-0</v>
      </c>
      <c r="K491" s="6" t="n">
        <v>-0</v>
      </c>
      <c r="L491" s="6" t="n">
        <v>-0</v>
      </c>
      <c r="M491" s="6" t="s">
        <f>=I491+J491+K491+L491</f>
      </c>
      <c r="N491" s="6"/>
      <c r="O491" s="6"/>
      <c r="P491" s="16"/>
      <c r="Q491" s="16" t="s">
        <v>220</v>
      </c>
    </row>
    <row collapsed="false" customFormat="false" customHeight="false" hidden="false" ht="12.1" outlineLevel="0" r="492">
      <c r="A492" s="21" t="n">
        <v>44508.498981481</v>
      </c>
      <c r="B492" s="22" t="s">
        <v>219</v>
      </c>
      <c r="C492" s="22" t="s">
        <v>65</v>
      </c>
      <c r="D492" s="22" t="s">
        <v>219</v>
      </c>
      <c r="E492" s="22" t="s">
        <v>219</v>
      </c>
      <c r="F492" s="22" t="s">
        <v>21</v>
      </c>
      <c r="G492" s="23" t="n">
        <v>4</v>
      </c>
      <c r="H492" s="24" t="n">
        <v>1</v>
      </c>
      <c r="I492" s="24" t="n">
        <v>1714</v>
      </c>
      <c r="J492" s="24" t="n">
        <v>0</v>
      </c>
      <c r="K492" s="24" t="n">
        <v>-0</v>
      </c>
      <c r="L492" s="24" t="n">
        <v>-0</v>
      </c>
      <c r="M492" s="24"/>
      <c r="N492" s="6" t="s">
        <f>=I492+J492+K492+L492</f>
      </c>
      <c r="O492" s="24"/>
      <c r="P492" s="22"/>
      <c r="Q492" s="22" t="s">
        <v>220</v>
      </c>
    </row>
    <row collapsed="false" customFormat="false" customHeight="false" hidden="false" ht="12.1" outlineLevel="0" r="493">
      <c r="A493" s="20" t="n">
        <v>44508.500266204</v>
      </c>
      <c r="B493" s="16" t="s">
        <v>221</v>
      </c>
      <c r="C493" s="16" t="s">
        <v>222</v>
      </c>
      <c r="D493" s="16" t="s">
        <v>150</v>
      </c>
      <c r="E493" s="16" t="s">
        <v>223</v>
      </c>
      <c r="F493" s="16" t="s">
        <v>21</v>
      </c>
      <c r="G493" s="7" t="n">
        <v>24</v>
      </c>
      <c r="H493" s="6" t="n">
        <v>71.4</v>
      </c>
      <c r="I493" s="6" t="n">
        <v>-1713.6</v>
      </c>
      <c r="J493" s="6" t="n">
        <v>-0</v>
      </c>
      <c r="K493" s="6" t="n">
        <v>-5.14</v>
      </c>
      <c r="L493" s="6" t="n">
        <v>-0</v>
      </c>
      <c r="M493" s="6"/>
      <c r="N493" s="6" t="s">
        <f>=I493+J493+K493+L493</f>
      </c>
      <c r="O493" s="6"/>
      <c r="P493" s="16"/>
      <c r="Q493" s="16" t="s">
        <v>220</v>
      </c>
    </row>
    <row collapsed="false" customFormat="false" customHeight="false" hidden="false" ht="12.1" outlineLevel="0" r="494">
      <c r="A494" s="20" t="n">
        <v>44508.529282407</v>
      </c>
      <c r="B494" s="16" t="s">
        <v>204</v>
      </c>
      <c r="C494" s="16" t="s">
        <v>327</v>
      </c>
      <c r="D494" s="16" t="s">
        <v>150</v>
      </c>
      <c r="E494" s="16" t="s">
        <v>19</v>
      </c>
      <c r="F494" s="16" t="s">
        <v>47</v>
      </c>
      <c r="G494" s="7" t="n">
        <v>200</v>
      </c>
      <c r="H494" s="6" t="n">
        <v>0.1198</v>
      </c>
      <c r="I494" s="6" t="n">
        <v>-23.96</v>
      </c>
      <c r="J494" s="6" t="n">
        <v>-0</v>
      </c>
      <c r="K494" s="6" t="n">
        <v>-0</v>
      </c>
      <c r="L494" s="6" t="n">
        <v>-0</v>
      </c>
      <c r="M494" s="6" t="s">
        <f>=I494+J494+K494+L494</f>
      </c>
      <c r="N494" s="6"/>
      <c r="O494" s="6"/>
      <c r="P494" s="16"/>
      <c r="Q494" s="16" t="s">
        <v>220</v>
      </c>
    </row>
    <row collapsed="false" customFormat="false" customHeight="false" hidden="false" ht="12.1" outlineLevel="0" r="495">
      <c r="A495" s="21" t="n">
        <v>44515.404386574</v>
      </c>
      <c r="B495" s="22" t="s">
        <v>219</v>
      </c>
      <c r="C495" s="22" t="s">
        <v>65</v>
      </c>
      <c r="D495" s="22" t="s">
        <v>219</v>
      </c>
      <c r="E495" s="22" t="s">
        <v>219</v>
      </c>
      <c r="F495" s="22" t="s">
        <v>21</v>
      </c>
      <c r="G495" s="23" t="n">
        <v>2</v>
      </c>
      <c r="H495" s="24" t="n">
        <v>1</v>
      </c>
      <c r="I495" s="24" t="n">
        <v>1750</v>
      </c>
      <c r="J495" s="24" t="n">
        <v>0</v>
      </c>
      <c r="K495" s="24" t="n">
        <v>-0</v>
      </c>
      <c r="L495" s="24" t="n">
        <v>-0</v>
      </c>
      <c r="M495" s="24"/>
      <c r="N495" s="6" t="s">
        <f>=I495+J495+K495+L495</f>
      </c>
      <c r="O495" s="24"/>
      <c r="P495" s="22"/>
      <c r="Q495" s="22" t="s">
        <v>220</v>
      </c>
    </row>
    <row collapsed="false" customFormat="false" customHeight="false" hidden="false" ht="12.1" outlineLevel="0" r="496">
      <c r="A496" s="20" t="n">
        <v>44515.429849537</v>
      </c>
      <c r="B496" s="16" t="s">
        <v>221</v>
      </c>
      <c r="C496" s="16" t="s">
        <v>222</v>
      </c>
      <c r="D496" s="16" t="s">
        <v>150</v>
      </c>
      <c r="E496" s="16" t="s">
        <v>223</v>
      </c>
      <c r="F496" s="16" t="s">
        <v>21</v>
      </c>
      <c r="G496" s="7" t="n">
        <v>24</v>
      </c>
      <c r="H496" s="6" t="n">
        <v>72.4475</v>
      </c>
      <c r="I496" s="6" t="n">
        <v>-1738.74</v>
      </c>
      <c r="J496" s="6" t="n">
        <v>-0</v>
      </c>
      <c r="K496" s="6" t="n">
        <v>-5.22</v>
      </c>
      <c r="L496" s="6" t="n">
        <v>-0</v>
      </c>
      <c r="M496" s="6"/>
      <c r="N496" s="6" t="s">
        <f>=I496+J496+K496+L496</f>
      </c>
      <c r="O496" s="6"/>
      <c r="P496" s="16"/>
      <c r="Q496" s="16" t="s">
        <v>220</v>
      </c>
    </row>
    <row collapsed="false" customFormat="false" customHeight="false" hidden="false" ht="12.1" outlineLevel="0" r="497">
      <c r="A497" s="20" t="n">
        <v>44515.438738426</v>
      </c>
      <c r="B497" s="16" t="s">
        <v>204</v>
      </c>
      <c r="C497" s="16" t="s">
        <v>327</v>
      </c>
      <c r="D497" s="16" t="s">
        <v>150</v>
      </c>
      <c r="E497" s="16" t="s">
        <v>19</v>
      </c>
      <c r="F497" s="16" t="s">
        <v>47</v>
      </c>
      <c r="G497" s="7" t="n">
        <v>200</v>
      </c>
      <c r="H497" s="6" t="n">
        <v>0.1195</v>
      </c>
      <c r="I497" s="6" t="n">
        <v>-23.9</v>
      </c>
      <c r="J497" s="6" t="n">
        <v>-0</v>
      </c>
      <c r="K497" s="6" t="n">
        <v>-0</v>
      </c>
      <c r="L497" s="6" t="n">
        <v>-0</v>
      </c>
      <c r="M497" s="6" t="s">
        <f>=I497+J497+K497+L497</f>
      </c>
      <c r="N497" s="6"/>
      <c r="O497" s="6"/>
      <c r="P497" s="16"/>
      <c r="Q497" s="16" t="s">
        <v>220</v>
      </c>
    </row>
    <row collapsed="false" customFormat="false" customHeight="false" hidden="false" ht="12.1" outlineLevel="0" r="498">
      <c r="A498" s="21" t="n">
        <v>44522</v>
      </c>
      <c r="B498" s="22" t="s">
        <v>219</v>
      </c>
      <c r="C498" s="22" t="s">
        <v>144</v>
      </c>
      <c r="D498" s="22" t="s">
        <v>219</v>
      </c>
      <c r="E498" s="22" t="s">
        <v>219</v>
      </c>
      <c r="F498" s="22" t="s">
        <v>21</v>
      </c>
      <c r="G498" s="23" t="n">
        <v>1</v>
      </c>
      <c r="H498" s="24" t="n">
        <v>100000</v>
      </c>
      <c r="I498" s="24" t="n">
        <v>100000</v>
      </c>
      <c r="J498" s="24" t="n">
        <v>0</v>
      </c>
      <c r="K498" s="24" t="n">
        <v>-0</v>
      </c>
      <c r="L498" s="24" t="n">
        <v>-0</v>
      </c>
      <c r="M498" s="24"/>
      <c r="N498" s="6" t="s">
        <f>=I498+J498+K498+L498</f>
      </c>
      <c r="O498" s="24"/>
      <c r="P498" s="22"/>
      <c r="Q498" s="22" t="s">
        <v>228</v>
      </c>
    </row>
    <row collapsed="false" customFormat="false" customHeight="false" hidden="false" ht="12.1" outlineLevel="0" r="499">
      <c r="A499" s="21" t="n">
        <v>44522.450393519</v>
      </c>
      <c r="B499" s="22" t="s">
        <v>219</v>
      </c>
      <c r="C499" s="22" t="s">
        <v>65</v>
      </c>
      <c r="D499" s="22" t="s">
        <v>219</v>
      </c>
      <c r="E499" s="22" t="s">
        <v>219</v>
      </c>
      <c r="F499" s="22" t="s">
        <v>21</v>
      </c>
      <c r="G499" s="23" t="n">
        <v>2</v>
      </c>
      <c r="H499" s="24" t="n">
        <v>1</v>
      </c>
      <c r="I499" s="24" t="n">
        <v>1780</v>
      </c>
      <c r="J499" s="24" t="n">
        <v>0</v>
      </c>
      <c r="K499" s="24" t="n">
        <v>-0</v>
      </c>
      <c r="L499" s="24" t="n">
        <v>-0</v>
      </c>
      <c r="M499" s="24"/>
      <c r="N499" s="6" t="s">
        <f>=I499+J499+K499+L499</f>
      </c>
      <c r="O499" s="24"/>
      <c r="P499" s="22"/>
      <c r="Q499" s="22" t="s">
        <v>220</v>
      </c>
    </row>
    <row collapsed="false" customFormat="false" customHeight="false" hidden="false" ht="12.1" outlineLevel="0" r="500">
      <c r="A500" s="20" t="n">
        <v>44522.450752315</v>
      </c>
      <c r="B500" s="16" t="s">
        <v>221</v>
      </c>
      <c r="C500" s="16" t="s">
        <v>222</v>
      </c>
      <c r="D500" s="16" t="s">
        <v>150</v>
      </c>
      <c r="E500" s="16" t="s">
        <v>223</v>
      </c>
      <c r="F500" s="16" t="s">
        <v>21</v>
      </c>
      <c r="G500" s="7" t="n">
        <v>24</v>
      </c>
      <c r="H500" s="6" t="n">
        <v>73.3675</v>
      </c>
      <c r="I500" s="6" t="n">
        <v>-1760.82</v>
      </c>
      <c r="J500" s="6" t="n">
        <v>-0</v>
      </c>
      <c r="K500" s="6" t="n">
        <v>-5.28</v>
      </c>
      <c r="L500" s="6" t="n">
        <v>-0</v>
      </c>
      <c r="M500" s="6"/>
      <c r="N500" s="6" t="s">
        <f>=I500+J500+K500+L500</f>
      </c>
      <c r="O500" s="6"/>
      <c r="P500" s="16"/>
      <c r="Q500" s="16" t="s">
        <v>220</v>
      </c>
    </row>
    <row collapsed="false" customFormat="false" customHeight="false" hidden="false" ht="12.1" outlineLevel="0" r="501">
      <c r="A501" s="20" t="n">
        <v>44522.487511574</v>
      </c>
      <c r="B501" s="16" t="s">
        <v>204</v>
      </c>
      <c r="C501" s="16" t="s">
        <v>327</v>
      </c>
      <c r="D501" s="16" t="s">
        <v>150</v>
      </c>
      <c r="E501" s="16" t="s">
        <v>19</v>
      </c>
      <c r="F501" s="16" t="s">
        <v>47</v>
      </c>
      <c r="G501" s="7" t="n">
        <v>200</v>
      </c>
      <c r="H501" s="6" t="n">
        <v>0.1202</v>
      </c>
      <c r="I501" s="6" t="n">
        <v>-24.04</v>
      </c>
      <c r="J501" s="6" t="n">
        <v>-0</v>
      </c>
      <c r="K501" s="6" t="n">
        <v>-0</v>
      </c>
      <c r="L501" s="6" t="n">
        <v>-0</v>
      </c>
      <c r="M501" s="6" t="s">
        <f>=I501+J501+K501+L501</f>
      </c>
      <c r="N501" s="6"/>
      <c r="O501" s="6"/>
      <c r="P501" s="16"/>
      <c r="Q501" s="16" t="s">
        <v>220</v>
      </c>
    </row>
    <row collapsed="false" customFormat="false" customHeight="false" hidden="false" ht="12.1" outlineLevel="0" r="502">
      <c r="A502" s="20" t="n">
        <v>44522.653032407</v>
      </c>
      <c r="B502" s="16" t="s">
        <v>39</v>
      </c>
      <c r="C502" s="16" t="s">
        <v>325</v>
      </c>
      <c r="D502" s="16" t="s">
        <v>150</v>
      </c>
      <c r="E502" s="16" t="s">
        <v>19</v>
      </c>
      <c r="F502" s="16" t="s">
        <v>21</v>
      </c>
      <c r="G502" s="7" t="n">
        <v>749</v>
      </c>
      <c r="H502" s="6" t="n">
        <v>19.763029372497</v>
      </c>
      <c r="I502" s="6" t="n">
        <v>-14802.51</v>
      </c>
      <c r="J502" s="6" t="n">
        <v>-0</v>
      </c>
      <c r="K502" s="6" t="n">
        <v>-7.4</v>
      </c>
      <c r="L502" s="6" t="n">
        <v>-0</v>
      </c>
      <c r="M502" s="6"/>
      <c r="N502" s="6" t="s">
        <f>=I502+J502+K502+L502</f>
      </c>
      <c r="O502" s="6"/>
      <c r="P502" s="16"/>
      <c r="Q502" s="16" t="s">
        <v>228</v>
      </c>
    </row>
    <row collapsed="false" customFormat="false" customHeight="false" hidden="false" ht="12.1" outlineLevel="0" r="503">
      <c r="A503" s="20" t="n">
        <v>44522.65380787</v>
      </c>
      <c r="B503" s="16" t="s">
        <v>25</v>
      </c>
      <c r="C503" s="16" t="s">
        <v>321</v>
      </c>
      <c r="D503" s="16" t="s">
        <v>150</v>
      </c>
      <c r="E503" s="16" t="s">
        <v>19</v>
      </c>
      <c r="F503" s="16" t="s">
        <v>21</v>
      </c>
      <c r="G503" s="7" t="n">
        <v>3</v>
      </c>
      <c r="H503" s="6" t="n">
        <v>12638.666666667</v>
      </c>
      <c r="I503" s="6" t="n">
        <v>-37916</v>
      </c>
      <c r="J503" s="6" t="n">
        <v>-0</v>
      </c>
      <c r="K503" s="6" t="n">
        <v>-18.95</v>
      </c>
      <c r="L503" s="6" t="n">
        <v>-0</v>
      </c>
      <c r="M503" s="6"/>
      <c r="N503" s="6" t="s">
        <f>=I503+J503+K503+L503</f>
      </c>
      <c r="O503" s="6"/>
      <c r="P503" s="16"/>
      <c r="Q503" s="16" t="s">
        <v>228</v>
      </c>
    </row>
    <row collapsed="false" customFormat="false" customHeight="false" hidden="false" ht="12.1" outlineLevel="0" r="504">
      <c r="A504" s="20" t="n">
        <v>44522.655196759</v>
      </c>
      <c r="B504" s="16" t="s">
        <v>30</v>
      </c>
      <c r="C504" s="16" t="s">
        <v>322</v>
      </c>
      <c r="D504" s="16" t="s">
        <v>150</v>
      </c>
      <c r="E504" s="16" t="s">
        <v>19</v>
      </c>
      <c r="F504" s="16" t="s">
        <v>21</v>
      </c>
      <c r="G504" s="7" t="n">
        <v>716</v>
      </c>
      <c r="H504" s="6" t="n">
        <v>30.505146648045</v>
      </c>
      <c r="I504" s="6" t="n">
        <v>-21841.69</v>
      </c>
      <c r="J504" s="6" t="n">
        <v>-0</v>
      </c>
      <c r="K504" s="6" t="n">
        <v>-10.96</v>
      </c>
      <c r="L504" s="6" t="n">
        <v>-0</v>
      </c>
      <c r="M504" s="6"/>
      <c r="N504" s="6" t="s">
        <f>=I504+J504+K504+L504</f>
      </c>
      <c r="O504" s="6"/>
      <c r="P504" s="16"/>
      <c r="Q504" s="16" t="s">
        <v>228</v>
      </c>
    </row>
    <row collapsed="false" customFormat="false" customHeight="false" hidden="false" ht="12.1" outlineLevel="0" r="505">
      <c r="A505" s="33" t="n">
        <v>44522.656273148</v>
      </c>
      <c r="B505" s="34" t="s">
        <v>201</v>
      </c>
      <c r="C505" s="34" t="s">
        <v>306</v>
      </c>
      <c r="D505" s="34" t="s">
        <v>151</v>
      </c>
      <c r="E505" s="34" t="s">
        <v>19</v>
      </c>
      <c r="F505" s="34" t="s">
        <v>21</v>
      </c>
      <c r="G505" s="35" t="n">
        <v>-5</v>
      </c>
      <c r="H505" s="36" t="n">
        <v>2363.2</v>
      </c>
      <c r="I505" s="36" t="n">
        <v>11816</v>
      </c>
      <c r="J505" s="36" t="n">
        <v>0</v>
      </c>
      <c r="K505" s="36" t="n">
        <v>-5.91</v>
      </c>
      <c r="L505" s="36" t="n">
        <v>-0</v>
      </c>
      <c r="M505" s="36"/>
      <c r="N505" s="6" t="s">
        <f>=I505+J505+K505+L505</f>
      </c>
      <c r="O505" s="36"/>
      <c r="P505" s="34"/>
      <c r="Q505" s="34" t="s">
        <v>228</v>
      </c>
    </row>
    <row collapsed="false" customFormat="false" customHeight="false" hidden="false" ht="12.1" outlineLevel="0" r="506">
      <c r="A506" s="20" t="n">
        <v>44522.657141204</v>
      </c>
      <c r="B506" s="16" t="s">
        <v>18</v>
      </c>
      <c r="C506" s="16" t="s">
        <v>320</v>
      </c>
      <c r="D506" s="16" t="s">
        <v>150</v>
      </c>
      <c r="E506" s="16" t="s">
        <v>19</v>
      </c>
      <c r="F506" s="16" t="s">
        <v>21</v>
      </c>
      <c r="G506" s="7" t="n">
        <v>229</v>
      </c>
      <c r="H506" s="6" t="n">
        <v>64.41</v>
      </c>
      <c r="I506" s="6" t="n">
        <v>-14749.89</v>
      </c>
      <c r="J506" s="6" t="n">
        <v>-0</v>
      </c>
      <c r="K506" s="6" t="n">
        <v>-7.37</v>
      </c>
      <c r="L506" s="6" t="n">
        <v>-0</v>
      </c>
      <c r="M506" s="6"/>
      <c r="N506" s="6" t="s">
        <f>=I506+J506+K506+L506</f>
      </c>
      <c r="O506" s="6"/>
      <c r="P506" s="16"/>
      <c r="Q506" s="16" t="s">
        <v>228</v>
      </c>
    </row>
    <row collapsed="false" customFormat="false" customHeight="false" hidden="false" ht="12.1" outlineLevel="0" r="507">
      <c r="A507" s="20" t="n">
        <v>44522.658483796</v>
      </c>
      <c r="B507" s="16" t="s">
        <v>35</v>
      </c>
      <c r="C507" s="16" t="s">
        <v>316</v>
      </c>
      <c r="D507" s="16" t="s">
        <v>150</v>
      </c>
      <c r="E507" s="16" t="s">
        <v>19</v>
      </c>
      <c r="F507" s="16" t="s">
        <v>21</v>
      </c>
      <c r="G507" s="7" t="n">
        <v>7</v>
      </c>
      <c r="H507" s="6" t="n">
        <v>3215</v>
      </c>
      <c r="I507" s="6" t="n">
        <v>-22505</v>
      </c>
      <c r="J507" s="6" t="n">
        <v>-0</v>
      </c>
      <c r="K507" s="6" t="n">
        <v>-11.25</v>
      </c>
      <c r="L507" s="6" t="n">
        <v>-0</v>
      </c>
      <c r="M507" s="6"/>
      <c r="N507" s="6" t="s">
        <f>=I507+J507+K507+L507</f>
      </c>
      <c r="O507" s="6"/>
      <c r="P507" s="16"/>
      <c r="Q507" s="16" t="s">
        <v>228</v>
      </c>
    </row>
    <row collapsed="false" customFormat="false" customHeight="false" hidden="false" ht="12.1" outlineLevel="0" r="508">
      <c r="A508" s="33" t="n">
        <v>44522.69712963</v>
      </c>
      <c r="B508" s="34" t="s">
        <v>201</v>
      </c>
      <c r="C508" s="34" t="s">
        <v>306</v>
      </c>
      <c r="D508" s="34" t="s">
        <v>151</v>
      </c>
      <c r="E508" s="34" t="s">
        <v>19</v>
      </c>
      <c r="F508" s="34" t="s">
        <v>21</v>
      </c>
      <c r="G508" s="35" t="n">
        <v>-5</v>
      </c>
      <c r="H508" s="36" t="n">
        <v>2360</v>
      </c>
      <c r="I508" s="36" t="n">
        <v>11800</v>
      </c>
      <c r="J508" s="36" t="n">
        <v>0</v>
      </c>
      <c r="K508" s="36" t="n">
        <v>-7.08</v>
      </c>
      <c r="L508" s="36" t="n">
        <v>-1.1</v>
      </c>
      <c r="M508" s="36"/>
      <c r="N508" s="6" t="s">
        <f>=I508+J508+K508+L508</f>
      </c>
      <c r="O508" s="36"/>
      <c r="P508" s="34"/>
      <c r="Q508" s="34" t="s">
        <v>237</v>
      </c>
    </row>
    <row collapsed="false" customFormat="false" customHeight="false" hidden="false" ht="12.1" outlineLevel="0" r="509">
      <c r="A509" s="20" t="n">
        <v>44522.699050926</v>
      </c>
      <c r="B509" s="16" t="s">
        <v>35</v>
      </c>
      <c r="C509" s="16" t="s">
        <v>316</v>
      </c>
      <c r="D509" s="16" t="s">
        <v>150</v>
      </c>
      <c r="E509" s="16" t="s">
        <v>19</v>
      </c>
      <c r="F509" s="16" t="s">
        <v>21</v>
      </c>
      <c r="G509" s="7" t="n">
        <v>1</v>
      </c>
      <c r="H509" s="6" t="n">
        <v>3229.5</v>
      </c>
      <c r="I509" s="6" t="n">
        <v>-3229.5</v>
      </c>
      <c r="J509" s="6" t="n">
        <v>-0</v>
      </c>
      <c r="K509" s="6" t="n">
        <v>-1.94</v>
      </c>
      <c r="L509" s="6" t="n">
        <v>-0.3</v>
      </c>
      <c r="M509" s="6"/>
      <c r="N509" s="6" t="s">
        <f>=I509+J509+K509+L509</f>
      </c>
      <c r="O509" s="6"/>
      <c r="P509" s="16"/>
      <c r="Q509" s="16" t="s">
        <v>237</v>
      </c>
    </row>
    <row collapsed="false" customFormat="false" customHeight="false" hidden="false" ht="12.1" outlineLevel="0" r="510">
      <c r="A510" s="20" t="n">
        <v>44522.70037037</v>
      </c>
      <c r="B510" s="16" t="s">
        <v>18</v>
      </c>
      <c r="C510" s="16" t="s">
        <v>320</v>
      </c>
      <c r="D510" s="16" t="s">
        <v>150</v>
      </c>
      <c r="E510" s="16" t="s">
        <v>19</v>
      </c>
      <c r="F510" s="16" t="s">
        <v>21</v>
      </c>
      <c r="G510" s="7" t="n">
        <v>132</v>
      </c>
      <c r="H510" s="6" t="n">
        <v>64.619848484848</v>
      </c>
      <c r="I510" s="6" t="n">
        <v>-8529.82</v>
      </c>
      <c r="J510" s="6" t="n">
        <v>-0</v>
      </c>
      <c r="K510" s="6" t="n">
        <v>-5.12</v>
      </c>
      <c r="L510" s="6" t="n">
        <v>-0.8</v>
      </c>
      <c r="M510" s="6"/>
      <c r="N510" s="6" t="s">
        <f>=I510+J510+K510+L510</f>
      </c>
      <c r="O510" s="6"/>
      <c r="P510" s="16"/>
      <c r="Q510" s="16" t="s">
        <v>237</v>
      </c>
    </row>
    <row collapsed="false" customFormat="false" customHeight="false" hidden="false" ht="12.1" outlineLevel="0" r="511">
      <c r="A511" s="21" t="n">
        <v>44529.419479167</v>
      </c>
      <c r="B511" s="22" t="s">
        <v>219</v>
      </c>
      <c r="C511" s="22" t="s">
        <v>65</v>
      </c>
      <c r="D511" s="22" t="s">
        <v>219</v>
      </c>
      <c r="E511" s="22" t="s">
        <v>219</v>
      </c>
      <c r="F511" s="22" t="s">
        <v>21</v>
      </c>
      <c r="G511" s="23" t="n">
        <v>2</v>
      </c>
      <c r="H511" s="24" t="n">
        <v>1</v>
      </c>
      <c r="I511" s="24" t="n">
        <v>1810</v>
      </c>
      <c r="J511" s="24" t="n">
        <v>0</v>
      </c>
      <c r="K511" s="24" t="n">
        <v>-0</v>
      </c>
      <c r="L511" s="24" t="n">
        <v>-0</v>
      </c>
      <c r="M511" s="24"/>
      <c r="N511" s="6" t="s">
        <f>=I511+J511+K511+L511</f>
      </c>
      <c r="O511" s="24"/>
      <c r="P511" s="22"/>
      <c r="Q511" s="22" t="s">
        <v>220</v>
      </c>
    </row>
    <row collapsed="false" customFormat="false" customHeight="false" hidden="false" ht="12.1" outlineLevel="0" r="512">
      <c r="A512" s="20" t="n">
        <v>44529.420740741</v>
      </c>
      <c r="B512" s="16" t="s">
        <v>221</v>
      </c>
      <c r="C512" s="16" t="s">
        <v>222</v>
      </c>
      <c r="D512" s="16" t="s">
        <v>150</v>
      </c>
      <c r="E512" s="16" t="s">
        <v>223</v>
      </c>
      <c r="F512" s="16" t="s">
        <v>21</v>
      </c>
      <c r="G512" s="7" t="n">
        <v>24</v>
      </c>
      <c r="H512" s="6" t="n">
        <v>74.9325</v>
      </c>
      <c r="I512" s="6" t="n">
        <v>-1798.38</v>
      </c>
      <c r="J512" s="6" t="n">
        <v>-0</v>
      </c>
      <c r="K512" s="6" t="n">
        <v>-5.4</v>
      </c>
      <c r="L512" s="6" t="n">
        <v>-0</v>
      </c>
      <c r="M512" s="6"/>
      <c r="N512" s="6" t="s">
        <f>=I512+J512+K512+L512</f>
      </c>
      <c r="O512" s="6"/>
      <c r="P512" s="16"/>
      <c r="Q512" s="16" t="s">
        <v>220</v>
      </c>
    </row>
    <row collapsed="false" customFormat="false" customHeight="false" hidden="false" ht="12.1" outlineLevel="0" r="513">
      <c r="A513" s="20" t="n">
        <v>44529.46619213</v>
      </c>
      <c r="B513" s="16" t="s">
        <v>204</v>
      </c>
      <c r="C513" s="16" t="s">
        <v>327</v>
      </c>
      <c r="D513" s="16" t="s">
        <v>150</v>
      </c>
      <c r="E513" s="16" t="s">
        <v>19</v>
      </c>
      <c r="F513" s="16" t="s">
        <v>47</v>
      </c>
      <c r="G513" s="7" t="n">
        <v>200</v>
      </c>
      <c r="H513" s="6" t="n">
        <v>0.1185</v>
      </c>
      <c r="I513" s="6" t="n">
        <v>-23.7</v>
      </c>
      <c r="J513" s="6" t="n">
        <v>-0</v>
      </c>
      <c r="K513" s="6" t="n">
        <v>-0</v>
      </c>
      <c r="L513" s="6" t="n">
        <v>-0</v>
      </c>
      <c r="M513" s="6" t="s">
        <f>=I513+J513+K513+L513</f>
      </c>
      <c r="N513" s="6"/>
      <c r="O513" s="6"/>
      <c r="P513" s="16"/>
      <c r="Q513" s="16" t="s">
        <v>220</v>
      </c>
    </row>
    <row collapsed="false" customFormat="false" customHeight="false" hidden="false" ht="12.1" outlineLevel="0" r="514">
      <c r="A514" s="21" t="n">
        <v>44536.575069444</v>
      </c>
      <c r="B514" s="22" t="s">
        <v>219</v>
      </c>
      <c r="C514" s="22" t="s">
        <v>65</v>
      </c>
      <c r="D514" s="22" t="s">
        <v>219</v>
      </c>
      <c r="E514" s="22" t="s">
        <v>219</v>
      </c>
      <c r="F514" s="22" t="s">
        <v>21</v>
      </c>
      <c r="G514" s="23" t="n">
        <v>2</v>
      </c>
      <c r="H514" s="24" t="n">
        <v>1</v>
      </c>
      <c r="I514" s="24" t="n">
        <v>1961.88</v>
      </c>
      <c r="J514" s="24" t="n">
        <v>0</v>
      </c>
      <c r="K514" s="24" t="n">
        <v>-0</v>
      </c>
      <c r="L514" s="24" t="n">
        <v>-0</v>
      </c>
      <c r="M514" s="24"/>
      <c r="N514" s="6" t="s">
        <f>=I514+J514+K514+L514</f>
      </c>
      <c r="O514" s="24"/>
      <c r="P514" s="22"/>
      <c r="Q514" s="22" t="s">
        <v>220</v>
      </c>
    </row>
    <row collapsed="false" customFormat="false" customHeight="false" hidden="false" ht="12.1" outlineLevel="0" r="515">
      <c r="A515" s="20" t="n">
        <v>44536.577511574</v>
      </c>
      <c r="B515" s="16" t="s">
        <v>18</v>
      </c>
      <c r="C515" s="16" t="s">
        <v>320</v>
      </c>
      <c r="D515" s="16" t="s">
        <v>150</v>
      </c>
      <c r="E515" s="16" t="s">
        <v>19</v>
      </c>
      <c r="F515" s="16" t="s">
        <v>21</v>
      </c>
      <c r="G515" s="7" t="n">
        <v>32</v>
      </c>
      <c r="H515" s="6" t="n">
        <v>61.125</v>
      </c>
      <c r="I515" s="6" t="n">
        <v>-1956</v>
      </c>
      <c r="J515" s="6" t="n">
        <v>-0</v>
      </c>
      <c r="K515" s="6" t="n">
        <v>-5.86</v>
      </c>
      <c r="L515" s="6" t="n">
        <v>-0</v>
      </c>
      <c r="M515" s="6"/>
      <c r="N515" s="6" t="s">
        <f>=I515+J515+K515+L515</f>
      </c>
      <c r="O515" s="6"/>
      <c r="P515" s="16"/>
      <c r="Q515" s="16" t="s">
        <v>220</v>
      </c>
    </row>
    <row collapsed="false" customFormat="false" customHeight="false" hidden="false" ht="12.1" outlineLevel="0" r="516">
      <c r="A516" s="21" t="n">
        <v>44543.555162037</v>
      </c>
      <c r="B516" s="22" t="s">
        <v>219</v>
      </c>
      <c r="C516" s="22" t="s">
        <v>65</v>
      </c>
      <c r="D516" s="22" t="s">
        <v>219</v>
      </c>
      <c r="E516" s="22" t="s">
        <v>219</v>
      </c>
      <c r="F516" s="22" t="s">
        <v>21</v>
      </c>
      <c r="G516" s="23" t="n">
        <v>2</v>
      </c>
      <c r="H516" s="24" t="n">
        <v>1</v>
      </c>
      <c r="I516" s="24" t="n">
        <v>1523.04</v>
      </c>
      <c r="J516" s="24" t="n">
        <v>0</v>
      </c>
      <c r="K516" s="24" t="n">
        <v>-0</v>
      </c>
      <c r="L516" s="24" t="n">
        <v>-0</v>
      </c>
      <c r="M516" s="24"/>
      <c r="N516" s="6" t="s">
        <f>=I516+J516+K516+L516</f>
      </c>
      <c r="O516" s="24"/>
      <c r="P516" s="22"/>
      <c r="Q516" s="22" t="s">
        <v>220</v>
      </c>
    </row>
    <row collapsed="false" customFormat="false" customHeight="false" hidden="false" ht="12.1" outlineLevel="0" r="517">
      <c r="A517" s="20" t="n">
        <v>44543.628622685</v>
      </c>
      <c r="B517" s="16" t="s">
        <v>18</v>
      </c>
      <c r="C517" s="16" t="s">
        <v>320</v>
      </c>
      <c r="D517" s="16" t="s">
        <v>150</v>
      </c>
      <c r="E517" s="16" t="s">
        <v>19</v>
      </c>
      <c r="F517" s="16" t="s">
        <v>21</v>
      </c>
      <c r="G517" s="7" t="n">
        <v>24</v>
      </c>
      <c r="H517" s="6" t="n">
        <v>63.27</v>
      </c>
      <c r="I517" s="6" t="n">
        <v>-1518.48</v>
      </c>
      <c r="J517" s="6" t="n">
        <v>-0</v>
      </c>
      <c r="K517" s="6" t="n">
        <v>-4.56</v>
      </c>
      <c r="L517" s="6" t="n">
        <v>-0</v>
      </c>
      <c r="M517" s="6"/>
      <c r="N517" s="6" t="s">
        <f>=I517+J517+K517+L517</f>
      </c>
      <c r="O517" s="6"/>
      <c r="P517" s="16"/>
      <c r="Q517" s="16" t="s">
        <v>220</v>
      </c>
    </row>
    <row collapsed="false" customFormat="false" customHeight="false" hidden="false" ht="12.1" outlineLevel="0" r="518">
      <c r="A518" s="21" t="n">
        <v>44550.656412037</v>
      </c>
      <c r="B518" s="22" t="s">
        <v>219</v>
      </c>
      <c r="C518" s="22" t="s">
        <v>65</v>
      </c>
      <c r="D518" s="22" t="s">
        <v>219</v>
      </c>
      <c r="E518" s="22" t="s">
        <v>219</v>
      </c>
      <c r="F518" s="22" t="s">
        <v>21</v>
      </c>
      <c r="G518" s="23" t="n">
        <v>2</v>
      </c>
      <c r="H518" s="24" t="n">
        <v>1</v>
      </c>
      <c r="I518" s="24" t="n">
        <v>2864.23</v>
      </c>
      <c r="J518" s="24" t="n">
        <v>0</v>
      </c>
      <c r="K518" s="24" t="n">
        <v>-0</v>
      </c>
      <c r="L518" s="24" t="n">
        <v>-0</v>
      </c>
      <c r="M518" s="24"/>
      <c r="N518" s="6" t="s">
        <f>=I518+J518+K518+L518</f>
      </c>
      <c r="O518" s="24"/>
      <c r="P518" s="22"/>
      <c r="Q518" s="22" t="s">
        <v>220</v>
      </c>
    </row>
    <row collapsed="false" customFormat="false" customHeight="false" hidden="false" ht="12.1" outlineLevel="0" r="519">
      <c r="A519" s="20" t="n">
        <v>44550.664756944</v>
      </c>
      <c r="B519" s="16" t="s">
        <v>18</v>
      </c>
      <c r="C519" s="16" t="s">
        <v>320</v>
      </c>
      <c r="D519" s="16" t="s">
        <v>150</v>
      </c>
      <c r="E519" s="16" t="s">
        <v>19</v>
      </c>
      <c r="F519" s="16" t="s">
        <v>21</v>
      </c>
      <c r="G519" s="7" t="n">
        <v>46</v>
      </c>
      <c r="H519" s="6" t="n">
        <v>61.69</v>
      </c>
      <c r="I519" s="6" t="n">
        <v>-2837.74</v>
      </c>
      <c r="J519" s="6" t="n">
        <v>-0</v>
      </c>
      <c r="K519" s="6" t="n">
        <v>-8.52</v>
      </c>
      <c r="L519" s="6" t="n">
        <v>-0</v>
      </c>
      <c r="M519" s="6"/>
      <c r="N519" s="6" t="s">
        <f>=I519+J519+K519+L519</f>
      </c>
      <c r="O519" s="6"/>
      <c r="P519" s="16"/>
      <c r="Q519" s="16" t="s">
        <v>220</v>
      </c>
    </row>
    <row collapsed="false" customFormat="false" customHeight="false" hidden="false" ht="12.1" outlineLevel="0" r="520">
      <c r="A520" s="21" t="n">
        <v>44557.486921296</v>
      </c>
      <c r="B520" s="22" t="s">
        <v>219</v>
      </c>
      <c r="C520" s="22" t="s">
        <v>65</v>
      </c>
      <c r="D520" s="22" t="s">
        <v>219</v>
      </c>
      <c r="E520" s="22" t="s">
        <v>219</v>
      </c>
      <c r="F520" s="22" t="s">
        <v>21</v>
      </c>
      <c r="G520" s="23" t="n">
        <v>2</v>
      </c>
      <c r="H520" s="24" t="n">
        <v>1</v>
      </c>
      <c r="I520" s="24" t="n">
        <v>2026.24</v>
      </c>
      <c r="J520" s="24" t="n">
        <v>0</v>
      </c>
      <c r="K520" s="24" t="n">
        <v>-0</v>
      </c>
      <c r="L520" s="24" t="n">
        <v>-0</v>
      </c>
      <c r="M520" s="24"/>
      <c r="N520" s="6" t="s">
        <f>=I520+J520+K520+L520</f>
      </c>
      <c r="O520" s="24"/>
      <c r="P520" s="22"/>
      <c r="Q520" s="22" t="s">
        <v>220</v>
      </c>
    </row>
    <row collapsed="false" customFormat="false" customHeight="false" hidden="false" ht="12.1" outlineLevel="0" r="521">
      <c r="A521" s="20" t="n">
        <v>44557.491423611</v>
      </c>
      <c r="B521" s="16" t="s">
        <v>18</v>
      </c>
      <c r="C521" s="16" t="s">
        <v>320</v>
      </c>
      <c r="D521" s="16" t="s">
        <v>150</v>
      </c>
      <c r="E521" s="16" t="s">
        <v>19</v>
      </c>
      <c r="F521" s="16" t="s">
        <v>21</v>
      </c>
      <c r="G521" s="7" t="n">
        <v>32</v>
      </c>
      <c r="H521" s="6" t="n">
        <v>63.13</v>
      </c>
      <c r="I521" s="6" t="n">
        <v>-2020.16</v>
      </c>
      <c r="J521" s="6" t="n">
        <v>-0</v>
      </c>
      <c r="K521" s="6" t="n">
        <v>-6.06</v>
      </c>
      <c r="L521" s="6" t="n">
        <v>-0</v>
      </c>
      <c r="M521" s="6"/>
      <c r="N521" s="6" t="s">
        <f>=I521+J521+K521+L521</f>
      </c>
      <c r="O521" s="6"/>
      <c r="P521" s="16"/>
      <c r="Q521" s="16" t="s">
        <v>220</v>
      </c>
    </row>
    <row collapsed="false" customFormat="false" customHeight="false" hidden="false" ht="12.1" outlineLevel="0" r="522">
      <c r="A522" s="25" t="n">
        <v>44557.511481481</v>
      </c>
      <c r="B522" s="26" t="s">
        <v>224</v>
      </c>
      <c r="C522" s="26" t="s">
        <v>66</v>
      </c>
      <c r="D522" s="26" t="s">
        <v>224</v>
      </c>
      <c r="E522" s="26" t="s">
        <v>224</v>
      </c>
      <c r="F522" s="26" t="s">
        <v>21</v>
      </c>
      <c r="G522" s="27" t="n">
        <v>2</v>
      </c>
      <c r="H522" s="28" t="n">
        <v>-9.065</v>
      </c>
      <c r="I522" s="28" t="n">
        <v>-45.65</v>
      </c>
      <c r="J522" s="28" t="n">
        <v>0</v>
      </c>
      <c r="K522" s="28" t="n">
        <v>-0</v>
      </c>
      <c r="L522" s="28" t="n">
        <v>-0</v>
      </c>
      <c r="M522" s="28"/>
      <c r="N522" s="6" t="s">
        <f>=I522+J522+K522+L522</f>
      </c>
      <c r="O522" s="28"/>
      <c r="P522" s="26"/>
      <c r="Q522" s="26" t="s">
        <v>220</v>
      </c>
    </row>
    <row collapsed="false" customFormat="false" customHeight="false" hidden="false" ht="12.1" outlineLevel="0" r="523">
      <c r="A523" s="25" t="n">
        <v>44557.511909722</v>
      </c>
      <c r="B523" s="26" t="s">
        <v>224</v>
      </c>
      <c r="C523" s="26" t="s">
        <v>66</v>
      </c>
      <c r="D523" s="26" t="s">
        <v>224</v>
      </c>
      <c r="E523" s="26" t="s">
        <v>224</v>
      </c>
      <c r="F523" s="26" t="s">
        <v>47</v>
      </c>
      <c r="G523" s="27" t="n">
        <v>2</v>
      </c>
      <c r="H523" s="28" t="n">
        <v>0</v>
      </c>
      <c r="I523" s="28" t="n">
        <v>-0.66</v>
      </c>
      <c r="J523" s="28" t="n">
        <v>0</v>
      </c>
      <c r="K523" s="28" t="n">
        <v>-0</v>
      </c>
      <c r="L523" s="28" t="n">
        <v>-0</v>
      </c>
      <c r="M523" s="6" t="s">
        <f>=I523+J523+K523+L523</f>
      </c>
      <c r="N523" s="28"/>
      <c r="O523" s="28"/>
      <c r="P523" s="26"/>
      <c r="Q523" s="26" t="s">
        <v>220</v>
      </c>
    </row>
    <row collapsed="false" customFormat="false" customHeight="false" hidden="false" ht="12.1" outlineLevel="0" r="524">
      <c r="A524" s="20" t="n">
        <v>44566.929282407</v>
      </c>
      <c r="B524" s="16" t="s">
        <v>18</v>
      </c>
      <c r="C524" s="16" t="s">
        <v>320</v>
      </c>
      <c r="D524" s="16" t="s">
        <v>150</v>
      </c>
      <c r="E524" s="16" t="s">
        <v>19</v>
      </c>
      <c r="F524" s="16" t="s">
        <v>21</v>
      </c>
      <c r="G524" s="7" t="n">
        <v>30</v>
      </c>
      <c r="H524" s="6" t="n">
        <v>66.17</v>
      </c>
      <c r="I524" s="6" t="n">
        <v>-1985.1</v>
      </c>
      <c r="J524" s="6" t="n">
        <v>-0</v>
      </c>
      <c r="K524" s="6" t="n">
        <v>-5.96</v>
      </c>
      <c r="L524" s="6" t="n">
        <v>-0</v>
      </c>
      <c r="M524" s="6"/>
      <c r="N524" s="6" t="s">
        <f>=I524+J524+K524+L524</f>
      </c>
      <c r="O524" s="6"/>
      <c r="P524" s="16"/>
      <c r="Q524" s="16" t="s">
        <v>220</v>
      </c>
    </row>
    <row collapsed="false" customFormat="false" customHeight="false" hidden="false" ht="12.1" outlineLevel="0" r="525">
      <c r="A525" s="21" t="n">
        <v>44567.438159722</v>
      </c>
      <c r="B525" s="22" t="s">
        <v>219</v>
      </c>
      <c r="C525" s="22" t="s">
        <v>65</v>
      </c>
      <c r="D525" s="22" t="s">
        <v>219</v>
      </c>
      <c r="E525" s="22" t="s">
        <v>219</v>
      </c>
      <c r="F525" s="22" t="s">
        <v>21</v>
      </c>
      <c r="G525" s="23" t="n">
        <v>4</v>
      </c>
      <c r="H525" s="24" t="n">
        <v>1</v>
      </c>
      <c r="I525" s="24" t="n">
        <v>3970.08</v>
      </c>
      <c r="J525" s="24" t="n">
        <v>0</v>
      </c>
      <c r="K525" s="24" t="n">
        <v>-0</v>
      </c>
      <c r="L525" s="24" t="n">
        <v>-0</v>
      </c>
      <c r="M525" s="24"/>
      <c r="N525" s="6" t="s">
        <f>=I525+J525+K525+L525</f>
      </c>
      <c r="O525" s="24"/>
      <c r="P525" s="22"/>
      <c r="Q525" s="22" t="s">
        <v>220</v>
      </c>
    </row>
    <row collapsed="false" customFormat="false" customHeight="false" hidden="false" ht="12.1" outlineLevel="0" r="526">
      <c r="A526" s="25" t="n">
        <v>44567.871388889</v>
      </c>
      <c r="B526" s="26" t="s">
        <v>224</v>
      </c>
      <c r="C526" s="26" t="s">
        <v>66</v>
      </c>
      <c r="D526" s="26" t="s">
        <v>224</v>
      </c>
      <c r="E526" s="26" t="s">
        <v>224</v>
      </c>
      <c r="F526" s="26" t="s">
        <v>21</v>
      </c>
      <c r="G526" s="27" t="n">
        <v>2</v>
      </c>
      <c r="H526" s="28" t="n">
        <v>0</v>
      </c>
      <c r="I526" s="28" t="n">
        <v>-1979.02</v>
      </c>
      <c r="J526" s="28" t="n">
        <v>0</v>
      </c>
      <c r="K526" s="28" t="n">
        <v>-0</v>
      </c>
      <c r="L526" s="28" t="n">
        <v>-0</v>
      </c>
      <c r="M526" s="28"/>
      <c r="N526" s="6" t="s">
        <f>=I526+J526+K526+L526</f>
      </c>
      <c r="O526" s="28"/>
      <c r="P526" s="26"/>
      <c r="Q526" s="26" t="s">
        <v>220</v>
      </c>
    </row>
    <row collapsed="false" customFormat="false" customHeight="false" hidden="false" ht="12.1" outlineLevel="0" r="527">
      <c r="A527" s="33" t="n">
        <v>44571.498240741</v>
      </c>
      <c r="B527" s="34" t="s">
        <v>204</v>
      </c>
      <c r="C527" s="34" t="s">
        <v>332</v>
      </c>
      <c r="D527" s="34" t="s">
        <v>151</v>
      </c>
      <c r="E527" s="34" t="s">
        <v>19</v>
      </c>
      <c r="F527" s="34" t="s">
        <v>47</v>
      </c>
      <c r="G527" s="35" t="n">
        <v>-2800</v>
      </c>
      <c r="H527" s="36" t="n">
        <v>0.1191</v>
      </c>
      <c r="I527" s="36" t="n">
        <v>333.48</v>
      </c>
      <c r="J527" s="36" t="n">
        <v>0</v>
      </c>
      <c r="K527" s="36" t="n">
        <v>-0</v>
      </c>
      <c r="L527" s="36" t="n">
        <v>-0</v>
      </c>
      <c r="M527" s="6" t="s">
        <f>=I527+J527+K527+L527</f>
      </c>
      <c r="N527" s="36"/>
      <c r="O527" s="36"/>
      <c r="P527" s="34"/>
      <c r="Q527" s="34" t="s">
        <v>220</v>
      </c>
    </row>
    <row collapsed="false" customFormat="false" customHeight="false" hidden="false" ht="12.1" outlineLevel="0" r="528">
      <c r="A528" s="21" t="n">
        <v>44571.501469907</v>
      </c>
      <c r="B528" s="22" t="s">
        <v>219</v>
      </c>
      <c r="C528" s="22" t="s">
        <v>65</v>
      </c>
      <c r="D528" s="22" t="s">
        <v>219</v>
      </c>
      <c r="E528" s="22" t="s">
        <v>219</v>
      </c>
      <c r="F528" s="22" t="s">
        <v>47</v>
      </c>
      <c r="G528" s="23" t="n">
        <v>2</v>
      </c>
      <c r="H528" s="24" t="n">
        <v>1</v>
      </c>
      <c r="I528" s="24" t="n">
        <v>0.52</v>
      </c>
      <c r="J528" s="24" t="n">
        <v>0</v>
      </c>
      <c r="K528" s="24" t="n">
        <v>-0</v>
      </c>
      <c r="L528" s="24" t="n">
        <v>-0</v>
      </c>
      <c r="M528" s="6" t="s">
        <f>=I528+J528+K528+L528</f>
      </c>
      <c r="N528" s="24"/>
      <c r="O528" s="24"/>
      <c r="P528" s="22"/>
      <c r="Q528" s="22" t="s">
        <v>220</v>
      </c>
    </row>
    <row collapsed="false" customFormat="false" customHeight="false" hidden="false" ht="12.1" outlineLevel="0" r="529">
      <c r="A529" s="33" t="n">
        <v>44571.502071759</v>
      </c>
      <c r="B529" s="34" t="s">
        <v>221</v>
      </c>
      <c r="C529" s="34" t="s">
        <v>222</v>
      </c>
      <c r="D529" s="34" t="s">
        <v>151</v>
      </c>
      <c r="E529" s="34" t="s">
        <v>223</v>
      </c>
      <c r="F529" s="34" t="s">
        <v>21</v>
      </c>
      <c r="G529" s="35" t="n">
        <v>-334</v>
      </c>
      <c r="H529" s="36" t="n">
        <v>75.0975</v>
      </c>
      <c r="I529" s="36" t="n">
        <v>25082.57</v>
      </c>
      <c r="J529" s="36" t="n">
        <v>0</v>
      </c>
      <c r="K529" s="36" t="n">
        <v>-75.25</v>
      </c>
      <c r="L529" s="36" t="n">
        <v>-0</v>
      </c>
      <c r="M529" s="36"/>
      <c r="N529" s="6" t="s">
        <f>=I529+J529+K529+L529</f>
      </c>
      <c r="O529" s="36"/>
      <c r="P529" s="34"/>
      <c r="Q529" s="34" t="s">
        <v>220</v>
      </c>
    </row>
    <row collapsed="false" customFormat="false" customHeight="false" hidden="false" ht="12.1" outlineLevel="0" r="530">
      <c r="A530" s="20" t="n">
        <v>44571.541921296</v>
      </c>
      <c r="B530" s="16" t="s">
        <v>18</v>
      </c>
      <c r="C530" s="16" t="s">
        <v>320</v>
      </c>
      <c r="D530" s="16" t="s">
        <v>150</v>
      </c>
      <c r="E530" s="16" t="s">
        <v>19</v>
      </c>
      <c r="F530" s="16" t="s">
        <v>21</v>
      </c>
      <c r="G530" s="7" t="n">
        <v>420</v>
      </c>
      <c r="H530" s="6" t="n">
        <v>63.754642857143</v>
      </c>
      <c r="I530" s="6" t="n">
        <v>-26776.95</v>
      </c>
      <c r="J530" s="6" t="n">
        <v>-0</v>
      </c>
      <c r="K530" s="6" t="n">
        <v>-80.34</v>
      </c>
      <c r="L530" s="6" t="n">
        <v>-0</v>
      </c>
      <c r="M530" s="6"/>
      <c r="N530" s="6" t="s">
        <f>=I530+J530+K530+L530</f>
      </c>
      <c r="O530" s="6"/>
      <c r="P530" s="16"/>
      <c r="Q530" s="16" t="s">
        <v>220</v>
      </c>
    </row>
    <row collapsed="false" customFormat="false" customHeight="false" hidden="false" ht="12.1" outlineLevel="0" r="531">
      <c r="A531" s="21" t="n">
        <v>44571.561840278</v>
      </c>
      <c r="B531" s="22" t="s">
        <v>219</v>
      </c>
      <c r="C531" s="22" t="s">
        <v>65</v>
      </c>
      <c r="D531" s="22" t="s">
        <v>219</v>
      </c>
      <c r="E531" s="22" t="s">
        <v>219</v>
      </c>
      <c r="F531" s="22" t="s">
        <v>21</v>
      </c>
      <c r="G531" s="23" t="n">
        <v>3</v>
      </c>
      <c r="H531" s="24" t="n">
        <v>1</v>
      </c>
      <c r="I531" s="24" t="n">
        <v>2877.36</v>
      </c>
      <c r="J531" s="24" t="n">
        <v>0</v>
      </c>
      <c r="K531" s="24" t="n">
        <v>-0</v>
      </c>
      <c r="L531" s="24" t="n">
        <v>-0</v>
      </c>
      <c r="M531" s="24"/>
      <c r="N531" s="6" t="s">
        <f>=I531+J531+K531+L531</f>
      </c>
      <c r="O531" s="24"/>
      <c r="P531" s="22"/>
      <c r="Q531" s="22" t="s">
        <v>220</v>
      </c>
    </row>
    <row collapsed="false" customFormat="false" customHeight="false" hidden="false" ht="12.1" outlineLevel="0" r="532">
      <c r="A532" s="25" t="n">
        <v>44571.568402778</v>
      </c>
      <c r="B532" s="26" t="s">
        <v>224</v>
      </c>
      <c r="C532" s="26" t="s">
        <v>66</v>
      </c>
      <c r="D532" s="26" t="s">
        <v>224</v>
      </c>
      <c r="E532" s="26" t="s">
        <v>224</v>
      </c>
      <c r="F532" s="26" t="s">
        <v>21</v>
      </c>
      <c r="G532" s="27" t="n">
        <v>3</v>
      </c>
      <c r="H532" s="28" t="n">
        <v>-296.95</v>
      </c>
      <c r="I532" s="28" t="n">
        <v>-1027.39</v>
      </c>
      <c r="J532" s="28" t="n">
        <v>0</v>
      </c>
      <c r="K532" s="28" t="n">
        <v>-0</v>
      </c>
      <c r="L532" s="28" t="n">
        <v>-0</v>
      </c>
      <c r="M532" s="28"/>
      <c r="N532" s="6" t="s">
        <f>=I532+J532+K532+L532</f>
      </c>
      <c r="O532" s="28"/>
      <c r="P532" s="26"/>
      <c r="Q532" s="26" t="s">
        <v>220</v>
      </c>
    </row>
    <row collapsed="false" customFormat="false" customHeight="false" hidden="false" ht="12.1" outlineLevel="0" r="533">
      <c r="A533" s="33" t="n">
        <v>44572.435451389</v>
      </c>
      <c r="B533" s="34" t="s">
        <v>221</v>
      </c>
      <c r="C533" s="34" t="s">
        <v>222</v>
      </c>
      <c r="D533" s="34" t="s">
        <v>151</v>
      </c>
      <c r="E533" s="34" t="s">
        <v>223</v>
      </c>
      <c r="F533" s="34" t="s">
        <v>21</v>
      </c>
      <c r="G533" s="35" t="n">
        <v>-334</v>
      </c>
      <c r="H533" s="36" t="n">
        <v>74.84625</v>
      </c>
      <c r="I533" s="36" t="n">
        <v>24998.65</v>
      </c>
      <c r="J533" s="36" t="n">
        <v>0</v>
      </c>
      <c r="K533" s="36" t="n">
        <v>-0</v>
      </c>
      <c r="L533" s="36" t="n">
        <v>-0</v>
      </c>
      <c r="M533" s="36"/>
      <c r="N533" s="6" t="s">
        <f>=I533+J533+K533+L533</f>
      </c>
      <c r="O533" s="36"/>
      <c r="P533" s="34"/>
      <c r="Q533" s="34" t="s">
        <v>220</v>
      </c>
    </row>
    <row collapsed="false" customFormat="false" customHeight="false" hidden="false" ht="12.1" outlineLevel="0" r="534">
      <c r="A534" s="20" t="n">
        <v>44572.435451389</v>
      </c>
      <c r="B534" s="16" t="s">
        <v>294</v>
      </c>
      <c r="C534" s="16" t="s">
        <v>295</v>
      </c>
      <c r="D534" s="16" t="s">
        <v>150</v>
      </c>
      <c r="E534" s="16" t="s">
        <v>223</v>
      </c>
      <c r="F534" s="16" t="s">
        <v>21</v>
      </c>
      <c r="G534" s="7" t="n">
        <v>334</v>
      </c>
      <c r="H534" s="6" t="n">
        <v>74.84625</v>
      </c>
      <c r="I534" s="6" t="n">
        <v>-24998.65</v>
      </c>
      <c r="J534" s="6" t="n">
        <v>-0</v>
      </c>
      <c r="K534" s="6" t="n">
        <v>-0</v>
      </c>
      <c r="L534" s="6" t="n">
        <v>-0</v>
      </c>
      <c r="M534" s="6"/>
      <c r="N534" s="6" t="s">
        <f>=I534+J534+K534+L534</f>
      </c>
      <c r="O534" s="6"/>
      <c r="P534" s="16"/>
      <c r="Q534" s="16" t="s">
        <v>220</v>
      </c>
    </row>
    <row collapsed="false" customFormat="false" customHeight="false" hidden="false" ht="12.1" outlineLevel="0" r="535">
      <c r="A535" s="21" t="n">
        <v>44580.542326389</v>
      </c>
      <c r="B535" s="22" t="s">
        <v>219</v>
      </c>
      <c r="C535" s="22" t="s">
        <v>65</v>
      </c>
      <c r="D535" s="22" t="s">
        <v>219</v>
      </c>
      <c r="E535" s="22" t="s">
        <v>219</v>
      </c>
      <c r="F535" s="22" t="s">
        <v>21</v>
      </c>
      <c r="G535" s="23" t="n">
        <v>2</v>
      </c>
      <c r="H535" s="24" t="n">
        <v>1</v>
      </c>
      <c r="I535" s="24" t="n">
        <v>1909.82</v>
      </c>
      <c r="J535" s="24" t="n">
        <v>0</v>
      </c>
      <c r="K535" s="24" t="n">
        <v>-0</v>
      </c>
      <c r="L535" s="24" t="n">
        <v>-0</v>
      </c>
      <c r="M535" s="24"/>
      <c r="N535" s="6" t="s">
        <f>=I535+J535+K535+L535</f>
      </c>
      <c r="O535" s="24"/>
      <c r="P535" s="22"/>
      <c r="Q535" s="22" t="s">
        <v>220</v>
      </c>
    </row>
    <row collapsed="false" customFormat="false" customHeight="false" hidden="false" ht="12.1" outlineLevel="0" r="536">
      <c r="A536" s="20" t="n">
        <v>44580.603726852</v>
      </c>
      <c r="B536" s="16" t="s">
        <v>18</v>
      </c>
      <c r="C536" s="16" t="s">
        <v>320</v>
      </c>
      <c r="D536" s="16" t="s">
        <v>150</v>
      </c>
      <c r="E536" s="16" t="s">
        <v>19</v>
      </c>
      <c r="F536" s="16" t="s">
        <v>21</v>
      </c>
      <c r="G536" s="7" t="n">
        <v>30</v>
      </c>
      <c r="H536" s="6" t="n">
        <v>63.47</v>
      </c>
      <c r="I536" s="6" t="n">
        <v>-1904.1</v>
      </c>
      <c r="J536" s="6" t="n">
        <v>-0</v>
      </c>
      <c r="K536" s="6" t="n">
        <v>-5.72</v>
      </c>
      <c r="L536" s="6" t="n">
        <v>-0</v>
      </c>
      <c r="M536" s="6"/>
      <c r="N536" s="6" t="s">
        <f>=I536+J536+K536+L536</f>
      </c>
      <c r="O536" s="6"/>
      <c r="P536" s="16"/>
      <c r="Q536" s="16" t="s">
        <v>220</v>
      </c>
    </row>
    <row collapsed="false" customFormat="false" customHeight="false" hidden="false" ht="12.1" outlineLevel="0" r="537">
      <c r="A537" s="21" t="n">
        <v>44586.639930556</v>
      </c>
      <c r="B537" s="22" t="s">
        <v>219</v>
      </c>
      <c r="C537" s="22" t="s">
        <v>65</v>
      </c>
      <c r="D537" s="22" t="s">
        <v>219</v>
      </c>
      <c r="E537" s="22" t="s">
        <v>219</v>
      </c>
      <c r="F537" s="22" t="s">
        <v>21</v>
      </c>
      <c r="G537" s="23" t="n">
        <v>2</v>
      </c>
      <c r="H537" s="24" t="n">
        <v>1</v>
      </c>
      <c r="I537" s="24" t="n">
        <v>1989.96</v>
      </c>
      <c r="J537" s="24" t="n">
        <v>0</v>
      </c>
      <c r="K537" s="24" t="n">
        <v>-0</v>
      </c>
      <c r="L537" s="24" t="n">
        <v>-0</v>
      </c>
      <c r="M537" s="24"/>
      <c r="N537" s="6" t="s">
        <f>=I537+J537+K537+L537</f>
      </c>
      <c r="O537" s="24"/>
      <c r="P537" s="22"/>
      <c r="Q537" s="22" t="s">
        <v>220</v>
      </c>
    </row>
    <row collapsed="false" customFormat="false" customHeight="false" hidden="false" ht="12.1" outlineLevel="0" r="538">
      <c r="A538" s="20" t="n">
        <v>44586.673784722</v>
      </c>
      <c r="B538" s="16" t="s">
        <v>18</v>
      </c>
      <c r="C538" s="16" t="s">
        <v>320</v>
      </c>
      <c r="D538" s="16" t="s">
        <v>150</v>
      </c>
      <c r="E538" s="16" t="s">
        <v>19</v>
      </c>
      <c r="F538" s="16" t="s">
        <v>21</v>
      </c>
      <c r="G538" s="7" t="n">
        <v>32</v>
      </c>
      <c r="H538" s="6" t="n">
        <v>62</v>
      </c>
      <c r="I538" s="6" t="n">
        <v>-1984</v>
      </c>
      <c r="J538" s="6" t="n">
        <v>-0</v>
      </c>
      <c r="K538" s="6" t="n">
        <v>-5.96</v>
      </c>
      <c r="L538" s="6" t="n">
        <v>-0</v>
      </c>
      <c r="M538" s="6"/>
      <c r="N538" s="6" t="s">
        <f>=I538+J538+K538+L538</f>
      </c>
      <c r="O538" s="6"/>
      <c r="P538" s="16"/>
      <c r="Q538" s="16" t="s">
        <v>220</v>
      </c>
    </row>
    <row collapsed="false" customFormat="false" customHeight="false" hidden="false" ht="12.1" outlineLevel="0" r="539">
      <c r="A539" s="21" t="n">
        <v>44614.9090625</v>
      </c>
      <c r="B539" s="22" t="s">
        <v>219</v>
      </c>
      <c r="C539" s="22" t="s">
        <v>65</v>
      </c>
      <c r="D539" s="22" t="s">
        <v>219</v>
      </c>
      <c r="E539" s="22" t="s">
        <v>219</v>
      </c>
      <c r="F539" s="22" t="s">
        <v>47</v>
      </c>
      <c r="G539" s="23" t="n">
        <v>1</v>
      </c>
      <c r="H539" s="24" t="n">
        <v>1</v>
      </c>
      <c r="I539" s="24" t="n">
        <v>300</v>
      </c>
      <c r="J539" s="24" t="n">
        <v>0</v>
      </c>
      <c r="K539" s="24" t="n">
        <v>-0</v>
      </c>
      <c r="L539" s="24" t="n">
        <v>-0</v>
      </c>
      <c r="M539" s="6" t="s">
        <f>=I539+J539+K539+L539</f>
      </c>
      <c r="N539" s="24"/>
      <c r="O539" s="24"/>
      <c r="P539" s="22"/>
      <c r="Q539" s="22" t="s">
        <v>220</v>
      </c>
    </row>
    <row collapsed="false" customFormat="false" customHeight="false" hidden="false" ht="12.1" outlineLevel="0" r="540">
      <c r="A540" s="33" t="n">
        <v>44614.909421296</v>
      </c>
      <c r="B540" s="34" t="s">
        <v>221</v>
      </c>
      <c r="C540" s="34" t="s">
        <v>222</v>
      </c>
      <c r="D540" s="34" t="s">
        <v>151</v>
      </c>
      <c r="E540" s="34" t="s">
        <v>223</v>
      </c>
      <c r="F540" s="34" t="s">
        <v>21</v>
      </c>
      <c r="G540" s="35" t="n">
        <v>-300</v>
      </c>
      <c r="H540" s="36" t="n">
        <v>79.625</v>
      </c>
      <c r="I540" s="36" t="n">
        <v>23887.5</v>
      </c>
      <c r="J540" s="36" t="n">
        <v>0</v>
      </c>
      <c r="K540" s="36" t="n">
        <v>-71.66</v>
      </c>
      <c r="L540" s="36" t="n">
        <v>-0</v>
      </c>
      <c r="M540" s="36"/>
      <c r="N540" s="6" t="s">
        <f>=I540+J540+K540+L540</f>
      </c>
      <c r="O540" s="36"/>
      <c r="P540" s="34"/>
      <c r="Q540" s="34" t="s">
        <v>220</v>
      </c>
    </row>
    <row collapsed="false" customFormat="false" customHeight="false" hidden="false" ht="12.1" outlineLevel="0" r="541">
      <c r="A541" s="21" t="n">
        <v>44616.433298611</v>
      </c>
      <c r="B541" s="22" t="s">
        <v>219</v>
      </c>
      <c r="C541" s="22" t="s">
        <v>65</v>
      </c>
      <c r="D541" s="22" t="s">
        <v>219</v>
      </c>
      <c r="E541" s="22" t="s">
        <v>219</v>
      </c>
      <c r="F541" s="22" t="s">
        <v>21</v>
      </c>
      <c r="G541" s="23" t="n">
        <v>3</v>
      </c>
      <c r="H541" s="24" t="n">
        <v>1</v>
      </c>
      <c r="I541" s="24" t="n">
        <v>11829.79</v>
      </c>
      <c r="J541" s="24" t="n">
        <v>0</v>
      </c>
      <c r="K541" s="24" t="n">
        <v>-0</v>
      </c>
      <c r="L541" s="24" t="n">
        <v>-0</v>
      </c>
      <c r="M541" s="24"/>
      <c r="N541" s="6" t="s">
        <f>=I541+J541+K541+L541</f>
      </c>
      <c r="O541" s="24"/>
      <c r="P541" s="22"/>
      <c r="Q541" s="22" t="s">
        <v>220</v>
      </c>
    </row>
    <row collapsed="false" customFormat="false" customHeight="false" hidden="false" ht="12.1" outlineLevel="0" r="542">
      <c r="A542" s="20" t="n">
        <v>44616.433321759</v>
      </c>
      <c r="B542" s="16" t="s">
        <v>18</v>
      </c>
      <c r="C542" s="16" t="s">
        <v>320</v>
      </c>
      <c r="D542" s="16" t="s">
        <v>150</v>
      </c>
      <c r="E542" s="16" t="s">
        <v>19</v>
      </c>
      <c r="F542" s="16" t="s">
        <v>21</v>
      </c>
      <c r="G542" s="7" t="n">
        <v>210</v>
      </c>
      <c r="H542" s="6" t="n">
        <v>56.154761904762</v>
      </c>
      <c r="I542" s="6" t="n">
        <v>-11792.5</v>
      </c>
      <c r="J542" s="6" t="n">
        <v>-0</v>
      </c>
      <c r="K542" s="6" t="n">
        <v>-35.38</v>
      </c>
      <c r="L542" s="6" t="n">
        <v>-0</v>
      </c>
      <c r="M542" s="6"/>
      <c r="N542" s="6" t="s">
        <f>=I542+J542+K542+L542</f>
      </c>
      <c r="O542" s="6"/>
      <c r="P542" s="16"/>
      <c r="Q542" s="16" t="s">
        <v>220</v>
      </c>
    </row>
    <row collapsed="false" customFormat="false" customHeight="false" hidden="false" ht="12.1" outlineLevel="0" r="543">
      <c r="A543" s="29" t="n">
        <v>44616.910034722</v>
      </c>
      <c r="B543" s="30" t="s">
        <v>266</v>
      </c>
      <c r="C543" s="30" t="s">
        <v>267</v>
      </c>
      <c r="D543" s="30" t="s">
        <v>266</v>
      </c>
      <c r="E543" s="30" t="s">
        <v>266</v>
      </c>
      <c r="F543" s="30" t="s">
        <v>21</v>
      </c>
      <c r="G543" s="31" t="n">
        <v>1</v>
      </c>
      <c r="H543" s="32" t="n">
        <v>-1</v>
      </c>
      <c r="I543" s="32" t="n">
        <v>-194</v>
      </c>
      <c r="J543" s="32" t="n">
        <v>0</v>
      </c>
      <c r="K543" s="32" t="n">
        <v>-0</v>
      </c>
      <c r="L543" s="32" t="n">
        <v>-0</v>
      </c>
      <c r="M543" s="32"/>
      <c r="N543" s="6" t="s">
        <f>=I543+J543+K543+L543</f>
      </c>
      <c r="O543" s="32"/>
      <c r="P543" s="30"/>
      <c r="Q543" s="30" t="s">
        <v>220</v>
      </c>
    </row>
    <row collapsed="false" customFormat="false" customHeight="false" hidden="false" ht="12.1" outlineLevel="0" r="544">
      <c r="A544" s="25" t="n">
        <v>44616.910034722</v>
      </c>
      <c r="B544" s="26" t="s">
        <v>224</v>
      </c>
      <c r="C544" s="26" t="s">
        <v>66</v>
      </c>
      <c r="D544" s="26" t="s">
        <v>224</v>
      </c>
      <c r="E544" s="26" t="s">
        <v>224</v>
      </c>
      <c r="F544" s="26" t="s">
        <v>21</v>
      </c>
      <c r="G544" s="27" t="n">
        <v>1</v>
      </c>
      <c r="H544" s="28" t="n">
        <v>-23621.84</v>
      </c>
      <c r="I544" s="28" t="n">
        <v>-23621.84</v>
      </c>
      <c r="J544" s="28" t="n">
        <v>0</v>
      </c>
      <c r="K544" s="28" t="n">
        <v>-0</v>
      </c>
      <c r="L544" s="28" t="n">
        <v>-0</v>
      </c>
      <c r="M544" s="28"/>
      <c r="N544" s="6" t="s">
        <f>=I544+J544+K544+L544</f>
      </c>
      <c r="O544" s="28"/>
      <c r="P544" s="26"/>
      <c r="Q544" s="26" t="s">
        <v>220</v>
      </c>
    </row>
    <row collapsed="false" customFormat="false" customHeight="false" hidden="false" ht="12.1" outlineLevel="0" r="545">
      <c r="A545" s="25" t="n">
        <v>44656.433287037</v>
      </c>
      <c r="B545" s="26" t="s">
        <v>224</v>
      </c>
      <c r="C545" s="26" t="s">
        <v>66</v>
      </c>
      <c r="D545" s="26" t="s">
        <v>224</v>
      </c>
      <c r="E545" s="26" t="s">
        <v>224</v>
      </c>
      <c r="F545" s="26" t="s">
        <v>21</v>
      </c>
      <c r="G545" s="27" t="n">
        <v>1</v>
      </c>
      <c r="H545" s="28" t="n">
        <v>-1.91</v>
      </c>
      <c r="I545" s="28" t="n">
        <v>-1.91</v>
      </c>
      <c r="J545" s="28" t="n">
        <v>0</v>
      </c>
      <c r="K545" s="28" t="n">
        <v>-0</v>
      </c>
      <c r="L545" s="28" t="n">
        <v>-0</v>
      </c>
      <c r="M545" s="28"/>
      <c r="N545" s="6" t="s">
        <f>=I545+J545+K545+L545</f>
      </c>
      <c r="O545" s="28"/>
      <c r="P545" s="26"/>
      <c r="Q545" s="26" t="s">
        <v>220</v>
      </c>
    </row>
    <row collapsed="false" customFormat="false" customHeight="false" hidden="false" ht="12.1" outlineLevel="0" r="546">
      <c r="A546" s="21" t="n">
        <v>44698.4240625</v>
      </c>
      <c r="B546" s="22" t="s">
        <v>219</v>
      </c>
      <c r="C546" s="22" t="s">
        <v>65</v>
      </c>
      <c r="D546" s="22" t="s">
        <v>219</v>
      </c>
      <c r="E546" s="22" t="s">
        <v>219</v>
      </c>
      <c r="F546" s="22" t="s">
        <v>21</v>
      </c>
      <c r="G546" s="23" t="n">
        <v>2</v>
      </c>
      <c r="H546" s="24" t="n">
        <v>1</v>
      </c>
      <c r="I546" s="24" t="n">
        <v>130832</v>
      </c>
      <c r="J546" s="24" t="n">
        <v>0</v>
      </c>
      <c r="K546" s="24" t="n">
        <v>-0</v>
      </c>
      <c r="L546" s="24" t="n">
        <v>-0</v>
      </c>
      <c r="M546" s="24"/>
      <c r="N546" s="6" t="s">
        <f>=I546+J546+K546+L546</f>
      </c>
      <c r="O546" s="24"/>
      <c r="P546" s="22"/>
      <c r="Q546" s="22" t="s">
        <v>220</v>
      </c>
    </row>
    <row collapsed="false" customFormat="false" customHeight="false" hidden="false" ht="12.1" outlineLevel="0" r="547">
      <c r="A547" s="20" t="n">
        <v>44698.428009259</v>
      </c>
      <c r="B547" s="16" t="s">
        <v>318</v>
      </c>
      <c r="C547" s="16" t="s">
        <v>319</v>
      </c>
      <c r="D547" s="16" t="s">
        <v>150</v>
      </c>
      <c r="E547" s="16" t="s">
        <v>223</v>
      </c>
      <c r="F547" s="16" t="s">
        <v>21</v>
      </c>
      <c r="G547" s="7" t="n">
        <v>1000</v>
      </c>
      <c r="H547" s="6" t="n">
        <v>66.2</v>
      </c>
      <c r="I547" s="6" t="n">
        <v>-66200</v>
      </c>
      <c r="J547" s="6" t="n">
        <v>-0</v>
      </c>
      <c r="K547" s="6" t="n">
        <v>-595.8</v>
      </c>
      <c r="L547" s="6" t="n">
        <v>-0</v>
      </c>
      <c r="M547" s="6"/>
      <c r="N547" s="6" t="s">
        <f>=I547+J547+K547+L547</f>
      </c>
      <c r="O547" s="6"/>
      <c r="P547" s="16"/>
      <c r="Q547" s="16" t="s">
        <v>220</v>
      </c>
    </row>
    <row collapsed="false" customFormat="false" customHeight="false" hidden="false" ht="12.1" outlineLevel="0" r="548">
      <c r="A548" s="20" t="n">
        <v>44698.500289352</v>
      </c>
      <c r="B548" s="16" t="s">
        <v>221</v>
      </c>
      <c r="C548" s="16" t="s">
        <v>222</v>
      </c>
      <c r="D548" s="16" t="s">
        <v>150</v>
      </c>
      <c r="E548" s="16" t="s">
        <v>223</v>
      </c>
      <c r="F548" s="16" t="s">
        <v>21</v>
      </c>
      <c r="G548" s="7" t="n">
        <v>1000</v>
      </c>
      <c r="H548" s="6" t="n">
        <v>63.3</v>
      </c>
      <c r="I548" s="6" t="n">
        <v>-63300</v>
      </c>
      <c r="J548" s="6" t="n">
        <v>-0</v>
      </c>
      <c r="K548" s="6" t="n">
        <v>-569.7</v>
      </c>
      <c r="L548" s="6" t="n">
        <v>-0</v>
      </c>
      <c r="M548" s="6"/>
      <c r="N548" s="6" t="s">
        <f>=I548+J548+K548+L548</f>
      </c>
      <c r="O548" s="6"/>
      <c r="P548" s="16"/>
      <c r="Q548" s="16" t="s">
        <v>220</v>
      </c>
    </row>
    <row collapsed="false" customFormat="false" customHeight="false" hidden="false" ht="12.1" outlineLevel="0" r="549">
      <c r="A549" s="25" t="n">
        <v>44698.501840278</v>
      </c>
      <c r="B549" s="26" t="s">
        <v>224</v>
      </c>
      <c r="C549" s="26" t="s">
        <v>66</v>
      </c>
      <c r="D549" s="26" t="s">
        <v>224</v>
      </c>
      <c r="E549" s="26" t="s">
        <v>224</v>
      </c>
      <c r="F549" s="26" t="s">
        <v>21</v>
      </c>
      <c r="G549" s="27" t="n">
        <v>1</v>
      </c>
      <c r="H549" s="28" t="n">
        <v>-166.5</v>
      </c>
      <c r="I549" s="28" t="n">
        <v>-166.5</v>
      </c>
      <c r="J549" s="28" t="n">
        <v>0</v>
      </c>
      <c r="K549" s="28" t="n">
        <v>-0</v>
      </c>
      <c r="L549" s="28" t="n">
        <v>-0</v>
      </c>
      <c r="M549" s="28"/>
      <c r="N549" s="6" t="s">
        <f>=I549+J549+K549+L549</f>
      </c>
      <c r="O549" s="28"/>
      <c r="P549" s="26"/>
      <c r="Q549" s="26" t="s">
        <v>220</v>
      </c>
    </row>
    <row collapsed="false" customFormat="false" customHeight="false" hidden="false" ht="12.1" outlineLevel="0" r="550">
      <c r="A550" s="25" t="n">
        <v>44700.502013889</v>
      </c>
      <c r="B550" s="26" t="s">
        <v>224</v>
      </c>
      <c r="C550" s="26" t="s">
        <v>66</v>
      </c>
      <c r="D550" s="26" t="s">
        <v>224</v>
      </c>
      <c r="E550" s="26" t="s">
        <v>224</v>
      </c>
      <c r="F550" s="26" t="s">
        <v>47</v>
      </c>
      <c r="G550" s="27" t="n">
        <v>1</v>
      </c>
      <c r="H550" s="28" t="n">
        <v>-1000</v>
      </c>
      <c r="I550" s="28" t="n">
        <v>-1000</v>
      </c>
      <c r="J550" s="28" t="n">
        <v>0</v>
      </c>
      <c r="K550" s="28" t="n">
        <v>-0</v>
      </c>
      <c r="L550" s="28" t="n">
        <v>-0</v>
      </c>
      <c r="M550" s="6" t="s">
        <f>=I550+J550+K550+L550</f>
      </c>
      <c r="N550" s="28"/>
      <c r="O550" s="28"/>
      <c r="P550" s="26"/>
      <c r="Q550" s="26" t="s">
        <v>220</v>
      </c>
    </row>
    <row collapsed="false" customFormat="false" customHeight="false" hidden="false" ht="12.1" outlineLevel="0" r="551">
      <c r="A551" s="25" t="n">
        <v>44700.502326389</v>
      </c>
      <c r="B551" s="26" t="s">
        <v>224</v>
      </c>
      <c r="C551" s="26" t="s">
        <v>66</v>
      </c>
      <c r="D551" s="26" t="s">
        <v>224</v>
      </c>
      <c r="E551" s="26" t="s">
        <v>224</v>
      </c>
      <c r="F551" s="26" t="s">
        <v>44</v>
      </c>
      <c r="G551" s="27" t="n">
        <v>1</v>
      </c>
      <c r="H551" s="28" t="n">
        <v>-1000</v>
      </c>
      <c r="I551" s="28" t="n">
        <v>-1000</v>
      </c>
      <c r="J551" s="28" t="n">
        <v>0</v>
      </c>
      <c r="K551" s="28" t="n">
        <v>-0</v>
      </c>
      <c r="L551" s="28" t="n">
        <v>-0</v>
      </c>
      <c r="M551" s="28"/>
      <c r="N551" s="28"/>
      <c r="O551" s="6" t="s">
        <f>=I551+J551+K551+L551</f>
      </c>
      <c r="P551" s="26"/>
      <c r="Q551" s="26" t="s">
        <v>220</v>
      </c>
    </row>
    <row collapsed="false" customFormat="false" customHeight="false" hidden="false" ht="12.1" outlineLevel="0" r="552">
      <c r="A552" s="21" t="n">
        <v>44701.531898148</v>
      </c>
      <c r="B552" s="22" t="s">
        <v>219</v>
      </c>
      <c r="C552" s="22" t="s">
        <v>65</v>
      </c>
      <c r="D552" s="22" t="s">
        <v>219</v>
      </c>
      <c r="E552" s="22" t="s">
        <v>219</v>
      </c>
      <c r="F552" s="22" t="s">
        <v>21</v>
      </c>
      <c r="G552" s="23" t="n">
        <v>1</v>
      </c>
      <c r="H552" s="24" t="n">
        <v>1</v>
      </c>
      <c r="I552" s="24" t="n">
        <v>59000</v>
      </c>
      <c r="J552" s="24" t="n">
        <v>0</v>
      </c>
      <c r="K552" s="24" t="n">
        <v>-0</v>
      </c>
      <c r="L552" s="24" t="n">
        <v>-0</v>
      </c>
      <c r="M552" s="24"/>
      <c r="N552" s="6" t="s">
        <f>=I552+J552+K552+L552</f>
      </c>
      <c r="O552" s="24"/>
      <c r="P552" s="22"/>
      <c r="Q552" s="22" t="s">
        <v>220</v>
      </c>
    </row>
    <row collapsed="false" customFormat="false" customHeight="false" hidden="false" ht="12.1" outlineLevel="0" r="553">
      <c r="A553" s="25" t="n">
        <v>44701.801064815</v>
      </c>
      <c r="B553" s="26" t="s">
        <v>224</v>
      </c>
      <c r="C553" s="26" t="s">
        <v>66</v>
      </c>
      <c r="D553" s="26" t="s">
        <v>224</v>
      </c>
      <c r="E553" s="26" t="s">
        <v>224</v>
      </c>
      <c r="F553" s="26" t="s">
        <v>21</v>
      </c>
      <c r="G553" s="27" t="n">
        <v>1</v>
      </c>
      <c r="H553" s="28" t="n">
        <v>-59000</v>
      </c>
      <c r="I553" s="28" t="n">
        <v>-59000</v>
      </c>
      <c r="J553" s="28" t="n">
        <v>0</v>
      </c>
      <c r="K553" s="28" t="n">
        <v>-0</v>
      </c>
      <c r="L553" s="28" t="n">
        <v>-0</v>
      </c>
      <c r="M553" s="28"/>
      <c r="N553" s="6" t="s">
        <f>=I553+J553+K553+L553</f>
      </c>
      <c r="O553" s="28"/>
      <c r="P553" s="26"/>
      <c r="Q553" s="26" t="s">
        <v>220</v>
      </c>
    </row>
    <row collapsed="false" customFormat="false" customHeight="false" hidden="false" ht="12.1" outlineLevel="0" r="554">
      <c r="A554" s="21" t="n">
        <v>44740.707280093</v>
      </c>
      <c r="B554" s="22" t="s">
        <v>219</v>
      </c>
      <c r="C554" s="22" t="s">
        <v>65</v>
      </c>
      <c r="D554" s="22" t="s">
        <v>219</v>
      </c>
      <c r="E554" s="22" t="s">
        <v>219</v>
      </c>
      <c r="F554" s="22" t="s">
        <v>47</v>
      </c>
      <c r="G554" s="23" t="n">
        <v>1</v>
      </c>
      <c r="H554" s="24" t="n">
        <v>1</v>
      </c>
      <c r="I554" s="24" t="n">
        <v>1004</v>
      </c>
      <c r="J554" s="24" t="n">
        <v>0</v>
      </c>
      <c r="K554" s="24" t="n">
        <v>-0</v>
      </c>
      <c r="L554" s="24" t="n">
        <v>-0</v>
      </c>
      <c r="M554" s="6" t="s">
        <f>=I554+J554+K554+L554</f>
      </c>
      <c r="N554" s="24"/>
      <c r="O554" s="24"/>
      <c r="P554" s="22"/>
      <c r="Q554" s="22" t="s">
        <v>220</v>
      </c>
    </row>
    <row collapsed="false" customFormat="false" customHeight="false" hidden="false" ht="12.1" outlineLevel="0" r="555">
      <c r="A555" s="21" t="n">
        <v>44740.7075</v>
      </c>
      <c r="B555" s="22" t="s">
        <v>219</v>
      </c>
      <c r="C555" s="22" t="s">
        <v>65</v>
      </c>
      <c r="D555" s="22" t="s">
        <v>219</v>
      </c>
      <c r="E555" s="22" t="s">
        <v>219</v>
      </c>
      <c r="F555" s="22" t="s">
        <v>44</v>
      </c>
      <c r="G555" s="23" t="n">
        <v>1</v>
      </c>
      <c r="H555" s="24" t="n">
        <v>1</v>
      </c>
      <c r="I555" s="24" t="n">
        <v>1000</v>
      </c>
      <c r="J555" s="24" t="n">
        <v>0</v>
      </c>
      <c r="K555" s="24" t="n">
        <v>-0</v>
      </c>
      <c r="L555" s="24" t="n">
        <v>-0</v>
      </c>
      <c r="M555" s="24"/>
      <c r="N555" s="24"/>
      <c r="O555" s="6" t="s">
        <f>=I555+J555+K555+L555</f>
      </c>
      <c r="P555" s="22"/>
      <c r="Q555" s="22" t="s">
        <v>220</v>
      </c>
    </row>
    <row collapsed="false" customFormat="false" customHeight="false" hidden="false" ht="12.1" outlineLevel="0" r="556">
      <c r="A556" s="33" t="n">
        <v>44741.530150463</v>
      </c>
      <c r="B556" s="34" t="s">
        <v>318</v>
      </c>
      <c r="C556" s="34" t="s">
        <v>319</v>
      </c>
      <c r="D556" s="34" t="s">
        <v>151</v>
      </c>
      <c r="E556" s="34" t="s">
        <v>223</v>
      </c>
      <c r="F556" s="34" t="s">
        <v>21</v>
      </c>
      <c r="G556" s="35" t="n">
        <v>-1000</v>
      </c>
      <c r="H556" s="36" t="n">
        <v>53.5</v>
      </c>
      <c r="I556" s="36" t="n">
        <v>53500</v>
      </c>
      <c r="J556" s="36" t="n">
        <v>0</v>
      </c>
      <c r="K556" s="36" t="n">
        <v>-481.5</v>
      </c>
      <c r="L556" s="36" t="n">
        <v>-0</v>
      </c>
      <c r="M556" s="36"/>
      <c r="N556" s="6" t="s">
        <f>=I556+J556+K556+L556</f>
      </c>
      <c r="O556" s="36"/>
      <c r="P556" s="34"/>
      <c r="Q556" s="34" t="s">
        <v>220</v>
      </c>
    </row>
    <row collapsed="false" customFormat="false" customHeight="false" hidden="false" ht="12.1" outlineLevel="0" r="557">
      <c r="A557" s="33" t="n">
        <v>44741.530289352</v>
      </c>
      <c r="B557" s="34" t="s">
        <v>221</v>
      </c>
      <c r="C557" s="34" t="s">
        <v>222</v>
      </c>
      <c r="D557" s="34" t="s">
        <v>151</v>
      </c>
      <c r="E557" s="34" t="s">
        <v>223</v>
      </c>
      <c r="F557" s="34" t="s">
        <v>21</v>
      </c>
      <c r="G557" s="35" t="n">
        <v>-1004</v>
      </c>
      <c r="H557" s="36" t="n">
        <v>50.891822709163</v>
      </c>
      <c r="I557" s="36" t="n">
        <v>51095.39</v>
      </c>
      <c r="J557" s="36" t="n">
        <v>0</v>
      </c>
      <c r="K557" s="36" t="n">
        <v>-459.86</v>
      </c>
      <c r="L557" s="36" t="n">
        <v>-0</v>
      </c>
      <c r="M557" s="36"/>
      <c r="N557" s="6" t="s">
        <f>=I557+J557+K557+L557</f>
      </c>
      <c r="O557" s="36"/>
      <c r="P557" s="34"/>
      <c r="Q557" s="34" t="s">
        <v>220</v>
      </c>
    </row>
    <row collapsed="false" customFormat="false" customHeight="false" hidden="false" ht="12.1" outlineLevel="0" r="558">
      <c r="A558" s="25" t="n">
        <v>44743.563356481</v>
      </c>
      <c r="B558" s="26" t="s">
        <v>224</v>
      </c>
      <c r="C558" s="26" t="s">
        <v>66</v>
      </c>
      <c r="D558" s="26" t="s">
        <v>224</v>
      </c>
      <c r="E558" s="26" t="s">
        <v>224</v>
      </c>
      <c r="F558" s="26" t="s">
        <v>21</v>
      </c>
      <c r="G558" s="27" t="n">
        <v>2</v>
      </c>
      <c r="H558" s="28" t="n">
        <v>-51623.475</v>
      </c>
      <c r="I558" s="28" t="n">
        <v>-103654.03</v>
      </c>
      <c r="J558" s="28" t="n">
        <v>0</v>
      </c>
      <c r="K558" s="28" t="n">
        <v>-0</v>
      </c>
      <c r="L558" s="28" t="n">
        <v>-0</v>
      </c>
      <c r="M558" s="28"/>
      <c r="N558" s="6" t="s">
        <f>=I558+J558+K558+L558</f>
      </c>
      <c r="O558" s="28"/>
      <c r="P558" s="26"/>
      <c r="Q558" s="26" t="s">
        <v>220</v>
      </c>
    </row>
    <row collapsed="false" customFormat="false" customHeight="false" hidden="false" ht="12.1" outlineLevel="0" r="559">
      <c r="A559" s="21" t="n">
        <v>44949</v>
      </c>
      <c r="B559" s="22" t="s">
        <v>268</v>
      </c>
      <c r="C559" s="22" t="s">
        <v>267</v>
      </c>
      <c r="D559" s="22" t="s">
        <v>268</v>
      </c>
      <c r="E559" s="22" t="s">
        <v>268</v>
      </c>
      <c r="F559" s="22" t="s">
        <v>21</v>
      </c>
      <c r="G559" s="23" t="n">
        <v>1</v>
      </c>
      <c r="H559" s="24" t="n">
        <v>1</v>
      </c>
      <c r="I559" s="24" t="n">
        <v>194</v>
      </c>
      <c r="J559" s="24" t="n">
        <v>0</v>
      </c>
      <c r="K559" s="24" t="n">
        <v>-0</v>
      </c>
      <c r="L559" s="24" t="n">
        <v>-0</v>
      </c>
      <c r="M559" s="24"/>
      <c r="N559" s="6" t="s">
        <f>=I559+J559+K559+L559</f>
      </c>
      <c r="O559" s="24"/>
      <c r="P559" s="22"/>
      <c r="Q559" s="22" t="s">
        <v>220</v>
      </c>
    </row>
    <row collapsed="false" customFormat="false" customHeight="false" hidden="false" ht="12.1" outlineLevel="0" r="560">
      <c r="A560" s="25" t="n">
        <v>45103.297372685</v>
      </c>
      <c r="B560" s="26" t="s">
        <v>224</v>
      </c>
      <c r="C560" s="26" t="s">
        <v>66</v>
      </c>
      <c r="D560" s="26" t="s">
        <v>224</v>
      </c>
      <c r="E560" s="26" t="s">
        <v>224</v>
      </c>
      <c r="F560" s="26" t="s">
        <v>21</v>
      </c>
      <c r="G560" s="27" t="n">
        <v>1</v>
      </c>
      <c r="H560" s="28" t="n">
        <v>-194</v>
      </c>
      <c r="I560" s="28" t="n">
        <v>-194</v>
      </c>
      <c r="J560" s="28" t="n">
        <v>0</v>
      </c>
      <c r="K560" s="28" t="n">
        <v>-0</v>
      </c>
      <c r="L560" s="28" t="n">
        <v>-0</v>
      </c>
      <c r="M560" s="28"/>
      <c r="N560" s="6" t="s">
        <f>=I560+J560+K560+L560</f>
      </c>
      <c r="O560" s="28"/>
      <c r="P560" s="26"/>
      <c r="Q560" s="26" t="s">
        <v>220</v>
      </c>
    </row>
    <row collapsed="false" customFormat="false" customHeight="false" hidden="false" ht="12.1" outlineLevel="0" r="561">
      <c r="A561" s="21" t="n">
        <v>45363.703981481</v>
      </c>
      <c r="B561" s="22" t="s">
        <v>219</v>
      </c>
      <c r="C561" s="22" t="s">
        <v>65</v>
      </c>
      <c r="D561" s="22" t="s">
        <v>219</v>
      </c>
      <c r="E561" s="22" t="s">
        <v>219</v>
      </c>
      <c r="F561" s="22" t="s">
        <v>21</v>
      </c>
      <c r="G561" s="23" t="n">
        <v>1</v>
      </c>
      <c r="H561" s="24" t="n">
        <v>1</v>
      </c>
      <c r="I561" s="24" t="n">
        <v>10000</v>
      </c>
      <c r="J561" s="24" t="n">
        <v>0</v>
      </c>
      <c r="K561" s="24" t="n">
        <v>-0</v>
      </c>
      <c r="L561" s="24" t="n">
        <v>-0</v>
      </c>
      <c r="M561" s="24"/>
      <c r="N561" s="6" t="s">
        <f>=I561+J561+K561+L561</f>
      </c>
      <c r="O561" s="24"/>
      <c r="P561" s="22"/>
      <c r="Q561" s="22" t="s">
        <v>220</v>
      </c>
    </row>
    <row collapsed="false" customFormat="false" customHeight="false" hidden="false" ht="12.1" outlineLevel="0" r="562">
      <c r="A562" s="25" t="n">
        <v>45363.72806713</v>
      </c>
      <c r="B562" s="26" t="s">
        <v>224</v>
      </c>
      <c r="C562" s="26" t="s">
        <v>66</v>
      </c>
      <c r="D562" s="26" t="s">
        <v>224</v>
      </c>
      <c r="E562" s="26" t="s">
        <v>224</v>
      </c>
      <c r="F562" s="26" t="s">
        <v>21</v>
      </c>
      <c r="G562" s="27" t="n">
        <v>1</v>
      </c>
      <c r="H562" s="28" t="n">
        <v>-10000</v>
      </c>
      <c r="I562" s="28" t="n">
        <v>-10000</v>
      </c>
      <c r="J562" s="28" t="n">
        <v>0</v>
      </c>
      <c r="K562" s="28" t="n">
        <v>-0</v>
      </c>
      <c r="L562" s="28" t="n">
        <v>-0</v>
      </c>
      <c r="M562" s="28"/>
      <c r="N562" s="6" t="s">
        <f>=I562+J562+K562+L562</f>
      </c>
      <c r="O562" s="28"/>
      <c r="P562" s="26"/>
      <c r="Q562" s="26" t="s">
        <v>220</v>
      </c>
    </row>
    <row collapsed="false" customFormat="false" customHeight="false" hidden="false" ht="12.1" outlineLevel="0" r="563">
      <c r="A563" s="20" t="n">
        <v>46213.832604167</v>
      </c>
      <c r="B563" s="16" t="s">
        <v>221</v>
      </c>
      <c r="C563" s="16" t="s">
        <v>333</v>
      </c>
      <c r="D563" s="16" t="s">
        <v>212</v>
      </c>
      <c r="E563" s="16" t="s">
        <v>223</v>
      </c>
      <c r="F563" s="16" t="s">
        <v>47</v>
      </c>
      <c r="G563" s="7" t="n">
        <v>-1956</v>
      </c>
      <c r="H563" s="6" t="n">
        <v>1</v>
      </c>
      <c r="I563" s="2"/>
      <c r="J563" s="2"/>
      <c r="K563" s="2"/>
      <c r="L563" s="2"/>
      <c r="M563" s="6" t="n">
        <v>-1956</v>
      </c>
      <c r="N563" s="2"/>
      <c r="O563" s="2"/>
      <c r="P563" s="2"/>
    </row>
    <row collapsed="false" customFormat="false" customHeight="false" hidden="false" ht="12.1" outlineLevel="0" r="564">
      <c r="A564" s="33" t="n">
        <v>46213.832604167</v>
      </c>
      <c r="B564" s="34" t="s">
        <v>294</v>
      </c>
      <c r="C564" s="34" t="s">
        <v>334</v>
      </c>
      <c r="D564" s="34" t="s">
        <v>212</v>
      </c>
      <c r="E564" s="34" t="s">
        <v>223</v>
      </c>
      <c r="F564" s="34" t="s">
        <v>47</v>
      </c>
      <c r="G564" s="35" t="n">
        <v>4000</v>
      </c>
      <c r="H564" s="36" t="n">
        <v>1</v>
      </c>
      <c r="I564" s="2"/>
      <c r="J564" s="2"/>
      <c r="K564" s="2"/>
      <c r="L564" s="2"/>
      <c r="M564" s="6" t="n">
        <v>4000</v>
      </c>
      <c r="N564" s="2"/>
      <c r="O564" s="2"/>
      <c r="P564" s="2"/>
    </row>
    <row collapsed="false" customFormat="false" customHeight="false" hidden="false" ht="12.1" outlineLevel="0" r="565">
      <c r="A565" s="20" t="n">
        <v>46213.832604167</v>
      </c>
      <c r="B565" s="16" t="s">
        <v>318</v>
      </c>
      <c r="C565" s="16" t="s">
        <v>335</v>
      </c>
      <c r="D565" s="16" t="s">
        <v>212</v>
      </c>
      <c r="E565" s="16" t="s">
        <v>223</v>
      </c>
      <c r="F565" s="16" t="s">
        <v>44</v>
      </c>
      <c r="G565" s="7" t="n">
        <v>-1515</v>
      </c>
      <c r="H565" s="6" t="n">
        <v>1</v>
      </c>
      <c r="I565" s="2"/>
      <c r="J565" s="2"/>
      <c r="K565" s="2"/>
      <c r="L565" s="2"/>
      <c r="M565" s="2"/>
      <c r="N565" s="2"/>
      <c r="O565" s="6" t="n">
        <v>-1515</v>
      </c>
      <c r="P565" s="2"/>
    </row>
    <row collapsed="false" customFormat="false" customHeight="false" hidden="false" ht="12.1" outlineLevel="0" r="566">
      <c r="A566" s="33" t="n">
        <v>46213.832604167</v>
      </c>
      <c r="B566" s="34" t="s">
        <v>323</v>
      </c>
      <c r="C566" s="34" t="s">
        <v>336</v>
      </c>
      <c r="D566" s="34" t="s">
        <v>212</v>
      </c>
      <c r="E566" s="34" t="s">
        <v>223</v>
      </c>
      <c r="F566" s="34" t="s">
        <v>44</v>
      </c>
      <c r="G566" s="35" t="n">
        <v>32</v>
      </c>
      <c r="H566" s="36" t="n">
        <v>1</v>
      </c>
      <c r="I566" s="2"/>
      <c r="J566" s="2"/>
      <c r="K566" s="2"/>
      <c r="L566" s="2"/>
      <c r="M566" s="2"/>
      <c r="N566" s="2"/>
      <c r="O566" s="6" t="n">
        <v>32</v>
      </c>
      <c r="P566" s="2"/>
    </row>
    <row collapsed="false" customFormat="false" customHeight="false" hidden="false" ht="12.1" outlineLevel="0"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 t="s">
        <v>337</v>
      </c>
      <c r="M567" s="5" t="s">
        <f>=SUM(M2:M566)</f>
      </c>
      <c r="N567" s="5" t="s">
        <f>=SUM(N2:N566)</f>
      </c>
      <c r="O567" s="5" t="s">
        <f>=SUM(O2:O566)</f>
      </c>
      <c r="P567" s="4"/>
    </row>
  </sheetData>
  <autoFilter ref="A1:Q56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58</v>
      </c>
      <c r="B1" s="38" t="s">
        <v>218</v>
      </c>
      <c r="C1" s="38" t="s">
        <v>0</v>
      </c>
      <c r="D1" s="38" t="s">
        <v>2</v>
      </c>
      <c r="E1" s="38" t="s">
        <v>338</v>
      </c>
      <c r="F1" s="38" t="s">
        <v>3</v>
      </c>
      <c r="G1" s="38" t="s">
        <v>339</v>
      </c>
      <c r="H1" s="38" t="s">
        <v>340</v>
      </c>
      <c r="I1" s="38" t="s">
        <v>341</v>
      </c>
      <c r="J1" s="38" t="s">
        <v>267</v>
      </c>
      <c r="K1" s="38" t="s">
        <v>342</v>
      </c>
      <c r="L1" s="38" t="s">
        <v>343</v>
      </c>
      <c r="M1" s="38" t="s">
        <v>344</v>
      </c>
      <c r="N1" s="38" t="s">
        <v>345</v>
      </c>
    </row>
    <row collapsed="false" customFormat="false" customHeight="false" hidden="false" ht="12.1" outlineLevel="0" r="2">
      <c r="A2" s="37" t="n">
        <v>43899</v>
      </c>
      <c r="B2" s="16" t="s">
        <v>220</v>
      </c>
      <c r="C2" s="16" t="s">
        <v>175</v>
      </c>
      <c r="D2" s="16" t="s">
        <v>258</v>
      </c>
      <c r="E2" s="7" t="n">
        <v>1</v>
      </c>
      <c r="F2" s="16" t="s">
        <v>47</v>
      </c>
      <c r="G2" s="6" t="n">
        <v>0.85</v>
      </c>
      <c r="H2" s="6" t="n">
        <v>213.3636</v>
      </c>
      <c r="I2" s="6" t="n">
        <v>209.64</v>
      </c>
      <c r="J2" s="6" t="n">
        <v>0.09</v>
      </c>
      <c r="K2" s="6" t="n">
        <v>0.85</v>
      </c>
      <c r="L2" s="6" t="n">
        <v>0.76</v>
      </c>
      <c r="M2" s="6" t="n">
        <v>0.36</v>
      </c>
      <c r="N2" s="6" t="n">
        <v>0.36</v>
      </c>
    </row>
    <row collapsed="false" customFormat="false" customHeight="false" hidden="false" ht="12.1" outlineLevel="0" r="3">
      <c r="A3" s="37" t="n">
        <v>43903</v>
      </c>
      <c r="B3" s="16" t="s">
        <v>220</v>
      </c>
      <c r="C3" s="16" t="s">
        <v>169</v>
      </c>
      <c r="D3" s="16" t="s">
        <v>252</v>
      </c>
      <c r="E3" s="7" t="n">
        <v>1</v>
      </c>
      <c r="F3" s="16" t="s">
        <v>47</v>
      </c>
      <c r="G3" s="6" t="n">
        <v>0.41</v>
      </c>
      <c r="H3" s="6" t="n">
        <v>46.75</v>
      </c>
      <c r="I3" s="6" t="n">
        <v>53.28</v>
      </c>
      <c r="J3" s="6" t="n">
        <v>0.04</v>
      </c>
      <c r="K3" s="6" t="n">
        <v>0.41</v>
      </c>
      <c r="L3" s="6" t="n">
        <v>0.37</v>
      </c>
      <c r="M3" s="6" t="n">
        <v>0.69</v>
      </c>
      <c r="N3" s="6" t="n">
        <v>0.79</v>
      </c>
    </row>
    <row collapsed="false" customFormat="false" customHeight="false" hidden="false" ht="12.1" outlineLevel="0" r="4">
      <c r="A4" s="37" t="n">
        <v>43903</v>
      </c>
      <c r="B4" s="16" t="s">
        <v>220</v>
      </c>
      <c r="C4" s="16" t="s">
        <v>178</v>
      </c>
      <c r="D4" s="16" t="s">
        <v>261</v>
      </c>
      <c r="E4" s="7" t="n">
        <v>1</v>
      </c>
      <c r="F4" s="16" t="s">
        <v>47</v>
      </c>
      <c r="G4" s="6" t="n">
        <v>0.61</v>
      </c>
      <c r="H4" s="6" t="n">
        <v>73.84</v>
      </c>
      <c r="I4" s="6" t="n">
        <v>80.3</v>
      </c>
      <c r="J4" s="6" t="n">
        <v>0.06</v>
      </c>
      <c r="K4" s="6" t="n">
        <v>0.61</v>
      </c>
      <c r="L4" s="6" t="n">
        <v>0.55</v>
      </c>
      <c r="M4" s="6" t="n">
        <v>0.68</v>
      </c>
      <c r="N4" s="6" t="n">
        <v>0.74</v>
      </c>
    </row>
    <row collapsed="false" customFormat="false" customHeight="false" hidden="false" ht="12.1" outlineLevel="0" r="5">
      <c r="A5" s="37" t="n">
        <v>43909</v>
      </c>
      <c r="B5" s="16" t="s">
        <v>220</v>
      </c>
      <c r="C5" s="16" t="s">
        <v>173</v>
      </c>
      <c r="D5" s="16" t="s">
        <v>256</v>
      </c>
      <c r="E5" s="7" t="n">
        <v>1</v>
      </c>
      <c r="F5" s="16" t="s">
        <v>47</v>
      </c>
      <c r="G5" s="6" t="n">
        <v>0.417</v>
      </c>
      <c r="H5" s="6" t="n">
        <v>43.953</v>
      </c>
      <c r="I5" s="6" t="n">
        <v>53.75</v>
      </c>
      <c r="J5" s="6" t="n">
        <v>0.09</v>
      </c>
      <c r="K5" s="6" t="n">
        <v>0.417</v>
      </c>
      <c r="L5" s="6" t="n">
        <v>0.33</v>
      </c>
      <c r="M5" s="6" t="n">
        <v>0.61</v>
      </c>
      <c r="N5" s="6" t="n">
        <v>0.75</v>
      </c>
    </row>
    <row collapsed="false" customFormat="false" customHeight="false" hidden="false" ht="12.1" outlineLevel="0" r="6">
      <c r="A6" s="37" t="n">
        <v>43938</v>
      </c>
      <c r="B6" s="16" t="s">
        <v>228</v>
      </c>
      <c r="C6" s="16" t="s">
        <v>158</v>
      </c>
      <c r="D6" s="16" t="s">
        <v>346</v>
      </c>
      <c r="E6" s="7" t="n">
        <v>3</v>
      </c>
      <c r="F6" s="16" t="s">
        <v>21</v>
      </c>
      <c r="G6" s="6" t="n">
        <v>0.2835</v>
      </c>
      <c r="H6" s="6" t="n">
        <v>609.4</v>
      </c>
      <c r="I6" s="6" t="n">
        <v>10.03</v>
      </c>
      <c r="J6" s="6" t="n">
        <v>6</v>
      </c>
      <c r="K6" s="6" t="n">
        <v>0.8505</v>
      </c>
      <c r="L6" s="6" t="n">
        <v>0.73</v>
      </c>
      <c r="M6" s="6" t="n">
        <v>2.43</v>
      </c>
      <c r="N6" s="6" t="n">
        <v>3</v>
      </c>
    </row>
    <row collapsed="false" customFormat="false" customHeight="false" hidden="false" ht="12.1" outlineLevel="0" r="7">
      <c r="A7" s="37" t="n">
        <v>43938</v>
      </c>
      <c r="B7" s="16" t="s">
        <v>220</v>
      </c>
      <c r="C7" s="16" t="s">
        <v>177</v>
      </c>
      <c r="D7" s="16" t="s">
        <v>260</v>
      </c>
      <c r="E7" s="7" t="n">
        <v>1</v>
      </c>
      <c r="F7" s="16" t="s">
        <v>47</v>
      </c>
      <c r="G7" s="6" t="n">
        <v>1.03</v>
      </c>
      <c r="H7" s="6" t="n">
        <v>112.19</v>
      </c>
      <c r="I7" s="6" t="n">
        <v>110.55</v>
      </c>
      <c r="J7" s="6" t="n">
        <v>0.1</v>
      </c>
      <c r="K7" s="6" t="n">
        <v>1.03</v>
      </c>
      <c r="L7" s="6" t="n">
        <v>0.93</v>
      </c>
      <c r="M7" s="6" t="n">
        <v>0.84</v>
      </c>
      <c r="N7" s="6" t="n">
        <v>0.83</v>
      </c>
    </row>
    <row collapsed="false" customFormat="false" customHeight="false" hidden="false" ht="12.1" outlineLevel="0" r="8">
      <c r="A8" s="37" t="n">
        <v>43957</v>
      </c>
      <c r="B8" s="16" t="s">
        <v>220</v>
      </c>
      <c r="C8" s="16" t="s">
        <v>181</v>
      </c>
      <c r="D8" s="16" t="s">
        <v>264</v>
      </c>
      <c r="E8" s="7" t="n">
        <v>10</v>
      </c>
      <c r="F8" s="16" t="s">
        <v>47</v>
      </c>
      <c r="G8" s="6" t="n">
        <v>0.305</v>
      </c>
      <c r="H8" s="6" t="n">
        <v>8.22</v>
      </c>
      <c r="I8" s="6" t="n">
        <v>5.28</v>
      </c>
      <c r="J8" s="6" t="n">
        <v>1.13</v>
      </c>
      <c r="K8" s="6" t="n">
        <v>3.05</v>
      </c>
      <c r="L8" s="6" t="n">
        <v>1.92</v>
      </c>
      <c r="M8" s="6" t="n">
        <v>3.64</v>
      </c>
      <c r="N8" s="6" t="n">
        <v>2.34</v>
      </c>
    </row>
    <row collapsed="false" customFormat="false" customHeight="false" hidden="false" ht="12.1" outlineLevel="0" r="9">
      <c r="A9" s="37" t="n">
        <v>43959</v>
      </c>
      <c r="B9" s="16" t="s">
        <v>220</v>
      </c>
      <c r="C9" s="16" t="s">
        <v>168</v>
      </c>
      <c r="D9" s="16" t="s">
        <v>251</v>
      </c>
      <c r="E9" s="7" t="n">
        <v>1</v>
      </c>
      <c r="F9" s="16" t="s">
        <v>47</v>
      </c>
      <c r="G9" s="6" t="n">
        <v>0.82</v>
      </c>
      <c r="H9" s="6" t="n">
        <v>303.74</v>
      </c>
      <c r="I9" s="6" t="n">
        <v>275.7</v>
      </c>
      <c r="J9" s="6" t="n">
        <v>0.08</v>
      </c>
      <c r="K9" s="6" t="n">
        <v>0.82</v>
      </c>
      <c r="L9" s="6" t="n">
        <v>0.74</v>
      </c>
      <c r="M9" s="6" t="n">
        <v>0.27</v>
      </c>
      <c r="N9" s="6" t="n">
        <v>0.24</v>
      </c>
    </row>
    <row collapsed="false" customFormat="false" customHeight="false" hidden="false" ht="12.1" outlineLevel="0" r="10">
      <c r="A10" s="37" t="n">
        <v>43966</v>
      </c>
      <c r="B10" s="16" t="s">
        <v>237</v>
      </c>
      <c r="C10" s="16" t="s">
        <v>162</v>
      </c>
      <c r="D10" s="16" t="s">
        <v>347</v>
      </c>
      <c r="E10" s="7" t="n">
        <v>40</v>
      </c>
      <c r="F10" s="16" t="s">
        <v>21</v>
      </c>
      <c r="G10" s="6" t="n">
        <v>0.1073</v>
      </c>
      <c r="H10" s="6" t="n">
        <v>113.57</v>
      </c>
      <c r="I10" s="6" t="n">
        <v>1.79</v>
      </c>
      <c r="J10" s="6" t="n">
        <v>41</v>
      </c>
      <c r="K10" s="6" t="n">
        <v>4.2906</v>
      </c>
      <c r="L10" s="6" t="n">
        <v>3.74</v>
      </c>
      <c r="M10" s="6" t="n">
        <v>5.23</v>
      </c>
      <c r="N10" s="6" t="n">
        <v>6.09</v>
      </c>
    </row>
    <row collapsed="false" customFormat="false" customHeight="false" hidden="false" ht="12.1" outlineLevel="0" r="11">
      <c r="A11" s="37" t="n">
        <v>43971</v>
      </c>
      <c r="B11" s="16" t="s">
        <v>220</v>
      </c>
      <c r="C11" s="16" t="s">
        <v>179</v>
      </c>
      <c r="D11" s="16" t="s">
        <v>262</v>
      </c>
      <c r="E11" s="7" t="n">
        <v>1</v>
      </c>
      <c r="F11" s="16" t="s">
        <v>47</v>
      </c>
      <c r="G11" s="6" t="n">
        <v>0.51</v>
      </c>
      <c r="H11" s="6" t="n">
        <v>183.63</v>
      </c>
      <c r="I11" s="6" t="n">
        <v>156.52</v>
      </c>
      <c r="J11" s="6" t="n">
        <v>0.05</v>
      </c>
      <c r="K11" s="6" t="n">
        <v>0.51</v>
      </c>
      <c r="L11" s="6" t="n">
        <v>0.46</v>
      </c>
      <c r="M11" s="6" t="n">
        <v>0.29</v>
      </c>
      <c r="N11" s="6" t="n">
        <v>0.25</v>
      </c>
    </row>
    <row collapsed="false" customFormat="false" customHeight="false" hidden="false" ht="12.1" outlineLevel="0" r="12">
      <c r="A12" s="37" t="n">
        <v>43980</v>
      </c>
      <c r="B12" s="16" t="s">
        <v>220</v>
      </c>
      <c r="C12" s="16" t="s">
        <v>176</v>
      </c>
      <c r="D12" s="16" t="s">
        <v>259</v>
      </c>
      <c r="E12" s="7" t="n">
        <v>1</v>
      </c>
      <c r="F12" s="16" t="s">
        <v>47</v>
      </c>
      <c r="G12" s="6" t="n">
        <v>0.16</v>
      </c>
      <c r="H12" s="6" t="n">
        <v>44.07</v>
      </c>
      <c r="I12" s="6" t="n">
        <v>36.21</v>
      </c>
      <c r="J12" s="6" t="n">
        <v>0.02</v>
      </c>
      <c r="K12" s="6" t="n">
        <v>0.16</v>
      </c>
      <c r="L12" s="6" t="n">
        <v>0.14</v>
      </c>
      <c r="M12" s="6" t="n">
        <v>0.39</v>
      </c>
      <c r="N12" s="6" t="n">
        <v>0.32</v>
      </c>
    </row>
    <row collapsed="false" customFormat="false" customHeight="false" hidden="false" ht="12.1" outlineLevel="0" r="13">
      <c r="A13" s="37" t="n">
        <v>43991</v>
      </c>
      <c r="B13" s="16" t="s">
        <v>220</v>
      </c>
      <c r="C13" s="16" t="s">
        <v>175</v>
      </c>
      <c r="D13" s="16" t="s">
        <v>258</v>
      </c>
      <c r="E13" s="7" t="n">
        <v>1</v>
      </c>
      <c r="F13" s="16" t="s">
        <v>47</v>
      </c>
      <c r="G13" s="6" t="n">
        <v>0.85</v>
      </c>
      <c r="H13" s="6" t="n">
        <v>189.9283</v>
      </c>
      <c r="I13" s="6" t="n">
        <v>209.64</v>
      </c>
      <c r="J13" s="6" t="n">
        <v>0.09</v>
      </c>
      <c r="K13" s="6" t="n">
        <v>0.85</v>
      </c>
      <c r="L13" s="6" t="n">
        <v>0.76</v>
      </c>
      <c r="M13" s="6" t="n">
        <v>0.36</v>
      </c>
      <c r="N13" s="6" t="n">
        <v>0.4</v>
      </c>
    </row>
    <row collapsed="false" customFormat="false" customHeight="false" hidden="false" ht="12.1" outlineLevel="0" r="14">
      <c r="A14" s="37" t="n">
        <v>43997</v>
      </c>
      <c r="B14" s="16" t="s">
        <v>237</v>
      </c>
      <c r="C14" s="16" t="s">
        <v>163</v>
      </c>
      <c r="D14" s="16" t="s">
        <v>348</v>
      </c>
      <c r="E14" s="7" t="n">
        <v>10</v>
      </c>
      <c r="F14" s="16" t="s">
        <v>21</v>
      </c>
      <c r="G14" s="6" t="n">
        <v>0.2614</v>
      </c>
      <c r="H14" s="6" t="n">
        <v>366.15</v>
      </c>
      <c r="I14" s="6" t="n">
        <v>7.29</v>
      </c>
      <c r="J14" s="6" t="n">
        <v>23</v>
      </c>
      <c r="K14" s="6" t="n">
        <v>2.6142</v>
      </c>
      <c r="L14" s="6" t="n">
        <v>2.28</v>
      </c>
      <c r="M14" s="6" t="n">
        <v>3.13</v>
      </c>
      <c r="N14" s="6" t="n">
        <v>4.3</v>
      </c>
    </row>
    <row collapsed="false" customFormat="false" customHeight="false" hidden="false" ht="12.1" outlineLevel="0" r="15">
      <c r="A15" s="37" t="n">
        <v>43994</v>
      </c>
      <c r="B15" s="16" t="s">
        <v>220</v>
      </c>
      <c r="C15" s="16" t="s">
        <v>169</v>
      </c>
      <c r="D15" s="16" t="s">
        <v>252</v>
      </c>
      <c r="E15" s="7" t="n">
        <v>1</v>
      </c>
      <c r="F15" s="16" t="s">
        <v>47</v>
      </c>
      <c r="G15" s="6" t="n">
        <v>0.41</v>
      </c>
      <c r="H15" s="6" t="n">
        <v>45.54</v>
      </c>
      <c r="I15" s="6" t="n">
        <v>53.28</v>
      </c>
      <c r="J15" s="6" t="n">
        <v>0.04</v>
      </c>
      <c r="K15" s="6" t="n">
        <v>0.41</v>
      </c>
      <c r="L15" s="6" t="n">
        <v>0.37</v>
      </c>
      <c r="M15" s="6" t="n">
        <v>0.69</v>
      </c>
      <c r="N15" s="6" t="n">
        <v>0.81</v>
      </c>
    </row>
    <row collapsed="false" customFormat="false" customHeight="false" hidden="false" ht="12.1" outlineLevel="0" r="16">
      <c r="A16" s="37" t="n">
        <v>44000</v>
      </c>
      <c r="B16" s="16" t="s">
        <v>220</v>
      </c>
      <c r="C16" s="16" t="s">
        <v>173</v>
      </c>
      <c r="D16" s="16" t="s">
        <v>256</v>
      </c>
      <c r="E16" s="7" t="n">
        <v>1</v>
      </c>
      <c r="F16" s="16" t="s">
        <v>47</v>
      </c>
      <c r="G16" s="6" t="n">
        <v>0.42</v>
      </c>
      <c r="H16" s="6" t="n">
        <v>56.6</v>
      </c>
      <c r="I16" s="6" t="n">
        <v>53.75</v>
      </c>
      <c r="J16" s="6" t="n">
        <v>0.09</v>
      </c>
      <c r="K16" s="6" t="n">
        <v>0.42</v>
      </c>
      <c r="L16" s="6" t="n">
        <v>0.33</v>
      </c>
      <c r="M16" s="6" t="n">
        <v>0.61</v>
      </c>
      <c r="N16" s="6" t="n">
        <v>0.58</v>
      </c>
    </row>
    <row collapsed="false" customFormat="false" customHeight="false" hidden="false" ht="12.1" outlineLevel="0" r="17">
      <c r="A17" s="37" t="n">
        <v>44018</v>
      </c>
      <c r="B17" s="16" t="s">
        <v>237</v>
      </c>
      <c r="C17" s="16" t="s">
        <v>164</v>
      </c>
      <c r="D17" s="16" t="s">
        <v>349</v>
      </c>
      <c r="E17" s="7" t="n">
        <v>2</v>
      </c>
      <c r="F17" s="16" t="s">
        <v>21</v>
      </c>
      <c r="G17" s="6" t="n">
        <v>1.5292</v>
      </c>
      <c r="H17" s="6" t="n">
        <v>1385.5</v>
      </c>
      <c r="I17" s="6" t="n">
        <v>29.14</v>
      </c>
      <c r="J17" s="6" t="n">
        <v>28</v>
      </c>
      <c r="K17" s="6" t="n">
        <v>3.0584</v>
      </c>
      <c r="L17" s="6" t="n">
        <v>2.66</v>
      </c>
      <c r="M17" s="6" t="n">
        <v>4.56</v>
      </c>
      <c r="N17" s="6" t="n">
        <v>6.77</v>
      </c>
    </row>
    <row collapsed="false" customFormat="false" customHeight="false" hidden="false" ht="12.1" outlineLevel="0" r="18">
      <c r="A18" s="37" t="n">
        <v>44022</v>
      </c>
      <c r="B18" s="16" t="s">
        <v>228</v>
      </c>
      <c r="C18" s="16" t="s">
        <v>160</v>
      </c>
      <c r="D18" s="16" t="s">
        <v>350</v>
      </c>
      <c r="E18" s="7" t="n">
        <v>3</v>
      </c>
      <c r="F18" s="16" t="s">
        <v>21</v>
      </c>
      <c r="G18" s="6" t="n">
        <v>4.9379</v>
      </c>
      <c r="H18" s="6" t="n">
        <v>5098</v>
      </c>
      <c r="I18" s="6" t="n">
        <v>98.03</v>
      </c>
      <c r="J18" s="6" t="n">
        <v>137</v>
      </c>
      <c r="K18" s="6" t="n">
        <v>14.8138</v>
      </c>
      <c r="L18" s="6" t="n">
        <v>12.88</v>
      </c>
      <c r="M18" s="6" t="n">
        <v>4.38</v>
      </c>
      <c r="N18" s="6" t="n">
        <v>5.97</v>
      </c>
    </row>
    <row collapsed="false" customFormat="false" customHeight="false" hidden="false" ht="12.1" outlineLevel="0" r="19">
      <c r="A19" s="37" t="n">
        <v>44025</v>
      </c>
      <c r="B19" s="16" t="s">
        <v>228</v>
      </c>
      <c r="C19" s="16" t="s">
        <v>159</v>
      </c>
      <c r="D19" s="16" t="s">
        <v>351</v>
      </c>
      <c r="E19" s="7" t="n">
        <v>10</v>
      </c>
      <c r="F19" s="16" t="s">
        <v>21</v>
      </c>
      <c r="G19" s="6" t="n">
        <v>0.0369</v>
      </c>
      <c r="H19" s="6" t="n">
        <v>63.55</v>
      </c>
      <c r="I19" s="6" t="n">
        <v>1.3</v>
      </c>
      <c r="J19" s="6" t="n">
        <v>3</v>
      </c>
      <c r="K19" s="6" t="n">
        <v>0.3692</v>
      </c>
      <c r="L19" s="6" t="n">
        <v>0.33</v>
      </c>
      <c r="M19" s="6" t="n">
        <v>2.53</v>
      </c>
      <c r="N19" s="6" t="n">
        <v>3.7</v>
      </c>
    </row>
    <row collapsed="false" customFormat="false" customHeight="false" hidden="false" ht="12.1" outlineLevel="0" r="20">
      <c r="A20" s="37" t="n">
        <v>44028</v>
      </c>
      <c r="B20" s="16" t="s">
        <v>237</v>
      </c>
      <c r="C20" s="16" t="s">
        <v>161</v>
      </c>
      <c r="D20" s="16" t="s">
        <v>352</v>
      </c>
      <c r="E20" s="7" t="n">
        <v>40</v>
      </c>
      <c r="F20" s="16" t="s">
        <v>21</v>
      </c>
      <c r="G20" s="6" t="n">
        <v>0.2153</v>
      </c>
      <c r="H20" s="6" t="n">
        <v>183.32</v>
      </c>
      <c r="I20" s="6" t="n">
        <v>3.77</v>
      </c>
      <c r="J20" s="6" t="n">
        <v>79</v>
      </c>
      <c r="K20" s="6" t="n">
        <v>8.6102</v>
      </c>
      <c r="L20" s="6" t="n">
        <v>7.49</v>
      </c>
      <c r="M20" s="6" t="n">
        <v>4.96</v>
      </c>
      <c r="N20" s="6" t="n">
        <v>7.23</v>
      </c>
    </row>
    <row collapsed="false" customFormat="false" customHeight="false" hidden="false" ht="12.1" outlineLevel="0" r="21">
      <c r="A21" s="37" t="n">
        <v>44053</v>
      </c>
      <c r="B21" s="16" t="s">
        <v>220</v>
      </c>
      <c r="C21" s="16" t="s">
        <v>168</v>
      </c>
      <c r="D21" s="16" t="s">
        <v>251</v>
      </c>
      <c r="E21" s="7" t="n">
        <v>1</v>
      </c>
      <c r="F21" s="16" t="s">
        <v>47</v>
      </c>
      <c r="G21" s="6" t="n">
        <v>0.82</v>
      </c>
      <c r="H21" s="6" t="n">
        <v>444.45</v>
      </c>
      <c r="I21" s="6" t="n">
        <v>275.7</v>
      </c>
      <c r="J21" s="6" t="n">
        <v>0.08</v>
      </c>
      <c r="K21" s="6" t="n">
        <v>0.82</v>
      </c>
      <c r="L21" s="6" t="n">
        <v>0.74</v>
      </c>
      <c r="M21" s="6" t="n">
        <v>0.27</v>
      </c>
      <c r="N21" s="6" t="n">
        <v>0.17</v>
      </c>
    </row>
    <row collapsed="false" customFormat="false" customHeight="false" hidden="false" ht="12.1" outlineLevel="0" r="22">
      <c r="A22" s="37" t="n">
        <v>44049</v>
      </c>
      <c r="B22" s="16" t="s">
        <v>220</v>
      </c>
      <c r="C22" s="16" t="s">
        <v>181</v>
      </c>
      <c r="D22" s="16" t="s">
        <v>264</v>
      </c>
      <c r="E22" s="7" t="n">
        <v>10</v>
      </c>
      <c r="F22" s="16" t="s">
        <v>47</v>
      </c>
      <c r="G22" s="6" t="n">
        <v>0.305</v>
      </c>
      <c r="H22" s="6" t="n">
        <v>7.15</v>
      </c>
      <c r="I22" s="6" t="n">
        <v>5.28</v>
      </c>
      <c r="J22" s="6" t="n">
        <v>1.13</v>
      </c>
      <c r="K22" s="6" t="n">
        <v>3.05</v>
      </c>
      <c r="L22" s="6" t="n">
        <v>1.92</v>
      </c>
      <c r="M22" s="6" t="n">
        <v>3.64</v>
      </c>
      <c r="N22" s="6" t="n">
        <v>2.69</v>
      </c>
    </row>
    <row collapsed="false" customFormat="false" customHeight="false" hidden="false" ht="12.1" outlineLevel="0" r="23">
      <c r="A23" s="37" t="n">
        <v>44049</v>
      </c>
      <c r="B23" s="16" t="s">
        <v>220</v>
      </c>
      <c r="C23" s="16" t="s">
        <v>193</v>
      </c>
      <c r="D23" s="16" t="s">
        <v>296</v>
      </c>
      <c r="E23" s="7" t="n">
        <v>1</v>
      </c>
      <c r="F23" s="16" t="s">
        <v>47</v>
      </c>
      <c r="G23" s="6" t="n">
        <v>0.33</v>
      </c>
      <c r="H23" s="6" t="n">
        <v>48.92</v>
      </c>
      <c r="I23" s="6" t="n">
        <v>47.94</v>
      </c>
      <c r="J23" s="6" t="n">
        <v>0.03</v>
      </c>
      <c r="K23" s="6" t="n">
        <v>0.33</v>
      </c>
      <c r="L23" s="6" t="n">
        <v>0.3</v>
      </c>
      <c r="M23" s="6" t="n">
        <v>0.63</v>
      </c>
      <c r="N23" s="6" t="n">
        <v>0.61</v>
      </c>
    </row>
    <row collapsed="false" customFormat="false" customHeight="false" hidden="false" ht="12.1" outlineLevel="0" r="24">
      <c r="A24" s="37" t="n">
        <v>44062</v>
      </c>
      <c r="B24" s="16" t="s">
        <v>220</v>
      </c>
      <c r="C24" s="16" t="s">
        <v>179</v>
      </c>
      <c r="D24" s="16" t="s">
        <v>262</v>
      </c>
      <c r="E24" s="7" t="n">
        <v>1</v>
      </c>
      <c r="F24" s="16" t="s">
        <v>47</v>
      </c>
      <c r="G24" s="6" t="n">
        <v>0.51</v>
      </c>
      <c r="H24" s="6" t="n">
        <v>211.49</v>
      </c>
      <c r="I24" s="6" t="n">
        <v>156.52</v>
      </c>
      <c r="J24" s="6" t="n">
        <v>0.05</v>
      </c>
      <c r="K24" s="6" t="n">
        <v>0.51</v>
      </c>
      <c r="L24" s="6" t="n">
        <v>0.46</v>
      </c>
      <c r="M24" s="6" t="n">
        <v>0.29</v>
      </c>
      <c r="N24" s="6" t="n">
        <v>0.22</v>
      </c>
    </row>
    <row collapsed="false" customFormat="false" customHeight="false" hidden="false" ht="12.1" outlineLevel="0" r="25">
      <c r="A25" s="37" t="n">
        <v>44070</v>
      </c>
      <c r="B25" s="16" t="s">
        <v>220</v>
      </c>
      <c r="C25" s="16" t="s">
        <v>196</v>
      </c>
      <c r="D25" s="16" t="s">
        <v>300</v>
      </c>
      <c r="E25" s="7" t="n">
        <v>2</v>
      </c>
      <c r="F25" s="16" t="s">
        <v>47</v>
      </c>
      <c r="G25" s="6" t="n">
        <v>0.22</v>
      </c>
      <c r="H25" s="6" t="n">
        <v>32.56</v>
      </c>
      <c r="I25" s="6" t="n">
        <v>32.57</v>
      </c>
      <c r="J25" s="6" t="n">
        <v>0.04</v>
      </c>
      <c r="K25" s="6" t="n">
        <v>0.44</v>
      </c>
      <c r="L25" s="6" t="n">
        <v>0.4</v>
      </c>
      <c r="M25" s="6" t="n">
        <v>0.61</v>
      </c>
      <c r="N25" s="6" t="n">
        <v>0.61</v>
      </c>
    </row>
    <row collapsed="false" customFormat="false" customHeight="false" hidden="false" ht="12.1" outlineLevel="0" r="26">
      <c r="A26" s="37" t="n">
        <v>44083</v>
      </c>
      <c r="B26" s="16" t="s">
        <v>220</v>
      </c>
      <c r="C26" s="16" t="s">
        <v>175</v>
      </c>
      <c r="D26" s="16" t="s">
        <v>258</v>
      </c>
      <c r="E26" s="7" t="n">
        <v>1</v>
      </c>
      <c r="F26" s="16" t="s">
        <v>47</v>
      </c>
      <c r="G26" s="6" t="n">
        <v>0.85</v>
      </c>
      <c r="H26" s="6" t="n">
        <v>166.15</v>
      </c>
      <c r="I26" s="6" t="n">
        <v>209.64</v>
      </c>
      <c r="J26" s="6" t="n">
        <v>0.09</v>
      </c>
      <c r="K26" s="6" t="n">
        <v>0.85</v>
      </c>
      <c r="L26" s="6" t="n">
        <v>0.76</v>
      </c>
      <c r="M26" s="6" t="n">
        <v>0.36</v>
      </c>
      <c r="N26" s="6" t="n">
        <v>0.46</v>
      </c>
    </row>
    <row collapsed="false" customFormat="false" customHeight="false" hidden="false" ht="12.1" outlineLevel="0" r="27">
      <c r="A27" s="37" t="n">
        <v>44088</v>
      </c>
      <c r="B27" s="16" t="s">
        <v>220</v>
      </c>
      <c r="C27" s="16" t="s">
        <v>169</v>
      </c>
      <c r="D27" s="16" t="s">
        <v>252</v>
      </c>
      <c r="E27" s="7" t="n">
        <v>1</v>
      </c>
      <c r="F27" s="16" t="s">
        <v>47</v>
      </c>
      <c r="G27" s="6" t="n">
        <v>0.41</v>
      </c>
      <c r="H27" s="6" t="n">
        <v>51.06</v>
      </c>
      <c r="I27" s="6" t="n">
        <v>53.28</v>
      </c>
      <c r="J27" s="6" t="n">
        <v>0.04</v>
      </c>
      <c r="K27" s="6" t="n">
        <v>0.41</v>
      </c>
      <c r="L27" s="6" t="n">
        <v>0.37</v>
      </c>
      <c r="M27" s="6" t="n">
        <v>0.69</v>
      </c>
      <c r="N27" s="6" t="n">
        <v>0.72</v>
      </c>
    </row>
    <row collapsed="false" customFormat="false" customHeight="false" hidden="false" ht="12.1" outlineLevel="0" r="28">
      <c r="A28" s="37" t="n">
        <v>44092</v>
      </c>
      <c r="B28" s="16" t="s">
        <v>228</v>
      </c>
      <c r="C28" s="16" t="s">
        <v>158</v>
      </c>
      <c r="D28" s="16" t="s">
        <v>346</v>
      </c>
      <c r="E28" s="7" t="n">
        <v>3</v>
      </c>
      <c r="F28" s="16" t="s">
        <v>21</v>
      </c>
      <c r="G28" s="6" t="n">
        <v>0.1849</v>
      </c>
      <c r="H28" s="6" t="n">
        <v>743.4</v>
      </c>
      <c r="I28" s="6" t="n">
        <v>10.03</v>
      </c>
      <c r="J28" s="6" t="n">
        <v>4</v>
      </c>
      <c r="K28" s="6" t="n">
        <v>0.5546</v>
      </c>
      <c r="L28" s="6" t="n">
        <v>0.48</v>
      </c>
      <c r="M28" s="6" t="n">
        <v>1.6</v>
      </c>
      <c r="N28" s="6" t="n">
        <v>1.62</v>
      </c>
    </row>
    <row collapsed="false" customFormat="false" customHeight="false" hidden="false" ht="12.1" outlineLevel="0" r="29">
      <c r="A29" s="37" t="n">
        <v>44091</v>
      </c>
      <c r="B29" s="16" t="s">
        <v>220</v>
      </c>
      <c r="C29" s="16" t="s">
        <v>173</v>
      </c>
      <c r="D29" s="16" t="s">
        <v>256</v>
      </c>
      <c r="E29" s="7" t="n">
        <v>1</v>
      </c>
      <c r="F29" s="16" t="s">
        <v>47</v>
      </c>
      <c r="G29" s="6" t="n">
        <v>0.427</v>
      </c>
      <c r="H29" s="6" t="n">
        <v>83.13</v>
      </c>
      <c r="I29" s="6" t="n">
        <v>53.75</v>
      </c>
      <c r="J29" s="6" t="n">
        <v>0.09</v>
      </c>
      <c r="K29" s="6" t="n">
        <v>0.427</v>
      </c>
      <c r="L29" s="6" t="n">
        <v>0.34</v>
      </c>
      <c r="M29" s="6" t="n">
        <v>0.63</v>
      </c>
      <c r="N29" s="6" t="n">
        <v>0.41</v>
      </c>
    </row>
    <row collapsed="false" customFormat="false" customHeight="false" hidden="false" ht="12.1" outlineLevel="0" r="30">
      <c r="A30" s="37" t="n">
        <v>44109</v>
      </c>
      <c r="B30" s="16" t="s">
        <v>228</v>
      </c>
      <c r="C30" s="16" t="s">
        <v>155</v>
      </c>
      <c r="D30" s="16" t="s">
        <v>353</v>
      </c>
      <c r="E30" s="7" t="n">
        <v>20</v>
      </c>
      <c r="F30" s="16" t="s">
        <v>21</v>
      </c>
      <c r="G30" s="6" t="n">
        <v>0.2395</v>
      </c>
      <c r="H30" s="6" t="n">
        <v>202.62</v>
      </c>
      <c r="I30" s="6" t="n">
        <v>2.92</v>
      </c>
      <c r="J30" s="6" t="n">
        <v>49</v>
      </c>
      <c r="K30" s="6" t="n">
        <v>4.7893</v>
      </c>
      <c r="L30" s="6" t="n">
        <v>4.16</v>
      </c>
      <c r="M30" s="6" t="n">
        <v>7.13</v>
      </c>
      <c r="N30" s="6" t="n">
        <v>8.02</v>
      </c>
    </row>
    <row collapsed="false" customFormat="false" customHeight="false" hidden="false" ht="12.1" outlineLevel="0" r="31">
      <c r="A31" s="37" t="n">
        <v>44116</v>
      </c>
      <c r="B31" s="16" t="s">
        <v>237</v>
      </c>
      <c r="C31" s="16" t="s">
        <v>165</v>
      </c>
      <c r="D31" s="16" t="s">
        <v>354</v>
      </c>
      <c r="E31" s="7" t="n">
        <v>7</v>
      </c>
      <c r="F31" s="16" t="s">
        <v>21</v>
      </c>
      <c r="G31" s="6" t="n">
        <v>0.129</v>
      </c>
      <c r="H31" s="6" t="n">
        <v>453.6</v>
      </c>
      <c r="I31" s="6" t="n">
        <v>12.02</v>
      </c>
      <c r="J31" s="6" t="n">
        <v>9</v>
      </c>
      <c r="K31" s="6" t="n">
        <v>0.9033</v>
      </c>
      <c r="L31" s="6" t="n">
        <v>0.79</v>
      </c>
      <c r="M31" s="6" t="n">
        <v>0.94</v>
      </c>
      <c r="N31" s="6" t="n">
        <v>1.92</v>
      </c>
    </row>
    <row collapsed="false" customFormat="false" customHeight="false" hidden="false" ht="12.1" outlineLevel="0" r="32">
      <c r="A32" s="37" t="n">
        <v>44116</v>
      </c>
      <c r="B32" s="16" t="s">
        <v>220</v>
      </c>
      <c r="C32" s="16" t="s">
        <v>190</v>
      </c>
      <c r="D32" s="16" t="s">
        <v>355</v>
      </c>
      <c r="E32" s="7" t="n">
        <v>20</v>
      </c>
      <c r="F32" s="16" t="s">
        <v>21</v>
      </c>
      <c r="G32" s="6" t="n">
        <v>0.1159</v>
      </c>
      <c r="H32" s="6" t="n">
        <v>330.8</v>
      </c>
      <c r="I32" s="6" t="n">
        <v>4.42</v>
      </c>
      <c r="J32" s="6" t="n">
        <v>23</v>
      </c>
      <c r="K32" s="6" t="n">
        <v>2.3186</v>
      </c>
      <c r="L32" s="6" t="n">
        <v>2.02</v>
      </c>
      <c r="M32" s="6" t="n">
        <v>2.28</v>
      </c>
      <c r="N32" s="6" t="n">
        <v>2.35</v>
      </c>
    </row>
    <row collapsed="false" customFormat="false" customHeight="false" hidden="false" ht="12.1" outlineLevel="0" r="33">
      <c r="A33" s="37" t="n">
        <v>44140</v>
      </c>
      <c r="B33" s="16" t="s">
        <v>220</v>
      </c>
      <c r="C33" s="16" t="s">
        <v>181</v>
      </c>
      <c r="D33" s="16" t="s">
        <v>264</v>
      </c>
      <c r="E33" s="7" t="n">
        <v>10</v>
      </c>
      <c r="F33" s="16" t="s">
        <v>47</v>
      </c>
      <c r="G33" s="6" t="n">
        <v>0.153</v>
      </c>
      <c r="H33" s="6" t="n">
        <v>5.1975</v>
      </c>
      <c r="I33" s="6" t="n">
        <v>5.28</v>
      </c>
      <c r="J33" s="6" t="n">
        <v>0.57</v>
      </c>
      <c r="K33" s="6" t="n">
        <v>1.53</v>
      </c>
      <c r="L33" s="6" t="n">
        <v>0.96</v>
      </c>
      <c r="M33" s="6" t="n">
        <v>1.82</v>
      </c>
      <c r="N33" s="6" t="n">
        <v>1.85</v>
      </c>
    </row>
    <row collapsed="false" customFormat="false" customHeight="false" hidden="false" ht="12.1" outlineLevel="0" r="34">
      <c r="A34" s="37" t="n">
        <v>44140</v>
      </c>
      <c r="B34" s="16" t="s">
        <v>220</v>
      </c>
      <c r="C34" s="16" t="s">
        <v>193</v>
      </c>
      <c r="D34" s="16" t="s">
        <v>296</v>
      </c>
      <c r="E34" s="7" t="n">
        <v>3</v>
      </c>
      <c r="F34" s="16" t="s">
        <v>47</v>
      </c>
      <c r="G34" s="6" t="n">
        <v>0.33</v>
      </c>
      <c r="H34" s="6" t="n">
        <v>45.7</v>
      </c>
      <c r="I34" s="6" t="n">
        <v>48.31</v>
      </c>
      <c r="J34" s="6" t="n">
        <v>0.1</v>
      </c>
      <c r="K34" s="6" t="n">
        <v>0.99</v>
      </c>
      <c r="L34" s="6" t="n">
        <v>0.89</v>
      </c>
      <c r="M34" s="6" t="n">
        <v>0.61</v>
      </c>
      <c r="N34" s="6" t="n">
        <v>0.65</v>
      </c>
    </row>
    <row collapsed="false" customFormat="false" customHeight="false" hidden="false" ht="12.1" outlineLevel="0" r="35">
      <c r="A35" s="37" t="n">
        <v>44141</v>
      </c>
      <c r="B35" s="16" t="s">
        <v>220</v>
      </c>
      <c r="C35" s="16" t="s">
        <v>168</v>
      </c>
      <c r="D35" s="16" t="s">
        <v>251</v>
      </c>
      <c r="E35" s="7" t="n">
        <v>4</v>
      </c>
      <c r="F35" s="16" t="s">
        <v>47</v>
      </c>
      <c r="G35" s="6" t="n">
        <v>0.205</v>
      </c>
      <c r="H35" s="6" t="n">
        <v>119.03</v>
      </c>
      <c r="I35" s="6" t="n">
        <v>68.93</v>
      </c>
      <c r="J35" s="6" t="n">
        <v>0.08</v>
      </c>
      <c r="K35" s="6" t="n">
        <v>0.82</v>
      </c>
      <c r="L35" s="6" t="n">
        <v>0.74</v>
      </c>
      <c r="M35" s="6" t="n">
        <v>0.27</v>
      </c>
      <c r="N35" s="6" t="n">
        <v>0.16</v>
      </c>
    </row>
    <row collapsed="false" customFormat="false" customHeight="false" hidden="false" ht="12.1" outlineLevel="0" r="36">
      <c r="A36" s="37" t="n">
        <v>44146</v>
      </c>
      <c r="B36" s="16" t="s">
        <v>220</v>
      </c>
      <c r="C36" s="16" t="s">
        <v>196</v>
      </c>
      <c r="D36" s="16" t="s">
        <v>300</v>
      </c>
      <c r="E36" s="7" t="n">
        <v>2</v>
      </c>
      <c r="F36" s="16" t="s">
        <v>47</v>
      </c>
      <c r="G36" s="6" t="n">
        <v>0.22</v>
      </c>
      <c r="H36" s="6" t="n">
        <v>35.7998</v>
      </c>
      <c r="I36" s="6" t="n">
        <v>32.57</v>
      </c>
      <c r="J36" s="6" t="n">
        <v>0.04</v>
      </c>
      <c r="K36" s="6" t="n">
        <v>0.44</v>
      </c>
      <c r="L36" s="6" t="n">
        <v>0.4</v>
      </c>
      <c r="M36" s="6" t="n">
        <v>0.61</v>
      </c>
      <c r="N36" s="6" t="n">
        <v>0.56</v>
      </c>
    </row>
    <row collapsed="false" customFormat="false" customHeight="false" hidden="false" ht="12.1" outlineLevel="0" r="37">
      <c r="A37" s="37" t="n">
        <v>44147</v>
      </c>
      <c r="B37" s="16" t="s">
        <v>220</v>
      </c>
      <c r="C37" s="16" t="s">
        <v>196</v>
      </c>
      <c r="D37" s="16" t="s">
        <v>300</v>
      </c>
      <c r="E37" s="7" t="n">
        <v>2</v>
      </c>
      <c r="F37" s="16" t="s">
        <v>47</v>
      </c>
      <c r="G37" s="6" t="n">
        <v>0.22</v>
      </c>
      <c r="H37" s="6" t="n">
        <v>35.76</v>
      </c>
      <c r="I37" s="6" t="n">
        <v>32.57</v>
      </c>
      <c r="J37" s="6" t="n">
        <v>0.04</v>
      </c>
      <c r="K37" s="6" t="n">
        <v>0.44</v>
      </c>
      <c r="L37" s="6" t="n">
        <v>0.4</v>
      </c>
      <c r="M37" s="6" t="n">
        <v>0.61</v>
      </c>
      <c r="N37" s="6" t="n">
        <v>0.56</v>
      </c>
    </row>
    <row collapsed="false" customFormat="false" customHeight="false" hidden="false" ht="12.1" outlineLevel="0" r="38">
      <c r="A38" s="37" t="n">
        <v>44153</v>
      </c>
      <c r="B38" s="16" t="s">
        <v>220</v>
      </c>
      <c r="C38" s="16" t="s">
        <v>179</v>
      </c>
      <c r="D38" s="16" t="s">
        <v>262</v>
      </c>
      <c r="E38" s="7" t="n">
        <v>1</v>
      </c>
      <c r="F38" s="16" t="s">
        <v>47</v>
      </c>
      <c r="G38" s="6" t="n">
        <v>0.56</v>
      </c>
      <c r="H38" s="6" t="n">
        <v>213.9</v>
      </c>
      <c r="I38" s="6" t="n">
        <v>156.52</v>
      </c>
      <c r="J38" s="6" t="n">
        <v>0.06</v>
      </c>
      <c r="K38" s="6" t="n">
        <v>0.56</v>
      </c>
      <c r="L38" s="6" t="n">
        <v>0.5</v>
      </c>
      <c r="M38" s="6" t="n">
        <v>0.32</v>
      </c>
      <c r="N38" s="6" t="n">
        <v>0.23</v>
      </c>
    </row>
  </sheetData>
  <autoFilter ref="A1:N3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8" t="s">
        <v>58</v>
      </c>
      <c r="B1" s="38" t="s">
        <v>218</v>
      </c>
      <c r="C1" s="38" t="s">
        <v>0</v>
      </c>
      <c r="D1" s="38" t="s">
        <v>2</v>
      </c>
      <c r="E1" s="38" t="s">
        <v>7</v>
      </c>
      <c r="F1" s="38" t="s">
        <v>338</v>
      </c>
      <c r="G1" s="38" t="s">
        <v>356</v>
      </c>
      <c r="H1" s="38" t="s">
        <v>267</v>
      </c>
      <c r="I1" s="38" t="s">
        <v>342</v>
      </c>
      <c r="J1" s="38" t="s">
        <v>343</v>
      </c>
    </row>
    <row collapsed="false" customFormat="false" customHeight="false" hidden="false" ht="12.1" outlineLevel="0" r="2">
      <c r="A2" s="39" t="n">
        <v>43879</v>
      </c>
      <c r="B2" s="16" t="s">
        <v>237</v>
      </c>
      <c r="C2" s="16" t="s">
        <v>154</v>
      </c>
      <c r="D2" s="16" t="s">
        <v>357</v>
      </c>
      <c r="E2" s="6" t="n">
        <v>1000</v>
      </c>
      <c r="F2" s="7" t="n">
        <v>65</v>
      </c>
      <c r="G2" s="6" t="n">
        <v>0.5473</v>
      </c>
      <c r="H2" s="6" t="n">
        <v>0</v>
      </c>
      <c r="I2" s="6" t="n">
        <v>35.5733</v>
      </c>
      <c r="J2" s="6" t="n">
        <v>35.57</v>
      </c>
    </row>
    <row collapsed="false" customFormat="false" customHeight="false" hidden="false" ht="12.1" outlineLevel="0" r="3">
      <c r="A3" s="39" t="n">
        <v>43998</v>
      </c>
      <c r="B3" s="16" t="s">
        <v>228</v>
      </c>
      <c r="C3" s="16" t="s">
        <v>156</v>
      </c>
      <c r="D3" s="16" t="s">
        <v>358</v>
      </c>
      <c r="E3" s="6" t="n">
        <v>1000</v>
      </c>
      <c r="F3" s="7" t="n">
        <v>7</v>
      </c>
      <c r="G3" s="6" t="n">
        <v>0.5003</v>
      </c>
      <c r="H3" s="6" t="n">
        <v>0</v>
      </c>
      <c r="I3" s="6" t="n">
        <v>3.5024</v>
      </c>
      <c r="J3" s="6" t="n">
        <v>3.5</v>
      </c>
    </row>
    <row collapsed="false" customFormat="false" customHeight="false" hidden="false" ht="12.1" outlineLevel="0" r="4">
      <c r="A4" s="39" t="n">
        <v>44061</v>
      </c>
      <c r="B4" s="16" t="s">
        <v>228</v>
      </c>
      <c r="C4" s="16" t="s">
        <v>154</v>
      </c>
      <c r="D4" s="16" t="s">
        <v>357</v>
      </c>
      <c r="E4" s="6" t="n">
        <v>1000</v>
      </c>
      <c r="F4" s="7" t="n">
        <v>188</v>
      </c>
      <c r="G4" s="6" t="n">
        <v>0.4753</v>
      </c>
      <c r="H4" s="6" t="n">
        <v>0</v>
      </c>
      <c r="I4" s="6" t="n">
        <v>89.3506</v>
      </c>
      <c r="J4" s="6" t="n">
        <v>89.35</v>
      </c>
    </row>
    <row collapsed="false" customFormat="false" customHeight="false" hidden="false" ht="12.1" outlineLevel="0" r="5">
      <c r="A5" s="39"/>
      <c r="B5" s="16"/>
      <c r="C5" s="16"/>
      <c r="D5" s="16"/>
      <c r="E5" s="6"/>
      <c r="F5" s="7"/>
      <c r="G5" s="6"/>
      <c r="H5" s="6"/>
      <c r="I5" s="6"/>
      <c r="J5" s="6"/>
    </row>
    <row collapsed="false" customFormat="false" customHeight="false" hidden="false" ht="12.1" outlineLevel="0" r="6">
      <c r="A6" s="39" t="n">
        <v>43698</v>
      </c>
      <c r="B6" s="16" t="s">
        <v>228</v>
      </c>
      <c r="C6" s="16" t="s">
        <v>154</v>
      </c>
      <c r="D6" s="16" t="s">
        <v>357</v>
      </c>
      <c r="E6" s="6" t="n">
        <v>1000</v>
      </c>
      <c r="F6" s="7" t="n">
        <v>54</v>
      </c>
      <c r="G6" s="6" t="n">
        <v>0.5226</v>
      </c>
      <c r="H6" s="6" t="n">
        <v>0</v>
      </c>
      <c r="I6" s="6" t="n">
        <v>28.2193</v>
      </c>
      <c r="J6" s="6" t="n">
        <v>28.22</v>
      </c>
    </row>
    <row collapsed="false" customFormat="false" customHeight="false" hidden="false" ht="12.1" outlineLevel="0" r="7">
      <c r="A7" s="39" t="n">
        <v>43816</v>
      </c>
      <c r="B7" s="16" t="s">
        <v>228</v>
      </c>
      <c r="C7" s="16" t="s">
        <v>156</v>
      </c>
      <c r="D7" s="16" t="s">
        <v>358</v>
      </c>
      <c r="E7" s="6" t="n">
        <v>1000</v>
      </c>
      <c r="F7" s="7" t="n">
        <v>7</v>
      </c>
      <c r="G7" s="6" t="n">
        <v>0.5581</v>
      </c>
      <c r="H7" s="6" t="n">
        <v>0</v>
      </c>
      <c r="I7" s="6" t="n">
        <v>3.9068</v>
      </c>
      <c r="J7" s="6" t="n">
        <v>3.91</v>
      </c>
    </row>
    <row collapsed="false" customFormat="false" customHeight="false" hidden="false" ht="12.1" outlineLevel="0" r="8">
      <c r="A8" s="39" t="n">
        <v>43879</v>
      </c>
      <c r="B8" s="16" t="s">
        <v>228</v>
      </c>
      <c r="C8" s="16" t="s">
        <v>154</v>
      </c>
      <c r="D8" s="16" t="s">
        <v>357</v>
      </c>
      <c r="E8" s="6" t="n">
        <v>1000</v>
      </c>
      <c r="F8" s="7" t="n">
        <v>123</v>
      </c>
      <c r="G8" s="6" t="n">
        <v>0.5473</v>
      </c>
      <c r="H8" s="6" t="n">
        <v>0</v>
      </c>
      <c r="I8" s="6" t="n">
        <v>67.3156</v>
      </c>
      <c r="J8" s="6" t="n">
        <v>67.32</v>
      </c>
    </row>
  </sheetData>
  <autoFilter ref="A1:J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5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58</v>
      </c>
      <c r="B1" s="38" t="s">
        <v>218</v>
      </c>
      <c r="C1" s="38" t="s">
        <v>0</v>
      </c>
      <c r="D1" s="38" t="s">
        <v>2</v>
      </c>
      <c r="E1" s="38" t="s">
        <v>338</v>
      </c>
      <c r="F1" s="38" t="s">
        <v>359</v>
      </c>
      <c r="G1" s="38" t="s">
        <v>360</v>
      </c>
      <c r="H1" s="38" t="s">
        <v>62</v>
      </c>
      <c r="I1" s="38" t="s">
        <v>361</v>
      </c>
      <c r="J1" s="38" t="s">
        <v>362</v>
      </c>
      <c r="K1" s="38" t="s">
        <v>363</v>
      </c>
      <c r="L1" s="38" t="s">
        <v>364</v>
      </c>
      <c r="M1" s="38" t="s">
        <v>365</v>
      </c>
      <c r="N1" s="38" t="s">
        <v>366</v>
      </c>
      <c r="O1" s="38" t="s">
        <v>367</v>
      </c>
    </row>
    <row collapsed="false" customFormat="false" customHeight="false" hidden="false" ht="12.1" outlineLevel="0" r="2">
      <c r="A2" s="40" t="n">
        <v>44536</v>
      </c>
      <c r="B2" s="16" t="s">
        <v>220</v>
      </c>
      <c r="C2" s="16" t="s">
        <v>18</v>
      </c>
      <c r="D2" s="16" t="s">
        <v>20</v>
      </c>
      <c r="E2" s="17" t="n">
        <v>32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1678</v>
      </c>
      <c r="J2" s="17" t="n">
        <v>0.83138002999623</v>
      </c>
      <c r="K2" s="6" t="s">
        <f>=Портфель!G2*Портфель!$R$13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0" t="n">
        <v>44543</v>
      </c>
      <c r="B3" s="16" t="s">
        <v>220</v>
      </c>
      <c r="C3" s="16" t="s">
        <v>18</v>
      </c>
      <c r="D3" s="16" t="s">
        <v>20</v>
      </c>
      <c r="E3" s="17" t="n">
        <v>24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1671</v>
      </c>
      <c r="J3" s="17" t="n">
        <v>0.86215914756833</v>
      </c>
      <c r="K3" s="6" t="s">
        <f>=Портфель!G2*Портфель!$R$13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0" t="n">
        <v>44550</v>
      </c>
      <c r="B4" s="16" t="s">
        <v>220</v>
      </c>
      <c r="C4" s="16" t="s">
        <v>18</v>
      </c>
      <c r="D4" s="16" t="s">
        <v>20</v>
      </c>
      <c r="E4" s="17" t="n">
        <v>46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1664</v>
      </c>
      <c r="J4" s="17" t="n">
        <v>0.83917943649796</v>
      </c>
      <c r="K4" s="6" t="s">
        <f>=Портфель!G2*Портфель!$R$13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0" t="n">
        <v>44557</v>
      </c>
      <c r="B5" s="16" t="s">
        <v>220</v>
      </c>
      <c r="C5" s="16" t="s">
        <v>18</v>
      </c>
      <c r="D5" s="16" t="s">
        <v>20</v>
      </c>
      <c r="E5" s="17" t="n">
        <v>32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1657</v>
      </c>
      <c r="J5" s="17" t="n">
        <v>0.8651535211768</v>
      </c>
      <c r="K5" s="6" t="s">
        <f>=Портфель!G2*Портфель!$R$13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0" t="n">
        <v>44566</v>
      </c>
      <c r="B6" s="16" t="s">
        <v>220</v>
      </c>
      <c r="C6" s="16" t="s">
        <v>18</v>
      </c>
      <c r="D6" s="16" t="s">
        <v>20</v>
      </c>
      <c r="E6" s="17" t="n">
        <v>30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1647</v>
      </c>
      <c r="J6" s="17" t="n">
        <v>0.89334155308425</v>
      </c>
      <c r="K6" s="6" t="s">
        <f>=Портфель!G2*Портфель!$R$13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0" t="n">
        <v>44571</v>
      </c>
      <c r="B7" s="16" t="s">
        <v>220</v>
      </c>
      <c r="C7" s="16" t="s">
        <v>18</v>
      </c>
      <c r="D7" s="16" t="s">
        <v>20</v>
      </c>
      <c r="E7" s="17" t="n">
        <v>420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1643</v>
      </c>
      <c r="J7" s="17" t="n">
        <v>0.8607307937995</v>
      </c>
      <c r="K7" s="6" t="s">
        <f>=Портфель!G2*Портфель!$R$13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0" t="n">
        <v>44580</v>
      </c>
      <c r="B8" s="16" t="s">
        <v>220</v>
      </c>
      <c r="C8" s="16" t="s">
        <v>18</v>
      </c>
      <c r="D8" s="16" t="s">
        <v>20</v>
      </c>
      <c r="E8" s="17" t="n">
        <v>30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1634</v>
      </c>
      <c r="J8" s="17" t="n">
        <v>0.83396760145342</v>
      </c>
      <c r="K8" s="6" t="s">
        <f>=Портфель!G2*Портфель!$R$13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0" t="n">
        <v>44586</v>
      </c>
      <c r="B9" s="16" t="s">
        <v>220</v>
      </c>
      <c r="C9" s="16" t="s">
        <v>18</v>
      </c>
      <c r="D9" s="16" t="s">
        <v>20</v>
      </c>
      <c r="E9" s="17" t="n">
        <v>32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1628</v>
      </c>
      <c r="J9" s="17" t="n">
        <v>0.80380443844689</v>
      </c>
      <c r="K9" s="6" t="s">
        <f>=Портфель!G2*Портфель!$R$13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0" t="n">
        <v>44616</v>
      </c>
      <c r="B10" s="16" t="s">
        <v>220</v>
      </c>
      <c r="C10" s="16" t="s">
        <v>18</v>
      </c>
      <c r="D10" s="16" t="s">
        <v>20</v>
      </c>
      <c r="E10" s="17" t="n">
        <v>210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1598</v>
      </c>
      <c r="J10" s="17" t="n">
        <v>0.70036879279425</v>
      </c>
      <c r="K10" s="6" t="s">
        <f>=Портфель!G2*Портфель!$R$13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0" t="n">
        <v>44159</v>
      </c>
      <c r="B11" s="16" t="s">
        <v>228</v>
      </c>
      <c r="C11" s="16" t="s">
        <v>18</v>
      </c>
      <c r="D11" s="16" t="s">
        <v>20</v>
      </c>
      <c r="E11" s="17" t="n">
        <v>2500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2055</v>
      </c>
      <c r="J11" s="17" t="n">
        <v>0.66241541710665</v>
      </c>
      <c r="K11" s="6" t="s">
        <f>=Портфель!G2*Портфель!$R$13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0" t="n">
        <v>44160</v>
      </c>
      <c r="B12" s="16" t="s">
        <v>228</v>
      </c>
      <c r="C12" s="16" t="s">
        <v>18</v>
      </c>
      <c r="D12" s="16" t="s">
        <v>20</v>
      </c>
      <c r="E12" s="17" t="n">
        <v>2300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2054</v>
      </c>
      <c r="J12" s="17" t="n">
        <v>0.66475110506993</v>
      </c>
      <c r="K12" s="6" t="s">
        <f>=Портфель!G2*Портфель!$R$13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0" t="n">
        <v>44279</v>
      </c>
      <c r="B13" s="16" t="s">
        <v>228</v>
      </c>
      <c r="C13" s="16" t="s">
        <v>18</v>
      </c>
      <c r="D13" s="16" t="s">
        <v>20</v>
      </c>
      <c r="E13" s="17" t="n">
        <v>300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1935</v>
      </c>
      <c r="J13" s="17" t="n">
        <v>0.72755429049145</v>
      </c>
      <c r="K13" s="6" t="s">
        <f>=Портфель!G2*Портфель!$R$13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0" t="n">
        <v>44287</v>
      </c>
      <c r="B14" s="16" t="s">
        <v>228</v>
      </c>
      <c r="C14" s="16" t="s">
        <v>18</v>
      </c>
      <c r="D14" s="16" t="s">
        <v>20</v>
      </c>
      <c r="E14" s="17" t="n">
        <v>500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1927</v>
      </c>
      <c r="J14" s="17" t="n">
        <v>0.73492549310988</v>
      </c>
      <c r="K14" s="6" t="s">
        <f>=Портфель!G2*Портфель!$R$13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0" t="n">
        <v>44522</v>
      </c>
      <c r="B15" s="16" t="s">
        <v>228</v>
      </c>
      <c r="C15" s="16" t="s">
        <v>18</v>
      </c>
      <c r="D15" s="16" t="s">
        <v>20</v>
      </c>
      <c r="E15" s="17" t="n">
        <v>229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1692</v>
      </c>
      <c r="J15" s="17" t="n">
        <v>0.88566077216604</v>
      </c>
      <c r="K15" s="6" t="s">
        <f>=Портфель!G2*Портфель!$R$13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0" t="n">
        <v>44158</v>
      </c>
      <c r="B16" s="16" t="s">
        <v>237</v>
      </c>
      <c r="C16" s="16" t="s">
        <v>18</v>
      </c>
      <c r="D16" s="16" t="s">
        <v>20</v>
      </c>
      <c r="E16" s="17" t="n">
        <v>2000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2056</v>
      </c>
      <c r="J16" s="17" t="n">
        <v>0.65653541546072</v>
      </c>
      <c r="K16" s="6" t="s">
        <f>=Портфель!G2*Портфель!$R$13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0" t="n">
        <v>44160</v>
      </c>
      <c r="B17" s="16" t="s">
        <v>237</v>
      </c>
      <c r="C17" s="16" t="s">
        <v>18</v>
      </c>
      <c r="D17" s="16" t="s">
        <v>20</v>
      </c>
      <c r="E17" s="17" t="n">
        <v>500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2054</v>
      </c>
      <c r="J17" s="17" t="n">
        <v>0.66365607679787</v>
      </c>
      <c r="K17" s="6" t="s">
        <f>=Портфель!G2*Портфель!$R$13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0" t="n">
        <v>44406</v>
      </c>
      <c r="B18" s="16" t="s">
        <v>237</v>
      </c>
      <c r="C18" s="16" t="s">
        <v>18</v>
      </c>
      <c r="D18" s="16" t="s">
        <v>20</v>
      </c>
      <c r="E18" s="17" t="n">
        <v>100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1808</v>
      </c>
      <c r="J18" s="17" t="n">
        <v>0.80949016965363</v>
      </c>
      <c r="K18" s="6" t="s">
        <f>=Портфель!G2*Портфель!$R$13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0" t="n">
        <v>44522</v>
      </c>
      <c r="B19" s="16" t="s">
        <v>237</v>
      </c>
      <c r="C19" s="16" t="s">
        <v>18</v>
      </c>
      <c r="D19" s="16" t="s">
        <v>20</v>
      </c>
      <c r="E19" s="17" t="n">
        <v>132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1692</v>
      </c>
      <c r="J19" s="17" t="n">
        <v>0.88871888603066</v>
      </c>
      <c r="K19" s="6" t="s">
        <f>=Портфель!G2*Портфель!$R$13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0" t="n">
        <v>44159</v>
      </c>
      <c r="B20" s="16" t="s">
        <v>228</v>
      </c>
      <c r="C20" s="16" t="s">
        <v>25</v>
      </c>
      <c r="D20" s="16" t="s">
        <v>26</v>
      </c>
      <c r="E20" s="17" t="n">
        <v>10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2055</v>
      </c>
      <c r="J20" s="17" t="n">
        <v>121.34684530095</v>
      </c>
      <c r="K20" s="6" t="s">
        <f>=Портфель!G3*Портфель!$R$13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0" t="n">
        <v>44160</v>
      </c>
      <c r="B21" s="16" t="s">
        <v>228</v>
      </c>
      <c r="C21" s="16" t="s">
        <v>25</v>
      </c>
      <c r="D21" s="16" t="s">
        <v>26</v>
      </c>
      <c r="E21" s="17" t="n">
        <v>8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2054</v>
      </c>
      <c r="J21" s="17" t="n">
        <v>122.48682971354</v>
      </c>
      <c r="K21" s="6" t="s">
        <f>=Портфель!G3*Портфель!$R$13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0" t="n">
        <v>44522</v>
      </c>
      <c r="B22" s="16" t="s">
        <v>228</v>
      </c>
      <c r="C22" s="16" t="s">
        <v>25</v>
      </c>
      <c r="D22" s="16" t="s">
        <v>26</v>
      </c>
      <c r="E22" s="17" t="n">
        <v>3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1692</v>
      </c>
      <c r="J22" s="17" t="n">
        <v>173.78625476498</v>
      </c>
      <c r="K22" s="6" t="s">
        <f>=Портфель!G3*Портфель!$R$13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0" t="n">
        <v>44158</v>
      </c>
      <c r="B23" s="16" t="s">
        <v>237</v>
      </c>
      <c r="C23" s="16" t="s">
        <v>25</v>
      </c>
      <c r="D23" s="16" t="s">
        <v>26</v>
      </c>
      <c r="E23" s="17" t="n">
        <v>10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2056</v>
      </c>
      <c r="J23" s="17" t="n">
        <v>121.38068989107</v>
      </c>
      <c r="K23" s="6" t="s">
        <f>=Портфель!G3*Портфель!$R$13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0" t="n">
        <v>44161</v>
      </c>
      <c r="B24" s="16" t="s">
        <v>237</v>
      </c>
      <c r="C24" s="16" t="s">
        <v>25</v>
      </c>
      <c r="D24" s="16" t="s">
        <v>26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2053</v>
      </c>
      <c r="J24" s="17" t="n">
        <v>123.30882557534</v>
      </c>
      <c r="K24" s="6" t="s">
        <f>=Портфель!G3*Портфель!$R$13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0" t="n">
        <v>44159</v>
      </c>
      <c r="B25" s="16" t="s">
        <v>228</v>
      </c>
      <c r="C25" s="16" t="s">
        <v>30</v>
      </c>
      <c r="D25" s="16" t="s">
        <v>31</v>
      </c>
      <c r="E25" s="17" t="n">
        <v>1000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2055</v>
      </c>
      <c r="J25" s="17" t="n">
        <v>0.35533698521647</v>
      </c>
      <c r="K25" s="6" t="s">
        <f>=Портфель!G4*Портфель!$R$13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0" t="n">
        <v>44160</v>
      </c>
      <c r="B26" s="16" t="s">
        <v>228</v>
      </c>
      <c r="C26" s="16" t="s">
        <v>30</v>
      </c>
      <c r="D26" s="16" t="s">
        <v>31</v>
      </c>
      <c r="E26" s="17" t="n">
        <v>900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2054</v>
      </c>
      <c r="J26" s="17" t="n">
        <v>0.3551690571473</v>
      </c>
      <c r="K26" s="6" t="s">
        <f>=Портфель!G4*Портфель!$R$13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0" t="n">
        <v>44279</v>
      </c>
      <c r="B27" s="16" t="s">
        <v>228</v>
      </c>
      <c r="C27" s="16" t="s">
        <v>30</v>
      </c>
      <c r="D27" s="16" t="s">
        <v>31</v>
      </c>
      <c r="E27" s="17" t="n">
        <v>100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1935</v>
      </c>
      <c r="J27" s="17" t="n">
        <v>0.39344997578243</v>
      </c>
      <c r="K27" s="6" t="s">
        <f>=Портфель!G4*Портфель!$R$13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0" t="n">
        <v>44406</v>
      </c>
      <c r="B28" s="16" t="s">
        <v>228</v>
      </c>
      <c r="C28" s="16" t="s">
        <v>30</v>
      </c>
      <c r="D28" s="16" t="s">
        <v>31</v>
      </c>
      <c r="E28" s="17" t="n">
        <v>600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1808</v>
      </c>
      <c r="J28" s="17" t="n">
        <v>0.42040444439614</v>
      </c>
      <c r="K28" s="6" t="s">
        <f>=Портфель!G4*Портфель!$R$13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0" t="n">
        <v>44407</v>
      </c>
      <c r="B29" s="16" t="s">
        <v>228</v>
      </c>
      <c r="C29" s="16" t="s">
        <v>30</v>
      </c>
      <c r="D29" s="16" t="s">
        <v>31</v>
      </c>
      <c r="E29" s="17" t="n">
        <v>100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1807</v>
      </c>
      <c r="J29" s="17" t="n">
        <v>0.42116725690801</v>
      </c>
      <c r="K29" s="6" t="s">
        <f>=Портфель!G4*Портфель!$R$13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0" t="n">
        <v>44522</v>
      </c>
      <c r="B30" s="16" t="s">
        <v>228</v>
      </c>
      <c r="C30" s="16" t="s">
        <v>30</v>
      </c>
      <c r="D30" s="16" t="s">
        <v>31</v>
      </c>
      <c r="E30" s="17" t="n">
        <v>716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1692</v>
      </c>
      <c r="J30" s="17" t="n">
        <v>0.41945777646557</v>
      </c>
      <c r="K30" s="6" t="s">
        <f>=Портфель!G4*Портфель!$R$13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0" t="n">
        <v>44158</v>
      </c>
      <c r="B31" s="16" t="s">
        <v>237</v>
      </c>
      <c r="C31" s="16" t="s">
        <v>30</v>
      </c>
      <c r="D31" s="16" t="s">
        <v>31</v>
      </c>
      <c r="E31" s="17" t="n">
        <v>1000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2056</v>
      </c>
      <c r="J31" s="17" t="n">
        <v>0.35209611640267</v>
      </c>
      <c r="K31" s="6" t="s">
        <f>=Портфель!G4*Портфель!$R$13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0" t="n">
        <v>44160</v>
      </c>
      <c r="B32" s="16" t="s">
        <v>237</v>
      </c>
      <c r="C32" s="16" t="s">
        <v>30</v>
      </c>
      <c r="D32" s="16" t="s">
        <v>31</v>
      </c>
      <c r="E32" s="17" t="n">
        <v>1000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2054</v>
      </c>
      <c r="J32" s="17" t="n">
        <v>0.35472890445904</v>
      </c>
      <c r="K32" s="6" t="s">
        <f>=Портфель!G4*Портфель!$R$13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0" t="n">
        <v>44308</v>
      </c>
      <c r="B33" s="16" t="s">
        <v>237</v>
      </c>
      <c r="C33" s="16" t="s">
        <v>30</v>
      </c>
      <c r="D33" s="16" t="s">
        <v>31</v>
      </c>
      <c r="E33" s="17" t="n">
        <v>400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1906</v>
      </c>
      <c r="J33" s="17" t="n">
        <v>0.41222380167613</v>
      </c>
      <c r="K33" s="6" t="s">
        <f>=Портфель!G4*Портфель!$R$13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0" t="n">
        <v>44159</v>
      </c>
      <c r="B34" s="16" t="s">
        <v>228</v>
      </c>
      <c r="C34" s="16" t="s">
        <v>35</v>
      </c>
      <c r="D34" s="16" t="s">
        <v>36</v>
      </c>
      <c r="E34" s="17" t="n">
        <v>5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2055</v>
      </c>
      <c r="J34" s="17" t="n">
        <v>55.08020063358</v>
      </c>
      <c r="K34" s="6" t="s">
        <f>=Портфель!G5*Портфель!$R$13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0" t="n">
        <v>44160</v>
      </c>
      <c r="B35" s="16" t="s">
        <v>228</v>
      </c>
      <c r="C35" s="16" t="s">
        <v>35</v>
      </c>
      <c r="D35" s="16" t="s">
        <v>36</v>
      </c>
      <c r="E35" s="17" t="n">
        <v>1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2053</v>
      </c>
      <c r="J35" s="17" t="n">
        <v>54.07058798701</v>
      </c>
      <c r="K35" s="6" t="s">
        <f>=Портфель!G5*Портфель!$R$13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0" t="n">
        <v>44279</v>
      </c>
      <c r="B36" s="16" t="s">
        <v>228</v>
      </c>
      <c r="C36" s="16" t="s">
        <v>35</v>
      </c>
      <c r="D36" s="16" t="s">
        <v>36</v>
      </c>
      <c r="E36" s="17" t="n">
        <v>3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1935</v>
      </c>
      <c r="J36" s="17" t="n">
        <v>55.183909800045</v>
      </c>
      <c r="K36" s="6" t="s">
        <f>=Портфель!G5*Портфель!$R$13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0" t="n">
        <v>44308</v>
      </c>
      <c r="B37" s="16" t="s">
        <v>228</v>
      </c>
      <c r="C37" s="16" t="s">
        <v>35</v>
      </c>
      <c r="D37" s="16" t="s">
        <v>36</v>
      </c>
      <c r="E37" s="17" t="n">
        <v>7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1906</v>
      </c>
      <c r="J37" s="17" t="n">
        <v>53.498818942884</v>
      </c>
      <c r="K37" s="6" t="s">
        <f>=Портфель!G5*Портфель!$R$13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0" t="n">
        <v>44406</v>
      </c>
      <c r="B38" s="16" t="s">
        <v>228</v>
      </c>
      <c r="C38" s="16" t="s">
        <v>35</v>
      </c>
      <c r="D38" s="16" t="s">
        <v>36</v>
      </c>
      <c r="E38" s="17" t="n">
        <v>10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1808</v>
      </c>
      <c r="J38" s="17" t="n">
        <v>46.584307854496</v>
      </c>
      <c r="K38" s="6" t="s">
        <f>=Портфель!G5*Портфель!$R$13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0" t="n">
        <v>44407</v>
      </c>
      <c r="B39" s="16" t="s">
        <v>228</v>
      </c>
      <c r="C39" s="16" t="s">
        <v>35</v>
      </c>
      <c r="D39" s="16" t="s">
        <v>36</v>
      </c>
      <c r="E39" s="17" t="n">
        <v>2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1807</v>
      </c>
      <c r="J39" s="17" t="n">
        <v>45.083098329836</v>
      </c>
      <c r="K39" s="6" t="s">
        <f>=Портфель!G5*Портфель!$R$13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0" t="n">
        <v>44522</v>
      </c>
      <c r="B40" s="16" t="s">
        <v>228</v>
      </c>
      <c r="C40" s="16" t="s">
        <v>35</v>
      </c>
      <c r="D40" s="16" t="s">
        <v>36</v>
      </c>
      <c r="E40" s="17" t="n">
        <v>7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1692</v>
      </c>
      <c r="J40" s="17" t="n">
        <v>44.207421526121</v>
      </c>
      <c r="K40" s="6" t="s">
        <f>=Портфель!G5*Портфель!$R$13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0" t="n">
        <v>44158</v>
      </c>
      <c r="B41" s="16" t="s">
        <v>237</v>
      </c>
      <c r="C41" s="16" t="s">
        <v>35</v>
      </c>
      <c r="D41" s="16" t="s">
        <v>36</v>
      </c>
      <c r="E41" s="17" t="n">
        <v>5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2056</v>
      </c>
      <c r="J41" s="17" t="n">
        <v>54.028890175235</v>
      </c>
      <c r="K41" s="6" t="s">
        <f>=Портфель!G5*Портфель!$R$13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0" t="n">
        <v>44160</v>
      </c>
      <c r="B42" s="16" t="s">
        <v>237</v>
      </c>
      <c r="C42" s="16" t="s">
        <v>35</v>
      </c>
      <c r="D42" s="16" t="s">
        <v>36</v>
      </c>
      <c r="E42" s="17" t="n">
        <v>14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2054</v>
      </c>
      <c r="J42" s="17" t="n">
        <v>54.258188490645</v>
      </c>
      <c r="K42" s="6" t="s">
        <f>=Портфель!G5*Портфель!$R$13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0" t="n">
        <v>44161</v>
      </c>
      <c r="B43" s="16" t="s">
        <v>237</v>
      </c>
      <c r="C43" s="16" t="s">
        <v>35</v>
      </c>
      <c r="D43" s="16" t="s">
        <v>36</v>
      </c>
      <c r="E43" s="17" t="n">
        <v>1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2053</v>
      </c>
      <c r="J43" s="17" t="n">
        <v>55.21042708158</v>
      </c>
      <c r="K43" s="6" t="s">
        <f>=Портфель!G5*Портфель!$R$13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0" t="n">
        <v>44522</v>
      </c>
      <c r="B44" s="16" t="s">
        <v>237</v>
      </c>
      <c r="C44" s="16" t="s">
        <v>35</v>
      </c>
      <c r="D44" s="16" t="s">
        <v>36</v>
      </c>
      <c r="E44" s="17" t="n">
        <v>1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1692</v>
      </c>
      <c r="J44" s="17" t="n">
        <v>44.415399860091</v>
      </c>
      <c r="K44" s="6" t="s">
        <f>=Портфель!G5*Портфель!$R$13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0" t="n">
        <v>44159</v>
      </c>
      <c r="B45" s="16" t="s">
        <v>228</v>
      </c>
      <c r="C45" s="16" t="s">
        <v>39</v>
      </c>
      <c r="D45" s="16" t="s">
        <v>40</v>
      </c>
      <c r="E45" s="17" t="n">
        <v>1000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2055</v>
      </c>
      <c r="J45" s="17" t="n">
        <v>0.19731401795143</v>
      </c>
      <c r="K45" s="6" t="s">
        <f>=Портфель!G6*Портфель!$R$13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0" t="n">
        <v>44308</v>
      </c>
      <c r="B46" s="16" t="s">
        <v>228</v>
      </c>
      <c r="C46" s="16" t="s">
        <v>39</v>
      </c>
      <c r="D46" s="16" t="s">
        <v>40</v>
      </c>
      <c r="E46" s="17" t="n">
        <v>100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1906</v>
      </c>
      <c r="J46" s="17" t="n">
        <v>0.22759366725766</v>
      </c>
      <c r="K46" s="6" t="s">
        <f>=Портфель!G6*Портфель!$R$13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0" t="n">
        <v>44406</v>
      </c>
      <c r="B47" s="16" t="s">
        <v>228</v>
      </c>
      <c r="C47" s="16" t="s">
        <v>39</v>
      </c>
      <c r="D47" s="16" t="s">
        <v>40</v>
      </c>
      <c r="E47" s="17" t="n">
        <v>28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1808</v>
      </c>
      <c r="J47" s="17" t="n">
        <v>0.26017366712365</v>
      </c>
      <c r="K47" s="6" t="s">
        <f>=Портфель!G6*Портфель!$R$13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0" t="n">
        <v>44407</v>
      </c>
      <c r="B48" s="16" t="s">
        <v>228</v>
      </c>
      <c r="C48" s="16" t="s">
        <v>39</v>
      </c>
      <c r="D48" s="16" t="s">
        <v>40</v>
      </c>
      <c r="E48" s="17" t="n">
        <v>93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1807</v>
      </c>
      <c r="J48" s="17" t="n">
        <v>0.26032851831793</v>
      </c>
      <c r="K48" s="6" t="s">
        <f>=Портфель!G6*Портфель!$R$13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0" t="n">
        <v>44522</v>
      </c>
      <c r="B49" s="16" t="s">
        <v>228</v>
      </c>
      <c r="C49" s="16" t="s">
        <v>39</v>
      </c>
      <c r="D49" s="16" t="s">
        <v>40</v>
      </c>
      <c r="E49" s="17" t="n">
        <v>749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1692</v>
      </c>
      <c r="J49" s="17" t="n">
        <v>0.27174888090021</v>
      </c>
      <c r="K49" s="6" t="s">
        <f>=Портфель!G6*Портфель!$R$13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0" t="n">
        <v>44159</v>
      </c>
      <c r="B50" s="16" t="s">
        <v>237</v>
      </c>
      <c r="C50" s="16" t="s">
        <v>39</v>
      </c>
      <c r="D50" s="16" t="s">
        <v>40</v>
      </c>
      <c r="E50" s="17" t="n">
        <v>1000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2055</v>
      </c>
      <c r="J50" s="17" t="n">
        <v>0.19661180042239</v>
      </c>
      <c r="K50" s="6" t="s">
        <f>=Портфель!G6*Портфель!$R$13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0" t="n">
        <v>44160</v>
      </c>
      <c r="B51" s="16" t="s">
        <v>237</v>
      </c>
      <c r="C51" s="16" t="s">
        <v>39</v>
      </c>
      <c r="D51" s="16" t="s">
        <v>40</v>
      </c>
      <c r="E51" s="17" t="n">
        <v>1500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2054</v>
      </c>
      <c r="J51" s="17" t="n">
        <v>0.1998403122002</v>
      </c>
      <c r="K51" s="6" t="s">
        <f>=Портфель!G6*Портфель!$R$13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0" t="n">
        <v>44161</v>
      </c>
      <c r="B52" s="16" t="s">
        <v>237</v>
      </c>
      <c r="C52" s="16" t="s">
        <v>39</v>
      </c>
      <c r="D52" s="16" t="s">
        <v>40</v>
      </c>
      <c r="E52" s="17" t="n">
        <v>3400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2053</v>
      </c>
      <c r="J52" s="17" t="n">
        <v>0.20107286164011</v>
      </c>
      <c r="K52" s="6" t="s">
        <f>=Портфель!G6*Портфель!$R$13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0" t="n">
        <v>44162</v>
      </c>
      <c r="B53" s="16" t="s">
        <v>237</v>
      </c>
      <c r="C53" s="16" t="s">
        <v>39</v>
      </c>
      <c r="D53" s="16" t="s">
        <v>40</v>
      </c>
      <c r="E53" s="17" t="n">
        <v>100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2052</v>
      </c>
      <c r="J53" s="17" t="n">
        <v>0.20165854227467</v>
      </c>
      <c r="K53" s="6" t="s">
        <f>=Портфель!G6*Портфель!$R$13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0" t="n">
        <v>44308</v>
      </c>
      <c r="B54" s="16" t="s">
        <v>237</v>
      </c>
      <c r="C54" s="16" t="s">
        <v>39</v>
      </c>
      <c r="D54" s="16" t="s">
        <v>40</v>
      </c>
      <c r="E54" s="17" t="n">
        <v>1000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1906</v>
      </c>
      <c r="J54" s="17" t="n">
        <v>0.22763792668036</v>
      </c>
      <c r="K54" s="6" t="s">
        <f>=Портфель!G6*Портфель!$R$13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0"/>
      <c r="B55" s="16"/>
      <c r="C55" s="16"/>
      <c r="D55" s="16"/>
      <c r="E55" s="17"/>
      <c r="F55" s="7"/>
      <c r="G55" s="17"/>
      <c r="H55" s="16"/>
      <c r="I55" s="7"/>
      <c r="J55" s="17"/>
      <c r="K55" s="4" t="s">
        <v>52</v>
      </c>
      <c r="L55" s="8" t="s">
        <f>=SUBTOTAL(109,L2:L54)</f>
      </c>
      <c r="M55" s="8" t="s">
        <f>=SUBTOTAL(109,M2:M54)</f>
      </c>
      <c r="N55" s="8" t="s">
        <f>=MAX(0,M55*0.13)</f>
      </c>
    </row>
  </sheetData>
  <autoFilter ref="A1:O5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2026-07-10T19:59:03.00Z</dcterms:created>
  <dc:creator>izi-invest.ru</dc:creator>
  <cp:revision>0</cp:revision>
</cp:coreProperties>
</file>