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<sst xmlns="http://schemas.openxmlformats.org/spreadsheetml/2006/main" count="842" uniqueCount="186">
  <si>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</si>
  <si>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</si>
  <si>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</si>
  <si>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</si>
  <si>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</si>
  <si>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</si>
  <si>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</si>
  <si>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</si>
  <si>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</si>
  <si>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</si>
  <si>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</si>
  <si>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</si>
  <si>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</si>
  <si>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</si>
  <si>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</si>
  <si>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</si>
  <si>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RL</t>
  </si>
  <si>
    <t>share</t>
  </si>
  <si>
    <t>Ralph Lauren Corporation Common Stock</t>
  </si>
  <si>
    <t>USD</t>
  </si>
  <si>
    <t>AMD</t>
  </si>
  <si>
    <t>PG</t>
  </si>
  <si>
    <t>Procter &amp; Gamble Company (The) Common Stock</t>
  </si>
  <si>
    <t>BYN</t>
  </si>
  <si>
    <t>FIXP</t>
  </si>
  <si>
    <t>FIXP-гдр</t>
  </si>
  <si>
    <t>RUR</t>
  </si>
  <si>
    <t>CAD</t>
  </si>
  <si>
    <t>Сумма по акциям:</t>
  </si>
  <si>
    <t>CHF</t>
  </si>
  <si>
    <t>FXKZ</t>
  </si>
  <si>
    <t>etf</t>
  </si>
  <si>
    <t>FXKZ ETF</t>
  </si>
  <si>
    <t>CNY</t>
  </si>
  <si>
    <t>FXWO</t>
  </si>
  <si>
    <t>FXWO ETF</t>
  </si>
  <si>
    <t>EUR</t>
  </si>
  <si>
    <t>OBLG</t>
  </si>
  <si>
    <t>OBLG ETF</t>
  </si>
  <si>
    <t>GBP</t>
  </si>
  <si>
    <t>FXUS</t>
  </si>
  <si>
    <t>FXUS ETF</t>
  </si>
  <si>
    <t>GLD</t>
  </si>
  <si>
    <t>FXCN</t>
  </si>
  <si>
    <t>FXCN ETF</t>
  </si>
  <si>
    <t>HKD</t>
  </si>
  <si>
    <t>FXRU</t>
  </si>
  <si>
    <t>FXRU ETF</t>
  </si>
  <si>
    <t>JPY</t>
  </si>
  <si>
    <t>FXMM</t>
  </si>
  <si>
    <t>FXMM ETF</t>
  </si>
  <si>
    <t>KZT</t>
  </si>
  <si>
    <t>TBIO</t>
  </si>
  <si>
    <t>TBIO ETF</t>
  </si>
  <si>
    <t>FXDE</t>
  </si>
  <si>
    <t>FXDE ETF</t>
  </si>
  <si>
    <t>SLV</t>
  </si>
  <si>
    <t>Сумма по фондам:</t>
  </si>
  <si>
    <t>TRY</t>
  </si>
  <si>
    <t>Рубль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</si>
  <si>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</si>
  <si>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</si>
  <si>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</si>
  <si>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</si>
  <si>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</si>
  <si>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</si>
  <si>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</si>
  <si>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</si>
  <si>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</si>
  <si>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</si>
  <si>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</si>
  <si>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</si>
  <si>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</si>
  <si>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Дивиденд по FIXP - FIXP-гдр 10шт. по 11.5 RUR - налог 15 RUR (данные из БД)</t>
  </si>
  <si>
    <t>Дивиденд по RL - Ralph Lauren Corporation Common Stock 2шт. по 0.69 USD - налог 0.14 USD, по курсу 72.7245 USD/RUR (данные из БД)</t>
  </si>
  <si>
    <t>Дивиденд по PG - Procter &amp; Gamble Company (The) Common Stock 2шт. по 0.87 USD - налог 0.17 USD, по курсу 71.0555 USD/RUR (данные из БД)</t>
  </si>
  <si>
    <t>Дивиденд по RL - Ralph Lauren Corporation Common Stock 2шт. по 0.69 USD - налог 0.14 USD, по курсу 73.8206 USD/RUR (данные из БД)</t>
  </si>
  <si>
    <t>Дивиденд по PG - Procter &amp; Gamble Company (The) Common Stock 2шт. по 0.87 USD - налог 0.17 USD, по курсу 76.8697 USD/RUR (данные из БД)</t>
  </si>
  <si>
    <t>Дивиденд по RL - Ralph Lauren Corporation Common Stock 2шт. по 0.69 USD - налог 0.14 USD, по курсу 84.0851 USD/RUR (данные из БД)</t>
  </si>
  <si>
    <t>Дивиденд по PG - Procter &amp; Gamble Company (The) Common Stock 2шт. по 0.91 USD - налог 0.18 USD, по курсу 77.0809 USD/RUR (данные из БД)</t>
  </si>
  <si>
    <t>Дивиденд по FIXP - FIXP-гдр 10шт. по 6.8 RUR - налог 9 RUR (данные из БД)</t>
  </si>
  <si>
    <t>Дивиденд по RL - Ralph Lauren Corporation Common Stock 2шт. по 0.75 USD - налог 0.15 USD, по курсу 51.158 USD/RUR (данные из БД)</t>
  </si>
  <si>
    <t>Дивиденд по PG - Procter &amp; Gamble Company (The) Common Stock 2шт. по 0.91 USD - налог 0.18 USD, по курсу 54.8491 USD/RUR (данные из БД)</t>
  </si>
  <si>
    <t>Дивиденд по RL - Ralph Lauren Corporation Common Stock 2шт. по 0.75 USD - налог 0.15 USD, по курсу 58.4485 USD/RUR (данные из БД)</t>
  </si>
  <si>
    <t>Дивиденд по PG - Procter &amp; Gamble Company (The) Common Stock 2шт. по 0.91 USD - налог 0.18 USD, по курсу 61.5905 USD/RUR (данные из БД)</t>
  </si>
  <si>
    <t>Дивиденд по RL - Ralph Lauren Corporation Common Stock 2шт. по 0.75 USD - налог 0.15 USD, по курсу 71.3261 USD/RUR (данные из БД)</t>
  </si>
  <si>
    <t>Дивиденд по PG - Procter &amp; Gamble Company (The) Common Stock 2шт. по 0.91 USD - налог 0.18 USD, по курсу 68.8728 USD/RUR (данные из БД)</t>
  </si>
  <si>
    <t>Дивиденд по RL - Ralph Lauren Corporation Common Stock 2шт. по 0.75 USD - налог 0.15 USD, по курсу 76.9781 USD/RUR (данные из БД)</t>
  </si>
  <si>
    <t>Дивиденд по PG - Procter &amp; Gamble Company (The) Common Stock 2шт. по 0.94 USD - налог 0.19 USD, по курсу 81.6549 USD/RUR (данные из БД)</t>
  </si>
  <si>
    <t>Дивиденд по RL - Ralph Lauren Corporation Common Stock 2шт. по 0.75 USD - налог 0.15 USD, по курсу 85.6192 USD/RUR (данные из БД)</t>
  </si>
  <si>
    <t>Дивиденд по PG - Procter &amp; Gamble Company (The) Common Stock 2шт. по 0.94 USD - налог 0.19 USD, по курсу 91.2046 USD/RUR (данные из БД)</t>
  </si>
  <si>
    <t>Дивиденд по RL - Ralph Lauren Corporation Common Stock 2шт. по 0.75 USD - налог 0.15 USD, по курсу 96.5 USD/RUR (данные из БД)</t>
  </si>
  <si>
    <t>Дивиденд по PG - Procter &amp; Gamble Company (The) Common Stock 2шт. по 0.94 USD - налог 0.19 USD, по курсу 97.3724 USD/RUR (данные из БД)</t>
  </si>
  <si>
    <t>Дивиденд по RL - Ralph Lauren Corporation Common Stock 2шт. по 0.75 USD - налог 0.15 USD, по курсу 91.7051 USD/RUR (данные из БД)</t>
  </si>
  <si>
    <t>Дивиденд по PG - Procter &amp; Gamble Company (The) Common Stock 2шт. по 0.94 USD - налог 0.19 USD, по курсу 88.354 USD/RUR (данные из БД)</t>
  </si>
  <si>
    <t>Дивиденд по FIXP - FIXP-гдр 10шт. по 9.84 RUR - налог 13 RUR (данные из БД)</t>
  </si>
  <si>
    <t>Дивиденд по RL - Ralph Lauren Corporation Common Stock 2шт. по 0.75 USD - налог 0.15 USD, по курсу 92.5745 USD/RUR (данные из БД)</t>
  </si>
  <si>
    <t>Дивиденд по PG - Procter &amp; Gamble Company (The) Common Stock 2шт. по 1.01 USD - налог 0.2 USD, по курсу 94.3242 USD/RUR (данные из БД)</t>
  </si>
  <si>
    <t>Дивиденд по RL - Ralph Lauren Corporation Common Stock 2шт. по 0.83 USD - налог 0.17 USD, по курсу 84.964 USD/RUR (данные из БД)</t>
  </si>
  <si>
    <t>Дивиденд по PG - Procter &amp; Gamble Company (The) Common Stock 2шт. по 1.01 USD - налог 0.2 USD, по курсу 87.8754 USD/RUR (данные из БД)</t>
  </si>
  <si>
    <t>Дивиденд по RL - Ralph Lauren Corporation Common Stock 2шт. по 0.83 USD - налог 0.17 USD, по курсу 92.4074 USD/RUR (данные из БД)</t>
  </si>
  <si>
    <t>Дивиденд по PG - Procter &amp; Gamble Company (The) Common Stock 2шт. по 1.01 USD - налог 0.2 USD, по курсу 97.149 USD/RUR (данные из БД)</t>
  </si>
  <si>
    <t>Дивиденд по FIXP - FIXP-гдр 10шт. по 35.31 RUR - налог 46 RUR (данные из БД)</t>
  </si>
  <si>
    <t>Дивиденд по RL - Ralph Lauren Corporation Common Stock 2шт. по 0.83 USD - налог 0.17 USD, по курсу 99.2295 USD/RUR (данные из БД)</t>
  </si>
  <si>
    <t>Дивиденд по PG - Procter &amp; Gamble Company (The) Common Stock 2шт. по 1.01 USD - налог 0.2 USD, по курсу 99.0978 USD/RUR (данные из БД)</t>
  </si>
  <si>
    <t>Дивиденд по RL - Ralph Lauren Corporation Common Stock 2шт. по 0.83 USD - налог 0.17 USD, по курсу 83.8347 USD/RUR (данные из БД)</t>
  </si>
  <si>
    <t>Дивиденд по PG - Procter &amp; Gamble Company (The) Common Stock 2шт. по 1.06 USD - налог 0.21 USD, по курсу 81.1371 USD/RUR (данные из БД)</t>
  </si>
  <si>
    <t>Дивиденд по RL - Ralph Lauren Corporation Common Stock 2шт. по 0.91 USD - налог 0.18 USD, по курсу 78.2117 USD/RUR (данные из БД)</t>
  </si>
  <si>
    <t>Дивиденд по PG - Procter &amp; Gamble Company (The) Common Stock 2шт. по 1.06 USD - налог 0.21 USD, по курсу 78.1856 USD/RUR (данные из БД)</t>
  </si>
  <si>
    <t>Дивиденд по RL - Ralph Lauren Corporation Common Stock 2шт. по 0.91 USD - налог 0.18 USD, по курсу 83.6069 USD/RUR (данные из БД)</t>
  </si>
  <si>
    <t>Дивиденд по PG - Procter &amp; Gamble Company (The) Common Stock 2шт. по 1.06 USD - налог 0.21 USD, по курсу 81.269 USD/RUR (данные из БД)</t>
  </si>
  <si>
    <t>Дивиденд по RL - Ralph Lauren Corporation Common Stock 2шт. по 0.91 USD - налог 0.18 USD, по курсу 77.8844 USD/RUR (данные из БД)</t>
  </si>
  <si>
    <t>Дивиденд по PG - Procter &amp; Gamble Company (The) Common Stock 2шт. по 1.06 USD - налог 0.21 USD, по курсу 76.0382 USD/RUR (данные из БД)</t>
  </si>
  <si>
    <t>Дивиденд по RL - Ralph Lauren Corporation Common Stock 2шт. по 0.91 USD - налог 0.18 USD, по курсу 82.1314 USD/RUR (данные из БД)</t>
  </si>
  <si>
    <t>Дивиденд по PG - Procter &amp; Gamble Company (The) Common Stock 2шт. по 1.09 USD - налог 0.22 USD, по курсу 74.8349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</si>
  <si>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</si>
  <si>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</si>
  <si>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</si>
  <si>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</si>
  <si>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</si>
  <si>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</si>
  <si>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</si>
  <si>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</si>
  <si>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</si>
  <si>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RL
Ralph Lauren Corporation Common Stock</t>
  </si>
  <si>
    <t>PG
Procter &amp; Gamble Company (The) Common Stock</t>
  </si>
  <si>
    <t>FIXP
FIXP-гдр</t>
  </si>
  <si>
    <t>FXKZ
FXKZ ETF</t>
  </si>
  <si>
    <t>FXWO
FXWO ETF</t>
  </si>
  <si>
    <t>OBLG
OBLG ETF</t>
  </si>
  <si>
    <t>FXUS
FXUS ETF</t>
  </si>
  <si>
    <t>FXCN
FXCN ETF</t>
  </si>
  <si>
    <t>FXRU
FXRU ETF</t>
  </si>
  <si>
    <t>FXMM
FXMM ETF</t>
  </si>
  <si>
    <t>TBIO
TBIO ETF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</si>
  <si>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</si>
  <si>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</si>
  <si>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</si>
  <si>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</si>
  <si>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</si>
  <si>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</si>
  <si>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</si>
  <si>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</si>
  <si>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</si>
  <si>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</si>
  <si>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</si>
  <si>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БПИФ ВТБКорпоративныеоблигации</t>
  </si>
  <si>
    <t>FinEx Rus Eurobonds ETF (USD)</t>
  </si>
  <si>
    <t>FinEx CASH EQUIVALENTS ETF</t>
  </si>
  <si>
    <t>FinEx FFIN KZT UCITS ETF</t>
  </si>
  <si>
    <t>FINEX GERMANY UCITS ETF</t>
  </si>
  <si>
    <t>FINEX CHINA UCITS ETF</t>
  </si>
  <si>
    <t>USD000UTSTOM</t>
  </si>
  <si>
    <t>USDRUB_TOM - USD/РУБ</t>
  </si>
  <si>
    <t>selt</t>
  </si>
  <si>
    <t>БПИФ ТИНЬКОФФ НАСДАК БИОТЕХ</t>
  </si>
  <si>
    <t>ГДР FixPrice Group Ltd ORD SHS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</si>
  <si>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</si>
  <si>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</si>
  <si>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</si>
  <si>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</si>
  <si>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</si>
  <si>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</si>
  <si>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</si>
  <si>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</si>
  <si>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</si>
  <si>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</si>
  <si>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</si>
  <si>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</si>
  <si>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MT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</si>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</sst>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377.78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0.2769</v>
      </c>
      <c r="L2" s="6" t="n">
        <v>8996.31</v>
      </c>
      <c r="M2" s="17" t="n">
        <v>17.62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144.44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0.027</v>
      </c>
      <c r="L3" s="6" t="n">
        <v>10353.4</v>
      </c>
      <c r="M3" s="17" t="n">
        <v>6.74</v>
      </c>
      <c r="N3" s="16"/>
      <c r="O3" s="16" t="s">
        <v>23</v>
      </c>
      <c r="P3" s="17" t="n">
        <v>25.9475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10</v>
      </c>
      <c r="F4" s="6" t="n">
        <v>137.4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-0.25</v>
      </c>
      <c r="L4" s="6" t="n">
        <v>736.48</v>
      </c>
      <c r="M4" s="17" t="n">
        <v>0.45</v>
      </c>
      <c r="N4" s="16"/>
      <c r="O4" s="16" t="s">
        <v>27</v>
      </c>
      <c r="P4" s="17" t="n">
        <v>51.837414867411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28</v>
      </c>
      <c r="I5" s="4"/>
      <c r="J5" s="5" t="s">
        <f>=SUM(J2:J4)</f>
      </c>
      <c r="K5" s="4"/>
      <c r="L5" s="4"/>
      <c r="M5" s="10" t="s">
        <f>=J5/J19</f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31</v>
      </c>
      <c r="C6" s="16" t="s">
        <v>32</v>
      </c>
      <c r="D6" s="16" t="s">
        <v>26</v>
      </c>
      <c r="E6" s="7" t="n">
        <v>86</v>
      </c>
      <c r="F6" s="6" t="n">
        <v>736.19978231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0.2228</v>
      </c>
      <c r="L6" s="6" t="n">
        <v>251.57</v>
      </c>
      <c r="M6" s="17" t="n">
        <v>20.64</v>
      </c>
      <c r="N6" s="16"/>
      <c r="O6" s="16" t="s">
        <v>33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31</v>
      </c>
      <c r="C7" s="16" t="s">
        <v>35</v>
      </c>
      <c r="D7" s="16" t="s">
        <v>26</v>
      </c>
      <c r="E7" s="7" t="n">
        <v>18154</v>
      </c>
      <c r="F7" s="6" t="n">
        <v>2.76570232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0.0885</v>
      </c>
      <c r="L7" s="6" t="n">
        <v>1.76</v>
      </c>
      <c r="M7" s="17" t="n">
        <v>16.37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31</v>
      </c>
      <c r="C8" s="16" t="s">
        <v>38</v>
      </c>
      <c r="D8" s="16" t="s">
        <v>26</v>
      </c>
      <c r="E8" s="7" t="n">
        <v>180</v>
      </c>
      <c r="F8" s="6" t="n">
        <v>204.78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0.1025</v>
      </c>
      <c r="L8" s="6" t="n">
        <v>121.16</v>
      </c>
      <c r="M8" s="17" t="n">
        <v>12.02</v>
      </c>
      <c r="N8" s="16"/>
      <c r="O8" s="16" t="s">
        <v>39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31</v>
      </c>
      <c r="C9" s="16" t="s">
        <v>41</v>
      </c>
      <c r="D9" s="16" t="s">
        <v>26</v>
      </c>
      <c r="E9" s="7" t="n">
        <v>300</v>
      </c>
      <c r="F9" s="6" t="n">
        <v>97.06568169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0.1215</v>
      </c>
      <c r="L9" s="6" t="n">
        <v>52.39</v>
      </c>
      <c r="M9" s="17" t="n">
        <v>9.49</v>
      </c>
      <c r="N9" s="16"/>
      <c r="O9" s="16" t="s">
        <v>42</v>
      </c>
      <c r="P9" s="17" t="n">
        <v>10341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31</v>
      </c>
      <c r="C10" s="16" t="s">
        <v>44</v>
      </c>
      <c r="D10" s="16" t="s">
        <v>26</v>
      </c>
      <c r="E10" s="7" t="n">
        <v>5</v>
      </c>
      <c r="F10" s="6" t="n">
        <v>2768.17290178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-0.0879</v>
      </c>
      <c r="L10" s="6" t="n">
        <v>4485.62</v>
      </c>
      <c r="M10" s="17" t="n">
        <v>4.51</v>
      </c>
      <c r="N10" s="16"/>
      <c r="O10" s="16" t="s">
        <v>45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31</v>
      </c>
      <c r="C11" s="16" t="s">
        <v>47</v>
      </c>
      <c r="D11" s="16" t="s">
        <v>26</v>
      </c>
      <c r="E11" s="7" t="n">
        <v>230</v>
      </c>
      <c r="F11" s="6" t="n">
        <v>54.96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-0.1006</v>
      </c>
      <c r="L11" s="6" t="n">
        <v>97.17</v>
      </c>
      <c r="M11" s="17" t="n">
        <v>4.12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31</v>
      </c>
      <c r="C12" s="16" t="s">
        <v>50</v>
      </c>
      <c r="D12" s="16" t="s">
        <v>26</v>
      </c>
      <c r="E12" s="7" t="n">
        <v>5</v>
      </c>
      <c r="F12" s="6" t="n">
        <v>2512.5411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0.0712</v>
      </c>
      <c r="L12" s="6" t="n">
        <v>1657.82</v>
      </c>
      <c r="M12" s="17" t="n">
        <v>4.1</v>
      </c>
      <c r="N12" s="16"/>
      <c r="O12" s="16" t="s">
        <v>51</v>
      </c>
      <c r="P12" s="17" t="n">
        <v>0.158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31</v>
      </c>
      <c r="C13" s="16" t="s">
        <v>53</v>
      </c>
      <c r="D13" s="16" t="s">
        <v>19</v>
      </c>
      <c r="E13" s="7" t="n">
        <v>1295</v>
      </c>
      <c r="F13" s="6" t="n">
        <v>0.0816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-0.0542</v>
      </c>
      <c r="L13" s="6" t="n">
        <v>8.18</v>
      </c>
      <c r="M13" s="17" t="n">
        <v>2.46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31</v>
      </c>
      <c r="C14" s="16" t="s">
        <v>55</v>
      </c>
      <c r="D14" s="16" t="s">
        <v>26</v>
      </c>
      <c r="E14" s="7" t="n">
        <v>100</v>
      </c>
      <c r="F14" s="6" t="n">
        <v>41.49348477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0.0875</v>
      </c>
      <c r="L14" s="6" t="n">
        <v>28.16</v>
      </c>
      <c r="M14" s="17" t="n">
        <v>1.35</v>
      </c>
      <c r="N14" s="16"/>
      <c r="O14" s="16" t="s">
        <v>56</v>
      </c>
      <c r="P14" s="17" t="n">
        <v>175.5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=SUM(J6:J14)</f>
      </c>
      <c r="K15" s="4"/>
      <c r="L15" s="4"/>
      <c r="M15" s="10" t="s">
        <f>=J15/J19</f>
      </c>
      <c r="N15" s="16"/>
      <c r="O15" s="16" t="s">
        <v>58</v>
      </c>
      <c r="P15" s="17" t="n">
        <v>1.597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59</v>
      </c>
      <c r="D16" s="16" t="s">
        <v>26</v>
      </c>
      <c r="E16" s="7" t="n">
        <v>95.3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61</v>
      </c>
      <c r="D17" s="16" t="s">
        <v>26</v>
      </c>
      <c r="E17" s="7" t="n">
        <v>4.34</v>
      </c>
      <c r="F17" s="6" t="n">
        <v>71.546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19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=SUM(J16:J17)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63</v>
      </c>
      <c r="I19" s="4"/>
      <c r="J19" s="5" t="s">
        <f>=J5+J15+J18</f>
      </c>
      <c r="K19" s="17"/>
      <c r="L19" s="6"/>
      <c r="M19" s="17"/>
      <c r="N19" s="16"/>
      <c r="O19" s="16"/>
      <c r="P19" s="17"/>
      <c r="Q19" s="17"/>
    </row>
  </sheetData>
  <mergeCells>
    <mergeCell ref="H5:I5"/>
    <mergeCell ref="H15:I15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64</v>
      </c>
      <c r="B1" s="18" t="s">
        <v>9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</row>
    <row collapsed="false" customFormat="false" customHeight="false" hidden="false" ht="12.1" outlineLevel="0" r="2">
      <c r="A2" s="13" t="n">
        <v>44165.754861111</v>
      </c>
      <c r="B2" s="6" t="n">
        <v>100000</v>
      </c>
      <c r="C2" s="16" t="s">
        <v>71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44194.865972222</v>
      </c>
      <c r="B3" s="6" t="n">
        <v>5000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44281.486805556</v>
      </c>
      <c r="B4" s="6" t="n">
        <v>60000</v>
      </c>
      <c r="C4" s="16" t="s">
        <v>72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44413.979166667</v>
      </c>
      <c r="B5" s="6" t="n">
        <v>39300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44463</v>
      </c>
      <c r="B6" s="6" t="n">
        <v>-100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-89.81</v>
      </c>
      <c r="C7" s="16" t="s">
        <v>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44490</v>
      </c>
      <c r="B8" s="6" t="n">
        <v>-111.53</v>
      </c>
      <c r="C8" s="16" t="s">
        <v>75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44552</v>
      </c>
      <c r="B9" s="6" t="n">
        <v>-91.24</v>
      </c>
      <c r="C9" s="16" t="s">
        <v>76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44552</v>
      </c>
      <c r="B10" s="6" t="n">
        <v>-91.17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44581</v>
      </c>
      <c r="B11" s="6" t="n">
        <v>-120.69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44651</v>
      </c>
      <c r="B12" s="6" t="n">
        <v>-103.93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44672</v>
      </c>
      <c r="B13" s="6" t="n">
        <v>-126.88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44708</v>
      </c>
      <c r="B14" s="6" t="n">
        <v>-59</v>
      </c>
      <c r="C14" s="16" t="s">
        <v>80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44742</v>
      </c>
      <c r="B15" s="6" t="n">
        <v>-69.06</v>
      </c>
      <c r="C15" s="16" t="s">
        <v>81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44763</v>
      </c>
      <c r="B16" s="6" t="n">
        <v>-90.28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44833</v>
      </c>
      <c r="B17" s="6" t="n">
        <v>-78.91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44854</v>
      </c>
      <c r="B18" s="6" t="n">
        <v>-101.38</v>
      </c>
      <c r="C18" s="16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44924</v>
      </c>
      <c r="B19" s="6" t="n">
        <v>-96.29</v>
      </c>
      <c r="C19" s="16" t="s">
        <v>85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44945</v>
      </c>
      <c r="B20" s="6" t="n">
        <v>-113.36</v>
      </c>
      <c r="C20" s="16" t="s">
        <v>86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45015</v>
      </c>
      <c r="B21" s="6" t="n">
        <v>-103.92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45036</v>
      </c>
      <c r="B22" s="6" t="n">
        <v>-138.16</v>
      </c>
      <c r="C22" s="16" t="s">
        <v>88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45106</v>
      </c>
      <c r="B23" s="6" t="n">
        <v>-115.59</v>
      </c>
      <c r="C23" s="16" t="s">
        <v>89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45127</v>
      </c>
      <c r="B24" s="6" t="n">
        <v>-154.32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45197</v>
      </c>
      <c r="B25" s="6" t="n">
        <v>-130.28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45218</v>
      </c>
      <c r="B26" s="6" t="n">
        <v>-164.75</v>
      </c>
      <c r="C26" s="16" t="s">
        <v>92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45288</v>
      </c>
      <c r="B27" s="6" t="n">
        <v>-123.8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45309</v>
      </c>
      <c r="B28" s="6" t="n">
        <v>-149.49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45317</v>
      </c>
      <c r="B29" s="6" t="n">
        <v>-85.4</v>
      </c>
      <c r="C29" s="16" t="s">
        <v>95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45378</v>
      </c>
      <c r="B30" s="6" t="n">
        <v>-124.98</v>
      </c>
      <c r="C30" s="16" t="s">
        <v>96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45400</v>
      </c>
      <c r="B31" s="6" t="n">
        <v>-171.1</v>
      </c>
      <c r="C31" s="16" t="s">
        <v>97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45471</v>
      </c>
      <c r="B32" s="6" t="n">
        <v>-125.75</v>
      </c>
      <c r="C32" s="16" t="s">
        <v>98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45492</v>
      </c>
      <c r="B33" s="6" t="n">
        <v>-159.41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45562</v>
      </c>
      <c r="B34" s="6" t="n">
        <v>-136.76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45583</v>
      </c>
      <c r="B35" s="6" t="n">
        <v>-176.23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45639</v>
      </c>
      <c r="B36" s="6" t="n">
        <v>-307.14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45653</v>
      </c>
      <c r="B37" s="6" t="n">
        <v>-146.86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45681</v>
      </c>
      <c r="B38" s="6" t="n">
        <v>-179.76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45744</v>
      </c>
      <c r="B39" s="6" t="n">
        <v>-124.08</v>
      </c>
      <c r="C39" s="16" t="s">
        <v>105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45768</v>
      </c>
      <c r="B40" s="6" t="n">
        <v>-154.49</v>
      </c>
      <c r="C40" s="16" t="s">
        <v>106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45835</v>
      </c>
      <c r="B41" s="6" t="n">
        <v>-128.74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45856</v>
      </c>
      <c r="B42" s="6" t="n">
        <v>-148.87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45926</v>
      </c>
      <c r="B43" s="6" t="n">
        <v>-137.62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45954</v>
      </c>
      <c r="B44" s="6" t="n">
        <v>-154.74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46017</v>
      </c>
      <c r="B45" s="6" t="n">
        <v>-128.2</v>
      </c>
      <c r="C45" s="16" t="s">
        <v>111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46045</v>
      </c>
      <c r="B46" s="6" t="n">
        <v>-144.78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46108</v>
      </c>
      <c r="B47" s="6" t="n">
        <v>-135.19</v>
      </c>
      <c r="C47" s="16" t="s">
        <v>113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46136</v>
      </c>
      <c r="B48" s="6" t="n">
        <v>-146.53</v>
      </c>
      <c r="C48" s="16" t="s">
        <v>114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2" t="n">
        <v>46168.502233796</v>
      </c>
      <c r="B49" s="5" t="n">
        <v>-306761.29</v>
      </c>
      <c r="C49" s="14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/>
      <c r="B50" s="9" t="s">
        <f>=XIRR(B2:B49,A2:A49)</f>
      </c>
      <c r="C50" s="16" t="s">
        <v>116</v>
      </c>
      <c r="D50" s="16"/>
      <c r="E50" s="16"/>
      <c r="F50" s="7"/>
      <c r="G50" s="2" t="s">
        <v>117</v>
      </c>
      <c r="H50" s="6" t="s">
        <f>=SUM(I2:H49)/365</f>
      </c>
    </row>
    <row collapsed="false" customFormat="false" customHeight="false" hidden="false" ht="12.1" outlineLevel="0" r="51">
      <c r="A51" s="13"/>
      <c r="B51" s="5" t="s">
        <f>=-SUM(B2:B49)</f>
      </c>
      <c r="C51" s="16" t="s">
        <v>118</v>
      </c>
      <c r="D51" s="16"/>
      <c r="E51" s="16"/>
      <c r="F51" s="7"/>
      <c r="G51" s="14" t="s">
        <v>119</v>
      </c>
      <c r="H51" s="9" t="s">
        <f>=B51/H50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37</v>
      </c>
      <c r="R1" s="0"/>
      <c r="S1" s="0"/>
      <c r="T1" s="4" t="s">
        <v>40</v>
      </c>
      <c r="U1" s="0"/>
      <c r="V1" s="0"/>
      <c r="W1" s="4" t="s">
        <v>43</v>
      </c>
      <c r="X1" s="0"/>
      <c r="Y1" s="0"/>
      <c r="Z1" s="4" t="s">
        <v>46</v>
      </c>
      <c r="AA1" s="0"/>
      <c r="AB1" s="0"/>
      <c r="AC1" s="4" t="s">
        <v>49</v>
      </c>
      <c r="AD1" s="0"/>
      <c r="AE1" s="0"/>
      <c r="AF1" s="4" t="s">
        <v>52</v>
      </c>
      <c r="AG1" s="0"/>
      <c r="AH1" s="0"/>
      <c r="AI1" s="4" t="s">
        <v>54</v>
      </c>
      <c r="AJ1" s="0"/>
    </row>
    <row collapsed="false" customFormat="false" customHeight="false" hidden="false" ht="12.1" outlineLevel="0" r="2">
      <c r="A2" s="11" t="n">
        <v>44413</v>
      </c>
      <c r="B2" s="6" t="n">
        <v>17992.62504</v>
      </c>
      <c r="C2" s="0" t="s">
        <v>120</v>
      </c>
      <c r="D2" s="11" t="n">
        <v>44413</v>
      </c>
      <c r="E2" s="6" t="n">
        <v>20706.803793</v>
      </c>
      <c r="F2" s="0" t="s">
        <v>120</v>
      </c>
      <c r="G2" s="11" t="n">
        <v>44281</v>
      </c>
      <c r="H2" s="6" t="n">
        <v>736.4</v>
      </c>
      <c r="I2" s="0" t="s">
        <v>120</v>
      </c>
      <c r="J2" s="11" t="n">
        <v>44166</v>
      </c>
      <c r="K2" s="6" t="n">
        <v>9832.21</v>
      </c>
      <c r="L2" s="0" t="s">
        <v>120</v>
      </c>
      <c r="M2" s="11" t="n">
        <v>44166</v>
      </c>
      <c r="N2" s="6" t="n">
        <v>9940.48</v>
      </c>
      <c r="O2" s="0" t="s">
        <v>120</v>
      </c>
      <c r="P2" s="11" t="n">
        <v>44166</v>
      </c>
      <c r="Q2" s="6" t="n">
        <v>14532.27</v>
      </c>
      <c r="R2" s="0" t="s">
        <v>120</v>
      </c>
      <c r="S2" s="11" t="n">
        <v>44166</v>
      </c>
      <c r="T2" s="6" t="n">
        <v>10250.66</v>
      </c>
      <c r="U2" s="0" t="s">
        <v>120</v>
      </c>
      <c r="V2" s="11" t="n">
        <v>44237</v>
      </c>
      <c r="W2" s="6" t="n">
        <v>14199.47</v>
      </c>
      <c r="X2" s="0" t="s">
        <v>120</v>
      </c>
      <c r="Y2" s="11" t="n">
        <v>44166</v>
      </c>
      <c r="Z2" s="6" t="n">
        <v>14589.14</v>
      </c>
      <c r="AA2" s="0" t="s">
        <v>120</v>
      </c>
      <c r="AB2" s="11" t="n">
        <v>44166</v>
      </c>
      <c r="AC2" s="6" t="n">
        <v>39624.92</v>
      </c>
      <c r="AD2" s="0" t="s">
        <v>120</v>
      </c>
      <c r="AE2" s="11" t="n">
        <v>44237</v>
      </c>
      <c r="AF2" s="6" t="n">
        <v>10596.822024</v>
      </c>
      <c r="AG2" s="0" t="s">
        <v>120</v>
      </c>
      <c r="AH2" s="11" t="n">
        <v>44194</v>
      </c>
      <c r="AI2" s="6" t="n">
        <v>2816.42</v>
      </c>
      <c r="AJ2" s="0" t="s">
        <v>120</v>
      </c>
    </row>
    <row collapsed="false" customFormat="false" customHeight="false" hidden="false" ht="12.1" outlineLevel="0" r="3">
      <c r="A3" s="11" t="n">
        <v>44463</v>
      </c>
      <c r="B3" s="6" t="n">
        <v>-89.81</v>
      </c>
      <c r="C3" s="0" t="s">
        <v>74</v>
      </c>
      <c r="D3" s="11" t="n">
        <v>44490</v>
      </c>
      <c r="E3" s="6" t="n">
        <v>-111.53</v>
      </c>
      <c r="F3" s="0" t="s">
        <v>75</v>
      </c>
      <c r="G3" s="11" t="n">
        <v>44281</v>
      </c>
      <c r="H3" s="6" t="n">
        <v>736.4</v>
      </c>
      <c r="I3" s="0" t="s">
        <v>120</v>
      </c>
      <c r="J3" s="11" t="n">
        <v>44194</v>
      </c>
      <c r="K3" s="6" t="n">
        <v>2127.66</v>
      </c>
      <c r="L3" s="0" t="s">
        <v>120</v>
      </c>
      <c r="M3" s="11" t="n">
        <v>44166</v>
      </c>
      <c r="N3" s="6" t="n">
        <v>1223.4</v>
      </c>
      <c r="O3" s="0" t="s">
        <v>120</v>
      </c>
      <c r="P3" s="11" t="n">
        <v>44281</v>
      </c>
      <c r="Q3" s="6" t="n">
        <v>7275.76</v>
      </c>
      <c r="R3" s="0" t="s">
        <v>120</v>
      </c>
      <c r="S3" s="11" t="n">
        <v>44281</v>
      </c>
      <c r="T3" s="6" t="n">
        <v>5465.35</v>
      </c>
      <c r="U3" s="0" t="s">
        <v>120</v>
      </c>
      <c r="V3" s="11" t="n">
        <v>44281</v>
      </c>
      <c r="W3" s="6" t="n">
        <v>8228.61</v>
      </c>
      <c r="X3" s="0" t="s">
        <v>120</v>
      </c>
      <c r="Y3" s="11" t="n">
        <v>44281</v>
      </c>
      <c r="Z3" s="6" t="n">
        <v>7759.21</v>
      </c>
      <c r="AA3" s="0" t="s">
        <v>120</v>
      </c>
      <c r="AB3" s="11" t="n">
        <v>44237</v>
      </c>
      <c r="AC3" s="6" t="n">
        <v>-34738.67</v>
      </c>
      <c r="AD3" s="0" t="s">
        <v>121</v>
      </c>
      <c r="AE3" s="11" t="n">
        <v>46168</v>
      </c>
      <c r="AF3" s="8" t="s">
        <f>=-Портфель!J13</f>
      </c>
      <c r="AG3" s="0" t="s">
        <v>122</v>
      </c>
      <c r="AH3" s="11" t="n">
        <v>46168</v>
      </c>
      <c r="AI3" s="8" t="s">
        <f>=-Портфель!J14</f>
      </c>
      <c r="AJ3" s="0" t="s">
        <v>122</v>
      </c>
    </row>
    <row collapsed="false" customFormat="false" customHeight="false" hidden="false" ht="12.1" outlineLevel="0" r="4">
      <c r="A4" s="11" t="n">
        <v>44552</v>
      </c>
      <c r="B4" s="6" t="n">
        <v>-91.24</v>
      </c>
      <c r="C4" s="0" t="s">
        <v>76</v>
      </c>
      <c r="D4" s="11" t="n">
        <v>44581</v>
      </c>
      <c r="E4" s="6" t="n">
        <v>-120.69</v>
      </c>
      <c r="F4" s="0" t="s">
        <v>77</v>
      </c>
      <c r="G4" s="11" t="n">
        <v>44281</v>
      </c>
      <c r="H4" s="6" t="n">
        <v>736.4</v>
      </c>
      <c r="I4" s="0" t="s">
        <v>120</v>
      </c>
      <c r="J4" s="11" t="n">
        <v>44281</v>
      </c>
      <c r="K4" s="6" t="n">
        <v>9674.94</v>
      </c>
      <c r="L4" s="0" t="s">
        <v>120</v>
      </c>
      <c r="M4" s="11" t="n">
        <v>44237</v>
      </c>
      <c r="N4" s="6" t="n">
        <v>9925.84</v>
      </c>
      <c r="O4" s="0" t="s">
        <v>120</v>
      </c>
      <c r="P4" s="11" t="n">
        <v>46168</v>
      </c>
      <c r="Q4" s="8" t="s">
        <f>=-Портфель!J8</f>
      </c>
      <c r="R4" s="0" t="s">
        <v>122</v>
      </c>
      <c r="S4" s="11" t="n">
        <v>46168</v>
      </c>
      <c r="T4" s="8" t="s">
        <f>=-Портфель!J9</f>
      </c>
      <c r="U4" s="0" t="s">
        <v>122</v>
      </c>
      <c r="V4" s="11" t="n">
        <v>46168</v>
      </c>
      <c r="W4" s="8" t="s">
        <f>=-Портфель!J10</f>
      </c>
      <c r="X4" s="0" t="s">
        <v>122</v>
      </c>
      <c r="Y4" s="11" t="n">
        <v>46168</v>
      </c>
      <c r="Z4" s="8" t="s">
        <f>=-Портфель!J11</f>
      </c>
      <c r="AA4" s="0" t="s">
        <v>122</v>
      </c>
      <c r="AB4" s="11" t="n">
        <v>44281</v>
      </c>
      <c r="AC4" s="6" t="n">
        <v>3335.98</v>
      </c>
      <c r="AD4" s="0" t="s">
        <v>120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</row>
    <row collapsed="false" customFormat="false" customHeight="false" hidden="false" ht="12.1" outlineLevel="0" r="5">
      <c r="A5" s="11" t="n">
        <v>44552</v>
      </c>
      <c r="B5" s="6" t="n">
        <v>-91.17</v>
      </c>
      <c r="C5" s="0" t="s">
        <v>76</v>
      </c>
      <c r="D5" s="11" t="n">
        <v>44672</v>
      </c>
      <c r="E5" s="6" t="n">
        <v>-126.88</v>
      </c>
      <c r="F5" s="0" t="s">
        <v>79</v>
      </c>
      <c r="G5" s="11" t="n">
        <v>44281</v>
      </c>
      <c r="H5" s="6" t="n">
        <v>736.5</v>
      </c>
      <c r="I5" s="0" t="s">
        <v>120</v>
      </c>
      <c r="J5" s="11" t="n">
        <v>46168</v>
      </c>
      <c r="K5" s="8" t="s">
        <f>=-Портфель!J6</f>
      </c>
      <c r="L5" s="0" t="s">
        <v>122</v>
      </c>
      <c r="M5" s="11" t="n">
        <v>44281</v>
      </c>
      <c r="N5" s="6" t="n">
        <v>4447.53</v>
      </c>
      <c r="O5" s="0" t="s">
        <v>120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0"/>
      <c r="Z5" s="10" t="s">
        <f>=XIRR(Z2:Z4,Y2:Y4)</f>
      </c>
      <c r="AA5" s="0"/>
      <c r="AB5" s="11" t="n">
        <v>46168</v>
      </c>
      <c r="AC5" s="8" t="s">
        <f>=-Портфель!J12</f>
      </c>
      <c r="AD5" s="0" t="s">
        <v>122</v>
      </c>
      <c r="AE5" s="0"/>
      <c r="AF5" s="8" t="s">
        <f>=-SUM(AF2:AF3)</f>
      </c>
      <c r="AG5" s="0" t="s">
        <v>123</v>
      </c>
      <c r="AH5" s="0"/>
      <c r="AI5" s="8" t="s">
        <f>=-SUM(AI2:AI3)</f>
      </c>
      <c r="AJ5" s="0" t="s">
        <v>123</v>
      </c>
    </row>
    <row collapsed="false" customFormat="false" customHeight="false" hidden="false" ht="12.1" outlineLevel="0" r="6">
      <c r="A6" s="11" t="n">
        <v>44651</v>
      </c>
      <c r="B6" s="6" t="n">
        <v>-103.93</v>
      </c>
      <c r="C6" s="0" t="s">
        <v>78</v>
      </c>
      <c r="D6" s="11" t="n">
        <v>44763</v>
      </c>
      <c r="E6" s="6" t="n">
        <v>-90.28</v>
      </c>
      <c r="F6" s="0" t="s">
        <v>82</v>
      </c>
      <c r="G6" s="11" t="n">
        <v>44281</v>
      </c>
      <c r="H6" s="6" t="n">
        <v>2209.51</v>
      </c>
      <c r="I6" s="0" t="s">
        <v>120</v>
      </c>
      <c r="J6" s="0"/>
      <c r="K6" s="10" t="s">
        <f>=XIRR(K2:K5,J2:J5)</f>
      </c>
      <c r="L6" s="0"/>
      <c r="M6" s="11" t="n">
        <v>44281</v>
      </c>
      <c r="N6" s="6" t="n">
        <v>6333.31</v>
      </c>
      <c r="O6" s="0" t="s">
        <v>120</v>
      </c>
      <c r="P6" s="0"/>
      <c r="Q6" s="8" t="s">
        <f>=-SUM(Q2:Q4)</f>
      </c>
      <c r="R6" s="0" t="s">
        <v>123</v>
      </c>
      <c r="S6" s="0"/>
      <c r="T6" s="8" t="s">
        <f>=-SUM(T2:T4)</f>
      </c>
      <c r="U6" s="0" t="s">
        <v>123</v>
      </c>
      <c r="V6" s="0"/>
      <c r="W6" s="8" t="s">
        <f>=-SUM(W2:W4)</f>
      </c>
      <c r="X6" s="0" t="s">
        <v>123</v>
      </c>
      <c r="Y6" s="0"/>
      <c r="Z6" s="8" t="s">
        <f>=-SUM(Z2:Z4)</f>
      </c>
      <c r="AA6" s="0" t="s">
        <v>123</v>
      </c>
      <c r="AB6" s="0"/>
      <c r="AC6" s="10" t="s">
        <f>=XIRR(AC2:AC5,AB2:AB5)</f>
      </c>
      <c r="AD6" s="0"/>
    </row>
    <row collapsed="false" customFormat="false" customHeight="false" hidden="false" ht="12.1" outlineLevel="0" r="7">
      <c r="A7" s="11" t="n">
        <v>44742</v>
      </c>
      <c r="B7" s="6" t="n">
        <v>-69.06</v>
      </c>
      <c r="C7" s="0" t="s">
        <v>81</v>
      </c>
      <c r="D7" s="11" t="n">
        <v>44854</v>
      </c>
      <c r="E7" s="6" t="n">
        <v>-101.38</v>
      </c>
      <c r="F7" s="0" t="s">
        <v>84</v>
      </c>
      <c r="G7" s="11" t="n">
        <v>44281</v>
      </c>
      <c r="H7" s="6" t="n">
        <v>736.4</v>
      </c>
      <c r="I7" s="0" t="s">
        <v>120</v>
      </c>
      <c r="J7" s="0"/>
      <c r="K7" s="8" t="s">
        <f>=-SUM(K2:K5)</f>
      </c>
      <c r="L7" s="0" t="s">
        <v>123</v>
      </c>
      <c r="M7" s="11" t="n">
        <v>44281</v>
      </c>
      <c r="N7" s="6" t="n">
        <v>112.54</v>
      </c>
      <c r="O7" s="0" t="s">
        <v>120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8" t="s">
        <f>=-SUM(AC2:AC5)</f>
      </c>
      <c r="AD7" s="0" t="s">
        <v>123</v>
      </c>
    </row>
    <row collapsed="false" customFormat="false" customHeight="false" hidden="false" ht="12.1" outlineLevel="0" r="8">
      <c r="A8" s="11" t="n">
        <v>44833</v>
      </c>
      <c r="B8" s="6" t="n">
        <v>-78.91</v>
      </c>
      <c r="C8" s="0" t="s">
        <v>83</v>
      </c>
      <c r="D8" s="11" t="n">
        <v>44945</v>
      </c>
      <c r="E8" s="6" t="n">
        <v>-113.36</v>
      </c>
      <c r="F8" s="0" t="s">
        <v>86</v>
      </c>
      <c r="G8" s="11" t="n">
        <v>44281</v>
      </c>
      <c r="H8" s="6" t="n">
        <v>736.6</v>
      </c>
      <c r="I8" s="0" t="s">
        <v>120</v>
      </c>
      <c r="J8" s="0"/>
      <c r="K8" s="0"/>
      <c r="L8" s="0"/>
      <c r="M8" s="11" t="n">
        <v>46168</v>
      </c>
      <c r="N8" s="8" t="s">
        <f>=-Портфель!J7</f>
      </c>
      <c r="O8" s="0" t="s">
        <v>122</v>
      </c>
    </row>
    <row collapsed="false" customFormat="false" customHeight="false" hidden="false" ht="12.1" outlineLevel="0" r="9">
      <c r="A9" s="11" t="n">
        <v>44924</v>
      </c>
      <c r="B9" s="6" t="n">
        <v>-96.29</v>
      </c>
      <c r="C9" s="0" t="s">
        <v>85</v>
      </c>
      <c r="D9" s="11" t="n">
        <v>45036</v>
      </c>
      <c r="E9" s="6" t="n">
        <v>-138.16</v>
      </c>
      <c r="F9" s="0" t="s">
        <v>88</v>
      </c>
      <c r="G9" s="11" t="n">
        <v>44281</v>
      </c>
      <c r="H9" s="6" t="n">
        <v>736.6</v>
      </c>
      <c r="I9" s="0" t="s">
        <v>120</v>
      </c>
      <c r="J9" s="0"/>
      <c r="K9" s="0"/>
      <c r="L9" s="0"/>
      <c r="M9" s="0"/>
      <c r="N9" s="10" t="s">
        <f>=XIRR(N2:N8,M2:M8)</f>
      </c>
      <c r="O9" s="0"/>
    </row>
    <row collapsed="false" customFormat="false" customHeight="false" hidden="false" ht="12.1" outlineLevel="0" r="10">
      <c r="A10" s="11" t="n">
        <v>45015</v>
      </c>
      <c r="B10" s="6" t="n">
        <v>-103.92</v>
      </c>
      <c r="C10" s="0" t="s">
        <v>87</v>
      </c>
      <c r="D10" s="11" t="n">
        <v>45127</v>
      </c>
      <c r="E10" s="6" t="n">
        <v>-154.32</v>
      </c>
      <c r="F10" s="0" t="s">
        <v>90</v>
      </c>
      <c r="G10" s="11" t="n">
        <v>44463</v>
      </c>
      <c r="H10" s="6" t="n">
        <v>-100</v>
      </c>
      <c r="I10" s="0" t="s">
        <v>73</v>
      </c>
      <c r="J10" s="0"/>
      <c r="K10" s="0"/>
      <c r="L10" s="0"/>
      <c r="M10" s="0"/>
      <c r="N10" s="8" t="s">
        <f>=-SUM(N2:N8)</f>
      </c>
      <c r="O10" s="0" t="s">
        <v>123</v>
      </c>
    </row>
    <row collapsed="false" customFormat="false" customHeight="false" hidden="false" ht="12.1" outlineLevel="0" r="11">
      <c r="A11" s="11" t="n">
        <v>45106</v>
      </c>
      <c r="B11" s="6" t="n">
        <v>-115.59</v>
      </c>
      <c r="C11" s="0" t="s">
        <v>89</v>
      </c>
      <c r="D11" s="11" t="n">
        <v>45218</v>
      </c>
      <c r="E11" s="6" t="n">
        <v>-164.75</v>
      </c>
      <c r="F11" s="0" t="s">
        <v>92</v>
      </c>
      <c r="G11" s="11" t="n">
        <v>44708</v>
      </c>
      <c r="H11" s="6" t="n">
        <v>-59</v>
      </c>
      <c r="I11" s="0" t="s">
        <v>80</v>
      </c>
    </row>
    <row collapsed="false" customFormat="false" customHeight="false" hidden="false" ht="12.1" outlineLevel="0" r="12">
      <c r="A12" s="11" t="n">
        <v>45197</v>
      </c>
      <c r="B12" s="6" t="n">
        <v>-130.28</v>
      </c>
      <c r="C12" s="0" t="s">
        <v>91</v>
      </c>
      <c r="D12" s="11" t="n">
        <v>45309</v>
      </c>
      <c r="E12" s="6" t="n">
        <v>-149.49</v>
      </c>
      <c r="F12" s="0" t="s">
        <v>94</v>
      </c>
      <c r="G12" s="11" t="n">
        <v>45317</v>
      </c>
      <c r="H12" s="6" t="n">
        <v>-85.4</v>
      </c>
      <c r="I12" s="0" t="s">
        <v>95</v>
      </c>
    </row>
    <row collapsed="false" customFormat="false" customHeight="false" hidden="false" ht="12.1" outlineLevel="0" r="13">
      <c r="A13" s="11" t="n">
        <v>45288</v>
      </c>
      <c r="B13" s="6" t="n">
        <v>-123.8</v>
      </c>
      <c r="C13" s="0" t="s">
        <v>93</v>
      </c>
      <c r="D13" s="11" t="n">
        <v>45400</v>
      </c>
      <c r="E13" s="6" t="n">
        <v>-171.1</v>
      </c>
      <c r="F13" s="0" t="s">
        <v>97</v>
      </c>
      <c r="G13" s="11" t="n">
        <v>45639</v>
      </c>
      <c r="H13" s="6" t="n">
        <v>-307.14</v>
      </c>
      <c r="I13" s="0" t="s">
        <v>102</v>
      </c>
    </row>
    <row collapsed="false" customFormat="false" customHeight="false" hidden="false" ht="12.1" outlineLevel="0" r="14">
      <c r="A14" s="11" t="n">
        <v>45378</v>
      </c>
      <c r="B14" s="6" t="n">
        <v>-124.98</v>
      </c>
      <c r="C14" s="0" t="s">
        <v>96</v>
      </c>
      <c r="D14" s="11" t="n">
        <v>45492</v>
      </c>
      <c r="E14" s="6" t="n">
        <v>-159.41</v>
      </c>
      <c r="F14" s="0" t="s">
        <v>99</v>
      </c>
      <c r="G14" s="11" t="n">
        <v>46168</v>
      </c>
      <c r="H14" s="8" t="s">
        <f>=-Портфель!J4</f>
      </c>
      <c r="I14" s="0" t="s">
        <v>122</v>
      </c>
    </row>
    <row collapsed="false" customFormat="false" customHeight="false" hidden="false" ht="12.1" outlineLevel="0" r="15">
      <c r="A15" s="11" t="n">
        <v>45471</v>
      </c>
      <c r="B15" s="6" t="n">
        <v>-125.75</v>
      </c>
      <c r="C15" s="0" t="s">
        <v>98</v>
      </c>
      <c r="D15" s="11" t="n">
        <v>45583</v>
      </c>
      <c r="E15" s="6" t="n">
        <v>-176.23</v>
      </c>
      <c r="F15" s="0" t="s">
        <v>101</v>
      </c>
      <c r="G15" s="0"/>
      <c r="H15" s="10" t="s">
        <f>=XIRR(H2:H14,G2:G14)</f>
      </c>
      <c r="I15" s="0"/>
    </row>
    <row collapsed="false" customFormat="false" customHeight="false" hidden="false" ht="12.1" outlineLevel="0" r="16">
      <c r="A16" s="11" t="n">
        <v>45562</v>
      </c>
      <c r="B16" s="6" t="n">
        <v>-136.76</v>
      </c>
      <c r="C16" s="0" t="s">
        <v>100</v>
      </c>
      <c r="D16" s="11" t="n">
        <v>45681</v>
      </c>
      <c r="E16" s="6" t="n">
        <v>-179.76</v>
      </c>
      <c r="F16" s="0" t="s">
        <v>104</v>
      </c>
      <c r="G16" s="0"/>
      <c r="H16" s="8" t="s">
        <f>=-SUM(H2:H14)</f>
      </c>
      <c r="I16" s="0" t="s">
        <v>123</v>
      </c>
    </row>
    <row collapsed="false" customFormat="false" customHeight="false" hidden="false" ht="12.1" outlineLevel="0" r="17">
      <c r="A17" s="11" t="n">
        <v>45653</v>
      </c>
      <c r="B17" s="6" t="n">
        <v>-146.86</v>
      </c>
      <c r="C17" s="0" t="s">
        <v>103</v>
      </c>
      <c r="D17" s="11" t="n">
        <v>45768</v>
      </c>
      <c r="E17" s="6" t="n">
        <v>-154.49</v>
      </c>
      <c r="F17" s="0" t="s">
        <v>106</v>
      </c>
    </row>
    <row collapsed="false" customFormat="false" customHeight="false" hidden="false" ht="12.1" outlineLevel="0" r="18">
      <c r="A18" s="11" t="n">
        <v>45744</v>
      </c>
      <c r="B18" s="6" t="n">
        <v>-124.08</v>
      </c>
      <c r="C18" s="0" t="s">
        <v>105</v>
      </c>
      <c r="D18" s="11" t="n">
        <v>45856</v>
      </c>
      <c r="E18" s="6" t="n">
        <v>-148.87</v>
      </c>
      <c r="F18" s="0" t="s">
        <v>108</v>
      </c>
    </row>
    <row collapsed="false" customFormat="false" customHeight="false" hidden="false" ht="12.1" outlineLevel="0" r="19">
      <c r="A19" s="11" t="n">
        <v>45835</v>
      </c>
      <c r="B19" s="6" t="n">
        <v>-128.74</v>
      </c>
      <c r="C19" s="0" t="s">
        <v>107</v>
      </c>
      <c r="D19" s="11" t="n">
        <v>45954</v>
      </c>
      <c r="E19" s="6" t="n">
        <v>-154.74</v>
      </c>
      <c r="F19" s="0" t="s">
        <v>110</v>
      </c>
    </row>
    <row collapsed="false" customFormat="false" customHeight="false" hidden="false" ht="12.1" outlineLevel="0" r="20">
      <c r="A20" s="11" t="n">
        <v>45926</v>
      </c>
      <c r="B20" s="6" t="n">
        <v>-137.62</v>
      </c>
      <c r="C20" s="0" t="s">
        <v>109</v>
      </c>
      <c r="D20" s="11" t="n">
        <v>46045</v>
      </c>
      <c r="E20" s="6" t="n">
        <v>-144.78</v>
      </c>
      <c r="F20" s="0" t="s">
        <v>112</v>
      </c>
    </row>
    <row collapsed="false" customFormat="false" customHeight="false" hidden="false" ht="12.1" outlineLevel="0" r="21">
      <c r="A21" s="11" t="n">
        <v>46017</v>
      </c>
      <c r="B21" s="6" t="n">
        <v>-128.2</v>
      </c>
      <c r="C21" s="0" t="s">
        <v>111</v>
      </c>
      <c r="D21" s="11" t="n">
        <v>46136</v>
      </c>
      <c r="E21" s="6" t="n">
        <v>-146.53</v>
      </c>
      <c r="F21" s="0" t="s">
        <v>114</v>
      </c>
    </row>
    <row collapsed="false" customFormat="false" customHeight="false" hidden="false" ht="12.1" outlineLevel="0" r="22">
      <c r="A22" s="11" t="n">
        <v>46108</v>
      </c>
      <c r="B22" s="6" t="n">
        <v>-135.19</v>
      </c>
      <c r="C22" s="0" t="s">
        <v>113</v>
      </c>
      <c r="D22" s="11" t="n">
        <v>46168</v>
      </c>
      <c r="E22" s="8" t="s">
        <f>=-Портфель!J3</f>
      </c>
      <c r="F22" s="0" t="s">
        <v>122</v>
      </c>
    </row>
    <row collapsed="false" customFormat="false" customHeight="false" hidden="false" ht="12.1" outlineLevel="0" r="23">
      <c r="A23" s="11" t="n">
        <v>46168</v>
      </c>
      <c r="B23" s="8" t="s">
        <f>=-Портфель!J2</f>
      </c>
      <c r="C23" s="0" t="s">
        <v>122</v>
      </c>
      <c r="D23" s="0"/>
      <c r="E23" s="10" t="s">
        <f>=XIRR(E2:E22,D2:D22)</f>
      </c>
      <c r="F23" s="0"/>
    </row>
    <row collapsed="false" customFormat="false" customHeight="false" hidden="false" ht="12.1" outlineLevel="0" r="24">
      <c r="A24" s="0"/>
      <c r="B24" s="10" t="s">
        <f>=XIRR(B2:B23,A2:A23)</f>
      </c>
      <c r="C24" s="0"/>
      <c r="D24" s="0"/>
      <c r="E24" s="8" t="s">
        <f>=-SUM(E2:E22)</f>
      </c>
      <c r="F24" s="0" t="s">
        <v>123</v>
      </c>
    </row>
    <row collapsed="false" customFormat="false" customHeight="false" hidden="false" ht="12.1" outlineLevel="0" r="25">
      <c r="A25" s="0"/>
      <c r="B25" s="8" t="s">
        <f>=-SUM(B2:B23)</f>
      </c>
      <c r="C25" s="0" t="s">
        <v>123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124</v>
      </c>
      <c r="C1" s="0"/>
      <c r="D1" s="0"/>
      <c r="E1" s="3" t="s">
        <v>125</v>
      </c>
      <c r="F1" s="0"/>
      <c r="G1" s="0"/>
      <c r="H1" s="3" t="s">
        <v>126</v>
      </c>
      <c r="I1" s="0"/>
      <c r="J1" s="0"/>
      <c r="K1" s="3" t="s">
        <v>127</v>
      </c>
      <c r="L1" s="0"/>
      <c r="M1" s="0"/>
      <c r="N1" s="3" t="s">
        <v>128</v>
      </c>
      <c r="O1" s="0"/>
      <c r="P1" s="0"/>
      <c r="Q1" s="3" t="s">
        <v>129</v>
      </c>
      <c r="R1" s="0"/>
      <c r="S1" s="0"/>
      <c r="T1" s="3" t="s">
        <v>130</v>
      </c>
      <c r="U1" s="0"/>
      <c r="V1" s="0"/>
      <c r="W1" s="3" t="s">
        <v>131</v>
      </c>
      <c r="X1" s="0"/>
      <c r="Y1" s="0"/>
      <c r="Z1" s="3" t="s">
        <v>132</v>
      </c>
      <c r="AA1" s="0"/>
      <c r="AB1" s="0"/>
      <c r="AC1" s="3" t="s">
        <v>133</v>
      </c>
      <c r="AD1" s="0"/>
      <c r="AE1" s="0"/>
      <c r="AF1" s="3" t="s">
        <v>134</v>
      </c>
      <c r="AG1" s="0"/>
      <c r="AH1" s="0"/>
      <c r="AI1" s="3" t="s">
        <v>135</v>
      </c>
      <c r="AJ1" s="0"/>
    </row>
    <row collapsed="false" customFormat="false" customHeight="false" hidden="false" ht="12.1" outlineLevel="0" r="2">
      <c r="A2" s="11" t="n">
        <v>44413</v>
      </c>
      <c r="B2" s="6" t="n">
        <v>2</v>
      </c>
      <c r="C2" s="6" t="n">
        <v>17992.62504</v>
      </c>
      <c r="D2" s="11" t="n">
        <v>44413</v>
      </c>
      <c r="E2" s="6" t="n">
        <v>2</v>
      </c>
      <c r="F2" s="6" t="n">
        <v>20706.803793</v>
      </c>
      <c r="G2" s="11" t="n">
        <v>44281</v>
      </c>
      <c r="H2" s="6" t="n">
        <v>1</v>
      </c>
      <c r="I2" s="6" t="n">
        <v>736.4</v>
      </c>
      <c r="J2" s="11" t="n">
        <v>44166</v>
      </c>
      <c r="K2" s="6" t="n">
        <v>42</v>
      </c>
      <c r="L2" s="6" t="n">
        <v>9832.21</v>
      </c>
      <c r="M2" s="11" t="n">
        <v>44166</v>
      </c>
      <c r="N2" s="6" t="n">
        <v>5835</v>
      </c>
      <c r="O2" s="6" t="n">
        <v>9940.48</v>
      </c>
      <c r="P2" s="11" t="n">
        <v>44166</v>
      </c>
      <c r="Q2" s="6" t="n">
        <v>120</v>
      </c>
      <c r="R2" s="6" t="n">
        <v>14532.27</v>
      </c>
      <c r="S2" s="11" t="n">
        <v>44166</v>
      </c>
      <c r="T2" s="6" t="n">
        <v>200</v>
      </c>
      <c r="U2" s="6" t="n">
        <v>10250.66</v>
      </c>
      <c r="V2" s="11" t="n">
        <v>44237</v>
      </c>
      <c r="W2" s="6" t="n">
        <v>3</v>
      </c>
      <c r="X2" s="6" t="n">
        <v>14199.47</v>
      </c>
      <c r="Y2" s="11" t="n">
        <v>44166</v>
      </c>
      <c r="Z2" s="6" t="n">
        <v>150</v>
      </c>
      <c r="AA2" s="6" t="n">
        <v>14589.14</v>
      </c>
      <c r="AB2" s="11" t="n">
        <v>44166</v>
      </c>
      <c r="AC2" s="6" t="n">
        <v>3</v>
      </c>
      <c r="AD2" s="6" t="n">
        <v>4953.115</v>
      </c>
      <c r="AE2" s="11" t="n">
        <v>44237</v>
      </c>
      <c r="AF2" s="6" t="n">
        <v>1295</v>
      </c>
      <c r="AG2" s="6" t="n">
        <v>10596.822024</v>
      </c>
      <c r="AH2" s="11" t="n">
        <v>44194</v>
      </c>
      <c r="AI2" s="6" t="n">
        <v>100</v>
      </c>
      <c r="AJ2" s="6" t="n">
        <v>2816.42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44281</v>
      </c>
      <c r="H3" s="6" t="n">
        <v>1</v>
      </c>
      <c r="I3" s="6" t="n">
        <v>736.4</v>
      </c>
      <c r="J3" s="11" t="n">
        <v>44194</v>
      </c>
      <c r="K3" s="6" t="n">
        <v>9</v>
      </c>
      <c r="L3" s="6" t="n">
        <v>2127.66</v>
      </c>
      <c r="M3" s="11" t="n">
        <v>44166</v>
      </c>
      <c r="N3" s="6" t="n">
        <v>718</v>
      </c>
      <c r="O3" s="6" t="n">
        <v>1223.4</v>
      </c>
      <c r="P3" s="11" t="n">
        <v>44281</v>
      </c>
      <c r="Q3" s="6" t="n">
        <v>60</v>
      </c>
      <c r="R3" s="6" t="n">
        <v>7275.76</v>
      </c>
      <c r="S3" s="11" t="n">
        <v>44281</v>
      </c>
      <c r="T3" s="6" t="n">
        <v>100</v>
      </c>
      <c r="U3" s="6" t="n">
        <v>5465.35</v>
      </c>
      <c r="V3" s="11" t="n">
        <v>44281</v>
      </c>
      <c r="W3" s="6" t="n">
        <v>2</v>
      </c>
      <c r="X3" s="6" t="n">
        <v>8228.61</v>
      </c>
      <c r="Y3" s="11" t="n">
        <v>44281</v>
      </c>
      <c r="Z3" s="6" t="n">
        <v>80</v>
      </c>
      <c r="AA3" s="6" t="n">
        <v>7759.21</v>
      </c>
      <c r="AB3" s="11" t="n">
        <v>44281</v>
      </c>
      <c r="AC3" s="6" t="n">
        <v>2</v>
      </c>
      <c r="AD3" s="6" t="n">
        <v>3335.98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377.78</v>
      </c>
      <c r="C4" s="0" t="s">
        <v>136</v>
      </c>
      <c r="D4" s="0"/>
      <c r="E4" s="6" t="n">
        <v>144.44</v>
      </c>
      <c r="F4" s="0" t="s">
        <v>136</v>
      </c>
      <c r="G4" s="11" t="n">
        <v>44281</v>
      </c>
      <c r="H4" s="6" t="n">
        <v>1</v>
      </c>
      <c r="I4" s="6" t="n">
        <v>736.4</v>
      </c>
      <c r="J4" s="11" t="n">
        <v>44281</v>
      </c>
      <c r="K4" s="6" t="n">
        <v>35</v>
      </c>
      <c r="L4" s="6" t="n">
        <v>9674.94</v>
      </c>
      <c r="M4" s="11" t="n">
        <v>44237</v>
      </c>
      <c r="N4" s="6" t="n">
        <v>5500</v>
      </c>
      <c r="O4" s="6" t="n">
        <v>9925.84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0"/>
      <c r="AC4" s="5" t="s">
        <f>=SUM(AD2:AD3)/SUM(AC2:AC3)</f>
      </c>
      <c r="AD4" s="0" t="s">
        <v>11</v>
      </c>
      <c r="AE4" s="0"/>
      <c r="AF4" s="6" t="n">
        <v>0.0816</v>
      </c>
      <c r="AG4" s="0" t="s">
        <v>136</v>
      </c>
      <c r="AH4" s="0"/>
      <c r="AI4" s="6" t="n">
        <v>41.49348477</v>
      </c>
      <c r="AJ4" s="0" t="s">
        <v>136</v>
      </c>
    </row>
    <row collapsed="false" customFormat="false" customHeight="false" hidden="false" ht="12.1" outlineLevel="0" r="5">
      <c r="A5" s="0"/>
      <c r="B5" s="6" t="n">
        <v>2</v>
      </c>
      <c r="C5" s="0" t="s">
        <v>137</v>
      </c>
      <c r="D5" s="0"/>
      <c r="E5" s="6" t="n">
        <v>2</v>
      </c>
      <c r="F5" s="0" t="s">
        <v>137</v>
      </c>
      <c r="G5" s="11" t="n">
        <v>44281</v>
      </c>
      <c r="H5" s="6" t="n">
        <v>3</v>
      </c>
      <c r="I5" s="6" t="n">
        <v>2209.51</v>
      </c>
      <c r="J5" s="0"/>
      <c r="K5" s="5" t="s">
        <f>=SUM(L2:L4)/SUM(K2:K4)</f>
      </c>
      <c r="L5" s="0" t="s">
        <v>11</v>
      </c>
      <c r="M5" s="11" t="n">
        <v>44281</v>
      </c>
      <c r="N5" s="6" t="n">
        <v>3547</v>
      </c>
      <c r="O5" s="6" t="n">
        <v>6333.31</v>
      </c>
      <c r="P5" s="0"/>
      <c r="Q5" s="6" t="n">
        <v>204.78</v>
      </c>
      <c r="R5" s="0" t="s">
        <v>136</v>
      </c>
      <c r="S5" s="0"/>
      <c r="T5" s="6" t="n">
        <v>97.06568169</v>
      </c>
      <c r="U5" s="0" t="s">
        <v>136</v>
      </c>
      <c r="V5" s="0"/>
      <c r="W5" s="6" t="n">
        <v>2768.17290178</v>
      </c>
      <c r="X5" s="0" t="s">
        <v>136</v>
      </c>
      <c r="Y5" s="0"/>
      <c r="Z5" s="6" t="n">
        <v>54.96</v>
      </c>
      <c r="AA5" s="0" t="s">
        <v>136</v>
      </c>
      <c r="AB5" s="0"/>
      <c r="AC5" s="6" t="n">
        <v>2512.5411</v>
      </c>
      <c r="AD5" s="0" t="s">
        <v>136</v>
      </c>
      <c r="AE5" s="0"/>
      <c r="AF5" s="6" t="n">
        <v>1295</v>
      </c>
      <c r="AG5" s="0" t="s">
        <v>137</v>
      </c>
      <c r="AH5" s="0"/>
      <c r="AI5" s="6" t="n">
        <v>100</v>
      </c>
      <c r="AJ5" s="0" t="s">
        <v>137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138</v>
      </c>
      <c r="D6" s="0"/>
      <c r="E6" s="5" t="s">
        <f>=E5*(ABS(E4)-ABS(E3))</f>
      </c>
      <c r="F6" s="0" t="s">
        <v>138</v>
      </c>
      <c r="G6" s="11" t="n">
        <v>44281</v>
      </c>
      <c r="H6" s="6" t="n">
        <v>1</v>
      </c>
      <c r="I6" s="6" t="n">
        <v>736.4</v>
      </c>
      <c r="J6" s="0"/>
      <c r="K6" s="6" t="n">
        <v>736.19978231</v>
      </c>
      <c r="L6" s="0" t="s">
        <v>136</v>
      </c>
      <c r="M6" s="11" t="n">
        <v>44281</v>
      </c>
      <c r="N6" s="6" t="n">
        <v>2491</v>
      </c>
      <c r="O6" s="6" t="n">
        <v>4447.53</v>
      </c>
      <c r="P6" s="0"/>
      <c r="Q6" s="6" t="n">
        <v>180</v>
      </c>
      <c r="R6" s="0" t="s">
        <v>137</v>
      </c>
      <c r="S6" s="0"/>
      <c r="T6" s="6" t="n">
        <v>300</v>
      </c>
      <c r="U6" s="0" t="s">
        <v>137</v>
      </c>
      <c r="V6" s="0"/>
      <c r="W6" s="6" t="n">
        <v>5</v>
      </c>
      <c r="X6" s="0" t="s">
        <v>137</v>
      </c>
      <c r="Y6" s="0"/>
      <c r="Z6" s="6" t="n">
        <v>230</v>
      </c>
      <c r="AA6" s="0" t="s">
        <v>137</v>
      </c>
      <c r="AB6" s="0"/>
      <c r="AC6" s="6" t="n">
        <v>5</v>
      </c>
      <c r="AD6" s="0" t="s">
        <v>137</v>
      </c>
      <c r="AE6" s="0"/>
      <c r="AF6" s="5" t="s">
        <f>=AF5*(ABS(AF4)-ABS(AF3))</f>
      </c>
      <c r="AG6" s="0" t="s">
        <v>138</v>
      </c>
      <c r="AH6" s="0"/>
      <c r="AI6" s="5" t="s">
        <f>=AI5*(ABS(AI4)-ABS(AI3))</f>
      </c>
      <c r="AJ6" s="0" t="s">
        <v>138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44281</v>
      </c>
      <c r="H7" s="6" t="n">
        <v>1</v>
      </c>
      <c r="I7" s="6" t="n">
        <v>736.5</v>
      </c>
      <c r="J7" s="0"/>
      <c r="K7" s="6" t="n">
        <v>86</v>
      </c>
      <c r="L7" s="0" t="s">
        <v>137</v>
      </c>
      <c r="M7" s="11" t="n">
        <v>44281</v>
      </c>
      <c r="N7" s="6" t="n">
        <v>63</v>
      </c>
      <c r="O7" s="6" t="n">
        <v>112.54</v>
      </c>
      <c r="P7" s="0"/>
      <c r="Q7" s="5" t="s">
        <f>=Q6*(ABS(Q5)-ABS(Q4))</f>
      </c>
      <c r="R7" s="0" t="s">
        <v>138</v>
      </c>
      <c r="S7" s="0"/>
      <c r="T7" s="5" t="s">
        <f>=T6*(ABS(T5)-ABS(T4))</f>
      </c>
      <c r="U7" s="0" t="s">
        <v>138</v>
      </c>
      <c r="V7" s="0"/>
      <c r="W7" s="5" t="s">
        <f>=W6*(ABS(W5)-ABS(W4))</f>
      </c>
      <c r="X7" s="0" t="s">
        <v>138</v>
      </c>
      <c r="Y7" s="0"/>
      <c r="Z7" s="5" t="s">
        <f>=Z6*(ABS(Z5)-ABS(Z4))</f>
      </c>
      <c r="AA7" s="0" t="s">
        <v>138</v>
      </c>
      <c r="AB7" s="0"/>
      <c r="AC7" s="5" t="s">
        <f>=AC6*(ABS(AC5)-ABS(AC4))</f>
      </c>
      <c r="AD7" s="0" t="s">
        <v>138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44281</v>
      </c>
      <c r="H8" s="6" t="n">
        <v>1</v>
      </c>
      <c r="I8" s="6" t="n">
        <v>736.6</v>
      </c>
      <c r="J8" s="0"/>
      <c r="K8" s="5" t="s">
        <f>=K7*(ABS(K6)-ABS(K5))</f>
      </c>
      <c r="L8" s="0" t="s">
        <v>138</v>
      </c>
      <c r="M8" s="0"/>
      <c r="N8" s="5" t="s">
        <f>=SUM(O2:O7)/SUM(N2:N7)</f>
      </c>
      <c r="O8" s="0" t="s">
        <v>11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44281</v>
      </c>
      <c r="H9" s="6" t="n">
        <v>1</v>
      </c>
      <c r="I9" s="6" t="n">
        <v>736.6</v>
      </c>
      <c r="J9" s="0"/>
      <c r="K9" s="0"/>
      <c r="L9" s="0"/>
      <c r="M9" s="0"/>
      <c r="N9" s="6" t="n">
        <v>2.76570232</v>
      </c>
      <c r="O9" s="0" t="s">
        <v>136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5" t="s">
        <f>=SUM(I2:I9)/SUM(H2:H9)</f>
      </c>
      <c r="I10" s="0" t="s">
        <v>11</v>
      </c>
      <c r="J10" s="0"/>
      <c r="K10" s="0"/>
      <c r="L10" s="0"/>
      <c r="M10" s="0"/>
      <c r="N10" s="6" t="n">
        <v>18154</v>
      </c>
      <c r="O10" s="0" t="s">
        <v>137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6" t="n">
        <v>137.4</v>
      </c>
      <c r="I11" s="0" t="s">
        <v>136</v>
      </c>
      <c r="J11" s="0"/>
      <c r="K11" s="0"/>
      <c r="L11" s="0"/>
      <c r="M11" s="0"/>
      <c r="N11" s="5" t="s">
        <f>=N10*(ABS(N9)-ABS(N8))</f>
      </c>
      <c r="O11" s="0" t="s">
        <v>138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10</v>
      </c>
      <c r="I12" s="0" t="s">
        <v>137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138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64</v>
      </c>
      <c r="B1" s="18" t="s">
        <v>0</v>
      </c>
      <c r="C1" s="18" t="s">
        <v>2</v>
      </c>
      <c r="D1" s="18" t="s">
        <v>139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140</v>
      </c>
      <c r="L1" s="18" t="s">
        <v>141</v>
      </c>
      <c r="M1" s="18" t="s">
        <v>19</v>
      </c>
      <c r="N1" s="18" t="s">
        <v>26</v>
      </c>
      <c r="O1" s="18" t="s">
        <v>142</v>
      </c>
    </row>
    <row collapsed="false" customFormat="false" customHeight="false" hidden="false" ht="12.1" outlineLevel="0" r="2">
      <c r="A2" s="21" t="n">
        <v>44165.754861111</v>
      </c>
      <c r="B2" s="22" t="s">
        <v>143</v>
      </c>
      <c r="C2" s="22" t="s">
        <v>71</v>
      </c>
      <c r="D2" s="22" t="s">
        <v>143</v>
      </c>
      <c r="E2" s="22" t="s">
        <v>143</v>
      </c>
      <c r="F2" s="22" t="s">
        <v>26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44166.525</v>
      </c>
      <c r="B3" s="16" t="s">
        <v>34</v>
      </c>
      <c r="C3" s="16" t="s">
        <v>144</v>
      </c>
      <c r="D3" s="16" t="s">
        <v>120</v>
      </c>
      <c r="E3" s="16" t="s">
        <v>31</v>
      </c>
      <c r="F3" s="16" t="s">
        <v>26</v>
      </c>
      <c r="G3" s="7" t="n">
        <v>5835</v>
      </c>
      <c r="H3" s="6" t="n">
        <v>1.6985</v>
      </c>
      <c r="I3" s="6" t="n">
        <v>-9910.75</v>
      </c>
      <c r="J3" s="6" t="n">
        <v>0</v>
      </c>
      <c r="K3" s="6" t="n">
        <v>-29.73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44166.526388889</v>
      </c>
      <c r="B4" s="16" t="s">
        <v>40</v>
      </c>
      <c r="C4" s="16" t="s">
        <v>145</v>
      </c>
      <c r="D4" s="16" t="s">
        <v>120</v>
      </c>
      <c r="E4" s="16" t="s">
        <v>31</v>
      </c>
      <c r="F4" s="16" t="s">
        <v>26</v>
      </c>
      <c r="G4" s="7" t="n">
        <v>2</v>
      </c>
      <c r="H4" s="6" t="n">
        <v>5110</v>
      </c>
      <c r="I4" s="6" t="n">
        <v>-10220</v>
      </c>
      <c r="J4" s="6" t="n">
        <v>0</v>
      </c>
      <c r="K4" s="6" t="n">
        <v>-30.66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44166.527083333</v>
      </c>
      <c r="B5" s="16" t="s">
        <v>37</v>
      </c>
      <c r="C5" s="16" t="s">
        <v>146</v>
      </c>
      <c r="D5" s="16" t="s">
        <v>120</v>
      </c>
      <c r="E5" s="16" t="s">
        <v>31</v>
      </c>
      <c r="F5" s="16" t="s">
        <v>26</v>
      </c>
      <c r="G5" s="7" t="n">
        <v>12</v>
      </c>
      <c r="H5" s="6" t="n">
        <v>1207.4</v>
      </c>
      <c r="I5" s="6" t="n">
        <v>-14488.8</v>
      </c>
      <c r="J5" s="6" t="n">
        <v>0</v>
      </c>
      <c r="K5" s="6" t="n">
        <v>-43.47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44166.527083333</v>
      </c>
      <c r="B6" s="16" t="s">
        <v>46</v>
      </c>
      <c r="C6" s="16" t="s">
        <v>147</v>
      </c>
      <c r="D6" s="16" t="s">
        <v>120</v>
      </c>
      <c r="E6" s="16" t="s">
        <v>31</v>
      </c>
      <c r="F6" s="16" t="s">
        <v>26</v>
      </c>
      <c r="G6" s="7" t="n">
        <v>15</v>
      </c>
      <c r="H6" s="6" t="n">
        <v>969.7</v>
      </c>
      <c r="I6" s="6" t="n">
        <v>-14545.5</v>
      </c>
      <c r="J6" s="6" t="n">
        <v>0</v>
      </c>
      <c r="K6" s="6" t="n">
        <v>-43.64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44166.527777778</v>
      </c>
      <c r="B7" s="16" t="s">
        <v>49</v>
      </c>
      <c r="C7" s="16" t="s">
        <v>148</v>
      </c>
      <c r="D7" s="16" t="s">
        <v>120</v>
      </c>
      <c r="E7" s="16" t="s">
        <v>31</v>
      </c>
      <c r="F7" s="16" t="s">
        <v>26</v>
      </c>
      <c r="G7" s="7" t="n">
        <v>24</v>
      </c>
      <c r="H7" s="6" t="n">
        <v>1646.1</v>
      </c>
      <c r="I7" s="6" t="n">
        <v>-39506.4</v>
      </c>
      <c r="J7" s="6" t="n">
        <v>0</v>
      </c>
      <c r="K7" s="6" t="n">
        <v>-118.52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44166.529861111</v>
      </c>
      <c r="B8" s="16" t="s">
        <v>34</v>
      </c>
      <c r="C8" s="16" t="s">
        <v>144</v>
      </c>
      <c r="D8" s="16" t="s">
        <v>120</v>
      </c>
      <c r="E8" s="16" t="s">
        <v>31</v>
      </c>
      <c r="F8" s="16" t="s">
        <v>26</v>
      </c>
      <c r="G8" s="7" t="n">
        <v>718</v>
      </c>
      <c r="H8" s="6" t="n">
        <v>1.6988</v>
      </c>
      <c r="I8" s="6" t="n">
        <v>-1219.74</v>
      </c>
      <c r="J8" s="6" t="n">
        <v>0</v>
      </c>
      <c r="K8" s="6" t="n">
        <v>-3.66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44166.567361111</v>
      </c>
      <c r="B9" s="16" t="s">
        <v>30</v>
      </c>
      <c r="C9" s="16" t="s">
        <v>149</v>
      </c>
      <c r="D9" s="16" t="s">
        <v>120</v>
      </c>
      <c r="E9" s="16" t="s">
        <v>31</v>
      </c>
      <c r="F9" s="16" t="s">
        <v>26</v>
      </c>
      <c r="G9" s="7" t="n">
        <v>42</v>
      </c>
      <c r="H9" s="6" t="n">
        <v>233.4</v>
      </c>
      <c r="I9" s="6" t="n">
        <v>-9802.8</v>
      </c>
      <c r="J9" s="6" t="n">
        <v>0</v>
      </c>
      <c r="K9" s="6" t="n">
        <v>-29.41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44194.69375</v>
      </c>
      <c r="B10" s="16" t="s">
        <v>54</v>
      </c>
      <c r="C10" s="16" t="s">
        <v>150</v>
      </c>
      <c r="D10" s="16" t="s">
        <v>120</v>
      </c>
      <c r="E10" s="16" t="s">
        <v>31</v>
      </c>
      <c r="F10" s="16" t="s">
        <v>26</v>
      </c>
      <c r="G10" s="7" t="n">
        <v>1</v>
      </c>
      <c r="H10" s="6" t="n">
        <v>2808</v>
      </c>
      <c r="I10" s="6" t="n">
        <v>-2808</v>
      </c>
      <c r="J10" s="6" t="n">
        <v>0</v>
      </c>
      <c r="K10" s="6" t="n">
        <v>-8.42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44194.69375</v>
      </c>
      <c r="B11" s="16" t="s">
        <v>30</v>
      </c>
      <c r="C11" s="16" t="s">
        <v>149</v>
      </c>
      <c r="D11" s="16" t="s">
        <v>120</v>
      </c>
      <c r="E11" s="16" t="s">
        <v>31</v>
      </c>
      <c r="F11" s="16" t="s">
        <v>26</v>
      </c>
      <c r="G11" s="7" t="n">
        <v>9</v>
      </c>
      <c r="H11" s="6" t="n">
        <v>235.7</v>
      </c>
      <c r="I11" s="6" t="n">
        <v>-2121.3</v>
      </c>
      <c r="J11" s="6" t="n">
        <v>0</v>
      </c>
      <c r="K11" s="6" t="n">
        <v>-6.36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1" t="n">
        <v>44194.865972222</v>
      </c>
      <c r="B12" s="22" t="s">
        <v>143</v>
      </c>
      <c r="C12" s="22" t="s">
        <v>71</v>
      </c>
      <c r="D12" s="22" t="s">
        <v>143</v>
      </c>
      <c r="E12" s="22" t="s">
        <v>143</v>
      </c>
      <c r="F12" s="22" t="s">
        <v>26</v>
      </c>
      <c r="G12" s="23" t="n">
        <v>1</v>
      </c>
      <c r="H12" s="24" t="n">
        <v>1</v>
      </c>
      <c r="I12" s="24" t="n">
        <v>5000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5" t="n">
        <v>44237.590972222</v>
      </c>
      <c r="B13" s="26" t="s">
        <v>49</v>
      </c>
      <c r="C13" s="26" t="s">
        <v>148</v>
      </c>
      <c r="D13" s="26" t="s">
        <v>121</v>
      </c>
      <c r="E13" s="26" t="s">
        <v>31</v>
      </c>
      <c r="F13" s="26" t="s">
        <v>26</v>
      </c>
      <c r="G13" s="27" t="n">
        <v>-21</v>
      </c>
      <c r="H13" s="28" t="n">
        <v>1659.2</v>
      </c>
      <c r="I13" s="28" t="n">
        <v>34843.2</v>
      </c>
      <c r="J13" s="28" t="n">
        <v>0</v>
      </c>
      <c r="K13" s="28" t="n">
        <v>-104.53</v>
      </c>
      <c r="L13" s="28" t="n">
        <v>0</v>
      </c>
      <c r="M13" s="28"/>
      <c r="N13" s="6" t="s">
        <f>=I13+J13+K13+L13</f>
      </c>
      <c r="O13" s="26"/>
    </row>
    <row collapsed="false" customFormat="false" customHeight="false" hidden="false" ht="12.1" outlineLevel="0" r="14">
      <c r="A14" s="20" t="n">
        <v>44237.590972222</v>
      </c>
      <c r="B14" s="16" t="s">
        <v>43</v>
      </c>
      <c r="C14" s="16" t="s">
        <v>151</v>
      </c>
      <c r="D14" s="16" t="s">
        <v>120</v>
      </c>
      <c r="E14" s="16" t="s">
        <v>31</v>
      </c>
      <c r="F14" s="16" t="s">
        <v>26</v>
      </c>
      <c r="G14" s="7" t="n">
        <v>3</v>
      </c>
      <c r="H14" s="6" t="n">
        <v>4719</v>
      </c>
      <c r="I14" s="6" t="n">
        <v>-14157</v>
      </c>
      <c r="J14" s="6" t="n">
        <v>0</v>
      </c>
      <c r="K14" s="6" t="n">
        <v>-42.47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44237.595138889</v>
      </c>
      <c r="B15" s="16" t="s">
        <v>34</v>
      </c>
      <c r="C15" s="16" t="s">
        <v>144</v>
      </c>
      <c r="D15" s="16" t="s">
        <v>120</v>
      </c>
      <c r="E15" s="16" t="s">
        <v>31</v>
      </c>
      <c r="F15" s="16" t="s">
        <v>26</v>
      </c>
      <c r="G15" s="7" t="n">
        <v>5500</v>
      </c>
      <c r="H15" s="6" t="n">
        <v>1.7993</v>
      </c>
      <c r="I15" s="6" t="n">
        <v>-9896.15</v>
      </c>
      <c r="J15" s="6" t="n">
        <v>0</v>
      </c>
      <c r="K15" s="6" t="n">
        <v>-29.69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44237.602083333</v>
      </c>
      <c r="B16" s="16" t="s">
        <v>152</v>
      </c>
      <c r="C16" s="16" t="s">
        <v>153</v>
      </c>
      <c r="D16" s="16" t="s">
        <v>120</v>
      </c>
      <c r="E16" s="16" t="s">
        <v>154</v>
      </c>
      <c r="F16" s="16" t="s">
        <v>26</v>
      </c>
      <c r="G16" s="7" t="n">
        <v>143</v>
      </c>
      <c r="H16" s="6" t="n">
        <v>73.837483</v>
      </c>
      <c r="I16" s="6" t="n">
        <v>-10558.76</v>
      </c>
      <c r="J16" s="6" t="n">
        <v>0</v>
      </c>
      <c r="K16" s="6" t="n">
        <v>-31.68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44237.6125</v>
      </c>
      <c r="B17" s="16" t="s">
        <v>52</v>
      </c>
      <c r="C17" s="16" t="s">
        <v>155</v>
      </c>
      <c r="D17" s="16" t="s">
        <v>120</v>
      </c>
      <c r="E17" s="16" t="s">
        <v>31</v>
      </c>
      <c r="F17" s="16" t="s">
        <v>19</v>
      </c>
      <c r="G17" s="7" t="n">
        <v>1295</v>
      </c>
      <c r="H17" s="6" t="n">
        <v>0.110402</v>
      </c>
      <c r="I17" s="6" t="n">
        <v>-142.97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1" t="n">
        <v>44281.486805556</v>
      </c>
      <c r="B18" s="22" t="s">
        <v>143</v>
      </c>
      <c r="C18" s="22" t="s">
        <v>72</v>
      </c>
      <c r="D18" s="22" t="s">
        <v>143</v>
      </c>
      <c r="E18" s="22" t="s">
        <v>143</v>
      </c>
      <c r="F18" s="22" t="s">
        <v>26</v>
      </c>
      <c r="G18" s="23" t="n">
        <v>1</v>
      </c>
      <c r="H18" s="24" t="n">
        <v>1</v>
      </c>
      <c r="I18" s="24" t="n">
        <v>60000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44281.520358796</v>
      </c>
      <c r="B19" s="16" t="s">
        <v>24</v>
      </c>
      <c r="C19" s="16" t="s">
        <v>156</v>
      </c>
      <c r="D19" s="16" t="s">
        <v>120</v>
      </c>
      <c r="E19" s="16" t="s">
        <v>17</v>
      </c>
      <c r="F19" s="16" t="s">
        <v>26</v>
      </c>
      <c r="G19" s="7" t="n">
        <v>1</v>
      </c>
      <c r="H19" s="6" t="n">
        <v>734.2</v>
      </c>
      <c r="I19" s="6" t="n">
        <v>-734.2</v>
      </c>
      <c r="J19" s="6" t="n">
        <v>0</v>
      </c>
      <c r="K19" s="6" t="n">
        <v>-2.2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44281.520763889</v>
      </c>
      <c r="B20" s="16" t="s">
        <v>24</v>
      </c>
      <c r="C20" s="16" t="s">
        <v>156</v>
      </c>
      <c r="D20" s="16" t="s">
        <v>120</v>
      </c>
      <c r="E20" s="16" t="s">
        <v>17</v>
      </c>
      <c r="F20" s="16" t="s">
        <v>26</v>
      </c>
      <c r="G20" s="7" t="n">
        <v>1</v>
      </c>
      <c r="H20" s="6" t="n">
        <v>734.2</v>
      </c>
      <c r="I20" s="6" t="n">
        <v>-734.2</v>
      </c>
      <c r="J20" s="6" t="n">
        <v>0</v>
      </c>
      <c r="K20" s="6" t="n">
        <v>-2.2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44281.520972222</v>
      </c>
      <c r="B21" s="16" t="s">
        <v>24</v>
      </c>
      <c r="C21" s="16" t="s">
        <v>156</v>
      </c>
      <c r="D21" s="16" t="s">
        <v>120</v>
      </c>
      <c r="E21" s="16" t="s">
        <v>17</v>
      </c>
      <c r="F21" s="16" t="s">
        <v>26</v>
      </c>
      <c r="G21" s="7" t="n">
        <v>1</v>
      </c>
      <c r="H21" s="6" t="n">
        <v>734.2</v>
      </c>
      <c r="I21" s="6" t="n">
        <v>-734.2</v>
      </c>
      <c r="J21" s="6" t="n">
        <v>0</v>
      </c>
      <c r="K21" s="6" t="n">
        <v>-2.2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44281.520972222</v>
      </c>
      <c r="B22" s="16" t="s">
        <v>24</v>
      </c>
      <c r="C22" s="16" t="s">
        <v>156</v>
      </c>
      <c r="D22" s="16" t="s">
        <v>120</v>
      </c>
      <c r="E22" s="16" t="s">
        <v>17</v>
      </c>
      <c r="F22" s="16" t="s">
        <v>26</v>
      </c>
      <c r="G22" s="7" t="n">
        <v>3</v>
      </c>
      <c r="H22" s="6" t="n">
        <v>734.3</v>
      </c>
      <c r="I22" s="6" t="n">
        <v>-2202.9</v>
      </c>
      <c r="J22" s="6" t="n">
        <v>0</v>
      </c>
      <c r="K22" s="6" t="n">
        <v>-6.61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44281.520972222</v>
      </c>
      <c r="B23" s="16" t="s">
        <v>24</v>
      </c>
      <c r="C23" s="16" t="s">
        <v>156</v>
      </c>
      <c r="D23" s="16" t="s">
        <v>120</v>
      </c>
      <c r="E23" s="16" t="s">
        <v>17</v>
      </c>
      <c r="F23" s="16" t="s">
        <v>26</v>
      </c>
      <c r="G23" s="7" t="n">
        <v>1</v>
      </c>
      <c r="H23" s="6" t="n">
        <v>734.2</v>
      </c>
      <c r="I23" s="6" t="n">
        <v>-734.2</v>
      </c>
      <c r="J23" s="6" t="n">
        <v>0</v>
      </c>
      <c r="K23" s="6" t="n">
        <v>-2.2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44281.520972222</v>
      </c>
      <c r="B24" s="16" t="s">
        <v>24</v>
      </c>
      <c r="C24" s="16" t="s">
        <v>156</v>
      </c>
      <c r="D24" s="16" t="s">
        <v>120</v>
      </c>
      <c r="E24" s="16" t="s">
        <v>17</v>
      </c>
      <c r="F24" s="16" t="s">
        <v>26</v>
      </c>
      <c r="G24" s="7" t="n">
        <v>1</v>
      </c>
      <c r="H24" s="6" t="n">
        <v>734.3</v>
      </c>
      <c r="I24" s="6" t="n">
        <v>-734.3</v>
      </c>
      <c r="J24" s="6" t="n">
        <v>0</v>
      </c>
      <c r="K24" s="6" t="n">
        <v>-2.2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44281.521134259</v>
      </c>
      <c r="B25" s="16" t="s">
        <v>24</v>
      </c>
      <c r="C25" s="16" t="s">
        <v>156</v>
      </c>
      <c r="D25" s="16" t="s">
        <v>120</v>
      </c>
      <c r="E25" s="16" t="s">
        <v>17</v>
      </c>
      <c r="F25" s="16" t="s">
        <v>26</v>
      </c>
      <c r="G25" s="7" t="n">
        <v>1</v>
      </c>
      <c r="H25" s="6" t="n">
        <v>734.4</v>
      </c>
      <c r="I25" s="6" t="n">
        <v>-734.4</v>
      </c>
      <c r="J25" s="6" t="n">
        <v>0</v>
      </c>
      <c r="K25" s="6" t="n">
        <v>-2.2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44281.521134259</v>
      </c>
      <c r="B26" s="16" t="s">
        <v>24</v>
      </c>
      <c r="C26" s="16" t="s">
        <v>156</v>
      </c>
      <c r="D26" s="16" t="s">
        <v>120</v>
      </c>
      <c r="E26" s="16" t="s">
        <v>17</v>
      </c>
      <c r="F26" s="16" t="s">
        <v>26</v>
      </c>
      <c r="G26" s="7" t="n">
        <v>1</v>
      </c>
      <c r="H26" s="6" t="n">
        <v>734.4</v>
      </c>
      <c r="I26" s="6" t="n">
        <v>-734.4</v>
      </c>
      <c r="J26" s="6" t="n">
        <v>0</v>
      </c>
      <c r="K26" s="6" t="n">
        <v>-2.2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44281.543275463</v>
      </c>
      <c r="B27" s="16" t="s">
        <v>34</v>
      </c>
      <c r="C27" s="16" t="s">
        <v>144</v>
      </c>
      <c r="D27" s="16" t="s">
        <v>120</v>
      </c>
      <c r="E27" s="16" t="s">
        <v>31</v>
      </c>
      <c r="F27" s="16" t="s">
        <v>26</v>
      </c>
      <c r="G27" s="7" t="n">
        <v>3547</v>
      </c>
      <c r="H27" s="6" t="n">
        <v>1.7802</v>
      </c>
      <c r="I27" s="6" t="n">
        <v>-6314.37</v>
      </c>
      <c r="J27" s="6" t="n">
        <v>0</v>
      </c>
      <c r="K27" s="6" t="n">
        <v>-18.94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44281.543275463</v>
      </c>
      <c r="B28" s="16" t="s">
        <v>34</v>
      </c>
      <c r="C28" s="16" t="s">
        <v>144</v>
      </c>
      <c r="D28" s="16" t="s">
        <v>120</v>
      </c>
      <c r="E28" s="16" t="s">
        <v>31</v>
      </c>
      <c r="F28" s="16" t="s">
        <v>26</v>
      </c>
      <c r="G28" s="7" t="n">
        <v>2491</v>
      </c>
      <c r="H28" s="6" t="n">
        <v>1.7801</v>
      </c>
      <c r="I28" s="6" t="n">
        <v>-4434.23</v>
      </c>
      <c r="J28" s="6" t="n">
        <v>0</v>
      </c>
      <c r="K28" s="6" t="n">
        <v>-13.3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44281.543657407</v>
      </c>
      <c r="B29" s="16" t="s">
        <v>37</v>
      </c>
      <c r="C29" s="16" t="s">
        <v>146</v>
      </c>
      <c r="D29" s="16" t="s">
        <v>120</v>
      </c>
      <c r="E29" s="16" t="s">
        <v>31</v>
      </c>
      <c r="F29" s="16" t="s">
        <v>26</v>
      </c>
      <c r="G29" s="7" t="n">
        <v>6</v>
      </c>
      <c r="H29" s="6" t="n">
        <v>1209</v>
      </c>
      <c r="I29" s="6" t="n">
        <v>-7254</v>
      </c>
      <c r="J29" s="6" t="n">
        <v>0</v>
      </c>
      <c r="K29" s="6" t="n">
        <v>-21.76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44281.544050926</v>
      </c>
      <c r="B30" s="16" t="s">
        <v>46</v>
      </c>
      <c r="C30" s="16" t="s">
        <v>147</v>
      </c>
      <c r="D30" s="16" t="s">
        <v>120</v>
      </c>
      <c r="E30" s="16" t="s">
        <v>31</v>
      </c>
      <c r="F30" s="16" t="s">
        <v>26</v>
      </c>
      <c r="G30" s="7" t="n">
        <v>8</v>
      </c>
      <c r="H30" s="6" t="n">
        <v>967</v>
      </c>
      <c r="I30" s="6" t="n">
        <v>-7736</v>
      </c>
      <c r="J30" s="6" t="n">
        <v>0</v>
      </c>
      <c r="K30" s="6" t="n">
        <v>-23.21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44281.544444444</v>
      </c>
      <c r="B31" s="16" t="s">
        <v>30</v>
      </c>
      <c r="C31" s="16" t="s">
        <v>149</v>
      </c>
      <c r="D31" s="16" t="s">
        <v>120</v>
      </c>
      <c r="E31" s="16" t="s">
        <v>31</v>
      </c>
      <c r="F31" s="16" t="s">
        <v>26</v>
      </c>
      <c r="G31" s="7" t="n">
        <v>35</v>
      </c>
      <c r="H31" s="6" t="n">
        <v>275.6</v>
      </c>
      <c r="I31" s="6" t="n">
        <v>-9646</v>
      </c>
      <c r="J31" s="6" t="n">
        <v>0</v>
      </c>
      <c r="K31" s="6" t="n">
        <v>-28.94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44281.544791667</v>
      </c>
      <c r="B32" s="16" t="s">
        <v>43</v>
      </c>
      <c r="C32" s="16" t="s">
        <v>151</v>
      </c>
      <c r="D32" s="16" t="s">
        <v>120</v>
      </c>
      <c r="E32" s="16" t="s">
        <v>31</v>
      </c>
      <c r="F32" s="16" t="s">
        <v>26</v>
      </c>
      <c r="G32" s="7" t="n">
        <v>2</v>
      </c>
      <c r="H32" s="6" t="n">
        <v>4102</v>
      </c>
      <c r="I32" s="6" t="n">
        <v>-8204</v>
      </c>
      <c r="J32" s="6" t="n">
        <v>0</v>
      </c>
      <c r="K32" s="6" t="n">
        <v>-24.61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44281.545393519</v>
      </c>
      <c r="B33" s="16" t="s">
        <v>40</v>
      </c>
      <c r="C33" s="16" t="s">
        <v>145</v>
      </c>
      <c r="D33" s="16" t="s">
        <v>120</v>
      </c>
      <c r="E33" s="16" t="s">
        <v>31</v>
      </c>
      <c r="F33" s="16" t="s">
        <v>26</v>
      </c>
      <c r="G33" s="7" t="n">
        <v>1</v>
      </c>
      <c r="H33" s="6" t="n">
        <v>5449</v>
      </c>
      <c r="I33" s="6" t="n">
        <v>-5449</v>
      </c>
      <c r="J33" s="6" t="n">
        <v>0</v>
      </c>
      <c r="K33" s="6" t="n">
        <v>-16.35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44281.545787037</v>
      </c>
      <c r="B34" s="16" t="s">
        <v>49</v>
      </c>
      <c r="C34" s="16" t="s">
        <v>148</v>
      </c>
      <c r="D34" s="16" t="s">
        <v>120</v>
      </c>
      <c r="E34" s="16" t="s">
        <v>31</v>
      </c>
      <c r="F34" s="16" t="s">
        <v>26</v>
      </c>
      <c r="G34" s="7" t="n">
        <v>2</v>
      </c>
      <c r="H34" s="6" t="n">
        <v>1663</v>
      </c>
      <c r="I34" s="6" t="n">
        <v>-3326</v>
      </c>
      <c r="J34" s="6" t="n">
        <v>0</v>
      </c>
      <c r="K34" s="6" t="n">
        <v>-9.98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44281.549039352</v>
      </c>
      <c r="B35" s="16" t="s">
        <v>34</v>
      </c>
      <c r="C35" s="16" t="s">
        <v>144</v>
      </c>
      <c r="D35" s="16" t="s">
        <v>120</v>
      </c>
      <c r="E35" s="16" t="s">
        <v>31</v>
      </c>
      <c r="F35" s="16" t="s">
        <v>26</v>
      </c>
      <c r="G35" s="7" t="n">
        <v>63</v>
      </c>
      <c r="H35" s="6" t="n">
        <v>1.7809</v>
      </c>
      <c r="I35" s="6" t="n">
        <v>-112.2</v>
      </c>
      <c r="J35" s="6" t="n">
        <v>0</v>
      </c>
      <c r="K35" s="6" t="n">
        <v>-0.34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44413.979166667</v>
      </c>
      <c r="B36" s="22" t="s">
        <v>143</v>
      </c>
      <c r="C36" s="22" t="s">
        <v>71</v>
      </c>
      <c r="D36" s="22" t="s">
        <v>143</v>
      </c>
      <c r="E36" s="22" t="s">
        <v>143</v>
      </c>
      <c r="F36" s="22" t="s">
        <v>26</v>
      </c>
      <c r="G36" s="23" t="n">
        <v>1</v>
      </c>
      <c r="H36" s="24" t="n">
        <v>1</v>
      </c>
      <c r="I36" s="24" t="n">
        <v>39300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44413.979861111</v>
      </c>
      <c r="B37" s="16" t="s">
        <v>152</v>
      </c>
      <c r="C37" s="16" t="s">
        <v>153</v>
      </c>
      <c r="D37" s="16" t="s">
        <v>120</v>
      </c>
      <c r="E37" s="16" t="s">
        <v>154</v>
      </c>
      <c r="F37" s="16" t="s">
        <v>26</v>
      </c>
      <c r="G37" s="7" t="n">
        <v>536</v>
      </c>
      <c r="H37" s="6" t="n">
        <v>73.0875</v>
      </c>
      <c r="I37" s="6" t="n">
        <v>-39174.9</v>
      </c>
      <c r="J37" s="6" t="n">
        <v>0</v>
      </c>
      <c r="K37" s="6" t="n">
        <v>-117.52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44413.980555556</v>
      </c>
      <c r="B38" s="16" t="s">
        <v>21</v>
      </c>
      <c r="C38" s="16" t="s">
        <v>22</v>
      </c>
      <c r="D38" s="16" t="s">
        <v>120</v>
      </c>
      <c r="E38" s="16" t="s">
        <v>17</v>
      </c>
      <c r="F38" s="16" t="s">
        <v>19</v>
      </c>
      <c r="G38" s="7" t="n">
        <v>2</v>
      </c>
      <c r="H38" s="6" t="n">
        <v>141.82</v>
      </c>
      <c r="I38" s="6" t="n">
        <v>-283.64</v>
      </c>
      <c r="J38" s="6" t="n">
        <v>0</v>
      </c>
      <c r="K38" s="6" t="n">
        <v>-0.85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44413.98125</v>
      </c>
      <c r="B39" s="16" t="s">
        <v>16</v>
      </c>
      <c r="C39" s="16" t="s">
        <v>18</v>
      </c>
      <c r="D39" s="16" t="s">
        <v>120</v>
      </c>
      <c r="E39" s="16" t="s">
        <v>17</v>
      </c>
      <c r="F39" s="16" t="s">
        <v>19</v>
      </c>
      <c r="G39" s="7" t="n">
        <v>2</v>
      </c>
      <c r="H39" s="6" t="n">
        <v>123.23</v>
      </c>
      <c r="I39" s="6" t="n">
        <v>-246.46</v>
      </c>
      <c r="J39" s="6" t="n">
        <v>0</v>
      </c>
      <c r="K39" s="6" t="n">
        <v>-0.74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5" t="n">
        <v>46168.502233796</v>
      </c>
      <c r="B40" s="26" t="s">
        <v>152</v>
      </c>
      <c r="C40" s="26" t="s">
        <v>157</v>
      </c>
      <c r="D40" s="26" t="s">
        <v>137</v>
      </c>
      <c r="E40" s="26" t="s">
        <v>154</v>
      </c>
      <c r="F40" s="26" t="s">
        <v>19</v>
      </c>
      <c r="G40" s="27" t="n">
        <v>679</v>
      </c>
      <c r="H40" s="28" t="n">
        <v>1</v>
      </c>
      <c r="I40" s="2"/>
      <c r="J40" s="2"/>
      <c r="K40" s="2"/>
      <c r="L40" s="2"/>
      <c r="M40" s="6" t="n">
        <v>679</v>
      </c>
      <c r="N40" s="2"/>
      <c r="O40" s="2"/>
    </row>
    <row collapsed="false" customFormat="false" customHeight="false" hidden="false" ht="12.1" outlineLevel="0"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 t="s">
        <v>158</v>
      </c>
      <c r="M41" s="5" t="s">
        <f>=SUM(M2:M40)</f>
      </c>
      <c r="N41" s="5" t="s">
        <f>=SUM(N2:N40)</f>
      </c>
      <c r="O41" s="4"/>
    </row>
  </sheetData>
  <autoFilter ref="A1:O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64</v>
      </c>
      <c r="B1" s="30" t="s">
        <v>159</v>
      </c>
      <c r="C1" s="30" t="s">
        <v>0</v>
      </c>
      <c r="D1" s="30" t="s">
        <v>2</v>
      </c>
      <c r="E1" s="30" t="s">
        <v>160</v>
      </c>
      <c r="F1" s="30" t="s">
        <v>3</v>
      </c>
      <c r="G1" s="30" t="s">
        <v>161</v>
      </c>
      <c r="H1" s="30" t="s">
        <v>162</v>
      </c>
      <c r="I1" s="30" t="s">
        <v>163</v>
      </c>
      <c r="J1" s="30" t="s">
        <v>164</v>
      </c>
      <c r="K1" s="30" t="s">
        <v>165</v>
      </c>
      <c r="L1" s="30" t="s">
        <v>166</v>
      </c>
      <c r="M1" s="30" t="s">
        <v>167</v>
      </c>
      <c r="N1" s="30" t="s">
        <v>168</v>
      </c>
    </row>
    <row collapsed="false" customFormat="false" customHeight="false" hidden="false" ht="12.1" outlineLevel="0" r="2">
      <c r="A2" s="29" t="n">
        <v>44463</v>
      </c>
      <c r="B2" s="16" t="s">
        <v>169</v>
      </c>
      <c r="C2" s="16" t="s">
        <v>24</v>
      </c>
      <c r="D2" s="16" t="s">
        <v>25</v>
      </c>
      <c r="E2" s="7" t="n">
        <v>10</v>
      </c>
      <c r="F2" s="16" t="s">
        <v>26</v>
      </c>
      <c r="G2" s="6" t="n">
        <v>11.5</v>
      </c>
      <c r="H2" s="6" t="n">
        <v>643.1</v>
      </c>
      <c r="I2" s="6" t="n">
        <v>736.48</v>
      </c>
      <c r="J2" s="6" t="n">
        <v>15</v>
      </c>
      <c r="K2" s="6" t="n">
        <v>115</v>
      </c>
      <c r="L2" s="6" t="n">
        <v>100</v>
      </c>
      <c r="M2" s="6" t="n">
        <v>1.36</v>
      </c>
      <c r="N2" s="6" t="n">
        <v>1.55</v>
      </c>
    </row>
    <row collapsed="false" customFormat="false" customHeight="false" hidden="false" ht="12.1" outlineLevel="0" r="3">
      <c r="A3" s="29" t="n">
        <v>44463</v>
      </c>
      <c r="B3" s="16" t="s">
        <v>169</v>
      </c>
      <c r="C3" s="16" t="s">
        <v>16</v>
      </c>
      <c r="D3" s="16" t="s">
        <v>18</v>
      </c>
      <c r="E3" s="7" t="n">
        <v>2</v>
      </c>
      <c r="F3" s="16" t="s">
        <v>19</v>
      </c>
      <c r="G3" s="6" t="n">
        <v>49.9981</v>
      </c>
      <c r="H3" s="6" t="n">
        <v>113.25</v>
      </c>
      <c r="I3" s="6" t="n">
        <v>8996.31</v>
      </c>
      <c r="J3" s="6" t="n">
        <v>0.14</v>
      </c>
      <c r="K3" s="6" t="n">
        <v>99.9962</v>
      </c>
      <c r="L3" s="6" t="n">
        <v>89.81</v>
      </c>
      <c r="M3" s="6" t="n">
        <v>0.5</v>
      </c>
      <c r="N3" s="6" t="n">
        <v>0.55</v>
      </c>
    </row>
    <row collapsed="false" customFormat="false" customHeight="false" hidden="false" ht="12.1" outlineLevel="0" r="4">
      <c r="A4" s="29" t="n">
        <v>44490</v>
      </c>
      <c r="B4" s="16" t="s">
        <v>169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61.8041</v>
      </c>
      <c r="H4" s="6" t="n">
        <v>140.3402</v>
      </c>
      <c r="I4" s="6" t="n">
        <v>10353.4</v>
      </c>
      <c r="J4" s="6" t="n">
        <v>0.17</v>
      </c>
      <c r="K4" s="6" t="n">
        <v>123.6081</v>
      </c>
      <c r="L4" s="6" t="n">
        <v>111.53</v>
      </c>
      <c r="M4" s="6" t="n">
        <v>0.54</v>
      </c>
      <c r="N4" s="6" t="n">
        <v>0.56</v>
      </c>
    </row>
    <row collapsed="false" customFormat="false" customHeight="false" hidden="false" ht="12.1" outlineLevel="0" r="5">
      <c r="A5" s="29" t="n">
        <v>44552</v>
      </c>
      <c r="B5" s="16" t="s">
        <v>169</v>
      </c>
      <c r="C5" s="16" t="s">
        <v>16</v>
      </c>
      <c r="D5" s="16" t="s">
        <v>18</v>
      </c>
      <c r="E5" s="7" t="n">
        <v>2</v>
      </c>
      <c r="F5" s="16" t="s">
        <v>19</v>
      </c>
      <c r="G5" s="6" t="n">
        <v>50.7886</v>
      </c>
      <c r="H5" s="6" t="n">
        <v>111.2825</v>
      </c>
      <c r="I5" s="6" t="n">
        <v>8996.31</v>
      </c>
      <c r="J5" s="6" t="n">
        <v>0.14</v>
      </c>
      <c r="K5" s="6" t="n">
        <v>101.5771</v>
      </c>
      <c r="L5" s="6" t="n">
        <v>91.24</v>
      </c>
      <c r="M5" s="6" t="n">
        <v>0.51</v>
      </c>
      <c r="N5" s="6" t="n">
        <v>0.56</v>
      </c>
    </row>
    <row collapsed="false" customFormat="false" customHeight="false" hidden="false" ht="12.1" outlineLevel="0" r="6">
      <c r="A6" s="29" t="n">
        <v>44552</v>
      </c>
      <c r="B6" s="16" t="s">
        <v>169</v>
      </c>
      <c r="C6" s="16" t="s">
        <v>16</v>
      </c>
      <c r="D6" s="16" t="s">
        <v>18</v>
      </c>
      <c r="E6" s="7" t="n">
        <v>2</v>
      </c>
      <c r="F6" s="16" t="s">
        <v>19</v>
      </c>
      <c r="G6" s="6" t="n">
        <v>50.7517</v>
      </c>
      <c r="H6" s="6" t="n">
        <v>111.2825</v>
      </c>
      <c r="I6" s="6" t="n">
        <v>8996.31</v>
      </c>
      <c r="J6" s="6" t="n">
        <v>0.14</v>
      </c>
      <c r="K6" s="6" t="n">
        <v>101.5033</v>
      </c>
      <c r="L6" s="6" t="n">
        <v>91.17</v>
      </c>
      <c r="M6" s="6" t="n">
        <v>0.51</v>
      </c>
      <c r="N6" s="6" t="n">
        <v>0.55</v>
      </c>
    </row>
    <row collapsed="false" customFormat="false" customHeight="false" hidden="false" ht="12.1" outlineLevel="0" r="7">
      <c r="A7" s="29" t="n">
        <v>44581</v>
      </c>
      <c r="B7" s="16" t="s">
        <v>169</v>
      </c>
      <c r="C7" s="16" t="s">
        <v>21</v>
      </c>
      <c r="D7" s="16" t="s">
        <v>22</v>
      </c>
      <c r="E7" s="7" t="n">
        <v>2</v>
      </c>
      <c r="F7" s="16" t="s">
        <v>19</v>
      </c>
      <c r="G7" s="6" t="n">
        <v>66.8766</v>
      </c>
      <c r="H7" s="6" t="n">
        <v>161.1302</v>
      </c>
      <c r="I7" s="6" t="n">
        <v>10353.4</v>
      </c>
      <c r="J7" s="6" t="n">
        <v>0.17</v>
      </c>
      <c r="K7" s="6" t="n">
        <v>133.7533</v>
      </c>
      <c r="L7" s="6" t="n">
        <v>120.69</v>
      </c>
      <c r="M7" s="6" t="n">
        <v>0.58</v>
      </c>
      <c r="N7" s="6" t="n">
        <v>0.49</v>
      </c>
    </row>
    <row collapsed="false" customFormat="false" customHeight="false" hidden="false" ht="12.1" outlineLevel="0" r="8">
      <c r="A8" s="29" t="n">
        <v>44651</v>
      </c>
      <c r="B8" s="16" t="s">
        <v>169</v>
      </c>
      <c r="C8" s="16" t="s">
        <v>16</v>
      </c>
      <c r="D8" s="16" t="s">
        <v>18</v>
      </c>
      <c r="E8" s="7" t="n">
        <v>2</v>
      </c>
      <c r="F8" s="16" t="s">
        <v>19</v>
      </c>
      <c r="G8" s="6" t="n">
        <v>57.8505</v>
      </c>
      <c r="H8" s="6" t="n">
        <v>119.72</v>
      </c>
      <c r="I8" s="6" t="n">
        <v>8996.31</v>
      </c>
      <c r="J8" s="6" t="n">
        <v>0.14</v>
      </c>
      <c r="K8" s="6" t="n">
        <v>115.7011</v>
      </c>
      <c r="L8" s="6" t="n">
        <v>103.93</v>
      </c>
      <c r="M8" s="6" t="n">
        <v>0.58</v>
      </c>
      <c r="N8" s="6" t="n">
        <v>0.52</v>
      </c>
    </row>
    <row collapsed="false" customFormat="false" customHeight="false" hidden="false" ht="12.1" outlineLevel="0" r="9">
      <c r="A9" s="29" t="n">
        <v>44672</v>
      </c>
      <c r="B9" s="16" t="s">
        <v>169</v>
      </c>
      <c r="C9" s="16" t="s">
        <v>21</v>
      </c>
      <c r="D9" s="16" t="s">
        <v>22</v>
      </c>
      <c r="E9" s="7" t="n">
        <v>2</v>
      </c>
      <c r="F9" s="16" t="s">
        <v>19</v>
      </c>
      <c r="G9" s="6" t="n">
        <v>70.3749</v>
      </c>
      <c r="H9" s="6" t="n">
        <v>163.65</v>
      </c>
      <c r="I9" s="6" t="n">
        <v>10353.4</v>
      </c>
      <c r="J9" s="6" t="n">
        <v>0.18</v>
      </c>
      <c r="K9" s="6" t="n">
        <v>140.7497</v>
      </c>
      <c r="L9" s="6" t="n">
        <v>126.88</v>
      </c>
      <c r="M9" s="6" t="n">
        <v>0.61</v>
      </c>
      <c r="N9" s="6" t="n">
        <v>0.5</v>
      </c>
    </row>
    <row collapsed="false" customFormat="false" customHeight="false" hidden="false" ht="12.1" outlineLevel="0" r="10">
      <c r="A10" s="29" t="n">
        <v>44708</v>
      </c>
      <c r="B10" s="16" t="s">
        <v>169</v>
      </c>
      <c r="C10" s="16" t="s">
        <v>24</v>
      </c>
      <c r="D10" s="16" t="s">
        <v>25</v>
      </c>
      <c r="E10" s="7" t="n">
        <v>10</v>
      </c>
      <c r="F10" s="16" t="s">
        <v>26</v>
      </c>
      <c r="G10" s="6" t="n">
        <v>6.8</v>
      </c>
      <c r="H10" s="6" t="n">
        <v>340.4</v>
      </c>
      <c r="I10" s="6" t="n">
        <v>736.48</v>
      </c>
      <c r="J10" s="6" t="n">
        <v>9</v>
      </c>
      <c r="K10" s="6" t="n">
        <v>68</v>
      </c>
      <c r="L10" s="6" t="n">
        <v>59</v>
      </c>
      <c r="M10" s="6" t="n">
        <v>0.8</v>
      </c>
      <c r="N10" s="6" t="n">
        <v>1.73</v>
      </c>
    </row>
    <row collapsed="false" customFormat="false" customHeight="false" hidden="false" ht="12.1" outlineLevel="0" r="11">
      <c r="A11" s="29" t="n">
        <v>44742</v>
      </c>
      <c r="B11" s="16" t="s">
        <v>169</v>
      </c>
      <c r="C11" s="16" t="s">
        <v>16</v>
      </c>
      <c r="D11" s="16" t="s">
        <v>18</v>
      </c>
      <c r="E11" s="7" t="n">
        <v>2</v>
      </c>
      <c r="F11" s="16" t="s">
        <v>19</v>
      </c>
      <c r="G11" s="6" t="n">
        <v>38.3685</v>
      </c>
      <c r="H11" s="6" t="n">
        <v>91.53</v>
      </c>
      <c r="I11" s="6" t="n">
        <v>8996.31</v>
      </c>
      <c r="J11" s="6" t="n">
        <v>0.15</v>
      </c>
      <c r="K11" s="6" t="n">
        <v>76.737</v>
      </c>
      <c r="L11" s="6" t="n">
        <v>69.06</v>
      </c>
      <c r="M11" s="6" t="n">
        <v>0.38</v>
      </c>
      <c r="N11" s="6" t="n">
        <v>0.74</v>
      </c>
    </row>
    <row collapsed="false" customFormat="false" customHeight="false" hidden="false" ht="12.1" outlineLevel="0" r="12">
      <c r="A12" s="29" t="n">
        <v>44763</v>
      </c>
      <c r="B12" s="16" t="s">
        <v>169</v>
      </c>
      <c r="C12" s="16" t="s">
        <v>21</v>
      </c>
      <c r="D12" s="16" t="s">
        <v>22</v>
      </c>
      <c r="E12" s="7" t="n">
        <v>2</v>
      </c>
      <c r="F12" s="16" t="s">
        <v>19</v>
      </c>
      <c r="G12" s="6" t="n">
        <v>50.0772</v>
      </c>
      <c r="H12" s="6" t="n">
        <v>141.55</v>
      </c>
      <c r="I12" s="6" t="n">
        <v>10353.4</v>
      </c>
      <c r="J12" s="6" t="n">
        <v>0.18</v>
      </c>
      <c r="K12" s="6" t="n">
        <v>100.1545</v>
      </c>
      <c r="L12" s="6" t="n">
        <v>90.28</v>
      </c>
      <c r="M12" s="6" t="n">
        <v>0.44</v>
      </c>
      <c r="N12" s="6" t="n">
        <v>0.58</v>
      </c>
    </row>
    <row collapsed="false" customFormat="false" customHeight="false" hidden="false" ht="12.1" outlineLevel="0" r="13">
      <c r="A13" s="29" t="n">
        <v>44833</v>
      </c>
      <c r="B13" s="16" t="s">
        <v>169</v>
      </c>
      <c r="C13" s="16" t="s">
        <v>16</v>
      </c>
      <c r="D13" s="16" t="s">
        <v>18</v>
      </c>
      <c r="E13" s="7" t="n">
        <v>2</v>
      </c>
      <c r="F13" s="16" t="s">
        <v>19</v>
      </c>
      <c r="G13" s="6" t="n">
        <v>43.8364</v>
      </c>
      <c r="H13" s="6" t="n">
        <v>88.99</v>
      </c>
      <c r="I13" s="6" t="n">
        <v>8996.31</v>
      </c>
      <c r="J13" s="6" t="n">
        <v>0.15</v>
      </c>
      <c r="K13" s="6" t="n">
        <v>87.6728</v>
      </c>
      <c r="L13" s="6" t="n">
        <v>78.91</v>
      </c>
      <c r="M13" s="6" t="n">
        <v>0.44</v>
      </c>
      <c r="N13" s="6" t="n">
        <v>0.76</v>
      </c>
    </row>
    <row collapsed="false" customFormat="false" customHeight="false" hidden="false" ht="12.1" outlineLevel="0" r="14">
      <c r="A14" s="29" t="n">
        <v>44854</v>
      </c>
      <c r="B14" s="16" t="s">
        <v>169</v>
      </c>
      <c r="C14" s="16" t="s">
        <v>21</v>
      </c>
      <c r="D14" s="16" t="s">
        <v>22</v>
      </c>
      <c r="E14" s="7" t="n">
        <v>2</v>
      </c>
      <c r="F14" s="16" t="s">
        <v>19</v>
      </c>
      <c r="G14" s="6" t="n">
        <v>56.2321</v>
      </c>
      <c r="H14" s="6" t="n">
        <v>129.56</v>
      </c>
      <c r="I14" s="6" t="n">
        <v>10353.4</v>
      </c>
      <c r="J14" s="6" t="n">
        <v>0.18</v>
      </c>
      <c r="K14" s="6" t="n">
        <v>112.4643</v>
      </c>
      <c r="L14" s="6" t="n">
        <v>101.38</v>
      </c>
      <c r="M14" s="6" t="n">
        <v>0.49</v>
      </c>
      <c r="N14" s="6" t="n">
        <v>0.64</v>
      </c>
    </row>
    <row collapsed="false" customFormat="false" customHeight="false" hidden="false" ht="12.1" outlineLevel="0" r="15">
      <c r="A15" s="29" t="n">
        <v>44924</v>
      </c>
      <c r="B15" s="16" t="s">
        <v>169</v>
      </c>
      <c r="C15" s="16" t="s">
        <v>16</v>
      </c>
      <c r="D15" s="16" t="s">
        <v>18</v>
      </c>
      <c r="E15" s="7" t="n">
        <v>2</v>
      </c>
      <c r="F15" s="16" t="s">
        <v>19</v>
      </c>
      <c r="G15" s="6" t="n">
        <v>53.4946</v>
      </c>
      <c r="H15" s="6" t="n">
        <v>102.4</v>
      </c>
      <c r="I15" s="6" t="n">
        <v>8996.31</v>
      </c>
      <c r="J15" s="6" t="n">
        <v>0.15</v>
      </c>
      <c r="K15" s="6" t="n">
        <v>106.9892</v>
      </c>
      <c r="L15" s="6" t="n">
        <v>96.29</v>
      </c>
      <c r="M15" s="6" t="n">
        <v>0.54</v>
      </c>
      <c r="N15" s="6" t="n">
        <v>0.66</v>
      </c>
    </row>
    <row collapsed="false" customFormat="false" customHeight="false" hidden="false" ht="12.1" outlineLevel="0" r="16">
      <c r="A16" s="29" t="n">
        <v>44945</v>
      </c>
      <c r="B16" s="16" t="s">
        <v>169</v>
      </c>
      <c r="C16" s="16" t="s">
        <v>21</v>
      </c>
      <c r="D16" s="16" t="s">
        <v>22</v>
      </c>
      <c r="E16" s="7" t="n">
        <v>2</v>
      </c>
      <c r="F16" s="16" t="s">
        <v>19</v>
      </c>
      <c r="G16" s="6" t="n">
        <v>62.8809</v>
      </c>
      <c r="H16" s="6" t="n">
        <v>146.41</v>
      </c>
      <c r="I16" s="6" t="n">
        <v>10353.4</v>
      </c>
      <c r="J16" s="6" t="n">
        <v>0.18</v>
      </c>
      <c r="K16" s="6" t="n">
        <v>125.7617</v>
      </c>
      <c r="L16" s="6" t="n">
        <v>113.36</v>
      </c>
      <c r="M16" s="6" t="n">
        <v>0.55</v>
      </c>
      <c r="N16" s="6" t="n">
        <v>0.56</v>
      </c>
    </row>
    <row collapsed="false" customFormat="false" customHeight="false" hidden="false" ht="12.1" outlineLevel="0" r="17">
      <c r="A17" s="29" t="n">
        <v>45015</v>
      </c>
      <c r="B17" s="16" t="s">
        <v>169</v>
      </c>
      <c r="C17" s="16" t="s">
        <v>16</v>
      </c>
      <c r="D17" s="16" t="s">
        <v>18</v>
      </c>
      <c r="E17" s="7" t="n">
        <v>2</v>
      </c>
      <c r="F17" s="16" t="s">
        <v>19</v>
      </c>
      <c r="G17" s="6" t="n">
        <v>57.7336</v>
      </c>
      <c r="H17" s="6" t="n">
        <v>116.62</v>
      </c>
      <c r="I17" s="6" t="n">
        <v>8996.31</v>
      </c>
      <c r="J17" s="6" t="n">
        <v>0.15</v>
      </c>
      <c r="K17" s="6" t="n">
        <v>115.4672</v>
      </c>
      <c r="L17" s="6" t="n">
        <v>103.92</v>
      </c>
      <c r="M17" s="6" t="n">
        <v>0.58</v>
      </c>
      <c r="N17" s="6" t="n">
        <v>0.58</v>
      </c>
    </row>
    <row collapsed="false" customFormat="false" customHeight="false" hidden="false" ht="12.1" outlineLevel="0" r="18">
      <c r="A18" s="29" t="n">
        <v>45036</v>
      </c>
      <c r="B18" s="16" t="s">
        <v>169</v>
      </c>
      <c r="C18" s="16" t="s">
        <v>21</v>
      </c>
      <c r="D18" s="16" t="s">
        <v>22</v>
      </c>
      <c r="E18" s="7" t="n">
        <v>2</v>
      </c>
      <c r="F18" s="16" t="s">
        <v>19</v>
      </c>
      <c r="G18" s="6" t="n">
        <v>76.8373</v>
      </c>
      <c r="H18" s="6" t="n">
        <v>151.24</v>
      </c>
      <c r="I18" s="6" t="n">
        <v>10353.4</v>
      </c>
      <c r="J18" s="6" t="n">
        <v>0.19</v>
      </c>
      <c r="K18" s="6" t="n">
        <v>153.6745</v>
      </c>
      <c r="L18" s="6" t="n">
        <v>138.16</v>
      </c>
      <c r="M18" s="6" t="n">
        <v>0.67</v>
      </c>
      <c r="N18" s="6" t="n">
        <v>0.56</v>
      </c>
    </row>
    <row collapsed="false" customFormat="false" customHeight="false" hidden="false" ht="12.1" outlineLevel="0" r="19">
      <c r="A19" s="29" t="n">
        <v>45106</v>
      </c>
      <c r="B19" s="16" t="s">
        <v>169</v>
      </c>
      <c r="C19" s="16" t="s">
        <v>16</v>
      </c>
      <c r="D19" s="16" t="s">
        <v>18</v>
      </c>
      <c r="E19" s="7" t="n">
        <v>2</v>
      </c>
      <c r="F19" s="16" t="s">
        <v>19</v>
      </c>
      <c r="G19" s="6" t="n">
        <v>64.2144</v>
      </c>
      <c r="H19" s="6" t="n">
        <v>122.06</v>
      </c>
      <c r="I19" s="6" t="n">
        <v>8996.31</v>
      </c>
      <c r="J19" s="6" t="n">
        <v>0.15</v>
      </c>
      <c r="K19" s="6" t="n">
        <v>128.4288</v>
      </c>
      <c r="L19" s="6" t="n">
        <v>115.59</v>
      </c>
      <c r="M19" s="6" t="n">
        <v>0.64</v>
      </c>
      <c r="N19" s="6" t="n">
        <v>0.55</v>
      </c>
    </row>
    <row collapsed="false" customFormat="false" customHeight="false" hidden="false" ht="12.1" outlineLevel="0" r="20">
      <c r="A20" s="29" t="n">
        <v>45127</v>
      </c>
      <c r="B20" s="16" t="s">
        <v>169</v>
      </c>
      <c r="C20" s="16" t="s">
        <v>21</v>
      </c>
      <c r="D20" s="16" t="s">
        <v>22</v>
      </c>
      <c r="E20" s="7" t="n">
        <v>2</v>
      </c>
      <c r="F20" s="16" t="s">
        <v>19</v>
      </c>
      <c r="G20" s="6" t="n">
        <v>85.8235</v>
      </c>
      <c r="H20" s="6" t="n">
        <v>150.29</v>
      </c>
      <c r="I20" s="6" t="n">
        <v>10353.4</v>
      </c>
      <c r="J20" s="6" t="n">
        <v>0.19</v>
      </c>
      <c r="K20" s="6" t="n">
        <v>171.6471</v>
      </c>
      <c r="L20" s="6" t="n">
        <v>154.32</v>
      </c>
      <c r="M20" s="6" t="n">
        <v>0.75</v>
      </c>
      <c r="N20" s="6" t="n">
        <v>0.56</v>
      </c>
    </row>
    <row collapsed="false" customFormat="false" customHeight="false" hidden="false" ht="12.1" outlineLevel="0" r="21">
      <c r="A21" s="29" t="n">
        <v>45197</v>
      </c>
      <c r="B21" s="16" t="s">
        <v>169</v>
      </c>
      <c r="C21" s="16" t="s">
        <v>16</v>
      </c>
      <c r="D21" s="16" t="s">
        <v>18</v>
      </c>
      <c r="E21" s="7" t="n">
        <v>2</v>
      </c>
      <c r="F21" s="16" t="s">
        <v>19</v>
      </c>
      <c r="G21" s="6" t="n">
        <v>72.375</v>
      </c>
      <c r="H21" s="6" t="n">
        <v>115.26</v>
      </c>
      <c r="I21" s="6" t="n">
        <v>8996.31</v>
      </c>
      <c r="J21" s="6" t="n">
        <v>0.15</v>
      </c>
      <c r="K21" s="6" t="n">
        <v>144.75</v>
      </c>
      <c r="L21" s="6" t="n">
        <v>130.28</v>
      </c>
      <c r="M21" s="6" t="n">
        <v>0.72</v>
      </c>
      <c r="N21" s="6" t="n">
        <v>0.59</v>
      </c>
    </row>
    <row collapsed="false" customFormat="false" customHeight="false" hidden="false" ht="12.1" outlineLevel="0" r="22">
      <c r="A22" s="29" t="n">
        <v>45218</v>
      </c>
      <c r="B22" s="16" t="s">
        <v>169</v>
      </c>
      <c r="C22" s="16" t="s">
        <v>21</v>
      </c>
      <c r="D22" s="16" t="s">
        <v>22</v>
      </c>
      <c r="E22" s="7" t="n">
        <v>2</v>
      </c>
      <c r="F22" s="16" t="s">
        <v>19</v>
      </c>
      <c r="G22" s="6" t="n">
        <v>91.6274</v>
      </c>
      <c r="H22" s="6" t="n">
        <v>150.03</v>
      </c>
      <c r="I22" s="6" t="n">
        <v>10353.4</v>
      </c>
      <c r="J22" s="6" t="n">
        <v>0.19</v>
      </c>
      <c r="K22" s="6" t="n">
        <v>183.2549</v>
      </c>
      <c r="L22" s="6" t="n">
        <v>164.75</v>
      </c>
      <c r="M22" s="6" t="n">
        <v>0.8</v>
      </c>
      <c r="N22" s="6" t="n">
        <v>0.56</v>
      </c>
    </row>
    <row collapsed="false" customFormat="false" customHeight="false" hidden="false" ht="12.1" outlineLevel="0" r="23">
      <c r="A23" s="29" t="n">
        <v>45288</v>
      </c>
      <c r="B23" s="16" t="s">
        <v>169</v>
      </c>
      <c r="C23" s="16" t="s">
        <v>16</v>
      </c>
      <c r="D23" s="16" t="s">
        <v>18</v>
      </c>
      <c r="E23" s="7" t="n">
        <v>2</v>
      </c>
      <c r="F23" s="16" t="s">
        <v>19</v>
      </c>
      <c r="G23" s="6" t="n">
        <v>68.7788</v>
      </c>
      <c r="H23" s="6" t="n">
        <v>145.63</v>
      </c>
      <c r="I23" s="6" t="n">
        <v>8996.31</v>
      </c>
      <c r="J23" s="6" t="n">
        <v>0.15</v>
      </c>
      <c r="K23" s="6" t="n">
        <v>137.5577</v>
      </c>
      <c r="L23" s="6" t="n">
        <v>123.8</v>
      </c>
      <c r="M23" s="6" t="n">
        <v>0.69</v>
      </c>
      <c r="N23" s="6" t="n">
        <v>0.46</v>
      </c>
    </row>
    <row collapsed="false" customFormat="false" customHeight="false" hidden="false" ht="12.1" outlineLevel="0" r="24">
      <c r="A24" s="29" t="n">
        <v>45309</v>
      </c>
      <c r="B24" s="16" t="s">
        <v>169</v>
      </c>
      <c r="C24" s="16" t="s">
        <v>21</v>
      </c>
      <c r="D24" s="16" t="s">
        <v>22</v>
      </c>
      <c r="E24" s="7" t="n">
        <v>2</v>
      </c>
      <c r="F24" s="16" t="s">
        <v>19</v>
      </c>
      <c r="G24" s="6" t="n">
        <v>83.1411</v>
      </c>
      <c r="H24" s="6" t="n">
        <v>149.94</v>
      </c>
      <c r="I24" s="6" t="n">
        <v>10353.4</v>
      </c>
      <c r="J24" s="6" t="n">
        <v>0.19</v>
      </c>
      <c r="K24" s="6" t="n">
        <v>166.2822</v>
      </c>
      <c r="L24" s="6" t="n">
        <v>149.49</v>
      </c>
      <c r="M24" s="6" t="n">
        <v>0.72</v>
      </c>
      <c r="N24" s="6" t="n">
        <v>0.56</v>
      </c>
    </row>
    <row collapsed="false" customFormat="false" customHeight="false" hidden="false" ht="12.1" outlineLevel="0" r="25">
      <c r="A25" s="29" t="n">
        <v>45317</v>
      </c>
      <c r="B25" s="16" t="s">
        <v>169</v>
      </c>
      <c r="C25" s="16" t="s">
        <v>24</v>
      </c>
      <c r="D25" s="16" t="s">
        <v>25</v>
      </c>
      <c r="E25" s="7" t="n">
        <v>10</v>
      </c>
      <c r="F25" s="16" t="s">
        <v>26</v>
      </c>
      <c r="G25" s="6" t="n">
        <v>9.84</v>
      </c>
      <c r="H25" s="6" t="n">
        <v>320</v>
      </c>
      <c r="I25" s="6" t="n">
        <v>736.48</v>
      </c>
      <c r="J25" s="6" t="n">
        <v>13</v>
      </c>
      <c r="K25" s="6" t="n">
        <v>98.4</v>
      </c>
      <c r="L25" s="6" t="n">
        <v>85.4</v>
      </c>
      <c r="M25" s="6" t="n">
        <v>1.16</v>
      </c>
      <c r="N25" s="6" t="n">
        <v>2.67</v>
      </c>
    </row>
    <row collapsed="false" customFormat="false" customHeight="false" hidden="false" ht="12.1" outlineLevel="0" r="26">
      <c r="A26" s="29" t="n">
        <v>45378</v>
      </c>
      <c r="B26" s="16" t="s">
        <v>169</v>
      </c>
      <c r="C26" s="16" t="s">
        <v>16</v>
      </c>
      <c r="D26" s="16" t="s">
        <v>18</v>
      </c>
      <c r="E26" s="7" t="n">
        <v>2</v>
      </c>
      <c r="F26" s="16" t="s">
        <v>19</v>
      </c>
      <c r="G26" s="6" t="n">
        <v>69.4309</v>
      </c>
      <c r="H26" s="6" t="n">
        <v>182.89</v>
      </c>
      <c r="I26" s="6" t="n">
        <v>8996.31</v>
      </c>
      <c r="J26" s="6" t="n">
        <v>0.15</v>
      </c>
      <c r="K26" s="6" t="n">
        <v>138.8618</v>
      </c>
      <c r="L26" s="6" t="n">
        <v>124.98</v>
      </c>
      <c r="M26" s="6" t="n">
        <v>0.69</v>
      </c>
      <c r="N26" s="6" t="n">
        <v>0.37</v>
      </c>
    </row>
    <row collapsed="false" customFormat="false" customHeight="false" hidden="false" ht="12.1" outlineLevel="0" r="27">
      <c r="A27" s="29" t="n">
        <v>45400</v>
      </c>
      <c r="B27" s="16" t="s">
        <v>169</v>
      </c>
      <c r="C27" s="16" t="s">
        <v>21</v>
      </c>
      <c r="D27" s="16" t="s">
        <v>22</v>
      </c>
      <c r="E27" s="7" t="n">
        <v>2</v>
      </c>
      <c r="F27" s="16" t="s">
        <v>19</v>
      </c>
      <c r="G27" s="6" t="n">
        <v>94.9845</v>
      </c>
      <c r="H27" s="6" t="n">
        <v>156.96</v>
      </c>
      <c r="I27" s="6" t="n">
        <v>10353.4</v>
      </c>
      <c r="J27" s="6" t="n">
        <v>0.2</v>
      </c>
      <c r="K27" s="6" t="n">
        <v>189.9689</v>
      </c>
      <c r="L27" s="6" t="n">
        <v>171.1</v>
      </c>
      <c r="M27" s="6" t="n">
        <v>0.83</v>
      </c>
      <c r="N27" s="6" t="n">
        <v>0.58</v>
      </c>
    </row>
    <row collapsed="false" customFormat="false" customHeight="false" hidden="false" ht="12.1" outlineLevel="0" r="28">
      <c r="A28" s="29" t="n">
        <v>45471</v>
      </c>
      <c r="B28" s="16" t="s">
        <v>169</v>
      </c>
      <c r="C28" s="16" t="s">
        <v>16</v>
      </c>
      <c r="D28" s="16" t="s">
        <v>18</v>
      </c>
      <c r="E28" s="7" t="n">
        <v>2</v>
      </c>
      <c r="F28" s="16" t="s">
        <v>19</v>
      </c>
      <c r="G28" s="6" t="n">
        <v>70.0953</v>
      </c>
      <c r="H28" s="6" t="n">
        <v>175.87</v>
      </c>
      <c r="I28" s="6" t="n">
        <v>8996.31</v>
      </c>
      <c r="J28" s="6" t="n">
        <v>0.17</v>
      </c>
      <c r="K28" s="6" t="n">
        <v>140.1906</v>
      </c>
      <c r="L28" s="6" t="n">
        <v>125.75</v>
      </c>
      <c r="M28" s="6" t="n">
        <v>0.7</v>
      </c>
      <c r="N28" s="6" t="n">
        <v>0.42</v>
      </c>
    </row>
    <row collapsed="false" customFormat="false" customHeight="false" hidden="false" ht="12.1" outlineLevel="0" r="29">
      <c r="A29" s="29" t="n">
        <v>45492</v>
      </c>
      <c r="B29" s="16" t="s">
        <v>169</v>
      </c>
      <c r="C29" s="16" t="s">
        <v>21</v>
      </c>
      <c r="D29" s="16" t="s">
        <v>22</v>
      </c>
      <c r="E29" s="7" t="n">
        <v>2</v>
      </c>
      <c r="F29" s="16" t="s">
        <v>19</v>
      </c>
      <c r="G29" s="6" t="n">
        <v>88.4905</v>
      </c>
      <c r="H29" s="6" t="n">
        <v>168.44</v>
      </c>
      <c r="I29" s="6" t="n">
        <v>10353.4</v>
      </c>
      <c r="J29" s="6" t="n">
        <v>0.2</v>
      </c>
      <c r="K29" s="6" t="n">
        <v>176.9811</v>
      </c>
      <c r="L29" s="6" t="n">
        <v>159.41</v>
      </c>
      <c r="M29" s="6" t="n">
        <v>0.77</v>
      </c>
      <c r="N29" s="6" t="n">
        <v>0.54</v>
      </c>
    </row>
    <row collapsed="false" customFormat="false" customHeight="false" hidden="false" ht="12.1" outlineLevel="0" r="30">
      <c r="A30" s="29" t="n">
        <v>45562</v>
      </c>
      <c r="B30" s="16" t="s">
        <v>169</v>
      </c>
      <c r="C30" s="16" t="s">
        <v>16</v>
      </c>
      <c r="D30" s="16" t="s">
        <v>18</v>
      </c>
      <c r="E30" s="7" t="n">
        <v>2</v>
      </c>
      <c r="F30" s="16" t="s">
        <v>19</v>
      </c>
      <c r="G30" s="6" t="n">
        <v>76.2361</v>
      </c>
      <c r="H30" s="6" t="n">
        <v>197.61</v>
      </c>
      <c r="I30" s="6" t="n">
        <v>8996.31</v>
      </c>
      <c r="J30" s="6" t="n">
        <v>0.17</v>
      </c>
      <c r="K30" s="6" t="n">
        <v>152.4722</v>
      </c>
      <c r="L30" s="6" t="n">
        <v>136.76</v>
      </c>
      <c r="M30" s="6" t="n">
        <v>0.76</v>
      </c>
      <c r="N30" s="6" t="n">
        <v>0.37</v>
      </c>
    </row>
    <row collapsed="false" customFormat="false" customHeight="false" hidden="false" ht="12.1" outlineLevel="0" r="31">
      <c r="A31" s="29" t="n">
        <v>45583</v>
      </c>
      <c r="B31" s="16" t="s">
        <v>169</v>
      </c>
      <c r="C31" s="16" t="s">
        <v>21</v>
      </c>
      <c r="D31" s="16" t="s">
        <v>22</v>
      </c>
      <c r="E31" s="7" t="n">
        <v>2</v>
      </c>
      <c r="F31" s="16" t="s">
        <v>19</v>
      </c>
      <c r="G31" s="6" t="n">
        <v>97.829</v>
      </c>
      <c r="H31" s="6" t="n">
        <v>172.28</v>
      </c>
      <c r="I31" s="6" t="n">
        <v>10353.4</v>
      </c>
      <c r="J31" s="6" t="n">
        <v>0.2</v>
      </c>
      <c r="K31" s="6" t="n">
        <v>195.6581</v>
      </c>
      <c r="L31" s="6" t="n">
        <v>176.23</v>
      </c>
      <c r="M31" s="6" t="n">
        <v>0.85</v>
      </c>
      <c r="N31" s="6" t="n">
        <v>0.53</v>
      </c>
    </row>
    <row collapsed="false" customFormat="false" customHeight="false" hidden="false" ht="12.1" outlineLevel="0" r="32">
      <c r="A32" s="29" t="n">
        <v>45639</v>
      </c>
      <c r="B32" s="16" t="s">
        <v>169</v>
      </c>
      <c r="C32" s="16" t="s">
        <v>24</v>
      </c>
      <c r="D32" s="16" t="s">
        <v>25</v>
      </c>
      <c r="E32" s="7" t="n">
        <v>10</v>
      </c>
      <c r="F32" s="16" t="s">
        <v>26</v>
      </c>
      <c r="G32" s="6" t="n">
        <v>35.3137</v>
      </c>
      <c r="H32" s="6" t="n">
        <v>166</v>
      </c>
      <c r="I32" s="6" t="n">
        <v>736.48</v>
      </c>
      <c r="J32" s="6" t="n">
        <v>46</v>
      </c>
      <c r="K32" s="6" t="n">
        <v>353.137</v>
      </c>
      <c r="L32" s="6" t="n">
        <v>307.14</v>
      </c>
      <c r="M32" s="6" t="n">
        <v>4.17</v>
      </c>
      <c r="N32" s="6" t="n">
        <v>18.5</v>
      </c>
    </row>
    <row collapsed="false" customFormat="false" customHeight="false" hidden="false" ht="12.1" outlineLevel="0" r="33">
      <c r="A33" s="29" t="n">
        <v>45653</v>
      </c>
      <c r="B33" s="16" t="s">
        <v>169</v>
      </c>
      <c r="C33" s="16" t="s">
        <v>16</v>
      </c>
      <c r="D33" s="16" t="s">
        <v>18</v>
      </c>
      <c r="E33" s="7" t="n">
        <v>2</v>
      </c>
      <c r="F33" s="16" t="s">
        <v>19</v>
      </c>
      <c r="G33" s="6" t="n">
        <v>81.8643</v>
      </c>
      <c r="H33" s="6" t="n">
        <v>232.62</v>
      </c>
      <c r="I33" s="6" t="n">
        <v>8996.31</v>
      </c>
      <c r="J33" s="6" t="n">
        <v>0.17</v>
      </c>
      <c r="K33" s="6" t="n">
        <v>163.7287</v>
      </c>
      <c r="L33" s="6" t="n">
        <v>146.86</v>
      </c>
      <c r="M33" s="6" t="n">
        <v>0.82</v>
      </c>
      <c r="N33" s="6" t="n">
        <v>0.32</v>
      </c>
    </row>
    <row collapsed="false" customFormat="false" customHeight="false" hidden="false" ht="12.1" outlineLevel="0" r="34">
      <c r="A34" s="29" t="n">
        <v>45681</v>
      </c>
      <c r="B34" s="16" t="s">
        <v>169</v>
      </c>
      <c r="C34" s="16" t="s">
        <v>21</v>
      </c>
      <c r="D34" s="16" t="s">
        <v>22</v>
      </c>
      <c r="E34" s="7" t="n">
        <v>2</v>
      </c>
      <c r="F34" s="16" t="s">
        <v>19</v>
      </c>
      <c r="G34" s="6" t="n">
        <v>99.7915</v>
      </c>
      <c r="H34" s="6" t="n">
        <v>166.15</v>
      </c>
      <c r="I34" s="6" t="n">
        <v>10353.4</v>
      </c>
      <c r="J34" s="6" t="n">
        <v>0.2</v>
      </c>
      <c r="K34" s="6" t="n">
        <v>199.583</v>
      </c>
      <c r="L34" s="6" t="n">
        <v>179.76</v>
      </c>
      <c r="M34" s="6" t="n">
        <v>0.87</v>
      </c>
      <c r="N34" s="6" t="n">
        <v>0.55</v>
      </c>
    </row>
    <row collapsed="false" customFormat="false" customHeight="false" hidden="false" ht="12.1" outlineLevel="0" r="35">
      <c r="A35" s="29" t="n">
        <v>45744</v>
      </c>
      <c r="B35" s="16" t="s">
        <v>169</v>
      </c>
      <c r="C35" s="16" t="s">
        <v>16</v>
      </c>
      <c r="D35" s="16" t="s">
        <v>18</v>
      </c>
      <c r="E35" s="7" t="n">
        <v>2</v>
      </c>
      <c r="F35" s="16" t="s">
        <v>19</v>
      </c>
      <c r="G35" s="6" t="n">
        <v>69.1636</v>
      </c>
      <c r="H35" s="6" t="n">
        <v>225.16</v>
      </c>
      <c r="I35" s="6" t="n">
        <v>8996.31</v>
      </c>
      <c r="J35" s="6" t="n">
        <v>0.17</v>
      </c>
      <c r="K35" s="6" t="n">
        <v>138.3273</v>
      </c>
      <c r="L35" s="6" t="n">
        <v>124.08</v>
      </c>
      <c r="M35" s="6" t="n">
        <v>0.69</v>
      </c>
      <c r="N35" s="6" t="n">
        <v>0.33</v>
      </c>
    </row>
    <row collapsed="false" customFormat="false" customHeight="false" hidden="false" ht="12.1" outlineLevel="0" r="36">
      <c r="A36" s="29" t="n">
        <v>45768</v>
      </c>
      <c r="B36" s="16" t="s">
        <v>169</v>
      </c>
      <c r="C36" s="16" t="s">
        <v>21</v>
      </c>
      <c r="D36" s="16" t="s">
        <v>22</v>
      </c>
      <c r="E36" s="7" t="n">
        <v>2</v>
      </c>
      <c r="F36" s="16" t="s">
        <v>19</v>
      </c>
      <c r="G36" s="6" t="n">
        <v>85.7619</v>
      </c>
      <c r="H36" s="6" t="n">
        <v>170.63</v>
      </c>
      <c r="I36" s="6" t="n">
        <v>10353.4</v>
      </c>
      <c r="J36" s="6" t="n">
        <v>0.21</v>
      </c>
      <c r="K36" s="6" t="n">
        <v>171.5238</v>
      </c>
      <c r="L36" s="6" t="n">
        <v>154.49</v>
      </c>
      <c r="M36" s="6" t="n">
        <v>0.75</v>
      </c>
      <c r="N36" s="6" t="n">
        <v>0.56</v>
      </c>
    </row>
    <row collapsed="false" customFormat="false" customHeight="false" hidden="false" ht="12.1" outlineLevel="0" r="37">
      <c r="A37" s="29" t="n">
        <v>45835</v>
      </c>
      <c r="B37" s="16" t="s">
        <v>169</v>
      </c>
      <c r="C37" s="16" t="s">
        <v>16</v>
      </c>
      <c r="D37" s="16" t="s">
        <v>18</v>
      </c>
      <c r="E37" s="7" t="n">
        <v>2</v>
      </c>
      <c r="F37" s="16" t="s">
        <v>19</v>
      </c>
      <c r="G37" s="6" t="n">
        <v>71.4073</v>
      </c>
      <c r="H37" s="6" t="n">
        <v>273.49</v>
      </c>
      <c r="I37" s="6" t="n">
        <v>8996.31</v>
      </c>
      <c r="J37" s="6" t="n">
        <v>0.18</v>
      </c>
      <c r="K37" s="6" t="n">
        <v>142.8146</v>
      </c>
      <c r="L37" s="6" t="n">
        <v>128.74</v>
      </c>
      <c r="M37" s="6" t="n">
        <v>0.72</v>
      </c>
      <c r="N37" s="6" t="n">
        <v>0.3</v>
      </c>
    </row>
    <row collapsed="false" customFormat="false" customHeight="false" hidden="false" ht="12.1" outlineLevel="0" r="38">
      <c r="A38" s="29" t="n">
        <v>45856</v>
      </c>
      <c r="B38" s="16" t="s">
        <v>169</v>
      </c>
      <c r="C38" s="16" t="s">
        <v>21</v>
      </c>
      <c r="D38" s="16" t="s">
        <v>22</v>
      </c>
      <c r="E38" s="7" t="n">
        <v>2</v>
      </c>
      <c r="F38" s="16" t="s">
        <v>19</v>
      </c>
      <c r="G38" s="6" t="n">
        <v>82.6422</v>
      </c>
      <c r="H38" s="6" t="n">
        <v>154.563</v>
      </c>
      <c r="I38" s="6" t="n">
        <v>10353.4</v>
      </c>
      <c r="J38" s="6" t="n">
        <v>0.21</v>
      </c>
      <c r="K38" s="6" t="n">
        <v>165.2844</v>
      </c>
      <c r="L38" s="6" t="n">
        <v>148.87</v>
      </c>
      <c r="M38" s="6" t="n">
        <v>0.72</v>
      </c>
      <c r="N38" s="6" t="n">
        <v>0.62</v>
      </c>
    </row>
    <row collapsed="false" customFormat="false" customHeight="false" hidden="false" ht="12.1" outlineLevel="0" r="39">
      <c r="A39" s="29" t="n">
        <v>45926</v>
      </c>
      <c r="B39" s="16" t="s">
        <v>169</v>
      </c>
      <c r="C39" s="16" t="s">
        <v>16</v>
      </c>
      <c r="D39" s="16" t="s">
        <v>18</v>
      </c>
      <c r="E39" s="7" t="n">
        <v>2</v>
      </c>
      <c r="F39" s="16" t="s">
        <v>19</v>
      </c>
      <c r="G39" s="6" t="n">
        <v>76.3331</v>
      </c>
      <c r="H39" s="6" t="n">
        <v>302.89</v>
      </c>
      <c r="I39" s="6" t="n">
        <v>8996.31</v>
      </c>
      <c r="J39" s="6" t="n">
        <v>0.18</v>
      </c>
      <c r="K39" s="6" t="n">
        <v>152.6662</v>
      </c>
      <c r="L39" s="6" t="n">
        <v>137.62</v>
      </c>
      <c r="M39" s="6" t="n">
        <v>0.76</v>
      </c>
      <c r="N39" s="6" t="n">
        <v>0.27</v>
      </c>
    </row>
    <row collapsed="false" customFormat="false" customHeight="false" hidden="false" ht="12.1" outlineLevel="0" r="40">
      <c r="A40" s="29" t="n">
        <v>45954</v>
      </c>
      <c r="B40" s="16" t="s">
        <v>169</v>
      </c>
      <c r="C40" s="16" t="s">
        <v>21</v>
      </c>
      <c r="D40" s="16" t="s">
        <v>22</v>
      </c>
      <c r="E40" s="7" t="n">
        <v>2</v>
      </c>
      <c r="F40" s="16" t="s">
        <v>19</v>
      </c>
      <c r="G40" s="6" t="n">
        <v>85.9013</v>
      </c>
      <c r="H40" s="6" t="n">
        <v>151.153</v>
      </c>
      <c r="I40" s="6" t="n">
        <v>10353.4</v>
      </c>
      <c r="J40" s="6" t="n">
        <v>0.21</v>
      </c>
      <c r="K40" s="6" t="n">
        <v>171.8027</v>
      </c>
      <c r="L40" s="6" t="n">
        <v>154.74</v>
      </c>
      <c r="M40" s="6" t="n">
        <v>0.75</v>
      </c>
      <c r="N40" s="6" t="n">
        <v>0.63</v>
      </c>
    </row>
    <row collapsed="false" customFormat="false" customHeight="false" hidden="false" ht="12.1" outlineLevel="0" r="41">
      <c r="A41" s="29" t="n">
        <v>46017</v>
      </c>
      <c r="B41" s="16" t="s">
        <v>169</v>
      </c>
      <c r="C41" s="16" t="s">
        <v>16</v>
      </c>
      <c r="D41" s="16" t="s">
        <v>18</v>
      </c>
      <c r="E41" s="7" t="n">
        <v>2</v>
      </c>
      <c r="F41" s="16" t="s">
        <v>19</v>
      </c>
      <c r="G41" s="6" t="n">
        <v>71.1085</v>
      </c>
      <c r="H41" s="6" t="n">
        <v>361.52</v>
      </c>
      <c r="I41" s="6" t="n">
        <v>8996.31</v>
      </c>
      <c r="J41" s="6" t="n">
        <v>0.18</v>
      </c>
      <c r="K41" s="6" t="n">
        <v>142.2169</v>
      </c>
      <c r="L41" s="6" t="n">
        <v>128.2</v>
      </c>
      <c r="M41" s="6" t="n">
        <v>0.71</v>
      </c>
      <c r="N41" s="6" t="n">
        <v>0.23</v>
      </c>
    </row>
    <row collapsed="false" customFormat="false" customHeight="false" hidden="false" ht="12.1" outlineLevel="0" r="42">
      <c r="A42" s="29" t="n">
        <v>46045</v>
      </c>
      <c r="B42" s="16" t="s">
        <v>169</v>
      </c>
      <c r="C42" s="16" t="s">
        <v>21</v>
      </c>
      <c r="D42" s="16" t="s">
        <v>22</v>
      </c>
      <c r="E42" s="7" t="n">
        <v>2</v>
      </c>
      <c r="F42" s="16" t="s">
        <v>19</v>
      </c>
      <c r="G42" s="6" t="n">
        <v>80.3724</v>
      </c>
      <c r="H42" s="6" t="n">
        <v>148.873</v>
      </c>
      <c r="I42" s="6" t="n">
        <v>10353.4</v>
      </c>
      <c r="J42" s="6" t="n">
        <v>0.21</v>
      </c>
      <c r="K42" s="6" t="n">
        <v>160.7448</v>
      </c>
      <c r="L42" s="6" t="n">
        <v>144.78</v>
      </c>
      <c r="M42" s="6" t="n">
        <v>0.7</v>
      </c>
      <c r="N42" s="6" t="n">
        <v>0.64</v>
      </c>
    </row>
    <row collapsed="false" customFormat="false" customHeight="false" hidden="false" ht="12.1" outlineLevel="0" r="43">
      <c r="A43" s="29" t="n">
        <v>46108</v>
      </c>
      <c r="B43" s="16" t="s">
        <v>169</v>
      </c>
      <c r="C43" s="16" t="s">
        <v>16</v>
      </c>
      <c r="D43" s="16" t="s">
        <v>18</v>
      </c>
      <c r="E43" s="7" t="n">
        <v>2</v>
      </c>
      <c r="F43" s="16" t="s">
        <v>19</v>
      </c>
      <c r="G43" s="6" t="n">
        <v>74.986</v>
      </c>
      <c r="H43" s="6" t="n">
        <v>333.64</v>
      </c>
      <c r="I43" s="6" t="n">
        <v>8996.31</v>
      </c>
      <c r="J43" s="6" t="n">
        <v>0.18</v>
      </c>
      <c r="K43" s="6" t="n">
        <v>149.9719</v>
      </c>
      <c r="L43" s="6" t="n">
        <v>135.19</v>
      </c>
      <c r="M43" s="6" t="n">
        <v>0.75</v>
      </c>
      <c r="N43" s="6" t="n">
        <v>0.25</v>
      </c>
    </row>
    <row collapsed="false" customFormat="false" customHeight="false" hidden="false" ht="12.1" outlineLevel="0" r="44">
      <c r="A44" s="29" t="n">
        <v>46136</v>
      </c>
      <c r="B44" s="16" t="s">
        <v>169</v>
      </c>
      <c r="C44" s="16" t="s">
        <v>21</v>
      </c>
      <c r="D44" s="16" t="s">
        <v>22</v>
      </c>
      <c r="E44" s="7" t="n">
        <v>2</v>
      </c>
      <c r="F44" s="16" t="s">
        <v>19</v>
      </c>
      <c r="G44" s="6" t="n">
        <v>81.4952</v>
      </c>
      <c r="H44" s="6" t="n">
        <v>144.621</v>
      </c>
      <c r="I44" s="6" t="n">
        <v>10353.4</v>
      </c>
      <c r="J44" s="6" t="n">
        <v>0.22</v>
      </c>
      <c r="K44" s="6" t="n">
        <v>162.9904</v>
      </c>
      <c r="L44" s="6" t="n">
        <v>146.53</v>
      </c>
      <c r="M44" s="6" t="n">
        <v>0.71</v>
      </c>
      <c r="N44" s="6" t="n">
        <v>0.68</v>
      </c>
    </row>
  </sheetData>
  <autoFilter ref="A1:N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64</v>
      </c>
      <c r="B1" s="30" t="s">
        <v>159</v>
      </c>
      <c r="C1" s="30" t="s">
        <v>0</v>
      </c>
      <c r="D1" s="30" t="s">
        <v>2</v>
      </c>
      <c r="E1" s="30" t="s">
        <v>160</v>
      </c>
      <c r="F1" s="30" t="s">
        <v>170</v>
      </c>
      <c r="G1" s="30" t="s">
        <v>171</v>
      </c>
      <c r="H1" s="30" t="s">
        <v>68</v>
      </c>
      <c r="I1" s="30" t="s">
        <v>172</v>
      </c>
      <c r="J1" s="30" t="s">
        <v>173</v>
      </c>
      <c r="K1" s="30" t="s">
        <v>174</v>
      </c>
      <c r="L1" s="30" t="s">
        <v>175</v>
      </c>
      <c r="M1" s="30" t="s">
        <v>176</v>
      </c>
      <c r="N1" s="30" t="s">
        <v>177</v>
      </c>
      <c r="O1" s="30" t="s">
        <v>178</v>
      </c>
    </row>
    <row collapsed="false" customFormat="false" customHeight="false" hidden="false" ht="12.1" outlineLevel="0" r="2">
      <c r="A2" s="31" t="n">
        <v>44413</v>
      </c>
      <c r="B2" s="16" t="s">
        <v>169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1755</v>
      </c>
      <c r="J2" s="17" t="n">
        <v>8996.31252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44413</v>
      </c>
      <c r="B3" s="16" t="s">
        <v>169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1755</v>
      </c>
      <c r="J3" s="17" t="n">
        <v>10353.4018965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44281</v>
      </c>
      <c r="B4" s="16" t="s">
        <v>169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1887</v>
      </c>
      <c r="J4" s="17" t="n">
        <v>736.4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44281</v>
      </c>
      <c r="B5" s="16" t="s">
        <v>169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1887</v>
      </c>
      <c r="J5" s="17" t="n">
        <v>736.4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44281</v>
      </c>
      <c r="B6" s="16" t="s">
        <v>169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1887</v>
      </c>
      <c r="J6" s="17" t="n">
        <v>736.4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44281</v>
      </c>
      <c r="B7" s="16" t="s">
        <v>169</v>
      </c>
      <c r="C7" s="16" t="s">
        <v>24</v>
      </c>
      <c r="D7" s="16" t="s">
        <v>25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1887</v>
      </c>
      <c r="J7" s="17" t="n">
        <v>736.50333333333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44281</v>
      </c>
      <c r="B8" s="16" t="s">
        <v>169</v>
      </c>
      <c r="C8" s="16" t="s">
        <v>24</v>
      </c>
      <c r="D8" s="16" t="s">
        <v>25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1887</v>
      </c>
      <c r="J8" s="17" t="n">
        <v>736.4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44281</v>
      </c>
      <c r="B9" s="16" t="s">
        <v>169</v>
      </c>
      <c r="C9" s="16" t="s">
        <v>24</v>
      </c>
      <c r="D9" s="16" t="s">
        <v>25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1887</v>
      </c>
      <c r="J9" s="17" t="n">
        <v>736.5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44281</v>
      </c>
      <c r="B10" s="16" t="s">
        <v>169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1887</v>
      </c>
      <c r="J10" s="17" t="n">
        <v>736.6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44281</v>
      </c>
      <c r="B11" s="16" t="s">
        <v>169</v>
      </c>
      <c r="C11" s="16" t="s">
        <v>24</v>
      </c>
      <c r="D11" s="16" t="s">
        <v>25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1887</v>
      </c>
      <c r="J11" s="17" t="n">
        <v>736.6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44166</v>
      </c>
      <c r="B12" s="16" t="s">
        <v>169</v>
      </c>
      <c r="C12" s="16" t="s">
        <v>30</v>
      </c>
      <c r="D12" s="16" t="s">
        <v>32</v>
      </c>
      <c r="E12" s="17" t="n">
        <v>42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2002</v>
      </c>
      <c r="J12" s="17" t="n">
        <v>234.10023809524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44194</v>
      </c>
      <c r="B13" s="16" t="s">
        <v>169</v>
      </c>
      <c r="C13" s="16" t="s">
        <v>30</v>
      </c>
      <c r="D13" s="16" t="s">
        <v>32</v>
      </c>
      <c r="E13" s="17" t="n">
        <v>9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1974</v>
      </c>
      <c r="J13" s="17" t="n">
        <v>236.40666666667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44281</v>
      </c>
      <c r="B14" s="16" t="s">
        <v>169</v>
      </c>
      <c r="C14" s="16" t="s">
        <v>30</v>
      </c>
      <c r="D14" s="16" t="s">
        <v>32</v>
      </c>
      <c r="E14" s="17" t="n">
        <v>35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1887</v>
      </c>
      <c r="J14" s="17" t="n">
        <v>276.42685714286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44166</v>
      </c>
      <c r="B15" s="16" t="s">
        <v>169</v>
      </c>
      <c r="C15" s="16" t="s">
        <v>34</v>
      </c>
      <c r="D15" s="16" t="s">
        <v>35</v>
      </c>
      <c r="E15" s="17" t="n">
        <v>5835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2002</v>
      </c>
      <c r="J15" s="17" t="n">
        <v>1.7035955441302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44166</v>
      </c>
      <c r="B16" s="16" t="s">
        <v>169</v>
      </c>
      <c r="C16" s="16" t="s">
        <v>34</v>
      </c>
      <c r="D16" s="16" t="s">
        <v>35</v>
      </c>
      <c r="E16" s="17" t="n">
        <v>718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2002</v>
      </c>
      <c r="J16" s="17" t="n">
        <v>1.7038997214485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44237</v>
      </c>
      <c r="B17" s="16" t="s">
        <v>169</v>
      </c>
      <c r="C17" s="16" t="s">
        <v>34</v>
      </c>
      <c r="D17" s="16" t="s">
        <v>35</v>
      </c>
      <c r="E17" s="17" t="n">
        <v>5500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1931</v>
      </c>
      <c r="J17" s="17" t="n">
        <v>1.8046981818182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44281</v>
      </c>
      <c r="B18" s="16" t="s">
        <v>169</v>
      </c>
      <c r="C18" s="16" t="s">
        <v>34</v>
      </c>
      <c r="D18" s="16" t="s">
        <v>35</v>
      </c>
      <c r="E18" s="17" t="n">
        <v>3547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1887</v>
      </c>
      <c r="J18" s="17" t="n">
        <v>1.7855398928672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44281</v>
      </c>
      <c r="B19" s="16" t="s">
        <v>169</v>
      </c>
      <c r="C19" s="16" t="s">
        <v>34</v>
      </c>
      <c r="D19" s="16" t="s">
        <v>35</v>
      </c>
      <c r="E19" s="17" t="n">
        <v>2491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1887</v>
      </c>
      <c r="J19" s="17" t="n">
        <v>1.785439582497</v>
      </c>
      <c r="K19" s="6" t="s">
        <f>=Портфель!F7*Портфель!$Q$13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44281</v>
      </c>
      <c r="B20" s="16" t="s">
        <v>169</v>
      </c>
      <c r="C20" s="16" t="s">
        <v>34</v>
      </c>
      <c r="D20" s="16" t="s">
        <v>35</v>
      </c>
      <c r="E20" s="17" t="n">
        <v>63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1887</v>
      </c>
      <c r="J20" s="17" t="n">
        <v>1.7863492063492</v>
      </c>
      <c r="K20" s="6" t="s">
        <f>=Портфель!F7*Портфель!$Q$13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44166</v>
      </c>
      <c r="B21" s="16" t="s">
        <v>169</v>
      </c>
      <c r="C21" s="16" t="s">
        <v>37</v>
      </c>
      <c r="D21" s="16" t="s">
        <v>38</v>
      </c>
      <c r="E21" s="17" t="n">
        <v>120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2002</v>
      </c>
      <c r="J21" s="17" t="n">
        <v>121.10225</v>
      </c>
      <c r="K21" s="6" t="s">
        <f>=Портфель!F8*Портфель!$Q$13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44281</v>
      </c>
      <c r="B22" s="16" t="s">
        <v>169</v>
      </c>
      <c r="C22" s="16" t="s">
        <v>37</v>
      </c>
      <c r="D22" s="16" t="s">
        <v>38</v>
      </c>
      <c r="E22" s="17" t="n">
        <v>60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1887</v>
      </c>
      <c r="J22" s="17" t="n">
        <v>121.26266666667</v>
      </c>
      <c r="K22" s="6" t="s">
        <f>=Портфель!F8*Портфель!$Q$13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44166</v>
      </c>
      <c r="B23" s="16" t="s">
        <v>169</v>
      </c>
      <c r="C23" s="16" t="s">
        <v>40</v>
      </c>
      <c r="D23" s="16" t="s">
        <v>41</v>
      </c>
      <c r="E23" s="17" t="n">
        <v>200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2002</v>
      </c>
      <c r="J23" s="17" t="n">
        <v>51.2533</v>
      </c>
      <c r="K23" s="6" t="s">
        <f>=Портфель!F9*Портфель!$Q$13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44281</v>
      </c>
      <c r="B24" s="16" t="s">
        <v>169</v>
      </c>
      <c r="C24" s="16" t="s">
        <v>40</v>
      </c>
      <c r="D24" s="16" t="s">
        <v>41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1887</v>
      </c>
      <c r="J24" s="17" t="n">
        <v>54.6535</v>
      </c>
      <c r="K24" s="6" t="s">
        <f>=Портфель!F9*Портфель!$Q$13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44237</v>
      </c>
      <c r="B25" s="16" t="s">
        <v>169</v>
      </c>
      <c r="C25" s="16" t="s">
        <v>43</v>
      </c>
      <c r="D25" s="16" t="s">
        <v>44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1931</v>
      </c>
      <c r="J25" s="17" t="n">
        <v>4733.1566666667</v>
      </c>
      <c r="K25" s="6" t="s">
        <f>=Портфель!F10*Портфель!$Q$13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44281</v>
      </c>
      <c r="B26" s="16" t="s">
        <v>169</v>
      </c>
      <c r="C26" s="16" t="s">
        <v>43</v>
      </c>
      <c r="D26" s="16" t="s">
        <v>44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1887</v>
      </c>
      <c r="J26" s="17" t="n">
        <v>4114.305</v>
      </c>
      <c r="K26" s="6" t="s">
        <f>=Портфель!F10*Портфель!$Q$13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44166</v>
      </c>
      <c r="B27" s="16" t="s">
        <v>169</v>
      </c>
      <c r="C27" s="16" t="s">
        <v>46</v>
      </c>
      <c r="D27" s="16" t="s">
        <v>47</v>
      </c>
      <c r="E27" s="17" t="n">
        <v>150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2002</v>
      </c>
      <c r="J27" s="17" t="n">
        <v>97.260933333333</v>
      </c>
      <c r="K27" s="6" t="s">
        <f>=Портфель!F11*Портфель!$Q$13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44281</v>
      </c>
      <c r="B28" s="16" t="s">
        <v>169</v>
      </c>
      <c r="C28" s="16" t="s">
        <v>46</v>
      </c>
      <c r="D28" s="16" t="s">
        <v>47</v>
      </c>
      <c r="E28" s="17" t="n">
        <v>80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1887</v>
      </c>
      <c r="J28" s="17" t="n">
        <v>96.990125</v>
      </c>
      <c r="K28" s="6" t="s">
        <f>=Портфель!F11*Портфель!$Q$13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44166</v>
      </c>
      <c r="B29" s="16" t="s">
        <v>169</v>
      </c>
      <c r="C29" s="16" t="s">
        <v>49</v>
      </c>
      <c r="D29" s="16" t="s">
        <v>50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2002</v>
      </c>
      <c r="J29" s="17" t="n">
        <v>1651.0383333333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44281</v>
      </c>
      <c r="B30" s="16" t="s">
        <v>169</v>
      </c>
      <c r="C30" s="16" t="s">
        <v>49</v>
      </c>
      <c r="D30" s="16" t="s">
        <v>50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1887</v>
      </c>
      <c r="J30" s="17" t="n">
        <v>1667.99</v>
      </c>
      <c r="K30" s="6" t="s">
        <f>=Портфель!F12*Портфель!$Q$13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44237</v>
      </c>
      <c r="B31" s="16" t="s">
        <v>169</v>
      </c>
      <c r="C31" s="16" t="s">
        <v>52</v>
      </c>
      <c r="D31" s="16" t="s">
        <v>53</v>
      </c>
      <c r="E31" s="17" t="n">
        <v>1295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1931</v>
      </c>
      <c r="J31" s="17" t="n">
        <v>8.182874149807</v>
      </c>
      <c r="K31" s="6" t="s">
        <f>=Портфель!F13*Портфель!$Q$17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44194</v>
      </c>
      <c r="B32" s="16" t="s">
        <v>169</v>
      </c>
      <c r="C32" s="16" t="s">
        <v>54</v>
      </c>
      <c r="D32" s="16" t="s">
        <v>55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1974</v>
      </c>
      <c r="J32" s="17" t="n">
        <v>28.1642</v>
      </c>
      <c r="K32" s="6" t="s">
        <f>=Портфель!F14*Портфель!$Q$13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/>
      <c r="B33" s="16"/>
      <c r="C33" s="16"/>
      <c r="D33" s="16"/>
      <c r="E33" s="17"/>
      <c r="F33" s="7"/>
      <c r="G33" s="17"/>
      <c r="H33" s="16"/>
      <c r="I33" s="7"/>
      <c r="J33" s="17"/>
      <c r="K33" s="4" t="s">
        <v>63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179</v>
      </c>
      <c r="D1" s="30" t="s">
        <v>180</v>
      </c>
      <c r="E1" s="30" t="s">
        <v>163</v>
      </c>
      <c r="F1" s="30" t="s">
        <v>181</v>
      </c>
      <c r="G1" s="30" t="s">
        <v>160</v>
      </c>
      <c r="H1" s="30" t="s">
        <v>182</v>
      </c>
      <c r="I1" s="30" t="s">
        <v>183</v>
      </c>
      <c r="J1" s="30" t="s">
        <v>184</v>
      </c>
      <c r="K1" s="30" t="s">
        <v>185</v>
      </c>
    </row>
    <row collapsed="false" customFormat="false" customHeight="false" hidden="false" ht="12.1" outlineLevel="0" r="2">
      <c r="A2" s="16" t="s">
        <v>49</v>
      </c>
      <c r="B2" s="16" t="s">
        <v>50</v>
      </c>
      <c r="C2" s="32" t="n">
        <v>44166</v>
      </c>
      <c r="D2" s="33" t="n">
        <v>44237</v>
      </c>
      <c r="E2" s="17" t="n">
        <v>1651.0383</v>
      </c>
      <c r="F2" s="17" t="n">
        <v>1654.2224</v>
      </c>
      <c r="G2" s="17" t="n">
        <v>21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2026-05-26T12:03:15.00Z</dcterms:created>
  <dc:creator>izi-invest.ru</dc:creator>
  <cp:revision>0</cp:revision>
</cp:coreProperties>
</file>