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<sst xmlns="http://schemas.openxmlformats.org/spreadsheetml/2006/main" count="361" uniqueCount="127">
  <si>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</si>
  <si>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</si>
  <si>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</si>
  <si>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</si>
  <si>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</si>
  <si>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</si>
  <si>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</si>
  <si>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</si>
  <si>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</si>
  <si>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</si>
  <si>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</si>
  <si>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</si>
  <si>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</si>
  <si>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</si>
  <si>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</si>
  <si>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</si>
  <si>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</si>
  <si>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</si>
  <si>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</si>
  <si>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</si>
  <si>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</si>
  <si>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WBD</t>
  </si>
  <si>
    <t>Warner Bros. Discovery, Inc.</t>
  </si>
  <si>
    <t>BYN</t>
  </si>
  <si>
    <t>Сумма по акциям:</t>
  </si>
  <si>
    <t>CAD</t>
  </si>
  <si>
    <t>FXUS</t>
  </si>
  <si>
    <t>etf</t>
  </si>
  <si>
    <t>FXUS ETF</t>
  </si>
  <si>
    <t>RUR</t>
  </si>
  <si>
    <t>CHF</t>
  </si>
  <si>
    <t>FXWO</t>
  </si>
  <si>
    <t>FXWO ETF</t>
  </si>
  <si>
    <t>CNY</t>
  </si>
  <si>
    <t>Сумма по фондам:</t>
  </si>
  <si>
    <t>EUR</t>
  </si>
  <si>
    <t>Доллар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</si>
  <si>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</si>
  <si>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</si>
  <si>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</si>
  <si>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</si>
  <si>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</si>
  <si>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</si>
  <si>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</si>
  <si>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</si>
  <si>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</si>
  <si>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</si>
  <si>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</si>
  <si>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</si>
  <si>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</si>
  <si>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</si>
  <si>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</si>
  <si>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</si>
  <si>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</si>
  <si>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</si>
  <si>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</si>
  <si>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AT&amp;T Inc. 6шт. по 0.52 USD - налог 0.31 USD, по курсу 73.8757 USD/RUR (данные из БД)</t>
  </si>
  <si>
    <t>Дивиденд по T - AT&amp;T Inc. 6шт. по 0.52 USD - налог 0.31 USD, по курсу 77.773 USD/RUR (данные из БД)</t>
  </si>
  <si>
    <t>Дивиденд по T - AT&amp;T Inc. 6шт. по 0.52 USD - налог 0.31 USD, по курсу 74.058 USD/RUR (данные из БД)</t>
  </si>
  <si>
    <t>Дивиденд по T - AT&amp;T Inc. 6шт. по 0.52 USD - налог 0.31 USD, по курсу 72.2854 USD/RUR (данные из БД)</t>
  </si>
  <si>
    <t>Дивиденд по T - AT&amp;T Inc. 6шт. по 0.52 USD - налог 0.31 USD, по курсу 74.2926 USD/RUR (данные из БД)</t>
  </si>
  <si>
    <t>Дивиденд по T - AT&amp;T Inc. 6шт. по 0.28 USD - налог 0.17 USD, по курсу 79.6274 USD/RUR (данные из БД)</t>
  </si>
  <si>
    <t>Дивиденд по T - AT&amp;T Inc. 6шт. по 0.28 USD - налог 0.17 USD, по курсу 63.1427 USD/RUR (данные из БД)</t>
  </si>
  <si>
    <t>Дивиденд по T - AT&amp;T Inc. 6шт. по 0.28 USD - налог 0.17 USD, по курсу 59.4043 USD/RUR (данные из БД)</t>
  </si>
  <si>
    <t>Дивиденд по T - AT&amp;T Inc. 6шт. по 0.28 USD - налог 0.17 USD, по курсу 70.3375 USD/RUR (данные из БД)</t>
  </si>
  <si>
    <t>Дивиденд по T - AT&amp;T Inc. 6шт. по 0.28 USD - налог 0.17 USD, по курсу 79.4961 USD/RUR (данные из БД)</t>
  </si>
  <si>
    <t>Дивиденд по T - AT&amp;T Inc. 6шт. по 0.28 USD - налог 0.17 USD, по курсу 92.5695 USD/RUR (данные из БД)</t>
  </si>
  <si>
    <t>Дивиденд по T - AT&amp;T Inc. 6шт. по 0.28 USD - налог 0.17 USD, по курсу 99.6762 USD/RUR (данные из БД)</t>
  </si>
  <si>
    <t>Дивиденд по T - AT&amp;T Inc. 6шт. по 0.28 USD - налог 0.17 USD, по курсу 89.6883 USD/RUR (данные из БД)</t>
  </si>
  <si>
    <t>Дивиденд по T - AT&amp;T Inc. 6шт. по 0.28 USD - налог 0.17 USD, по курсу 92.581 USD/RUR (данные из БД)</t>
  </si>
  <si>
    <t>Дивиденд по T - AT&amp;T Inc. 6шт. по 0.28 USD - налог 0.17 USD, по курсу 88.0031 USD/RUR (данные из БД)</t>
  </si>
  <si>
    <t>Дивиденд по T - AT&amp;T Inc. 6шт. по 0.28 USD - налог 0.17 USD, по курсу 96.9483 USD/RUR (данные из БД)</t>
  </si>
  <si>
    <t>Дивиденд по T - AT&amp;T Inc. 6шт. по 0.28 USD - налог 0.17 USD, по курсу 102.2911 USD/RUR (данные из БД)</t>
  </si>
  <si>
    <t>Дивиденд по T - AT&amp;T Inc. 6шт. по 0.28 USD - налог 0.17 USD, по курсу 86.0923 USD/RUR (данные из БД)</t>
  </si>
  <si>
    <t>Дивиденд по T - AT&amp;T Inc. 6шт. по 0.28 USD - налог 0.17 USD, по курсу 78.1727 USD/RUR (данные из БД)</t>
  </si>
  <si>
    <t>Дивиденд по T - AT&amp;T Inc. 6шт. по 0.28 USD - налог 0.17 USD, по курсу 81.4103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</si>
  <si>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</si>
  <si>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</si>
  <si>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</si>
  <si>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</si>
  <si>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</si>
  <si>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</si>
  <si>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</si>
  <si>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Стоимость сейчас</t>
  </si>
  <si>
    <t>Полный доход</t>
  </si>
  <si>
    <t>T
AT&amp;T Inc.</t>
  </si>
  <si>
    <t>WBD
Warner Bros. Discovery, Inc.</t>
  </si>
  <si>
    <t>FXUS
FXUS ETF</t>
  </si>
  <si>
    <t>FXWO
FXWO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</si>
  <si>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</si>
  <si>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</si>
  <si>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</si>
  <si>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</si>
  <si>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</si>
  <si>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</si>
  <si>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</si>
  <si>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</si>
  <si>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</si>
  <si>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</si>
  <si>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</si>
  <si>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</si>
  <si>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</si>
  <si>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</si>
  <si>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</si>
  <si>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</si>
  <si>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</si>
  <si>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</si>
  <si>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</si>
  <si>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</si>
  <si>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</si>
  <si>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Сбалансированный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</si>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</sst>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25.28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0.0209</v>
      </c>
      <c r="L2" s="6" t="n">
        <v>2200.44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26.08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-0.0121</v>
      </c>
      <c r="L3" s="6" t="n">
        <v>2076.02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7" t="n">
        <v>55.080492218603</v>
      </c>
      <c r="N4" s="16"/>
      <c r="O4" s="16" t="s">
        <v>25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29</v>
      </c>
      <c r="E5" s="7" t="n">
        <v>600</v>
      </c>
      <c r="F5" s="6" t="n">
        <v>97.41108868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0.1879</v>
      </c>
      <c r="L5" s="6" t="n">
        <v>50.18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27</v>
      </c>
      <c r="C6" s="16" t="s">
        <v>32</v>
      </c>
      <c r="D6" s="16" t="s">
        <v>29</v>
      </c>
      <c r="E6" s="7" t="n">
        <v>1751</v>
      </c>
      <c r="F6" s="6" t="n">
        <v>2.73030822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0.0999</v>
      </c>
      <c r="L6" s="6" t="n">
        <v>1.69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34</v>
      </c>
      <c r="I7" s="4"/>
      <c r="J7" s="5" t="s">
        <f>=SUM(J5:J6)</f>
      </c>
      <c r="K7" s="4"/>
      <c r="L7" s="4"/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36</v>
      </c>
      <c r="D8" s="16" t="s">
        <v>29</v>
      </c>
      <c r="E8" s="7" t="n">
        <v>1.16</v>
      </c>
      <c r="F8" s="6" t="n">
        <v>76.0937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37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29</v>
      </c>
      <c r="B9" s="16" t="s">
        <v>3</v>
      </c>
      <c r="C9" s="16" t="s">
        <v>38</v>
      </c>
      <c r="D9" s="16" t="s">
        <v>29</v>
      </c>
      <c r="E9" s="7" t="n">
        <v>3.8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39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=SUM(J8:J9)</f>
      </c>
      <c r="K10" s="4"/>
      <c r="L10" s="4"/>
      <c r="M10" s="17" t="n">
        <v>9.792</v>
      </c>
      <c r="N10" s="16"/>
      <c r="O10" s="16" t="s">
        <v>41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=J4+J7+J10</f>
      </c>
      <c r="K11" s="17"/>
      <c r="L11" s="6"/>
      <c r="M11" s="17" t="n">
        <v>0.44</v>
      </c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44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46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</sheetData>
  <mergeCells>
    <mergeCell ref="H4:I4"/>
    <mergeCell ref="H7:I7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48</v>
      </c>
      <c r="B1" s="18" t="s">
        <v>9</v>
      </c>
      <c r="C1" s="18" t="s">
        <v>49</v>
      </c>
      <c r="D1" s="18" t="s">
        <v>50</v>
      </c>
      <c r="E1" s="18" t="s">
        <v>51</v>
      </c>
      <c r="F1" s="18" t="s">
        <v>52</v>
      </c>
      <c r="G1" s="18" t="s">
        <v>53</v>
      </c>
      <c r="H1" s="18" t="s">
        <v>54</v>
      </c>
    </row>
    <row collapsed="false" customFormat="false" customHeight="false" hidden="false" ht="12.1" outlineLevel="0" r="2">
      <c r="A2" s="13" t="n">
        <v>44162</v>
      </c>
      <c r="B2" s="6" t="n">
        <v>15090.36</v>
      </c>
      <c r="C2" s="16" t="s">
        <v>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44169</v>
      </c>
      <c r="B3" s="6" t="n">
        <v>31200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44204</v>
      </c>
      <c r="B4" s="6" t="n">
        <v>-207.59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44294</v>
      </c>
      <c r="B5" s="6" t="n">
        <v>-218.54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44385</v>
      </c>
      <c r="B6" s="6" t="n">
        <v>-208.1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44477</v>
      </c>
      <c r="B7" s="6" t="n">
        <v>-203.12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44568</v>
      </c>
      <c r="B8" s="6" t="n">
        <v>-208.76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44664</v>
      </c>
      <c r="B9" s="6" t="n">
        <v>-119.04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44750</v>
      </c>
      <c r="B10" s="6" t="n">
        <v>-94.59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44840</v>
      </c>
      <c r="B11" s="6" t="n">
        <v>-88.99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44935</v>
      </c>
      <c r="B12" s="6" t="n">
        <v>-105.37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45022</v>
      </c>
      <c r="B13" s="6" t="n">
        <v>-119.09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45114</v>
      </c>
      <c r="B14" s="6" t="n">
        <v>-138.67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45205</v>
      </c>
      <c r="B15" s="6" t="n">
        <v>-149.31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45300</v>
      </c>
      <c r="B16" s="6" t="n">
        <v>-134.35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45391</v>
      </c>
      <c r="B17" s="6" t="n">
        <v>-138.69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45483</v>
      </c>
      <c r="B18" s="6" t="n">
        <v>-131.83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45575</v>
      </c>
      <c r="B19" s="6" t="n">
        <v>-145.23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45667</v>
      </c>
      <c r="B20" s="6" t="n">
        <v>-153.23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45757</v>
      </c>
      <c r="B21" s="6" t="n">
        <v>-128.97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-117.1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45940</v>
      </c>
      <c r="B23" s="6" t="n">
        <v>-121.95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2" t="n">
        <v>45997.956203704</v>
      </c>
      <c r="B24" s="5" t="n">
        <v>-76845.91</v>
      </c>
      <c r="C24" s="14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/>
      <c r="B25" s="9" t="s">
        <f>=XIRR(B2:B24,A2:A24)</f>
      </c>
      <c r="C25" s="16" t="s">
        <v>77</v>
      </c>
      <c r="D25" s="16"/>
      <c r="E25" s="16"/>
      <c r="F25" s="7"/>
      <c r="G25" s="2" t="s">
        <v>78</v>
      </c>
      <c r="H25" s="6" t="s">
        <f>=SUM(I2:H24)/365</f>
      </c>
    </row>
    <row collapsed="false" customFormat="false" customHeight="false" hidden="false" ht="12.1" outlineLevel="0" r="26">
      <c r="A26" s="13"/>
      <c r="B26" s="5" t="s">
        <f>=-SUM(B2:B24)</f>
      </c>
      <c r="C26" s="16" t="s">
        <v>79</v>
      </c>
      <c r="D26" s="16"/>
      <c r="E26" s="16"/>
      <c r="F26" s="7"/>
      <c r="G26" s="14" t="s">
        <v>80</v>
      </c>
      <c r="H26" s="9" t="s">
        <f>=B26/H25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31</v>
      </c>
      <c r="L1" s="0"/>
    </row>
    <row collapsed="false" customFormat="false" customHeight="false" hidden="false" ht="12.1" outlineLevel="0" r="2">
      <c r="A2" s="11" t="n">
        <v>44165</v>
      </c>
      <c r="B2" s="6" t="n">
        <v>4400.632799</v>
      </c>
      <c r="C2" s="0" t="s">
        <v>81</v>
      </c>
      <c r="D2" s="11" t="n">
        <v>44665</v>
      </c>
      <c r="E2" s="6" t="n">
        <v>2076.0246</v>
      </c>
      <c r="F2" s="0" t="s">
        <v>82</v>
      </c>
      <c r="G2" s="11" t="n">
        <v>44169</v>
      </c>
      <c r="H2" s="6" t="n">
        <v>30105.01</v>
      </c>
      <c r="I2" s="0" t="s">
        <v>81</v>
      </c>
      <c r="J2" s="11" t="n">
        <v>44168</v>
      </c>
      <c r="K2" s="6" t="n">
        <v>1875.25448</v>
      </c>
      <c r="L2" s="0" t="s">
        <v>81</v>
      </c>
    </row>
    <row collapsed="false" customFormat="false" customHeight="false" hidden="false" ht="12.1" outlineLevel="0" r="3">
      <c r="A3" s="11" t="n">
        <v>44165</v>
      </c>
      <c r="B3" s="6" t="n">
        <v>2200.695699</v>
      </c>
      <c r="C3" s="0" t="s">
        <v>81</v>
      </c>
      <c r="D3" s="11" t="n">
        <v>45997</v>
      </c>
      <c r="E3" s="8" t="s">
        <f>=-Портфель!J3</f>
      </c>
      <c r="F3" s="0" t="s">
        <v>83</v>
      </c>
      <c r="G3" s="11" t="n">
        <v>45997</v>
      </c>
      <c r="H3" s="8" t="s">
        <f>=-Портфель!J5</f>
      </c>
      <c r="I3" s="0" t="s">
        <v>83</v>
      </c>
      <c r="J3" s="11" t="n">
        <v>44172</v>
      </c>
      <c r="K3" s="6" t="n">
        <v>1091.19</v>
      </c>
      <c r="L3" s="0" t="s">
        <v>81</v>
      </c>
    </row>
    <row collapsed="false" customFormat="false" customHeight="false" hidden="false" ht="12.1" outlineLevel="0" r="4">
      <c r="A4" s="11" t="n">
        <v>44165</v>
      </c>
      <c r="B4" s="6" t="n">
        <v>4400.632799</v>
      </c>
      <c r="C4" s="0" t="s">
        <v>81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45997</v>
      </c>
      <c r="K4" s="8" t="s">
        <f>=-Портфель!J6</f>
      </c>
      <c r="L4" s="0" t="s">
        <v>83</v>
      </c>
    </row>
    <row collapsed="false" customFormat="false" customHeight="false" hidden="false" ht="12.1" outlineLevel="0" r="5">
      <c r="A5" s="11" t="n">
        <v>44165</v>
      </c>
      <c r="B5" s="6" t="n">
        <v>2200.695699</v>
      </c>
      <c r="C5" s="0" t="s">
        <v>81</v>
      </c>
      <c r="D5" s="0"/>
      <c r="E5" s="8" t="s">
        <f>=-SUM(E2:E3)</f>
      </c>
      <c r="F5" s="0" t="s">
        <v>84</v>
      </c>
      <c r="G5" s="0"/>
      <c r="H5" s="8" t="s">
        <f>=-SUM(H2:H3)</f>
      </c>
      <c r="I5" s="0" t="s">
        <v>84</v>
      </c>
      <c r="J5" s="0"/>
      <c r="K5" s="10" t="s">
        <f>=XIRR(K2:K4,J2:J4)</f>
      </c>
      <c r="L5" s="0"/>
    </row>
    <row collapsed="false" customFormat="false" customHeight="false" hidden="false" ht="12.1" outlineLevel="0" r="6">
      <c r="A6" s="11" t="n">
        <v>44204</v>
      </c>
      <c r="B6" s="6" t="n">
        <v>-207.59</v>
      </c>
      <c r="C6" s="0" t="s">
        <v>56</v>
      </c>
      <c r="D6" s="0"/>
      <c r="E6" s="0"/>
      <c r="F6" s="0"/>
      <c r="G6" s="0"/>
      <c r="H6" s="0"/>
      <c r="I6" s="0"/>
      <c r="J6" s="0"/>
      <c r="K6" s="8" t="s">
        <f>=-SUM(K2:K4)</f>
      </c>
      <c r="L6" s="0" t="s">
        <v>84</v>
      </c>
    </row>
    <row collapsed="false" customFormat="false" customHeight="false" hidden="false" ht="12.1" outlineLevel="0" r="7">
      <c r="A7" s="11" t="n">
        <v>44294</v>
      </c>
      <c r="B7" s="6" t="n">
        <v>-218.54</v>
      </c>
      <c r="C7" s="0" t="s">
        <v>57</v>
      </c>
    </row>
    <row collapsed="false" customFormat="false" customHeight="false" hidden="false" ht="12.1" outlineLevel="0" r="8">
      <c r="A8" s="11" t="n">
        <v>44385</v>
      </c>
      <c r="B8" s="6" t="n">
        <v>-208.1</v>
      </c>
      <c r="C8" s="0" t="s">
        <v>58</v>
      </c>
    </row>
    <row collapsed="false" customFormat="false" customHeight="false" hidden="false" ht="12.1" outlineLevel="0" r="9">
      <c r="A9" s="11" t="n">
        <v>44477</v>
      </c>
      <c r="B9" s="6" t="n">
        <v>-203.12</v>
      </c>
      <c r="C9" s="0" t="s">
        <v>59</v>
      </c>
    </row>
    <row collapsed="false" customFormat="false" customHeight="false" hidden="false" ht="12.1" outlineLevel="0" r="10">
      <c r="A10" s="11" t="n">
        <v>44568</v>
      </c>
      <c r="B10" s="6" t="n">
        <v>-208.76</v>
      </c>
      <c r="C10" s="0" t="s">
        <v>60</v>
      </c>
    </row>
    <row collapsed="false" customFormat="false" customHeight="false" hidden="false" ht="12.1" outlineLevel="0" r="11">
      <c r="A11" s="11" t="n">
        <v>44664</v>
      </c>
      <c r="B11" s="6" t="n">
        <v>-119.04</v>
      </c>
      <c r="C11" s="0" t="s">
        <v>61</v>
      </c>
    </row>
    <row collapsed="false" customFormat="false" customHeight="false" hidden="false" ht="12.1" outlineLevel="0" r="12">
      <c r="A12" s="11" t="n">
        <v>44750</v>
      </c>
      <c r="B12" s="6" t="n">
        <v>-94.59</v>
      </c>
      <c r="C12" s="0" t="s">
        <v>62</v>
      </c>
    </row>
    <row collapsed="false" customFormat="false" customHeight="false" hidden="false" ht="12.1" outlineLevel="0" r="13">
      <c r="A13" s="11" t="n">
        <v>44840</v>
      </c>
      <c r="B13" s="6" t="n">
        <v>-88.99</v>
      </c>
      <c r="C13" s="0" t="s">
        <v>63</v>
      </c>
    </row>
    <row collapsed="false" customFormat="false" customHeight="false" hidden="false" ht="12.1" outlineLevel="0" r="14">
      <c r="A14" s="11" t="n">
        <v>44935</v>
      </c>
      <c r="B14" s="6" t="n">
        <v>-105.37</v>
      </c>
      <c r="C14" s="0" t="s">
        <v>64</v>
      </c>
    </row>
    <row collapsed="false" customFormat="false" customHeight="false" hidden="false" ht="12.1" outlineLevel="0" r="15">
      <c r="A15" s="11" t="n">
        <v>45022</v>
      </c>
      <c r="B15" s="6" t="n">
        <v>-119.09</v>
      </c>
      <c r="C15" s="0" t="s">
        <v>65</v>
      </c>
    </row>
    <row collapsed="false" customFormat="false" customHeight="false" hidden="false" ht="12.1" outlineLevel="0" r="16">
      <c r="A16" s="11" t="n">
        <v>45114</v>
      </c>
      <c r="B16" s="6" t="n">
        <v>-138.67</v>
      </c>
      <c r="C16" s="0" t="s">
        <v>66</v>
      </c>
    </row>
    <row collapsed="false" customFormat="false" customHeight="false" hidden="false" ht="12.1" outlineLevel="0" r="17">
      <c r="A17" s="11" t="n">
        <v>45205</v>
      </c>
      <c r="B17" s="6" t="n">
        <v>-149.31</v>
      </c>
      <c r="C17" s="0" t="s">
        <v>67</v>
      </c>
    </row>
    <row collapsed="false" customFormat="false" customHeight="false" hidden="false" ht="12.1" outlineLevel="0" r="18">
      <c r="A18" s="11" t="n">
        <v>45300</v>
      </c>
      <c r="B18" s="6" t="n">
        <v>-134.35</v>
      </c>
      <c r="C18" s="0" t="s">
        <v>68</v>
      </c>
    </row>
    <row collapsed="false" customFormat="false" customHeight="false" hidden="false" ht="12.1" outlineLevel="0" r="19">
      <c r="A19" s="11" t="n">
        <v>45391</v>
      </c>
      <c r="B19" s="6" t="n">
        <v>-138.69</v>
      </c>
      <c r="C19" s="0" t="s">
        <v>69</v>
      </c>
    </row>
    <row collapsed="false" customFormat="false" customHeight="false" hidden="false" ht="12.1" outlineLevel="0" r="20">
      <c r="A20" s="11" t="n">
        <v>45483</v>
      </c>
      <c r="B20" s="6" t="n">
        <v>-131.83</v>
      </c>
      <c r="C20" s="0" t="s">
        <v>70</v>
      </c>
    </row>
    <row collapsed="false" customFormat="false" customHeight="false" hidden="false" ht="12.1" outlineLevel="0" r="21">
      <c r="A21" s="11" t="n">
        <v>45575</v>
      </c>
      <c r="B21" s="6" t="n">
        <v>-145.23</v>
      </c>
      <c r="C21" s="0" t="s">
        <v>71</v>
      </c>
    </row>
    <row collapsed="false" customFormat="false" customHeight="false" hidden="false" ht="12.1" outlineLevel="0" r="22">
      <c r="A22" s="11" t="n">
        <v>45667</v>
      </c>
      <c r="B22" s="6" t="n">
        <v>-153.23</v>
      </c>
      <c r="C22" s="0" t="s">
        <v>72</v>
      </c>
    </row>
    <row collapsed="false" customFormat="false" customHeight="false" hidden="false" ht="12.1" outlineLevel="0" r="23">
      <c r="A23" s="11" t="n">
        <v>45757</v>
      </c>
      <c r="B23" s="6" t="n">
        <v>-128.97</v>
      </c>
      <c r="C23" s="0" t="s">
        <v>73</v>
      </c>
    </row>
    <row collapsed="false" customFormat="false" customHeight="false" hidden="false" ht="12.1" outlineLevel="0" r="24">
      <c r="A24" s="11" t="n">
        <v>45848</v>
      </c>
      <c r="B24" s="6" t="n">
        <v>-117.1</v>
      </c>
      <c r="C24" s="0" t="s">
        <v>74</v>
      </c>
    </row>
    <row collapsed="false" customFormat="false" customHeight="false" hidden="false" ht="12.1" outlineLevel="0" r="25">
      <c r="A25" s="11" t="n">
        <v>45940</v>
      </c>
      <c r="B25" s="6" t="n">
        <v>-121.95</v>
      </c>
      <c r="C25" s="0" t="s">
        <v>75</v>
      </c>
    </row>
    <row collapsed="false" customFormat="false" customHeight="false" hidden="false" ht="12.1" outlineLevel="0" r="26">
      <c r="A26" s="11" t="n">
        <v>45997</v>
      </c>
      <c r="B26" s="8" t="s">
        <f>=-Портфель!J2</f>
      </c>
      <c r="C26" s="0" t="s">
        <v>83</v>
      </c>
    </row>
    <row collapsed="false" customFormat="false" customHeight="false" hidden="false" ht="12.1" outlineLevel="0" r="27">
      <c r="A27" s="0"/>
      <c r="B27" s="10" t="s">
        <f>=XIRR(B2:B26,A2:A26)</f>
      </c>
      <c r="C27" s="0"/>
    </row>
    <row collapsed="false" customFormat="false" customHeight="false" hidden="false" ht="12.1" outlineLevel="0" r="28">
      <c r="A28" s="0"/>
      <c r="B28" s="8" t="s">
        <f>=-SUM(B2:B26)</f>
      </c>
      <c r="C28" s="0" t="s">
        <v>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85</v>
      </c>
      <c r="C1" s="0"/>
      <c r="D1" s="0"/>
      <c r="E1" s="3" t="s">
        <v>86</v>
      </c>
      <c r="F1" s="0"/>
      <c r="G1" s="0"/>
      <c r="H1" s="3" t="s">
        <v>87</v>
      </c>
      <c r="I1" s="0"/>
      <c r="J1" s="0"/>
      <c r="K1" s="3" t="s">
        <v>88</v>
      </c>
      <c r="L1" s="0"/>
    </row>
    <row collapsed="false" customFormat="false" customHeight="false" hidden="false" ht="12.1" outlineLevel="0" r="2">
      <c r="A2" s="11" t="n">
        <v>44165</v>
      </c>
      <c r="B2" s="6" t="n">
        <v>2</v>
      </c>
      <c r="C2" s="6" t="n">
        <v>4400.632799</v>
      </c>
      <c r="D2" s="11" t="n">
        <v>44665</v>
      </c>
      <c r="E2" s="6" t="n">
        <v>1</v>
      </c>
      <c r="F2" s="6" t="n">
        <v>2076.0246</v>
      </c>
      <c r="G2" s="11" t="n">
        <v>44169</v>
      </c>
      <c r="H2" s="6" t="n">
        <v>600</v>
      </c>
      <c r="I2" s="6" t="n">
        <v>30105.01</v>
      </c>
      <c r="J2" s="11" t="n">
        <v>44168</v>
      </c>
      <c r="K2" s="6" t="n">
        <v>1100</v>
      </c>
      <c r="L2" s="6" t="n">
        <v>1875.25448</v>
      </c>
    </row>
    <row collapsed="false" customFormat="false" customHeight="false" hidden="false" ht="12.1" outlineLevel="0" r="3">
      <c r="A3" s="11" t="n">
        <v>44165</v>
      </c>
      <c r="B3" s="6" t="n">
        <v>1</v>
      </c>
      <c r="C3" s="6" t="n">
        <v>2200.695699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44172</v>
      </c>
      <c r="K3" s="6" t="n">
        <v>651</v>
      </c>
      <c r="L3" s="6" t="n">
        <v>1091.19</v>
      </c>
    </row>
    <row collapsed="false" customFormat="false" customHeight="false" hidden="false" ht="12.1" outlineLevel="0" r="4">
      <c r="A4" s="11" t="n">
        <v>44165</v>
      </c>
      <c r="B4" s="6" t="n">
        <v>2</v>
      </c>
      <c r="C4" s="6" t="n">
        <v>4400.632799</v>
      </c>
      <c r="D4" s="0"/>
      <c r="E4" s="6" t="n">
        <v>26.08</v>
      </c>
      <c r="F4" s="0" t="s">
        <v>89</v>
      </c>
      <c r="G4" s="0"/>
      <c r="H4" s="6" t="n">
        <v>97.41108868</v>
      </c>
      <c r="I4" s="0" t="s">
        <v>89</v>
      </c>
      <c r="J4" s="0"/>
      <c r="K4" s="5" t="s">
        <f>=SUM(L2:L3)/SUM(K2:K3)</f>
      </c>
      <c r="L4" s="0" t="s">
        <v>11</v>
      </c>
    </row>
    <row collapsed="false" customFormat="false" customHeight="false" hidden="false" ht="12.1" outlineLevel="0" r="5">
      <c r="A5" s="11" t="n">
        <v>44165</v>
      </c>
      <c r="B5" s="6" t="n">
        <v>1</v>
      </c>
      <c r="C5" s="6" t="n">
        <v>2200.695699</v>
      </c>
      <c r="D5" s="0"/>
      <c r="E5" s="6" t="n">
        <v>1</v>
      </c>
      <c r="F5" s="0" t="s">
        <v>90</v>
      </c>
      <c r="G5" s="0"/>
      <c r="H5" s="6" t="n">
        <v>600</v>
      </c>
      <c r="I5" s="0" t="s">
        <v>90</v>
      </c>
      <c r="J5" s="0"/>
      <c r="K5" s="6" t="n">
        <v>2.73030822</v>
      </c>
      <c r="L5" s="0" t="s">
        <v>89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91</v>
      </c>
      <c r="G6" s="0"/>
      <c r="H6" s="5" t="s">
        <f>=H5*(ABS(H4)-ABS(H3))</f>
      </c>
      <c r="I6" s="0" t="s">
        <v>91</v>
      </c>
      <c r="J6" s="0"/>
      <c r="K6" s="6" t="n">
        <v>1751</v>
      </c>
      <c r="L6" s="0" t="s">
        <v>90</v>
      </c>
    </row>
    <row collapsed="false" customFormat="false" customHeight="false" hidden="false" ht="12.1" outlineLevel="0" r="7">
      <c r="A7" s="0"/>
      <c r="B7" s="6" t="n">
        <v>25.28</v>
      </c>
      <c r="C7" s="0" t="s">
        <v>89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91</v>
      </c>
    </row>
    <row collapsed="false" customFormat="false" customHeight="false" hidden="false" ht="12.1" outlineLevel="0" r="8">
      <c r="A8" s="0"/>
      <c r="B8" s="6" t="n">
        <v>6</v>
      </c>
      <c r="C8" s="0" t="s">
        <v>90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48</v>
      </c>
      <c r="B1" s="18" t="s">
        <v>0</v>
      </c>
      <c r="C1" s="18" t="s">
        <v>2</v>
      </c>
      <c r="D1" s="18" t="s">
        <v>92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93</v>
      </c>
      <c r="L1" s="18" t="s">
        <v>94</v>
      </c>
      <c r="M1" s="18" t="s">
        <v>19</v>
      </c>
      <c r="N1" s="18" t="s">
        <v>29</v>
      </c>
      <c r="O1" s="18" t="s">
        <v>95</v>
      </c>
    </row>
    <row collapsed="false" customFormat="false" customHeight="false" hidden="false" ht="12.1" outlineLevel="0" r="2">
      <c r="A2" s="21" t="n">
        <v>44162</v>
      </c>
      <c r="B2" s="22" t="s">
        <v>96</v>
      </c>
      <c r="C2" s="22" t="s">
        <v>55</v>
      </c>
      <c r="D2" s="22" t="s">
        <v>96</v>
      </c>
      <c r="E2" s="22" t="s">
        <v>96</v>
      </c>
      <c r="F2" s="22" t="s">
        <v>19</v>
      </c>
      <c r="G2" s="23" t="n">
        <v>1</v>
      </c>
      <c r="H2" s="24" t="n">
        <v>200</v>
      </c>
      <c r="I2" s="24" t="n">
        <v>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44165.420856481</v>
      </c>
      <c r="B3" s="16" t="s">
        <v>16</v>
      </c>
      <c r="C3" s="16" t="s">
        <v>18</v>
      </c>
      <c r="D3" s="16" t="s">
        <v>81</v>
      </c>
      <c r="E3" s="16" t="s">
        <v>17</v>
      </c>
      <c r="F3" s="16" t="s">
        <v>19</v>
      </c>
      <c r="G3" s="7" t="n">
        <v>2</v>
      </c>
      <c r="H3" s="6" t="n">
        <v>29</v>
      </c>
      <c r="I3" s="6" t="n">
        <v>-58</v>
      </c>
      <c r="J3" s="6" t="n">
        <v>0</v>
      </c>
      <c r="K3" s="6" t="n">
        <v>-0.01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44165.420856481</v>
      </c>
      <c r="B4" s="16" t="s">
        <v>16</v>
      </c>
      <c r="C4" s="16" t="s">
        <v>18</v>
      </c>
      <c r="D4" s="16" t="s">
        <v>81</v>
      </c>
      <c r="E4" s="16" t="s">
        <v>17</v>
      </c>
      <c r="F4" s="16" t="s">
        <v>19</v>
      </c>
      <c r="G4" s="7" t="n">
        <v>1</v>
      </c>
      <c r="H4" s="6" t="n">
        <v>29</v>
      </c>
      <c r="I4" s="6" t="n">
        <v>-29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44165.420856481</v>
      </c>
      <c r="B5" s="16" t="s">
        <v>16</v>
      </c>
      <c r="C5" s="16" t="s">
        <v>18</v>
      </c>
      <c r="D5" s="16" t="s">
        <v>81</v>
      </c>
      <c r="E5" s="16" t="s">
        <v>17</v>
      </c>
      <c r="F5" s="16" t="s">
        <v>19</v>
      </c>
      <c r="G5" s="7" t="n">
        <v>2</v>
      </c>
      <c r="H5" s="6" t="n">
        <v>29</v>
      </c>
      <c r="I5" s="6" t="n">
        <v>-58</v>
      </c>
      <c r="J5" s="6" t="n">
        <v>0</v>
      </c>
      <c r="K5" s="6" t="n">
        <v>-0.01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44165.420856481</v>
      </c>
      <c r="B6" s="16" t="s">
        <v>16</v>
      </c>
      <c r="C6" s="16" t="s">
        <v>18</v>
      </c>
      <c r="D6" s="16" t="s">
        <v>81</v>
      </c>
      <c r="E6" s="16" t="s">
        <v>17</v>
      </c>
      <c r="F6" s="16" t="s">
        <v>19</v>
      </c>
      <c r="G6" s="7" t="n">
        <v>1</v>
      </c>
      <c r="H6" s="6" t="n">
        <v>29</v>
      </c>
      <c r="I6" s="6" t="n">
        <v>-29</v>
      </c>
      <c r="J6" s="6" t="n">
        <v>0</v>
      </c>
      <c r="K6" s="6" t="n">
        <v>-0.01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44168.899456019</v>
      </c>
      <c r="B7" s="16" t="s">
        <v>31</v>
      </c>
      <c r="C7" s="16" t="s">
        <v>97</v>
      </c>
      <c r="D7" s="16" t="s">
        <v>81</v>
      </c>
      <c r="E7" s="16" t="s">
        <v>27</v>
      </c>
      <c r="F7" s="16" t="s">
        <v>19</v>
      </c>
      <c r="G7" s="7" t="n">
        <v>1100</v>
      </c>
      <c r="H7" s="6" t="n">
        <v>0.02253</v>
      </c>
      <c r="I7" s="6" t="n">
        <v>-24.78</v>
      </c>
      <c r="J7" s="6" t="n">
        <v>0</v>
      </c>
      <c r="K7" s="6" t="n">
        <v>-0.02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44169</v>
      </c>
      <c r="B8" s="22" t="s">
        <v>96</v>
      </c>
      <c r="C8" s="22" t="s">
        <v>55</v>
      </c>
      <c r="D8" s="22" t="s">
        <v>96</v>
      </c>
      <c r="E8" s="22" t="s">
        <v>96</v>
      </c>
      <c r="F8" s="22" t="s">
        <v>29</v>
      </c>
      <c r="G8" s="23" t="n">
        <v>1</v>
      </c>
      <c r="H8" s="24" t="n">
        <v>31200</v>
      </c>
      <c r="I8" s="24" t="n">
        <v>31200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44169.567106481</v>
      </c>
      <c r="B9" s="16" t="s">
        <v>26</v>
      </c>
      <c r="C9" s="16" t="s">
        <v>98</v>
      </c>
      <c r="D9" s="16" t="s">
        <v>81</v>
      </c>
      <c r="E9" s="16" t="s">
        <v>27</v>
      </c>
      <c r="F9" s="16" t="s">
        <v>29</v>
      </c>
      <c r="G9" s="7" t="n">
        <v>6</v>
      </c>
      <c r="H9" s="6" t="n">
        <v>5017</v>
      </c>
      <c r="I9" s="6" t="n">
        <v>-30102</v>
      </c>
      <c r="J9" s="6" t="n">
        <v>0</v>
      </c>
      <c r="K9" s="6" t="n">
        <v>-3.01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44172.4171875</v>
      </c>
      <c r="B10" s="16" t="s">
        <v>31</v>
      </c>
      <c r="C10" s="16" t="s">
        <v>97</v>
      </c>
      <c r="D10" s="16" t="s">
        <v>81</v>
      </c>
      <c r="E10" s="16" t="s">
        <v>27</v>
      </c>
      <c r="F10" s="16" t="s">
        <v>29</v>
      </c>
      <c r="G10" s="7" t="n">
        <v>651</v>
      </c>
      <c r="H10" s="6" t="n">
        <v>1.676</v>
      </c>
      <c r="I10" s="6" t="n">
        <v>-1091.08</v>
      </c>
      <c r="J10" s="6" t="n">
        <v>0</v>
      </c>
      <c r="K10" s="6" t="n">
        <v>-0.11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99</v>
      </c>
      <c r="M11" s="5" t="s">
        <f>=SUM(M2:M10)</f>
      </c>
      <c r="N11" s="5" t="s">
        <f>=SUM(N2:N10)</f>
      </c>
      <c r="O11" s="4"/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48</v>
      </c>
      <c r="B1" s="26" t="s">
        <v>100</v>
      </c>
      <c r="C1" s="26" t="s">
        <v>0</v>
      </c>
      <c r="D1" s="26" t="s">
        <v>2</v>
      </c>
      <c r="E1" s="26" t="s">
        <v>101</v>
      </c>
      <c r="F1" s="26" t="s">
        <v>3</v>
      </c>
      <c r="G1" s="26" t="s">
        <v>102</v>
      </c>
      <c r="H1" s="26" t="s">
        <v>103</v>
      </c>
      <c r="I1" s="26" t="s">
        <v>104</v>
      </c>
      <c r="J1" s="26" t="s">
        <v>105</v>
      </c>
      <c r="K1" s="26" t="s">
        <v>106</v>
      </c>
      <c r="L1" s="26" t="s">
        <v>107</v>
      </c>
      <c r="M1" s="26" t="s">
        <v>108</v>
      </c>
      <c r="N1" s="26" t="s">
        <v>109</v>
      </c>
    </row>
    <row collapsed="false" customFormat="false" customHeight="false" hidden="false" ht="12.1" outlineLevel="0" r="2">
      <c r="A2" s="25" t="n">
        <v>44204</v>
      </c>
      <c r="B2" s="16" t="s">
        <v>110</v>
      </c>
      <c r="C2" s="16" t="s">
        <v>16</v>
      </c>
      <c r="D2" s="16" t="s">
        <v>18</v>
      </c>
      <c r="E2" s="7" t="n">
        <v>6</v>
      </c>
      <c r="F2" s="16" t="s">
        <v>19</v>
      </c>
      <c r="G2" s="6" t="n">
        <v>38.4154</v>
      </c>
      <c r="H2" s="6" t="n">
        <v>29.39</v>
      </c>
      <c r="I2" s="6" t="n">
        <v>2200.44</v>
      </c>
      <c r="J2" s="6" t="n">
        <v>0.31</v>
      </c>
      <c r="K2" s="6" t="n">
        <v>230.4922</v>
      </c>
      <c r="L2" s="6" t="n">
        <v>207.59</v>
      </c>
      <c r="M2" s="6" t="n">
        <v>1.57</v>
      </c>
      <c r="N2" s="6" t="n">
        <v>1.59</v>
      </c>
    </row>
    <row collapsed="false" customFormat="false" customHeight="false" hidden="false" ht="12.1" outlineLevel="0" r="3">
      <c r="A3" s="25" t="n">
        <v>44294</v>
      </c>
      <c r="B3" s="16" t="s">
        <v>110</v>
      </c>
      <c r="C3" s="16" t="s">
        <v>16</v>
      </c>
      <c r="D3" s="16" t="s">
        <v>18</v>
      </c>
      <c r="E3" s="7" t="n">
        <v>6</v>
      </c>
      <c r="F3" s="16" t="s">
        <v>19</v>
      </c>
      <c r="G3" s="6" t="n">
        <v>40.442</v>
      </c>
      <c r="H3" s="6" t="n">
        <v>30.93</v>
      </c>
      <c r="I3" s="6" t="n">
        <v>2200.44</v>
      </c>
      <c r="J3" s="6" t="n">
        <v>0.31</v>
      </c>
      <c r="K3" s="6" t="n">
        <v>242.6518</v>
      </c>
      <c r="L3" s="6" t="n">
        <v>218.54</v>
      </c>
      <c r="M3" s="6" t="n">
        <v>1.66</v>
      </c>
      <c r="N3" s="6" t="n">
        <v>1.51</v>
      </c>
    </row>
    <row collapsed="false" customFormat="false" customHeight="false" hidden="false" ht="12.1" outlineLevel="0" r="4">
      <c r="A4" s="25" t="n">
        <v>44385</v>
      </c>
      <c r="B4" s="16" t="s">
        <v>110</v>
      </c>
      <c r="C4" s="16" t="s">
        <v>16</v>
      </c>
      <c r="D4" s="16" t="s">
        <v>18</v>
      </c>
      <c r="E4" s="7" t="n">
        <v>6</v>
      </c>
      <c r="F4" s="16" t="s">
        <v>19</v>
      </c>
      <c r="G4" s="6" t="n">
        <v>38.5102</v>
      </c>
      <c r="H4" s="6" t="n">
        <v>28.41</v>
      </c>
      <c r="I4" s="6" t="n">
        <v>2200.44</v>
      </c>
      <c r="J4" s="6" t="n">
        <v>0.31</v>
      </c>
      <c r="K4" s="6" t="n">
        <v>231.061</v>
      </c>
      <c r="L4" s="6" t="n">
        <v>208.1</v>
      </c>
      <c r="M4" s="6" t="n">
        <v>1.58</v>
      </c>
      <c r="N4" s="6" t="n">
        <v>1.65</v>
      </c>
    </row>
    <row collapsed="false" customFormat="false" customHeight="false" hidden="false" ht="12.1" outlineLevel="0" r="5">
      <c r="A5" s="25" t="n">
        <v>44477</v>
      </c>
      <c r="B5" s="16" t="s">
        <v>110</v>
      </c>
      <c r="C5" s="16" t="s">
        <v>16</v>
      </c>
      <c r="D5" s="16" t="s">
        <v>18</v>
      </c>
      <c r="E5" s="7" t="n">
        <v>6</v>
      </c>
      <c r="F5" s="16" t="s">
        <v>19</v>
      </c>
      <c r="G5" s="6" t="n">
        <v>37.5884</v>
      </c>
      <c r="H5" s="6" t="n">
        <v>26.57</v>
      </c>
      <c r="I5" s="6" t="n">
        <v>2200.44</v>
      </c>
      <c r="J5" s="6" t="n">
        <v>0.31</v>
      </c>
      <c r="K5" s="6" t="n">
        <v>225.5304</v>
      </c>
      <c r="L5" s="6" t="n">
        <v>203.12</v>
      </c>
      <c r="M5" s="6" t="n">
        <v>1.54</v>
      </c>
      <c r="N5" s="6" t="n">
        <v>1.76</v>
      </c>
    </row>
    <row collapsed="false" customFormat="false" customHeight="false" hidden="false" ht="12.1" outlineLevel="0" r="6">
      <c r="A6" s="25" t="n">
        <v>44568</v>
      </c>
      <c r="B6" s="16" t="s">
        <v>110</v>
      </c>
      <c r="C6" s="16" t="s">
        <v>16</v>
      </c>
      <c r="D6" s="16" t="s">
        <v>18</v>
      </c>
      <c r="E6" s="7" t="n">
        <v>6</v>
      </c>
      <c r="F6" s="16" t="s">
        <v>19</v>
      </c>
      <c r="G6" s="6" t="n">
        <v>38.6322</v>
      </c>
      <c r="H6" s="6" t="n">
        <v>25.59</v>
      </c>
      <c r="I6" s="6" t="n">
        <v>2200.44</v>
      </c>
      <c r="J6" s="6" t="n">
        <v>0.31</v>
      </c>
      <c r="K6" s="6" t="n">
        <v>231.7929</v>
      </c>
      <c r="L6" s="6" t="n">
        <v>208.76</v>
      </c>
      <c r="M6" s="6" t="n">
        <v>1.58</v>
      </c>
      <c r="N6" s="6" t="n">
        <v>1.83</v>
      </c>
    </row>
    <row collapsed="false" customFormat="false" customHeight="false" hidden="false" ht="12.1" outlineLevel="0" r="7">
      <c r="A7" s="25" t="n">
        <v>44664</v>
      </c>
      <c r="B7" s="16" t="s">
        <v>110</v>
      </c>
      <c r="C7" s="16" t="s">
        <v>16</v>
      </c>
      <c r="D7" s="16" t="s">
        <v>18</v>
      </c>
      <c r="E7" s="7" t="n">
        <v>6</v>
      </c>
      <c r="F7" s="16" t="s">
        <v>19</v>
      </c>
      <c r="G7" s="6" t="n">
        <v>22.0966</v>
      </c>
      <c r="H7" s="6" t="n">
        <v>19.56</v>
      </c>
      <c r="I7" s="6" t="n">
        <v>2200.44</v>
      </c>
      <c r="J7" s="6" t="n">
        <v>0.17</v>
      </c>
      <c r="K7" s="6" t="n">
        <v>132.5796</v>
      </c>
      <c r="L7" s="6" t="n">
        <v>119.04</v>
      </c>
      <c r="M7" s="6" t="n">
        <v>0.9</v>
      </c>
      <c r="N7" s="6" t="n">
        <v>1.27</v>
      </c>
    </row>
    <row collapsed="false" customFormat="false" customHeight="false" hidden="false" ht="12.1" outlineLevel="0" r="8">
      <c r="A8" s="25" t="n">
        <v>44750</v>
      </c>
      <c r="B8" s="16" t="s">
        <v>110</v>
      </c>
      <c r="C8" s="16" t="s">
        <v>16</v>
      </c>
      <c r="D8" s="16" t="s">
        <v>18</v>
      </c>
      <c r="E8" s="7" t="n">
        <v>6</v>
      </c>
      <c r="F8" s="16" t="s">
        <v>19</v>
      </c>
      <c r="G8" s="6" t="n">
        <v>17.5537</v>
      </c>
      <c r="H8" s="6" t="n">
        <v>21.15</v>
      </c>
      <c r="I8" s="6" t="n">
        <v>2200.44</v>
      </c>
      <c r="J8" s="6" t="n">
        <v>0.17</v>
      </c>
      <c r="K8" s="6" t="n">
        <v>105.322</v>
      </c>
      <c r="L8" s="6" t="n">
        <v>94.59</v>
      </c>
      <c r="M8" s="6" t="n">
        <v>0.72</v>
      </c>
      <c r="N8" s="6" t="n">
        <v>1.18</v>
      </c>
    </row>
    <row collapsed="false" customFormat="false" customHeight="false" hidden="false" ht="12.1" outlineLevel="0" r="9">
      <c r="A9" s="25" t="n">
        <v>44840</v>
      </c>
      <c r="B9" s="16" t="s">
        <v>110</v>
      </c>
      <c r="C9" s="16" t="s">
        <v>16</v>
      </c>
      <c r="D9" s="16" t="s">
        <v>18</v>
      </c>
      <c r="E9" s="7" t="n">
        <v>6</v>
      </c>
      <c r="F9" s="16" t="s">
        <v>19</v>
      </c>
      <c r="G9" s="6" t="n">
        <v>16.5144</v>
      </c>
      <c r="H9" s="6" t="n">
        <v>15.93</v>
      </c>
      <c r="I9" s="6" t="n">
        <v>2200.44</v>
      </c>
      <c r="J9" s="6" t="n">
        <v>0.17</v>
      </c>
      <c r="K9" s="6" t="n">
        <v>99.0864</v>
      </c>
      <c r="L9" s="6" t="n">
        <v>88.99</v>
      </c>
      <c r="M9" s="6" t="n">
        <v>0.67</v>
      </c>
      <c r="N9" s="6" t="n">
        <v>1.57</v>
      </c>
    </row>
    <row collapsed="false" customFormat="false" customHeight="false" hidden="false" ht="12.1" outlineLevel="0" r="10">
      <c r="A10" s="25" t="n">
        <v>44935</v>
      </c>
      <c r="B10" s="16" t="s">
        <v>110</v>
      </c>
      <c r="C10" s="16" t="s">
        <v>16</v>
      </c>
      <c r="D10" s="16" t="s">
        <v>18</v>
      </c>
      <c r="E10" s="7" t="n">
        <v>6</v>
      </c>
      <c r="F10" s="16" t="s">
        <v>19</v>
      </c>
      <c r="G10" s="6" t="n">
        <v>19.5538</v>
      </c>
      <c r="H10" s="6" t="n">
        <v>19.53</v>
      </c>
      <c r="I10" s="6" t="n">
        <v>2200.44</v>
      </c>
      <c r="J10" s="6" t="n">
        <v>0.17</v>
      </c>
      <c r="K10" s="6" t="n">
        <v>117.323</v>
      </c>
      <c r="L10" s="6" t="n">
        <v>105.37</v>
      </c>
      <c r="M10" s="6" t="n">
        <v>0.8</v>
      </c>
      <c r="N10" s="6" t="n">
        <v>1.28</v>
      </c>
    </row>
    <row collapsed="false" customFormat="false" customHeight="false" hidden="false" ht="12.1" outlineLevel="0" r="11">
      <c r="A11" s="25" t="n">
        <v>45022</v>
      </c>
      <c r="B11" s="16" t="s">
        <v>110</v>
      </c>
      <c r="C11" s="16" t="s">
        <v>16</v>
      </c>
      <c r="D11" s="16" t="s">
        <v>18</v>
      </c>
      <c r="E11" s="7" t="n">
        <v>6</v>
      </c>
      <c r="F11" s="16" t="s">
        <v>19</v>
      </c>
      <c r="G11" s="6" t="n">
        <v>22.0999</v>
      </c>
      <c r="H11" s="6" t="n">
        <v>19.88</v>
      </c>
      <c r="I11" s="6" t="n">
        <v>2200.44</v>
      </c>
      <c r="J11" s="6" t="n">
        <v>0.17</v>
      </c>
      <c r="K11" s="6" t="n">
        <v>132.5995</v>
      </c>
      <c r="L11" s="6" t="n">
        <v>119.09</v>
      </c>
      <c r="M11" s="6" t="n">
        <v>0.9</v>
      </c>
      <c r="N11" s="6" t="n">
        <v>1.26</v>
      </c>
    </row>
    <row collapsed="false" customFormat="false" customHeight="false" hidden="false" ht="12.1" outlineLevel="0" r="12">
      <c r="A12" s="25" t="n">
        <v>45114</v>
      </c>
      <c r="B12" s="16" t="s">
        <v>110</v>
      </c>
      <c r="C12" s="16" t="s">
        <v>16</v>
      </c>
      <c r="D12" s="16" t="s">
        <v>18</v>
      </c>
      <c r="E12" s="7" t="n">
        <v>6</v>
      </c>
      <c r="F12" s="16" t="s">
        <v>19</v>
      </c>
      <c r="G12" s="6" t="n">
        <v>25.7343</v>
      </c>
      <c r="H12" s="6" t="n">
        <v>15.87</v>
      </c>
      <c r="I12" s="6" t="n">
        <v>2200.44</v>
      </c>
      <c r="J12" s="6" t="n">
        <v>0.17</v>
      </c>
      <c r="K12" s="6" t="n">
        <v>154.4059</v>
      </c>
      <c r="L12" s="6" t="n">
        <v>138.67</v>
      </c>
      <c r="M12" s="6" t="n">
        <v>1.05</v>
      </c>
      <c r="N12" s="6" t="n">
        <v>1.57</v>
      </c>
    </row>
    <row collapsed="false" customFormat="false" customHeight="false" hidden="false" ht="12.1" outlineLevel="0" r="13">
      <c r="A13" s="25" t="n">
        <v>45205</v>
      </c>
      <c r="B13" s="16" t="s">
        <v>110</v>
      </c>
      <c r="C13" s="16" t="s">
        <v>16</v>
      </c>
      <c r="D13" s="16" t="s">
        <v>18</v>
      </c>
      <c r="E13" s="7" t="n">
        <v>6</v>
      </c>
      <c r="F13" s="16" t="s">
        <v>19</v>
      </c>
      <c r="G13" s="6" t="n">
        <v>27.71</v>
      </c>
      <c r="H13" s="6" t="n">
        <v>14.83</v>
      </c>
      <c r="I13" s="6" t="n">
        <v>2200.44</v>
      </c>
      <c r="J13" s="6" t="n">
        <v>0.17</v>
      </c>
      <c r="K13" s="6" t="n">
        <v>166.2599</v>
      </c>
      <c r="L13" s="6" t="n">
        <v>149.31</v>
      </c>
      <c r="M13" s="6" t="n">
        <v>1.13</v>
      </c>
      <c r="N13" s="6" t="n">
        <v>1.68</v>
      </c>
    </row>
    <row collapsed="false" customFormat="false" customHeight="false" hidden="false" ht="12.1" outlineLevel="0" r="14">
      <c r="A14" s="25" t="n">
        <v>45300</v>
      </c>
      <c r="B14" s="16" t="s">
        <v>110</v>
      </c>
      <c r="C14" s="16" t="s">
        <v>16</v>
      </c>
      <c r="D14" s="16" t="s">
        <v>18</v>
      </c>
      <c r="E14" s="7" t="n">
        <v>6</v>
      </c>
      <c r="F14" s="16" t="s">
        <v>19</v>
      </c>
      <c r="G14" s="6" t="n">
        <v>24.9333</v>
      </c>
      <c r="H14" s="6" t="n">
        <v>17.32</v>
      </c>
      <c r="I14" s="6" t="n">
        <v>2200.44</v>
      </c>
      <c r="J14" s="6" t="n">
        <v>0.17</v>
      </c>
      <c r="K14" s="6" t="n">
        <v>149.6001</v>
      </c>
      <c r="L14" s="6" t="n">
        <v>134.35</v>
      </c>
      <c r="M14" s="6" t="n">
        <v>1.02</v>
      </c>
      <c r="N14" s="6" t="n">
        <v>1.44</v>
      </c>
    </row>
    <row collapsed="false" customFormat="false" customHeight="false" hidden="false" ht="12.1" outlineLevel="0" r="15">
      <c r="A15" s="25" t="n">
        <v>45391</v>
      </c>
      <c r="B15" s="16" t="s">
        <v>110</v>
      </c>
      <c r="C15" s="16" t="s">
        <v>16</v>
      </c>
      <c r="D15" s="16" t="s">
        <v>18</v>
      </c>
      <c r="E15" s="7" t="n">
        <v>6</v>
      </c>
      <c r="F15" s="16" t="s">
        <v>19</v>
      </c>
      <c r="G15" s="6" t="n">
        <v>25.7375</v>
      </c>
      <c r="H15" s="6" t="n">
        <v>17.25</v>
      </c>
      <c r="I15" s="6" t="n">
        <v>2200.44</v>
      </c>
      <c r="J15" s="6" t="n">
        <v>0.17</v>
      </c>
      <c r="K15" s="6" t="n">
        <v>154.4251</v>
      </c>
      <c r="L15" s="6" t="n">
        <v>138.69</v>
      </c>
      <c r="M15" s="6" t="n">
        <v>1.05</v>
      </c>
      <c r="N15" s="6" t="n">
        <v>1.45</v>
      </c>
    </row>
    <row collapsed="false" customFormat="false" customHeight="false" hidden="false" ht="12.1" outlineLevel="0" r="16">
      <c r="A16" s="25" t="n">
        <v>45483</v>
      </c>
      <c r="B16" s="16" t="s">
        <v>110</v>
      </c>
      <c r="C16" s="16" t="s">
        <v>16</v>
      </c>
      <c r="D16" s="16" t="s">
        <v>18</v>
      </c>
      <c r="E16" s="7" t="n">
        <v>6</v>
      </c>
      <c r="F16" s="16" t="s">
        <v>19</v>
      </c>
      <c r="G16" s="6" t="n">
        <v>24.4649</v>
      </c>
      <c r="H16" s="6" t="n">
        <v>18.8</v>
      </c>
      <c r="I16" s="6" t="n">
        <v>2200.44</v>
      </c>
      <c r="J16" s="6" t="n">
        <v>0.17</v>
      </c>
      <c r="K16" s="6" t="n">
        <v>146.7892</v>
      </c>
      <c r="L16" s="6" t="n">
        <v>131.83</v>
      </c>
      <c r="M16" s="6" t="n">
        <v>1</v>
      </c>
      <c r="N16" s="6" t="n">
        <v>1.33</v>
      </c>
    </row>
    <row collapsed="false" customFormat="false" customHeight="false" hidden="false" ht="12.1" outlineLevel="0" r="17">
      <c r="A17" s="25" t="n">
        <v>45575</v>
      </c>
      <c r="B17" s="16" t="s">
        <v>110</v>
      </c>
      <c r="C17" s="16" t="s">
        <v>16</v>
      </c>
      <c r="D17" s="16" t="s">
        <v>18</v>
      </c>
      <c r="E17" s="7" t="n">
        <v>6</v>
      </c>
      <c r="F17" s="16" t="s">
        <v>19</v>
      </c>
      <c r="G17" s="6" t="n">
        <v>26.9516</v>
      </c>
      <c r="H17" s="6" t="n">
        <v>21.93</v>
      </c>
      <c r="I17" s="6" t="n">
        <v>2200.44</v>
      </c>
      <c r="J17" s="6" t="n">
        <v>0.17</v>
      </c>
      <c r="K17" s="6" t="n">
        <v>161.7098</v>
      </c>
      <c r="L17" s="6" t="n">
        <v>145.23</v>
      </c>
      <c r="M17" s="6" t="n">
        <v>1.1</v>
      </c>
      <c r="N17" s="6" t="n">
        <v>1.14</v>
      </c>
    </row>
    <row collapsed="false" customFormat="false" customHeight="false" hidden="false" ht="12.1" outlineLevel="0" r="18">
      <c r="A18" s="25" t="n">
        <v>45667</v>
      </c>
      <c r="B18" s="16" t="s">
        <v>110</v>
      </c>
      <c r="C18" s="16" t="s">
        <v>16</v>
      </c>
      <c r="D18" s="16" t="s">
        <v>18</v>
      </c>
      <c r="E18" s="7" t="n">
        <v>6</v>
      </c>
      <c r="F18" s="16" t="s">
        <v>19</v>
      </c>
      <c r="G18" s="6" t="n">
        <v>28.4369</v>
      </c>
      <c r="H18" s="6" t="n">
        <v>22.18</v>
      </c>
      <c r="I18" s="6" t="n">
        <v>2200.44</v>
      </c>
      <c r="J18" s="6" t="n">
        <v>0.17</v>
      </c>
      <c r="K18" s="6" t="n">
        <v>170.6216</v>
      </c>
      <c r="L18" s="6" t="n">
        <v>153.23</v>
      </c>
      <c r="M18" s="6" t="n">
        <v>1.16</v>
      </c>
      <c r="N18" s="6" t="n">
        <v>1.13</v>
      </c>
    </row>
    <row collapsed="false" customFormat="false" customHeight="false" hidden="false" ht="12.1" outlineLevel="0" r="19">
      <c r="A19" s="25" t="n">
        <v>45757</v>
      </c>
      <c r="B19" s="16" t="s">
        <v>110</v>
      </c>
      <c r="C19" s="16" t="s">
        <v>16</v>
      </c>
      <c r="D19" s="16" t="s">
        <v>18</v>
      </c>
      <c r="E19" s="7" t="n">
        <v>6</v>
      </c>
      <c r="F19" s="16" t="s">
        <v>19</v>
      </c>
      <c r="G19" s="6" t="n">
        <v>23.9337</v>
      </c>
      <c r="H19" s="6" t="n">
        <v>26.47</v>
      </c>
      <c r="I19" s="6" t="n">
        <v>2200.44</v>
      </c>
      <c r="J19" s="6" t="n">
        <v>0.17</v>
      </c>
      <c r="K19" s="6" t="n">
        <v>143.602</v>
      </c>
      <c r="L19" s="6" t="n">
        <v>128.97</v>
      </c>
      <c r="M19" s="6" t="n">
        <v>0.98</v>
      </c>
      <c r="N19" s="6" t="n">
        <v>0.94</v>
      </c>
    </row>
    <row collapsed="false" customFormat="false" customHeight="false" hidden="false" ht="12.1" outlineLevel="0" r="20">
      <c r="A20" s="25" t="n">
        <v>45848</v>
      </c>
      <c r="B20" s="16" t="s">
        <v>110</v>
      </c>
      <c r="C20" s="16" t="s">
        <v>16</v>
      </c>
      <c r="D20" s="16" t="s">
        <v>18</v>
      </c>
      <c r="E20" s="7" t="n">
        <v>6</v>
      </c>
      <c r="F20" s="16" t="s">
        <v>19</v>
      </c>
      <c r="G20" s="6" t="n">
        <v>21.732</v>
      </c>
      <c r="H20" s="6" t="n">
        <v>28.1</v>
      </c>
      <c r="I20" s="6" t="n">
        <v>2200.44</v>
      </c>
      <c r="J20" s="6" t="n">
        <v>0.17</v>
      </c>
      <c r="K20" s="6" t="n">
        <v>130.3921</v>
      </c>
      <c r="L20" s="6" t="n">
        <v>117.1</v>
      </c>
      <c r="M20" s="6" t="n">
        <v>0.89</v>
      </c>
      <c r="N20" s="6" t="n">
        <v>0.89</v>
      </c>
    </row>
    <row collapsed="false" customFormat="false" customHeight="false" hidden="false" ht="12.1" outlineLevel="0" r="21">
      <c r="A21" s="25" t="n">
        <v>45940</v>
      </c>
      <c r="B21" s="16" t="s">
        <v>110</v>
      </c>
      <c r="C21" s="16" t="s">
        <v>16</v>
      </c>
      <c r="D21" s="16" t="s">
        <v>18</v>
      </c>
      <c r="E21" s="7" t="n">
        <v>6</v>
      </c>
      <c r="F21" s="16" t="s">
        <v>19</v>
      </c>
      <c r="G21" s="6" t="n">
        <v>22.6321</v>
      </c>
      <c r="H21" s="6" t="n">
        <v>26.1</v>
      </c>
      <c r="I21" s="6" t="n">
        <v>2200.44</v>
      </c>
      <c r="J21" s="6" t="n">
        <v>0.17</v>
      </c>
      <c r="K21" s="6" t="n">
        <v>135.7924</v>
      </c>
      <c r="L21" s="6" t="n">
        <v>121.95</v>
      </c>
      <c r="M21" s="6" t="n">
        <v>0.92</v>
      </c>
      <c r="N21" s="6" t="n">
        <v>0.96</v>
      </c>
    </row>
  </sheetData>
  <autoFilter ref="A1:N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48</v>
      </c>
      <c r="B1" s="26" t="s">
        <v>100</v>
      </c>
      <c r="C1" s="26" t="s">
        <v>0</v>
      </c>
      <c r="D1" s="26" t="s">
        <v>2</v>
      </c>
      <c r="E1" s="26" t="s">
        <v>101</v>
      </c>
      <c r="F1" s="26" t="s">
        <v>111</v>
      </c>
      <c r="G1" s="26" t="s">
        <v>112</v>
      </c>
      <c r="H1" s="26" t="s">
        <v>52</v>
      </c>
      <c r="I1" s="26" t="s">
        <v>113</v>
      </c>
      <c r="J1" s="26" t="s">
        <v>114</v>
      </c>
      <c r="K1" s="26" t="s">
        <v>115</v>
      </c>
      <c r="L1" s="26" t="s">
        <v>116</v>
      </c>
      <c r="M1" s="26" t="s">
        <v>117</v>
      </c>
      <c r="N1" s="26" t="s">
        <v>118</v>
      </c>
      <c r="O1" s="26" t="s">
        <v>119</v>
      </c>
    </row>
    <row collapsed="false" customFormat="false" customHeight="false" hidden="false" ht="12.1" outlineLevel="0" r="2">
      <c r="A2" s="27" t="n">
        <v>44165</v>
      </c>
      <c r="B2" s="16" t="s">
        <v>110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1833</v>
      </c>
      <c r="J2" s="17" t="n">
        <v>2200.3163995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44165</v>
      </c>
      <c r="B3" s="16" t="s">
        <v>110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1833</v>
      </c>
      <c r="J3" s="17" t="n">
        <v>2200.695699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44165</v>
      </c>
      <c r="B4" s="16" t="s">
        <v>110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1833</v>
      </c>
      <c r="J4" s="17" t="n">
        <v>2200.3163995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44165</v>
      </c>
      <c r="B5" s="16" t="s">
        <v>110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1833</v>
      </c>
      <c r="J5" s="17" t="n">
        <v>2200.695699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44665</v>
      </c>
      <c r="B6" s="16" t="s">
        <v>110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1333</v>
      </c>
      <c r="J6" s="17" t="n">
        <v>2076.0246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44169</v>
      </c>
      <c r="B7" s="16" t="s">
        <v>110</v>
      </c>
      <c r="C7" s="16" t="s">
        <v>26</v>
      </c>
      <c r="D7" s="16" t="s">
        <v>28</v>
      </c>
      <c r="E7" s="17" t="n">
        <v>600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1829</v>
      </c>
      <c r="J7" s="17" t="n">
        <v>50.175016666667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44168</v>
      </c>
      <c r="B8" s="16" t="s">
        <v>110</v>
      </c>
      <c r="C8" s="16" t="s">
        <v>31</v>
      </c>
      <c r="D8" s="16" t="s">
        <v>32</v>
      </c>
      <c r="E8" s="17" t="n">
        <v>1100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1830</v>
      </c>
      <c r="J8" s="17" t="n">
        <v>1.7047768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44172</v>
      </c>
      <c r="B9" s="16" t="s">
        <v>110</v>
      </c>
      <c r="C9" s="16" t="s">
        <v>31</v>
      </c>
      <c r="D9" s="16" t="s">
        <v>32</v>
      </c>
      <c r="E9" s="17" t="n">
        <v>651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1826</v>
      </c>
      <c r="J9" s="17" t="n">
        <v>1.6761751152074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120</v>
      </c>
      <c r="D1" s="26" t="s">
        <v>121</v>
      </c>
      <c r="E1" s="26" t="s">
        <v>104</v>
      </c>
      <c r="F1" s="26" t="s">
        <v>122</v>
      </c>
      <c r="G1" s="26" t="s">
        <v>101</v>
      </c>
      <c r="H1" s="26" t="s">
        <v>123</v>
      </c>
      <c r="I1" s="26" t="s">
        <v>124</v>
      </c>
      <c r="J1" s="26" t="s">
        <v>125</v>
      </c>
      <c r="K1" s="26" t="s">
        <v>126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2025-12-06T22:56:56.00Z</dcterms:created>
  <dc:creator>izi-invest.ru</dc:creator>
  <cp:revision>0</cp:revision>
</cp:coreProperties>
</file>