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<sst xmlns="http://schemas.openxmlformats.org/spreadsheetml/2006/main" count="11467" uniqueCount="906">
  <si>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</si>
  <si>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</si>
  <si>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</si>
  <si>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</si>
  <si>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</si>
  <si>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</si>
  <si>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</si>
  <si>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</si>
  <si>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</si>
  <si>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</si>
  <si>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</si>
  <si>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</si>
  <si>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</si>
  <si>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</si>
  <si>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</si>
  <si>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</si>
  <si>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PLTR</t>
  </si>
  <si>
    <t>share</t>
  </si>
  <si>
    <t>Palantir Technologies Inc.</t>
  </si>
  <si>
    <t>USD</t>
  </si>
  <si>
    <t>AMD</t>
  </si>
  <si>
    <t>TECK</t>
  </si>
  <si>
    <t>Teck Resources Ltd Ordinary Shares</t>
  </si>
  <si>
    <t>BYN</t>
  </si>
  <si>
    <t>ARCH</t>
  </si>
  <si>
    <t>Arch Resources, Inc. Class A Common Stock</t>
  </si>
  <si>
    <t>CAD</t>
  </si>
  <si>
    <t>GLTR</t>
  </si>
  <si>
    <t>GLTR-гдр</t>
  </si>
  <si>
    <t>RUR</t>
  </si>
  <si>
    <t>CHF</t>
  </si>
  <si>
    <t>GAZP</t>
  </si>
  <si>
    <t>ГАЗПРОМ ао</t>
  </si>
  <si>
    <t>CNY</t>
  </si>
  <si>
    <t>BA</t>
  </si>
  <si>
    <t>Boeing Company (The) Common Stock</t>
  </si>
  <si>
    <t>EUR</t>
  </si>
  <si>
    <t>INTC</t>
  </si>
  <si>
    <t>Intel Corporation</t>
  </si>
  <si>
    <t>GBP</t>
  </si>
  <si>
    <t>LSNGP</t>
  </si>
  <si>
    <t>РСетиЛЭ-п</t>
  </si>
  <si>
    <t>GLD</t>
  </si>
  <si>
    <t>SBERP</t>
  </si>
  <si>
    <t>Сбербанк-п</t>
  </si>
  <si>
    <t>HKD</t>
  </si>
  <si>
    <t>LKOH</t>
  </si>
  <si>
    <t>ЛУКОЙЛ</t>
  </si>
  <si>
    <t>JPY</t>
  </si>
  <si>
    <t>GMKN</t>
  </si>
  <si>
    <t>ГМКНорНик</t>
  </si>
  <si>
    <t>KZT</t>
  </si>
  <si>
    <t>IBM</t>
  </si>
  <si>
    <t>International Business Machines Corporation Common Stock</t>
  </si>
  <si>
    <t>VTBR</t>
  </si>
  <si>
    <t>ВТБ ао</t>
  </si>
  <si>
    <t>SLV</t>
  </si>
  <si>
    <t>KO</t>
  </si>
  <si>
    <t>Coca-Cola Company (The) Common Stock</t>
  </si>
  <si>
    <t>TRY</t>
  </si>
  <si>
    <t>VALE</t>
  </si>
  <si>
    <t>VALE S.A.  American Depositary Shares Each Representing one </t>
  </si>
  <si>
    <t>UAH</t>
  </si>
  <si>
    <t>PHOR</t>
  </si>
  <si>
    <t>ФосАгро ао</t>
  </si>
  <si>
    <t>T</t>
  </si>
  <si>
    <t>AT&amp;T Inc.</t>
  </si>
  <si>
    <t>KHC</t>
  </si>
  <si>
    <t>The Kraft Heinz Company</t>
  </si>
  <si>
    <t>AAL</t>
  </si>
  <si>
    <t>American Airlines Group Inc.</t>
  </si>
  <si>
    <t>SNGSP</t>
  </si>
  <si>
    <t>Сургнфгз-п</t>
  </si>
  <si>
    <t>BABA</t>
  </si>
  <si>
    <t>Alibaba Group Holding Limited American Depositary Shares eac</t>
  </si>
  <si>
    <t>CHMF</t>
  </si>
  <si>
    <t>СевСт-ао</t>
  </si>
  <si>
    <t>UPRO</t>
  </si>
  <si>
    <t>Юнипро ао</t>
  </si>
  <si>
    <t>MGNT</t>
  </si>
  <si>
    <t>Магнит ао</t>
  </si>
  <si>
    <t>NLMK</t>
  </si>
  <si>
    <t>НЛМК ао</t>
  </si>
  <si>
    <t>TTE</t>
  </si>
  <si>
    <t>Total SE</t>
  </si>
  <si>
    <t>ALRS</t>
  </si>
  <si>
    <t>АЛРОСА ао</t>
  </si>
  <si>
    <t>PFE</t>
  </si>
  <si>
    <t>Pfizer, Inc. Common Stock</t>
  </si>
  <si>
    <t>MAGN</t>
  </si>
  <si>
    <t>ММК</t>
  </si>
  <si>
    <t>AFKS</t>
  </si>
  <si>
    <t>Система ао</t>
  </si>
  <si>
    <t>MCD</t>
  </si>
  <si>
    <t>McDonald's Corporation Common Stock</t>
  </si>
  <si>
    <t>ENPG</t>
  </si>
  <si>
    <t>ЭН+ГРУП ао</t>
  </si>
  <si>
    <t>RNFT</t>
  </si>
  <si>
    <t>РуссНфт ао</t>
  </si>
  <si>
    <t>WBD</t>
  </si>
  <si>
    <t>Warner Bros. Discovery, Inc.</t>
  </si>
  <si>
    <t>Т-Техно ао</t>
  </si>
  <si>
    <t>MTLRP</t>
  </si>
  <si>
    <t>Мечел ап</t>
  </si>
  <si>
    <t>VKCO</t>
  </si>
  <si>
    <t>МКПАО "ВК"</t>
  </si>
  <si>
    <t>PLZL</t>
  </si>
  <si>
    <t>Полюс</t>
  </si>
  <si>
    <t>POLY</t>
  </si>
  <si>
    <t>Solidcore</t>
  </si>
  <si>
    <t>KD</t>
  </si>
  <si>
    <t>Kyndryl Holdings, Inc.</t>
  </si>
  <si>
    <t>Сумма по акциям: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</si>
  <si>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</si>
  <si>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</si>
  <si>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</si>
  <si>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</si>
  <si>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</si>
  <si>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</si>
  <si>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</si>
  <si>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</si>
  <si>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</si>
  <si>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</si>
  <si>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</si>
  <si>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Перечисление денежных средств для приобретения ценных бумаг. МБ Основной рынок. Субпозиция № (НДС не обл.)</t>
  </si>
  <si>
    <t>Купон по RU000A0ZYG78 - ВТБ Б-1-1 71шт. по 19.95 RUR - налог 0 RUR (данные из БД)</t>
  </si>
  <si>
    <t>Пополнение счета</t>
  </si>
  <si>
    <t>Дивиденд по NLMK - НЛМК ао 150шт. по 3.36 RUR - налог 66 RUR (данные из БД)</t>
  </si>
  <si>
    <t>Дивиденд по NLMK - НЛМК ао 150шт. по 5.73 RUR - налог 112 RUR (данные из БД)</t>
  </si>
  <si>
    <t>Дивиденд по SBER - Сбербанк 240шт. по 12 RUR - налог 374 RUR (данные из БД)</t>
  </si>
  <si>
    <t>Дивиденд по LKOH - ЛУКОЙЛ 7шт. по 130 RUR - налог 118 RUR (данные из БД)</t>
  </si>
  <si>
    <t>Вывод средств</t>
  </si>
  <si>
    <t>Дивиденд по JNJ - Johnson &amp; Johnson Common Stock 7шт. по 0.9 USD - налог 1.89 USD, по курсу 67.7911 USD/RUR (данные из БД)</t>
  </si>
  <si>
    <t>Выплата дивидендов Johnson&amp;Johnson-ао/ 7 шт. (данные из сделок)</t>
  </si>
  <si>
    <t>Дивиденд по NLMK - НЛМК ао 360шт. по 5.24 RUR - налог 245 RUR (данные из БД)</t>
  </si>
  <si>
    <t>Выплата дивидендов НЛМК ао/ 200 шт. (данные из сделок)</t>
  </si>
  <si>
    <t>Ден.ср-ва от погаш. номин.ст-ти обл. Банк ВТБ (ПАО) 4B020101000B001P. НДС не обл. (данные из сделок)</t>
  </si>
  <si>
    <t>Амортизация ВТБ Б-1-1: 71 шт. по 1000 RUR.  (данные из БД)</t>
  </si>
  <si>
    <t>Дивиденд по MGNT - Магнит ао 15шт. по 137.38 RUR - налог 268 RUR (данные из БД)</t>
  </si>
  <si>
    <t>Дивиденд по LKOH - ЛУКОЙЛ 10шт. по 95 RUR - налог 124 RUR (данные из БД)</t>
  </si>
  <si>
    <t>Дивиденд по NLMK - НЛМК ао 360шт. по 6.04 RUR - налог 283 RUR (данные из БД)</t>
  </si>
  <si>
    <t>Дивиденд по MSFT - Microsoft Corporation 13шт. по 0.46 USD - налог 1.79 USD, по курсу 66.2022 USD/RUR (данные из БД)</t>
  </si>
  <si>
    <t>Дивиденд по JNJ - Johnson &amp; Johnson Common Stock 4шт. по 0.9 USD - налог 1.08 USD, по курсу 65.5149 USD/RUR (данные из БД)</t>
  </si>
  <si>
    <t>Дивиденд по GE - General Electric Company Common Stock 46шт. по 0.01 USD - налог 0.14 USD, по курсу 65.9646 USD/RUR (данные из БД)</t>
  </si>
  <si>
    <t>Выплата дивидендов Johnson&amp;Johnson-ао/ 4 шт. (данные из сделок)</t>
  </si>
  <si>
    <t>Выплата дивидендов Microsoft/ 13 шт. (данные из сделок)</t>
  </si>
  <si>
    <t>Дивиденд по NLMK - НЛМК ао 340шт. по 5.8 RUR - налог 256 RUR (данные из БД)</t>
  </si>
  <si>
    <t>Перечисление денежных средств для приобретения ценных бумаг. Основной рынок. Субпозиция № (НДС не обл.)</t>
  </si>
  <si>
    <t>Выплата дивидендов General Electric-ао/ 46 шт. (данные из сделок)</t>
  </si>
  <si>
    <t>Дивиденд по AAPL - Apple Inc. 3шт. по 0.77 USD - налог 0.69 USD, по курсу 65.2287 USD/RUR (данные из БД)</t>
  </si>
  <si>
    <t>Дивиденд по JNJ - Johnson &amp; Johnson Common Stock 4шт. по 0.95 USD - налог 1.14 USD, по курсу 64.4913 USD/RUR (данные из БД)</t>
  </si>
  <si>
    <t>Выплата дивидендов Apple/ 3 шт. (данные из сделок)</t>
  </si>
  <si>
    <t>Дивиденд по SBERP - Сбербанк-п 420шт. по 16 RUR - налог 874 RUR (данные из БД)</t>
  </si>
  <si>
    <t>Дивиденд по MGNT - Магнит ао 30шт. по 166.78 RUR - налог 650 RUR (данные из БД)</t>
  </si>
  <si>
    <t>Дивиденд по NLMK - НЛМК ао 530шт. по 7.34 RUR - налог 506 RUR (данные из БД)</t>
  </si>
  <si>
    <t>Дивиденд по BANEP - Башнефт ап 60шт. по 158.95 RUR - налог 1240 RUR (данные из БД)</t>
  </si>
  <si>
    <t>Дивиденд по T - AT&amp;T Inc. 33шт. по 0.51 USD - налог 5.05 USD, по курсу 63.8699 USD/RUR (данные из БД)</t>
  </si>
  <si>
    <t>Дивиденд по LSRG - ЛСР ао 125шт. по 78 RUR - налог 1268 RUR (данные из БД)</t>
  </si>
  <si>
    <t>Выплата дивидендов AT&amp;T-ао/ 33 шт. (данные из сделок)</t>
  </si>
  <si>
    <t>Электронный перевод средств</t>
  </si>
  <si>
    <t>Дивиденд по T - AT&amp;T Inc. 33шт. по 0.51 USD - налог 5.05 USD, по курсу 64.8672 USD/RUR (данные из БД)</t>
  </si>
  <si>
    <t>Дивиденд по NLMK - НЛМК ао 850шт. по 3.68 RUR - налог 407 RUR (данные из БД)</t>
  </si>
  <si>
    <t>Дивиденд по HCC - Warrior Met Coal, Inc. Common Stock 200шт. по 0.05 USD - налог 3 USD, по курсу 63.86 USD/RUR (данные из БД)</t>
  </si>
  <si>
    <t>Дивиденд по BA - Boeing Company (The) Common Stock 3шт. по 2.06 USD - налог 1.85 USD, по курсу 63.588 USD/RUR (данные из БД)</t>
  </si>
  <si>
    <t>Дивиденд по KHC - The Kraft Heinz Company 34шт. по 0.4 USD - налог 4.08 USD, по курсу 64.2009 USD/RUR (данные из БД)</t>
  </si>
  <si>
    <t>Выплата дивидендов Boeing Co-ао/ 3 шт. (данные из сделок)</t>
  </si>
  <si>
    <t>Выплата дивидендов Kraft Heinz Company-ао/ 34 шт. (данные из сделок)</t>
  </si>
  <si>
    <t>Перечисление денежных средств для приобретения ценных бумаг. Основной рынок. Субпозиция №101ZA9 (НДС не обл.)</t>
  </si>
  <si>
    <t>Дивиденд по NLMK - НЛМК ао 850шт. по 3.22 RUR - налог 356 RUR (данные из БД)</t>
  </si>
  <si>
    <t>Дивиденд по T - AT&amp;T Inc. 28шт. по 0.52 USD - налог 1.46 USD, по курсу 61.9057 USD/RUR (данные из БД)</t>
  </si>
  <si>
    <t>Дивиденд по MGNT - Магнит ао 30шт. по 147.19 RUR - налог 574 RUR (данные из БД)</t>
  </si>
  <si>
    <t>Купон по RU000A0JXQH8 - О'КЕЙ-Б01Р 114шт. по 23.81 RUR - налог 0 RUR (данные из БД)</t>
  </si>
  <si>
    <t>Дивиденд по PHOR - ФосАгро ао 40шт. по 48 RUR - налог 250 RUR (данные из БД)</t>
  </si>
  <si>
    <t>Выплата дивидендов AT&amp;T-ао/ 28 шт. (данные из сделок)</t>
  </si>
  <si>
    <t>Дивиденд по BA - Boeing Company (The) Common Stock 4шт. по 2.06 USD - налог 0.82 USD, по курсу 63.047 USD/RUR (данные из БД)</t>
  </si>
  <si>
    <t>Дивиденд по HCC - Warrior Met Coal, Inc. Common Stock 200шт. по 0.05 USD - налог 1 USD, по курсу 64.3008 USD/RUR (данные из БД)</t>
  </si>
  <si>
    <t>Дивиденд по NVDA - NVIDIA Corporation 3шт. по 0.16 USD - налог 0.05 USD, по курсу 65.5177 USD/RUR (данные из БД)</t>
  </si>
  <si>
    <t>Перечисление денежных средств для приобретения ценных бумаг. Основной рынок. Субпозиция №404888 (НДС не обл.)</t>
  </si>
  <si>
    <t>Дивиденд по KHC - The Kraft Heinz Company 73шт. по 0.4 USD - налог 2.92 USD, по курсу 71.472 USD/RUR (данные из БД)</t>
  </si>
  <si>
    <t>Купон по RU000A100FR7 - КАМАЗ БОП3 95шт. по 21.82 RUR - налог 0 RUR (данные из БД)</t>
  </si>
  <si>
    <t>Выплата дивидендов Boeing Co-ао/ 4 шт. (данные из сделок)</t>
  </si>
  <si>
    <t>Выплата дивидендов NVIDIA/ 3 шт. (данные из сделок)</t>
  </si>
  <si>
    <t>Дивиденд по T - AT&amp;T Inc. 44шт. по 0.52 USD - налог 2.29 USD, по курсу 75.455 USD/RUR (данные из БД)</t>
  </si>
  <si>
    <t>Выплата дивидендов Kraft Heinz Company-ао/ 73 шт. (данные из сделок)</t>
  </si>
  <si>
    <t>Купон по RU000A100Y01 - ВТБ Б-1-38 125шт. по 33.41 RUR - налог 0 RUR (данные из БД)</t>
  </si>
  <si>
    <t>Перечисление денежных средств для приобретения ценных бумаг. Основной рынок. Субпозиция №768610 (НДС не обл.)</t>
  </si>
  <si>
    <t>Зачисление денежных средств</t>
  </si>
  <si>
    <t>Дивиденд по HCC - Warrior Met Coal, Inc. Common Stock 200шт. по 0.05 USD - налог 1 USD, по курсу 72.7263 USD/RUR (данные из БД)</t>
  </si>
  <si>
    <t>Выплата дивидендов AT&amp;T-ао/ 44 шт. (данные из сделок)</t>
  </si>
  <si>
    <t>Дивиденд по LSRG - ЛСР ао 125шт. по 30 RUR - налог 488 RUR (данные из БД)</t>
  </si>
  <si>
    <t>Купон по RU000A1012L2 - ВТБ Б-1-41 150шт. по 31.41 RUR - налог 0 RUR (данные из БД)</t>
  </si>
  <si>
    <t>Дивиденд по GMKN - ГМКНорНик 3шт. по 557.2 RUR - налог 217 RUR (данные из БД)</t>
  </si>
  <si>
    <t>Дивиденд по KHC - The Kraft Heinz Company 78шт. по 0.4 USD - налог 3.12 USD, по курсу 71.0635 USD/RUR (данные из БД)</t>
  </si>
  <si>
    <t>Дивиденд по TCS.IL - TCS Group 65шт. по 0.14 RUR - налог 3 RUR (данные из БД)</t>
  </si>
  <si>
    <t>Дивиденд по BAC - Bank of America Corporation Common Stock 20шт. по 0.18 USD - налог 0.36 USD, по курсу 68.3413 USD/RUR (данные из БД)</t>
  </si>
  <si>
    <t>Дивиденд по NLMK - НЛМК ао 1600шт. по 3.12 RUR - налог 649 RUR (данные из БД)</t>
  </si>
  <si>
    <t>Выплата дивидендов TCS Group Holding PLC GDR/ 65 шт. (данные из сделок)</t>
  </si>
  <si>
    <t>Дивиденд по MGNT - Магнит ао 41шт. по 157 RUR - налог 837 RUR (данные из БД)</t>
  </si>
  <si>
    <t>Выплата дивидендов Bank of America-ао/ 20 шт. (данные из сделок)</t>
  </si>
  <si>
    <t>Дивиденды по ценным бумагам Kraft Heinz Company Дивиденды. НДС не обл. Эмитентом удержан налог 3.00 USD. (данные из сделок)</t>
  </si>
  <si>
    <t>Выплата дивидендов Kraft Heinz Company-ао/ 53 шт. (данные из сделок)</t>
  </si>
  <si>
    <t>Дивиденд по BANEP - Башнефт ап 80шт. по 107.81 RUR - налог 1121 RUR (данные из БД)</t>
  </si>
  <si>
    <t>Дивиденд по T - AT&amp;T Inc. 104шт. по 0.52 USD - налог 5.41 USD, по курсу 71.2379 USD/RUR (данные из БД)</t>
  </si>
  <si>
    <t>Дивиденд по MTSS - МТС-ао 180шт. по 20.57 RUR - налог 481 RUR (данные из БД)</t>
  </si>
  <si>
    <t>Дивиденд по ALRS - АЛРОСА ао 2850шт. по 2.63 RUR - налог 974 RUR (данные из БД)</t>
  </si>
  <si>
    <t>Дивиденд по NLMK - НЛМК ао 1600шт. по 3.21 RUR - налог 668 RUR (данные из БД)</t>
  </si>
  <si>
    <t>Дивиденд по AFKS - Система ао 7000шт. по 0.13 RUR - налог 118 RUR (данные из БД)</t>
  </si>
  <si>
    <t>Дивиденд по GAZP - ГАЗПРОМ ао 300шт. по 15.24 RUR - налог 594 RUR (данные из БД)</t>
  </si>
  <si>
    <t>Купон по RU000A0JXQH8 - О'КЕЙ-Б01Р 114шт. по 23.81 RUR - налог 3 RUR (данные из БД)</t>
  </si>
  <si>
    <t>Дивиденд по PFE - Pfizer, Inc. Common Stock 8шт. по 0.38 USD - налог 0.3 USD, по курсу 72.2348 USD/RUR (данные из БД)</t>
  </si>
  <si>
    <t>Дивиденд по INTC - Intel Corporation 16шт. по 0.33 USD - налог 0.53 USD, по курсу 73.2806 USD/RUR (данные из БД)</t>
  </si>
  <si>
    <t>Выплата дивидендов AT&amp;T-ао/ 64 шт. (данные из сделок)</t>
  </si>
  <si>
    <t>Дивиденд по IBM - International Business Machines Corporation Common Stock 5шт. по 1.63 USD - налог 0.82 USD, по курсу 73.0397 USD/RUR (данные из БД)</t>
  </si>
  <si>
    <t>Дивиденд по TCS.IL - TCS Group 50шт. по 0.2 RUR - налог 3 RUR (данные из БД)</t>
  </si>
  <si>
    <t>Дивиденд по KHC - The Kraft Heinz Company 70шт. по 0.4 USD - налог 2.8 USD, по курсу 75.5379 USD/RUR (данные из БД)</t>
  </si>
  <si>
    <t>Дивиденд по MCD - McDonald's Corporation Common Stock 2шт. по 1.25 USD - налог 0.25 USD, по курсу 74.6382 USD/RUR (данные из БД)</t>
  </si>
  <si>
    <t>Выплата дивидендов TCS Group Holding PLC GDR/ 50 шт. (данные из сделок)</t>
  </si>
  <si>
    <t>Дивиденд по BAC - Bank of America Corporation Common Stock 20шт. по 0.18 USD - налог 0.36 USD, по курсу 73.8588 USD/RUR (данные из БД)</t>
  </si>
  <si>
    <t>Выплата дивидендов Pfizer-ао/ 8 шт. (данные из сделок)</t>
  </si>
  <si>
    <t>Дивиденд по CHMF - СевСт-ао 45шт. по 15.44 RUR - налог 90 RUR (данные из БД)</t>
  </si>
  <si>
    <t>Выплата дивидендов Intel-ао/ 8 шт. (данные из сделок)</t>
  </si>
  <si>
    <t>Дивиденд по KO - Coca-Cola Company (The) Common Stock 26шт. по 0.41 USD - налог 1.07 USD, по курсу 74.8896 USD/RUR (данные из БД)</t>
  </si>
  <si>
    <t>Выплата дивидендов IBM-ао/ 3 шт. (данные из сделок)</t>
  </si>
  <si>
    <t>Выплата дивидендов McDonald's/ 2 шт. (данные из сделок)</t>
  </si>
  <si>
    <t>Дивиденд по PM - Philip Morris International Inc Common Stock 3шт. по 1.2 USD - налог 0.36 USD, по курсу 76.0381 USD/RUR (данные из БД)</t>
  </si>
  <si>
    <t>Выплата дивидендов Kraft Heinz Company-ао/ 45 шт. (данные из сделок)</t>
  </si>
  <si>
    <t>Дивиденд по SBERP - Сбербанк-п 870шт. по 18.7 RUR - налог 2115 RUR (данные из БД)</t>
  </si>
  <si>
    <t>Выплата дивидендов Coca-Cola Co-ао/ 10 шт. (данные из сделок)</t>
  </si>
  <si>
    <t>Дивиденд по T - AT&amp;T Inc. 105шт. по 0.52 USD - налог 5.46 USD, по курсу 78.0921 USD/RUR (данные из БД)</t>
  </si>
  <si>
    <t>Дивиденд по NLMK - НЛМК ао 1140шт. по 4.75 RUR - налог 704 RUR (данные из БД)</t>
  </si>
  <si>
    <t>Дивиденд по MTSS - МТС-ао 290шт. по 8.93 RUR - налог 337 RUR (данные из БД)</t>
  </si>
  <si>
    <t>Дивиденд по LSRG - ЛСР ао 153шт. по 20 RUR - налог 398 RUR (данные из БД)</t>
  </si>
  <si>
    <t>Дивиденд по PHOR - ФосАгро ао 20шт. по 33 RUR - налог 86 RUR (данные из БД)</t>
  </si>
  <si>
    <t>Амортизация ВТБ Б-1-38: 125 шт. по 1000 RUR.  (данные из БД)</t>
  </si>
  <si>
    <t>Ден.ср-ва от погаш. номин.ст-ти обл. Банк ВТБ (ПАО) 4B023801000B001P. НДС не обл. Налог не удерживается. (данные из сделок)</t>
  </si>
  <si>
    <t>Выплата дивидендов Philip Morris Int-ао/ 3 шт. (данные из сделок)</t>
  </si>
  <si>
    <t>Купон по RU000A0JXQH8 - О'КЕЙ-Б01Р 114шт. по 23.81 RUR - налог 30 RUR (данные из БД)</t>
  </si>
  <si>
    <t>Дивиденд по INTC - Intel Corporation 19шт. по 0.33 USD - налог 0.63 USD, по курсу 80.0006 USD/RUR (данные из БД)</t>
  </si>
  <si>
    <t>Дивиденд по PFE - Pfizer, Inc. Common Stock 10шт. по 0.38 USD - налог 0.38 USD, по курсу 80.0006 USD/RUR (данные из БД)</t>
  </si>
  <si>
    <t>Дивиденд по IBM - International Business Machines Corporation Common Stock 10шт. по 1.63 USD - налог 1.63 USD, по курсу 77.1875 USD/RUR (данные из БД)</t>
  </si>
  <si>
    <t>Выплата дивидендов AT&amp;T-ао/ 65 шт. (данные из сделок)</t>
  </si>
  <si>
    <t>Амортизация ВТБ Б-1-41: 150 шт. по 1000 RUR.  (данные из БД)</t>
  </si>
  <si>
    <t>Ден.ср-ва от погаш. номин.ст-ти обл. Банк ВТБ (ПАО) 4B024101000B001P. НДС не обл. Налог не удерживается. (данные из сделок)</t>
  </si>
  <si>
    <t>Купон по RU000A0ZZH84 - ВТБ Б-1-8 146шт. по 19.95 RUR - налог 0 RUR (данные из БД)</t>
  </si>
  <si>
    <t>Дивиденд по KHC - The Kraft Heinz Company 70шт. по 0.4 USD - налог 2.8 USD, по курсу 75.8146 USD/RUR (данные из БД)</t>
  </si>
  <si>
    <t>Дивиденд по TCS.IL - TCS Group 45шт. по 0.25 RUR - налог 3 RUR (данные из БД)</t>
  </si>
  <si>
    <t>Дивиденд по MCD - McDonald's Corporation Common Stock 2шт. по 1.29 USD - налог 0.26 USD, по курсу 75.8599 USD/RUR (данные из БД)</t>
  </si>
  <si>
    <t>Дивиденд по KO - Coca-Cola Company (The) Common Stock 26шт. по 0.41 USD - налог 1.07 USD, по курсу 75.8599 USD/RUR (данные из БД)</t>
  </si>
  <si>
    <t>Дивиденд по BAC - Bank of America Corporation Common Stock 20шт. по 0.18 USD - налог 0.36 USD, по курсу 75.6151 USD/RUR (данные из БД)</t>
  </si>
  <si>
    <t>Выплата дивидендов Intel-ао/ 9 шт. (данные из сделок)</t>
  </si>
  <si>
    <t>Выплата дивидендов TCS Group Holding PLC GDR/ 45 шт. (данные из сделок)</t>
  </si>
  <si>
    <t>Дивиденд по CHMF - СевСт-ао 45шт. по 37.34 RUR - налог 218 RUR (данные из БД)</t>
  </si>
  <si>
    <t>Выплата дивидендов Pfizer-ао/ 10 шт. (данные из сделок)</t>
  </si>
  <si>
    <t>Выплата дивидендов IBM-ао/ 4 шт. (данные из сделок)</t>
  </si>
  <si>
    <t>Дивиденд по LKOH - ЛУКОЙЛ 21шт. по 46 RUR - налог 126 RUR (данные из БД)</t>
  </si>
  <si>
    <t>Дивиденд по UPRO - Юнипро ао 22000шт. по 0.11 RUR - налог 318 RUR (данные из БД)</t>
  </si>
  <si>
    <t>Дивиденд по PM - Philip Morris International Inc Common Stock 5шт. по 1.2 USD - налог 0.6 USD, по курсу 74.6721 USD/RUR (данные из БД)</t>
  </si>
  <si>
    <t>Дивиденд по GMKN - ГМКНорНик 4шт. по 623.35 RUR - налог 324 RUR (данные из БД)</t>
  </si>
  <si>
    <t>Купон по RU000A101U46 - ВТБ Б-1-85 99шт. по 23.44 RUR - налог 0 RUR (данные из БД)</t>
  </si>
  <si>
    <t>Дивиденд по PHOR - ФосАгро ао 20шт. по 123 RUR - налог 320 RUR (данные из БД)</t>
  </si>
  <si>
    <t>Дивиденд по NLMK - НЛМК ао 850шт. по 6.43 RUR - налог 711 RUR (данные из БД)</t>
  </si>
  <si>
    <t>Дивиденд по TTE - Total SE 10шт. по 0.81 USD - налог 2.26 USD, по курсу 73.6567 USD/RUR (данные из БД)</t>
  </si>
  <si>
    <t>Дивиденд по T - AT&amp;T Inc. 110шт. по 0.52 USD - налог 5.72 USD, по курсу 73.8757 USD/RUR (данные из БД)</t>
  </si>
  <si>
    <t>Дивиденд по MGNT - Магнит ао 30шт. по 245.31 RUR - налог 957 RUR (данные из БД)</t>
  </si>
  <si>
    <t>Выплата дивидендов Philip Morris Int-ао/ 5 шт. (данные из сделок)</t>
  </si>
  <si>
    <t>Дивиденд по PFE - Pfizer, Inc. Common Stock 16шт. по 0.39 USD - налог 0.62 USD, по курсу 75.6354 USD/RUR (данные из БД)</t>
  </si>
  <si>
    <t>Купон по RU000A0JXQH8 - О'КЕЙ-Б01Р 114шт. по 23.81 RUR - налог 353 RUR (данные из БД)</t>
  </si>
  <si>
    <t>Дивиденд по INTC - Intel Corporation 29шт. по 0.35 USD - налог 1.01 USD, по курсу 76.0801 USD/RUR (данные из БД)</t>
  </si>
  <si>
    <t>Выплата дивидендов AT&amp;T-ао/ 70 шт. (данные из сделок)</t>
  </si>
  <si>
    <t>Дивиденд по IBM - International Business Machines Corporation Common Stock 13шт. по 1.63 USD - налог 2.12 USD, по курсу 75.1107 USD/RUR (данные из БД)</t>
  </si>
  <si>
    <t>Выплата дивидендов Total ADR Lev3/ 10 шт. (данные из сделок)</t>
  </si>
  <si>
    <t>Купон по RU000A0ZZH84 - ВТБ Б-1-8 246шт. по 19.95 RUR - налог 638 RUR (данные из БД)</t>
  </si>
  <si>
    <t>Дивиденд по MCD - McDonald's Corporation Common Stock 2шт. по 1.29 USD - налог 0.26 USD, по курсу 73.4747 USD/RUR (данные из БД)</t>
  </si>
  <si>
    <t>Дивиденд по BAC - Bank of America Corporation Common Stock 20шт. по 0.18 USD - налог 0.36 USD, по курсу 73.5187 USD/RUR (данные из БД)</t>
  </si>
  <si>
    <t>Купон по RU000A102FS1 - Систем1P16 144шт. по 15.21 RUR - налог 285 RUR (данные из БД)</t>
  </si>
  <si>
    <t>Дивиденд по KHC - The Kraft Heinz Company 70шт. по 0.4 USD - налог 2.8 USD, по курсу 74.0393 USD/RUR (данные из БД)</t>
  </si>
  <si>
    <t>Купон по RU000A100FR7 - КАМАЗ БОП3 95шт. по 21.82 RUR - налог 269 RUR (данные из БД)</t>
  </si>
  <si>
    <t>Дивиденд по KO - Coca-Cola Company (The) Common Stock 28шт. по 0.42 USD - налог 1.18 USD, по курсу 73.4996 USD/RUR (данные из БД)</t>
  </si>
  <si>
    <t>Выплата дивидендов Pfizer-ао/ 16 шт. (данные из сделок)</t>
  </si>
  <si>
    <t>Выплата дивидендов IBM-ао/ 5 шт. (данные из сделок)</t>
  </si>
  <si>
    <t>Дивиденд по PM - Philip Morris International Inc Common Stock 6шт. по 1.2 USD - налог 0.72 USD, по курсу 73.6582 USD/RUR (данные из БД)</t>
  </si>
  <si>
    <t>Дивиденд по TTE - Total SE 10шт. по 0.79 USD - налог 2.2 USD, по курсу 74.6085 USD/RUR (данные из БД)</t>
  </si>
  <si>
    <t>Дивиденд по TCS.IL - TCS Group 20шт. по 0.24 RUR - налог 1 RUR (данные из БД)</t>
  </si>
  <si>
    <t>Выплата дивидендов Coca-Cola Co-ао/ 12 шт. (данные из сделок)</t>
  </si>
  <si>
    <t>Дивиденд по T - AT&amp;T Inc. 110шт. по 0.52 USD - налог 5.72 USD, по курсу 77.773 USD/RUR (данные из БД)</t>
  </si>
  <si>
    <t>Выплата дивидендов Philip Morris Int-ао/ 6 шт. (данные из сделок)</t>
  </si>
  <si>
    <t>Выплата дивидендов TCS Group Holding PLC GDR/ 20 шт. (данные из сделок)</t>
  </si>
  <si>
    <t>Амортизация О'КЕЙ-Б01Р: 114 шт. по 1000 RUR.  (данные из БД)</t>
  </si>
  <si>
    <t>Дивиденд по GLTR - GLTR-гдр 330шт. по 28 RUR - налог 1201 RUR (данные из БД)</t>
  </si>
  <si>
    <t>Ден.ср-ва от погаш. номин.ст-ти обл. ООО О КЕЙ 4B02-01-36415-R-001P. НДС не обл. Налог не удерживается. (данные из сделок)</t>
  </si>
  <si>
    <t>Дивиденд по INTC - Intel Corporation 29шт. по 0.35 USD - налог 1.01 USD, по курсу 74.8617 USD/RUR (данные из БД)</t>
  </si>
  <si>
    <t>Дивиденд по PFE - Pfizer, Inc. Common Stock 26шт. по 0.39 USD - налог 1.01 USD, по курсу 74.8617 USD/RUR (данные из БД)</t>
  </si>
  <si>
    <t>Дивиденд по IBM - International Business Machines Corporation Common Stock 13шт. по 1.64 USD - налог 2.13 USD, по курсу 74.577 USD/RUR (данные из БД)</t>
  </si>
  <si>
    <t>Дивиденд по NLMK - НЛМК ао 850шт. по 7.25 RUR - налог 801 RUR (данные из БД)</t>
  </si>
  <si>
    <t>Дивиденд по SBERP - Сбербанк-п 700шт. по 18.7 RUR - налог 1702 RUR (данные из БД)</t>
  </si>
  <si>
    <t>Купон по RU000A0ZZH84 - ВТБ Б-1-8 198шт. по 19.95 RUR - налог 514 RUR (данные из БД)</t>
  </si>
  <si>
    <t>Купон по SU29012RMFS0 - ОФЗ 29012 100шт. по 23.88 RUR - налог 310 RUR (данные из БД)</t>
  </si>
  <si>
    <t>Дивиденд по VTRS - Viatris Inc 1шт. по 0.11 USD - налог 0.01 USD, по курсу 73.6007 USD/RUR (данные из БД)</t>
  </si>
  <si>
    <t>Дивиденд по KHC - The Kraft Heinz Company 70шт. по 0.4 USD - налог 2.8 USD, по курсу 73.4737 USD/RUR (данные из БД)</t>
  </si>
  <si>
    <t>Дивиденд по MCD - McDonald's Corporation Common Stock 2шт. по 1.29 USD - налог 0.26 USD, по курсу 73.458 USD/RUR (данные из БД)</t>
  </si>
  <si>
    <t>Дивиденд по CHMF - СевСт-ао 40шт. по 46.77 RUR - налог 243 RUR (данные из БД)</t>
  </si>
  <si>
    <t>Дивиденд по CHMF - СевСт-ао 40шт. по 36.27 RUR - налог 189 RUR (данные из БД)</t>
  </si>
  <si>
    <t>Дивиденд по GMKN - ГМКНорНик 7шт. по 1021.22 RUR - налог 929 RUR (данные из БД)</t>
  </si>
  <si>
    <t>Дивиденд по BAC - Bank of America Corporation Common Stock 20шт. по 0.18 USD - налог 0.36 USD, по курсу 73.4979 USD/RUR (данные из БД)</t>
  </si>
  <si>
    <t>Дивиденд по PHOR - ФосАгро ао 20шт. по 63 RUR - налог 164 RUR (данные из БД)</t>
  </si>
  <si>
    <t>Амортизация КАМАЗ БОП3: 50 шт. по 300 RUR.  (данные из БД)</t>
  </si>
  <si>
    <t>Купон по RU000A100FR7 - КАМАЗ БОП3 50шт. по 21.82 RUR - налог 142 RUR (данные из БД)</t>
  </si>
  <si>
    <t>Част.погаш.номин. обл. ПАО КАМАЗ 4B02-03-55010-D-001P, частичное досроч. погашение . Вел.погаш. части ном.на 1 обл. 300 руб. НДС (данные из сделок)</t>
  </si>
  <si>
    <t>Дивиденд по TECK - Teck Resources Ltd Ordinary Shares 81шт. по 0.05 USD - налог 0.61 USD, по курсу 71.6797 USD/RUR (данные из БД)</t>
  </si>
  <si>
    <t>Дивиденд по KO - Coca-Cola Company (The) Common Stock 28шт. по 0.42 USD - налог 1.18 USD, по курсу 71.6797 USD/RUR (данные из БД)</t>
  </si>
  <si>
    <t>Дивиденд по UPRO - Юнипро ао 62000шт. по 0.13 RUR - налог 1023 RUR (данные из БД)</t>
  </si>
  <si>
    <t>Дивиденд по TTE - Total SE 10шт. по 0.8 USD - налог 2.25 USD, по курсу 73.1987 USD/RUR (данные из БД)</t>
  </si>
  <si>
    <t>Дивиденд по NLMK - НЛМК ао 850шт. по 7.71 RUR - налог 852 RUR (данные из БД)</t>
  </si>
  <si>
    <t>Дивиденд по VALE - VALE S.A.  American Depositary Shares Each Representing one  200шт. по 0.44 USD - налог 30.52 USD, по курсу 72.6671 USD/RUR (данные из БД)</t>
  </si>
  <si>
    <t>Дивиденд по PM - Philip Morris International Inc Common Stock 6шт. по 1.2 USD - налог 0.72 USD, по курсу 72.6671 USD/RUR (данные из БД)</t>
  </si>
  <si>
    <t>Выплата дивидендов Viatris Inc/ 1 шт. (данные из сделок)</t>
  </si>
  <si>
    <t>Выплата дивидендов Pfizer-ао/ 26 шт. (данные из сделок)</t>
  </si>
  <si>
    <t>Дивиденд по LSNGP - РСетиЛЭ-п 560шт. по 15.17 RUR - налог 1104 RUR (данные из БД)</t>
  </si>
  <si>
    <t>TECK(CA8787422044) Наличный дивиденд USD 0.040261 на акцию (Обыкновенный дивиденд) (данные из сделок)</t>
  </si>
  <si>
    <t>Дивиденд по ALRS - АЛРОСА ао 2380шт. по 9.54 RUR - налог 2952 RUR (данные из БД)</t>
  </si>
  <si>
    <t>Дивиденд по PHOR - ФосАгро ао 20шт. по 105 RUR - налог 273 RUR (данные из БД)</t>
  </si>
  <si>
    <t>Дивиденд по LKOH - ЛУКОЙЛ 54шт. по 213 RUR - налог 1495 RUR (данные из БД)</t>
  </si>
  <si>
    <t>Дивиденд по T - AT&amp;T Inc. 110шт. по 0.52 USD - налог 5.72 USD, по курсу 74.058 USD/RUR (данные из БД)</t>
  </si>
  <si>
    <t>Дивиденд по VTBR - ВТБ ао 9350000шт. по 0 RUR - налог 1702 RUR (данные из БД)</t>
  </si>
  <si>
    <t>Дивиденд по AFKS - Система ао 2900шт. по 0.31 RUR - налог 117 RUR (данные из БД)</t>
  </si>
  <si>
    <t>Дивиденд по GAZP - ГАЗПРОМ ао 1650шт. по 12.55 RUR - налог 2692 RUR (данные из БД)</t>
  </si>
  <si>
    <t>Выплата дивидендов Vale ADR Lev3/ 200 шт. (данные из сделок)</t>
  </si>
  <si>
    <t>Дивиденд по SNGSP - Сургнфгз-п 2000шт. по 6.72 RUR - налог 1747 RUR (данные из БД)</t>
  </si>
  <si>
    <t>Дивиденд по PFE - Pfizer, Inc. Common Stock 26шт. по 0.39 USD - налог 1.01 USD, по курсу 73.6088 USD/RUR (данные из БД)</t>
  </si>
  <si>
    <t>Дивиденд по INTC - Intel Corporation 29шт. по 0.35 USD - налог 1.01 USD, по курсу 72.7857 USD/RUR (данные из БД)</t>
  </si>
  <si>
    <t>Налог (данные из сделок)</t>
  </si>
  <si>
    <t>Дивиденд по IBM - International Business Machines Corporation Common Stock 13шт. по 1.64 USD - налог 2.13 USD, по курсу 73.168 USD/RUR (данные из БД)</t>
  </si>
  <si>
    <t>Дивиденд по VTRS - Viatris Inc 1шт. по 0.11 USD - налог 0.01 USD, по курсу 74.364 USD/RUR (данные из БД)</t>
  </si>
  <si>
    <t>Амортизация ВТБ Б-1-8: 100 шт. по 1000 RUR.  (данные из БД)</t>
  </si>
  <si>
    <t>Купон по RU000A0ZZH84 - ВТБ Б-1-8 100шт. по 21.48 RUR - налог 279 RUR (данные из БД)</t>
  </si>
  <si>
    <t>Ден.ср-ва от погаш. номин.ст-ти обл. Банк ВТБ (ПАО) 4B020801000B001P. НДС не обл. Налог не удерживается. (данные из сделок)</t>
  </si>
  <si>
    <t>Дивиденд по KHC - The Kraft Heinz Company 70шт. по 0.4 USD - налог 2.8 USD, по курсу 73.9866 USD/RUR (данные из БД)</t>
  </si>
  <si>
    <t>Дивиденд по MCD - McDonald's Corporation Common Stock 2шт. по 1.29 USD - налог 0.26 USD, по курсу 73.5744 USD/RUR (данные из БД)</t>
  </si>
  <si>
    <t>Дивиденд по CHMF - СевСт-ао 54шт. по 84.45 RUR - налог 593 RUR (данные из БД)</t>
  </si>
  <si>
    <t>Дивиденд по BAC - Bank of America Corporation Common Stock 20шт. по 0.21 USD - налог 0.42 USD, по курсу 73.1912 USD/RUR (данные из БД)</t>
  </si>
  <si>
    <t>Дивиденд по GLTR - GLTR-гдр 660шт. по 22.5 RUR - налог 1931 RUR (данные из БД)</t>
  </si>
  <si>
    <t>Дивиденд по NLMK - НЛМК ао 850шт. по 13.62 RUR - налог 1505 RUR (данные из БД)</t>
  </si>
  <si>
    <t>Дивиденд по POLY - Solidcore 7шт. по 33.2 RUR - налог 30 RUR (данные из БД)</t>
  </si>
  <si>
    <t>Дивиденд по KO - Coca-Cola Company (The) Common Stock 28шт. по 0.42 USD - налог 1.18 USD, по курсу 72.7171 USD/RUR (данные из БД)</t>
  </si>
  <si>
    <t>Дивиденд по TECK - Teck Resources Ltd Ordinary Shares 267шт. по 0.05 USD - налог 2 USD, по курсу 72.7171 USD/RUR (данные из БД)</t>
  </si>
  <si>
    <t>Дивиденд по TTE - Total SE 10шт. по 0.78 USD - налог 2.19 USD, по курсу 72.852 USD/RUR (данные из БД)</t>
  </si>
  <si>
    <t>Дивиденд по VALE - VALE S.A.  American Depositary Shares Each Representing one  128шт. по 1.56 USD - налог 69.84 USD, по курсу 72.8806 USD/RUR (данные из БД)</t>
  </si>
  <si>
    <t>Дивиденд по PHOR - ФосАгро ао 20шт. по 156 RUR - налог 406 RUR (данные из БД)</t>
  </si>
  <si>
    <t>Дивиденд по MAGN - ММК 2170шт. по 3.53 RUR - налог 996 RUR (данные из БД)</t>
  </si>
  <si>
    <t>Дивиденд по PM - Philip Morris International Inc Common Stock 6шт. по 1.25 USD - налог 0.75 USD, по курсу 72.6613 USD/RUR (данные из БД)</t>
  </si>
  <si>
    <t>Дивиденды по ценным бумагам Polymetal International plc Дивиденды. НДС не обл. Налог не удерживается. (данные из сделок)</t>
  </si>
  <si>
    <t>Дивиденд по T - AT&amp;T Inc. 110шт. по 0.52 USD - налог 5.72 USD, по курсу 72.2854 USD/RUR (данные из БД)</t>
  </si>
  <si>
    <t>Дивиденд по PLZL - Полюс 1шт. по 267.48 RUR - налог 35 RUR (данные из БД)</t>
  </si>
  <si>
    <t>Выплата дивидендов Vale ADR Lev3/ 128 шт. (данные из сделок)</t>
  </si>
  <si>
    <t>Дивиденд по ALRS - АЛРОСА ао 2390шт. по 8.79 RUR - налог 2731 RUR (данные из БД)</t>
  </si>
  <si>
    <t>Дивиденд по PFE - Pfizer, Inc. Common Stock 26шт. по 0.39 USD - налог 1.01 USD, по курсу 71.4876 USD/RUR (данные из БД)</t>
  </si>
  <si>
    <t>Дивиденд по INTC - Intel Corporation 29шт. по 0.35 USD - налог 1.01 USD, по курсу 71.4876 USD/RUR (данные из БД)</t>
  </si>
  <si>
    <t>Дивиденд по IBM - International Business Machines Corporation Common Stock 10шт. по 1.64 USD - налог 1.64 USD, по курсу 71.3975 USD/RUR (данные из БД)</t>
  </si>
  <si>
    <t>Дивиденд по KHC - The Kraft Heinz Company 70шт. по 0.4 USD - налог 2.8 USD, по курсу 74.8327 USD/RUR (данные из БД)</t>
  </si>
  <si>
    <t>Дивиденд по ARCH - Arch Resources, Inc. Class A Common Stock 65шт. по 0.25 USD - налог 1.63 USD, по курсу 74.6004 USD/RUR (данные из БД)</t>
  </si>
  <si>
    <t>Дивиденд по ARCH - Arch Resources, Inc. Class A Common Stock 65шт. по 0.25 USD - налог 1.63 USD, по курсу 75.5873 USD/RUR (данные из БД)</t>
  </si>
  <si>
    <t>Дивиденд по KO - Coca-Cola Company (The) Common Stock 28шт. по 0.42 USD - налог 1.18 USD, по курсу 75.5873 USD/RUR (данные из БД)</t>
  </si>
  <si>
    <t>Дивиденд по MCD - McDonald's Corporation Common Stock 2шт. по 1.38 USD - налог 0.28 USD, по курсу 75.5873 USD/RUR (данные из БД)</t>
  </si>
  <si>
    <t>Дивиденд по NLMK - НЛМК ао 850шт. по 13.33 RUR - налог 1473 RUR (данные из БД)</t>
  </si>
  <si>
    <t>Дивиденд по TECK - Teck Resources Ltd Ordinary Shares 267шт. по 0.04 USD - налог 1.56 USD, по курсу 73.4107 USD/RUR (данные из БД)</t>
  </si>
  <si>
    <t>Дивиденд по TECK - Teck Resources Ltd Ordinary Shares 267шт. по 0.05 USD - налог 2 USD, по курсу 73.4107 USD/RUR (данные из БД)</t>
  </si>
  <si>
    <t>Дивиденд по CHMF - СевСт-ао 121шт. по 85.93 RUR - налог 1352 RUR (данные из БД)</t>
  </si>
  <si>
    <t>Дивиденд по UPRO - Юнипро ао 62000шт. по 0.19 RUR - налог 1534 RUR (данные из БД)</t>
  </si>
  <si>
    <t>Дивиденд по PHOR - ФосАгро ао 20шт. по 234 RUR - налог 608 RUR (данные из БД)</t>
  </si>
  <si>
    <t>Дивиденд по LKOH - ЛУКОЙЛ 41шт. по 340 RUR - налог 1812 RUR (данные из БД)</t>
  </si>
  <si>
    <t>Дивиденд по TTE - Total SE 10шт. по 0.75 USD - налог 2.09 USD, по курсу 73.6514 USD/RUR (данные из БД)</t>
  </si>
  <si>
    <t>Дивиденд по MGNT - Магнит ао 30шт. по 294.37 RUR - налог 1148 RUR (данные из БД)</t>
  </si>
  <si>
    <t>Дивиденд по T - AT&amp;T Inc. 70шт. по 0.52 USD - налог 3.64 USD, по курсу 74.2926 USD/RUR (данные из БД)</t>
  </si>
  <si>
    <t>Дивиденд по MAGN - ММК 2000шт. по 2.66 RUR - налог 692 RUR (данные из БД)</t>
  </si>
  <si>
    <t>Дивиденд по GMKN - ГМКНорНик 16шт. по 1523.17 RUR - налог 3168 RUR (данные из БД)</t>
  </si>
  <si>
    <t>Дивиденд по PFE - Pfizer, Inc. Common Stock 26шт. по 0.4 USD - налог 1.04 USD, по курсу 78.9437 USD/RUR (данные из БД)</t>
  </si>
  <si>
    <t>Дивиденд по INTC - Intel Corporation 29шт. по 0.37 USD - налог 1.06 USD, по курсу 76.0509 USD/RUR (данные из БД)</t>
  </si>
  <si>
    <t>Дивиденд по IBM - International Business Machines Corporation Common Stock 10шт. по 1.64 USD - налог 1.64 USD, по курсу 74.8015 USD/RUR (данные из БД)</t>
  </si>
  <si>
    <t>Дивиденд по ARCH - Arch Resources, Inc. Class A Common Stock 65шт. по 0.25 USD - налог 1.63 USD, по курсу 86.9288 USD/RUR (данные из БД)</t>
  </si>
  <si>
    <t>Дивиденд по MCD - McDonald's Corporation Common Stock 2шт. по 1.38 USD - налог 0.28 USD, по курсу 83.5485 USD/RUR (данные из БД)</t>
  </si>
  <si>
    <t>Дивиденд по KHC - The Kraft Heinz Company 70шт. по 0.4 USD - налог 2.8 USD, по курсу 116.0847 USD/RUR (данные из БД)</t>
  </si>
  <si>
    <t>Дивиденд по KO - Coca-Cola Company (The) Common Stock 28шт. по 0.44 USD - налог 1.23 USD, по курсу 116.7517 USD/RUR (данные из БД)</t>
  </si>
  <si>
    <t>Дивиденд по TTE - Total SE 10шт. по 0.74 USD - налог 2.07 USD, по курсу 104.8012 USD/RUR (данные из БД)</t>
  </si>
  <si>
    <t>Дивиденд по T - AT&amp;T Inc. 70шт. по 0.28 USD - налог 1.94 USD, по курсу 79.6274 USD/RUR (данные из БД)</t>
  </si>
  <si>
    <t>Дивиденд по INTC - Intel Corporation 29шт. по 0.37 USD - налог 1.06 USD, по курсу 67.3843 USD/RUR (данные из БД)</t>
  </si>
  <si>
    <t>Дивиденд по PFE - Pfizer, Inc. Common Stock 26шт. по 0.4 USD - налог 1.04 USD, по курсу 68.8389 USD/RUR (данные из БД)</t>
  </si>
  <si>
    <t>Дивиденд по KHC - The Kraft Heinz Company 70шт. по 0.4 USD - налог 2.8 USD, по курсу 56.2996 USD/RUR (данные из БД)</t>
  </si>
  <si>
    <t>Дивиденд по ARCH - Arch Resources, Inc. Class A Common Stock 65шт. по 8.11 USD - налог 52.72 USD, по курсу 62.0495 USD/RUR (данные из БД)</t>
  </si>
  <si>
    <t>Дивиденд по MCD - McDonald's Corporation Common Stock 2шт. по 1.38 USD - налог 0.28 USD, по курсу 61.575 USD/RUR (данные из БД)</t>
  </si>
  <si>
    <t>Дивиденд по LSNGP - РСетиЛЭ-п 660шт. по 21.22 RUR - налог 1821 RUR (данные из БД)</t>
  </si>
  <si>
    <t>Дивиденд по GMKN - ГМКНорНик 16шт. по 1166.22 RUR - налог 2426 RUR (данные из БД)</t>
  </si>
  <si>
    <t>Дивиденд по TECK - Teck Resources Ltd Ordinary Shares 267шт. по 0.1 USD - налог 3.88 USD, по курсу 57.778 USD/RUR (данные из БД)</t>
  </si>
  <si>
    <t>Дивиденд по KO - Coca-Cola Company (The) Common Stock 28шт. по 0.44 USD - налог 1.23 USD, по курсу 57.778 USD/RUR (данные из БД)</t>
  </si>
  <si>
    <t>Дивиденд по TTE - Total SE 10шт. по 0.69 USD - налог 1.94 USD, по курсу 56.6624 USD/RUR (данные из БД)</t>
  </si>
  <si>
    <t>Дивиденд по T - AT&amp;T Inc. 70шт. по 0.28 USD - налог 1.95 USD, по курсу 63.1427 USD/RUR (данные из БД)</t>
  </si>
  <si>
    <t>Дивиденд по SNGSP - Сургнфгз-п 2600шт. по 4.73 RUR - налог 1599 RUR (данные из БД)</t>
  </si>
  <si>
    <t>Дивиденд по PFE - Pfizer, Inc. Common Stock 26шт. по 0.4 USD - налог 1.04 USD, по курсу 60.2198 USD/RUR (данные из БД)</t>
  </si>
  <si>
    <t>Дивиденд по INTC - Intel Corporation 29шт. по 0.37 USD - налог 1.06 USD, по курсу 60.258 USD/RUR (данные из БД)</t>
  </si>
  <si>
    <t>Дивиденд по IBM - International Business Machines Corporation Common Stock 10шт. по 1.65 USD - налог 1.65 USD, по курсу 60.3164 USD/RUR (данные из БД)</t>
  </si>
  <si>
    <t>Дивиденд по VALE - VALE S.A.  American Depositary Shares Each Representing one  128шт. по 0.69 USD - налог 30.78 USD, по курсу 60.6229 USD/RUR (данные из БД)</t>
  </si>
  <si>
    <t>Дивиденд по KHC - The Kraft Heinz Company 70шт. по 0.4 USD - налог 2.8 USD, по курсу 59.9974 USD/RUR (данные из БД)</t>
  </si>
  <si>
    <t>Дивиденд по ARCH - Arch Resources, Inc. Class A Common Stock 65шт. по 6 USD - налог 39 USD, по курсу 60.3636 USD/RUR (данные из БД)</t>
  </si>
  <si>
    <t>Дивиденд по MCD - McDonald's Corporation Common Stock 2шт. по 1.38 USD - налог 0.28 USD, по курсу 60.3677 USD/RUR (данные из БД)</t>
  </si>
  <si>
    <t>Дивиденд по IBM - International Business Machines Corporation Common Stock 10шт. по 1.65 USD - налог 1.65 USD, по курсу 60.3713 USD/RUR (данные из БД)</t>
  </si>
  <si>
    <t>Дивиденд по TECK - Teck Resources Ltd Ordinary Shares 267шт. по 0.1 USD - налог 3.8 USD, по курсу 60.0676 USD/RUR (данные из БД)</t>
  </si>
  <si>
    <t>Дивиденд по KO - Coca-Cola Company (The) Common Stock 28шт. по 0.44 USD - налог 1.23 USD, по курсу 59.7751 USD/RUR (данные из БД)</t>
  </si>
  <si>
    <t>Дивиденд по TTE - Total SE 10шт. по 0.69 USD - налог 1.92 USD, по курсу 60.0316 USD/RUR (данные из БД)</t>
  </si>
  <si>
    <t>Дивиденд по PHOR - ФосАгро ао 20шт. по 390 RUR - налог 1014 RUR (данные из БД)</t>
  </si>
  <si>
    <t>Дивиденд по T - AT&amp;T Inc. 70шт. по 0.28 USD - налог 1.95 USD, по курсу 59.4043 USD/RUR (данные из БД)</t>
  </si>
  <si>
    <t>Дивиденд по GAZP - ГАЗПРОМ ао 2390шт. по 51.03 RUR - налог 15855 RUR (данные из БД)</t>
  </si>
  <si>
    <t>Дивиденд по PFE - Pfizer, Inc. Common Stock 26шт. по 0.4 USD - налог 1.04 USD, по курсу 61.6175 USD/RUR (данные из БД)</t>
  </si>
  <si>
    <t>Дивиденд по INTC - Intel Corporation 29шт. по 0.37 USD - налог 1.06 USD, по курсу 62.0955 USD/RUR (данные из БД)</t>
  </si>
  <si>
    <t>Дивиденд по IBM - International Business Machines Corporation Common Stock 10шт. по 1.65 USD - налог 1.65 USD, по курсу 60.9774 USD/RUR (данные из БД)</t>
  </si>
  <si>
    <t>Дивиденд по KHC - The Kraft Heinz Company 70шт. по 0.4 USD - налог 2.8 USD, по курсу 60.6566 USD/RUR (данные из БД)</t>
  </si>
  <si>
    <t>Дивиденд по ARCH - Arch Resources, Inc. Class A Common Stock 65шт. по 10.75 USD - налог 69.88 USD, по курсу 60.752 USD/RUR (данные из БД)</t>
  </si>
  <si>
    <t>Дивиденд по MCD - McDonald's Corporation Common Stock 2шт. по 1.52 USD - налог 0.3 USD, по курсу 61.0742 USD/RUR (данные из БД)</t>
  </si>
  <si>
    <t>Дивиденд по KO - Coca-Cola Company (The) Common Stock 28шт. по 0.44 USD - налог 1.23 USD, по курсу 61.0742 USD/RUR (данные из БД)</t>
  </si>
  <si>
    <t>Дивиденд по VALE - VALE S.A.  American Depositary Shares Each Representing one  128шт. по 0.06 USD - налог 2.51 USD, по курсу 62.7674 USD/RUR (данные из БД)</t>
  </si>
  <si>
    <t>Дивиденд по TECK - Teck Resources Ltd Ordinary Shares 267шт. по 0.09 USD - налог 3.68 USD, по курсу 63.212 USD/RUR (данные из БД)</t>
  </si>
  <si>
    <t>Дивиденд по PHOR - ФосАгро ао 20шт. по 318 RUR - налог 827 RUR (данные из БД)</t>
  </si>
  <si>
    <t>Дивиденд по LKOH - ЛУКОЙЛ 41шт. по 256 RUR - налог 1364 RUR (данные из БД)</t>
  </si>
  <si>
    <t>Дивиденд по LKOH - ЛУКОЙЛ 41шт. по 537 RUR - налог 2862 RUR (данные из БД)</t>
  </si>
  <si>
    <t>Дивиденд по TTE - Total SE 10шт. по 0.72 USD - налог 2.01 USD, по курсу 71.3261 USD/RUR (данные из БД)</t>
  </si>
  <si>
    <t>Дивиденд по LSNGP - РСетиЛЭ-п 660шт. по 0.44 RUR - налог 38 RUR (данные из БД)</t>
  </si>
  <si>
    <t>Дивиденд по T - AT&amp;T Inc. 70шт. по 0.28 USD - налог 1.95 USD, по курсу 70.3375 USD/RUR (данные из БД)</t>
  </si>
  <si>
    <t>Дивиденд по PFE - Pfizer, Inc. Common Stock 26шт. по 0.41 USD - налог 1.07 USD, по курсу 68.9573 USD/RUR (данные из БД)</t>
  </si>
  <si>
    <t>Дивиденд по INTC - Intel Corporation 29шт. по 0.37 USD - налог 1.06 USD, по курсу 70.3847 USD/RUR (данные из БД)</t>
  </si>
  <si>
    <t>Дивиденд по ARCH - Arch Resources, Inc. Class A Common Stock 65шт. по 3.11 USD - налог 20.22 USD, по курсу 74.7087 USD/RUR (данные из БД)</t>
  </si>
  <si>
    <t>Дивиденд по MCD - McDonald's Corporation Common Stock 2шт. по 1.52 USD - налог 0.3 USD, по курсу 75.4323 USD/RUR (данные из БД)</t>
  </si>
  <si>
    <t>Дивиденд по KHC - The Kraft Heinz Company 70шт. по 0.4 USD - налог 2.8 USD, по курсу 75.4577 USD/RUR (данные из БД)</t>
  </si>
  <si>
    <t>Дивиденд по IBM - International Business Machines Corporation Common Stock 10шт. по 1.65 USD - налог 1.65 USD, по курсу 75.9028 USD/RUR (данные из БД)</t>
  </si>
  <si>
    <t>Дивиденд по VALE - VALE S.A.  American Depositary Shares Each Representing one  128шт. по 0.35 USD - налог 15.86 USD, по курсу 75.4609 USD/RUR (данные из БД)</t>
  </si>
  <si>
    <t>Дивиденд по TECK - Teck Resources Ltd Ordinary Shares 267шт. по 0.46 USD - налог 18.22 USD, по курсу 75.4609 USD/RUR (данные из БД)</t>
  </si>
  <si>
    <t>Дивиденд по TTE - Total SE 10шт. по 0.74 USD - налог 2.06 USD, по курсу 76.6044 USD/RUR (данные из БД)</t>
  </si>
  <si>
    <t>Дивиденд по KO - Coca-Cola Company (The) Common Stock 28шт. по 0.46 USD - налог 1.29 USD, по курсу 77.3233 USD/RUR (данные из БД)</t>
  </si>
  <si>
    <t>Дивиденд по PHOR - ФосАгро ао 20шт. по 465 RUR - налог 1209 RUR (данные из БД)</t>
  </si>
  <si>
    <t>Дивиденд по T - AT&amp;T Inc. 70шт. по 0.28 USD - налог 1.95 USD, по курсу 79.4961 USD/RUR (данные из БД)</t>
  </si>
  <si>
    <t>Дивиденд по INTC - Intel Corporation 29шт. по 0.13 USD - налог 0.36 USD, по курсу 79.3071 USD/RUR (данные из БД)</t>
  </si>
  <si>
    <t>Дивиденд по IBM - International Business Machines Corporation Common Stock 10шт. по 1.66 USD - налог 1.66 USD, по курсу 76.8207 USD/RUR (данные из БД)</t>
  </si>
  <si>
    <t>Дивиденд по SBERP - Сбербанк-п 700шт. по 25 RUR - налог 2275 RUR (данные из БД)</t>
  </si>
  <si>
    <t>Дивиденд по PFE - Pfizer, Inc. Common Stock 26шт. по 0.41 USD - налог 1.07 USD, по курсу 76.6929 USD/RUR (данные из БД)</t>
  </si>
  <si>
    <t>Дивиденд по ARCH - Arch Resources, Inc. Class A Common Stock 65шт. по 2.45 USD - налог 15.93 USD, по курсу 80.0555 USD/RUR (данные из БД)</t>
  </si>
  <si>
    <t>Дивиденд по MCD - McDonald's Corporation Common Stock 2шт. по 1.52 USD - налог 0.3 USD, по курсу 80.9657 USD/RUR (данные из БД)</t>
  </si>
  <si>
    <t>Дивиденд по LKOH - ЛУКОЙЛ 41шт. по 438 RUR - налог 2335 RUR (данные из БД)</t>
  </si>
  <si>
    <t>Дивиденд по KHC - The Kraft Heinz Company 70шт. по 0.4 USD - налог 2.8 USD, по курсу 80.8756 USD/RUR (данные из БД)</t>
  </si>
  <si>
    <t>Дивиденд по TECK - Teck Resources Ltd Ordinary Shares 267шт. по 0.09 USD - налог 3.76 USD, по курсу 83.6405 USD/RUR (данные из БД)</t>
  </si>
  <si>
    <t>Дивиденд по KO - Coca-Cola Company (The) Common Stock 28шт. по 0.46 USD - налог 1.29 USD, по курсу 84.3249 USD/RUR (данные из БД)</t>
  </si>
  <si>
    <t>Дивиденд по TTE - Total SE 10шт. по 0.79 USD - налог 2.22 USD, по курсу 83.9611 USD/RUR (данные из БД)</t>
  </si>
  <si>
    <t>Дивиденд по LSNGP - РСетиЛЭ-п 660шт. по 18.83 RUR - налог 1616 RUR (данные из БД)</t>
  </si>
  <si>
    <t>Дивиденд по T - AT&amp;T Inc. 70шт. по 0.28 USD - налог 1.95 USD, по курсу 92.5695 USD/RUR (данные из БД)</t>
  </si>
  <si>
    <t>Дивиденд по PHOR - ФосАгро ао 20шт. по 264 RUR - налог 686 RUR (данные из БД)</t>
  </si>
  <si>
    <t>Дивиденд по AFKS - Система ао 3700шт. по 0.41 RUR - налог 197 RUR (данные из БД)</t>
  </si>
  <si>
    <t>Дивиденд по SNGSP - Сургнфгз-п 2600шт. по 0.8 RUR - налог 270 RUR (данные из БД)</t>
  </si>
  <si>
    <t>Дивиденд по PFE - Pfizer, Inc. Common Stock 26шт. по 0.41 USD - налог 1.07 USD, по курсу 90.0468 USD/RUR (данные из БД)</t>
  </si>
  <si>
    <t>Дивиденд по INTC - Intel Corporation 29шт. по 0.13 USD - налог 0.36 USD, по курсу 93.7792 USD/RUR (данные из БД)</t>
  </si>
  <si>
    <t>Дивиденд по IBM - International Business Machines Corporation Common Stock 10шт. по 1.66 USD - налог 1.66 USD, по курсу 96.0755 USD/RUR (данные из БД)</t>
  </si>
  <si>
    <t>Дивиденд по VALE - VALE S.A.  American Depositary Shares Each Representing one  128шт. по 0.41 USD - налог 18.19 USD, по курсу 98.2066 USD/RUR (данные из БД)</t>
  </si>
  <si>
    <t>Дивиденд по ARCH - Arch Resources, Inc. Class A Common Stock 65шт. по 3.97 USD - налог 25.81 USD, по курсу 95.707 USD/RUR (данные из БД)</t>
  </si>
  <si>
    <t>Дивиденд по MCD - McDonald's Corporation Common Stock 2шт. по 1.52 USD - налог 0.3 USD, по курсу 95.9283 USD/RUR (данные из БД)</t>
  </si>
  <si>
    <t>Дивиденд по KHC - The Kraft Heinz Company 70шт. по 0.4 USD - налог 2.8 USD, по курсу 95.9283 USD/RUR (данные из БД)</t>
  </si>
  <si>
    <t>Дивиденд по TECK - Teck Resources Ltd Ordinary Shares 267шт. по 0.09 USD - налог 3.68 USD, по курсу 95.9794 USD/RUR (данные из БД)</t>
  </si>
  <si>
    <t>Дивиденд по KO - Coca-Cola Company (The) Common Stock 28шт. по 0.46 USD - налог 1.29 USD, по курсу 95.9794 USD/RUR (данные из БД)</t>
  </si>
  <si>
    <t>Дивиденд по TTE - Total SE 10шт. по 0.81 USD - налог 2.26 USD, по курсу 96.1609 USD/RUR (данные из БД)</t>
  </si>
  <si>
    <t>Дивиденд по T - AT&amp;T Inc. 70шт. по 0.28 USD - налог 1.95 USD, по курсу 99.6762 USD/RUR (данные из БД)</t>
  </si>
  <si>
    <t>Дивиденд по ALRS - АЛРОСА ао 2010шт. по 3.77 RUR - налог 985 RUR (данные из БД)</t>
  </si>
  <si>
    <t>Дивиденд по INTC - Intel Corporation 29шт. по 0.13 USD - налог 0.36 USD, по курсу 93.0351 USD/RUR (данные из БД)</t>
  </si>
  <si>
    <t>Дивиденд по PFE - Pfizer, Inc. Common Stock 26шт. по 0.41 USD - налог 1.07 USD, по курсу 92.1973 USD/RUR (данные из БД)</t>
  </si>
  <si>
    <t>Дивиденд по IBM - International Business Machines Corporation Common Stock 10шт. по 1.66 USD - налог 1.66 USD, по курсу 92.1973 USD/RUR (данные из БД)</t>
  </si>
  <si>
    <t>Дивиденд по VALE - VALE S.A.  American Depositary Shares Each Representing one  128шт. по 0.47 USD - налог 21.01 USD, по курсу 87.8701 USD/RUR (данные из БД)</t>
  </si>
  <si>
    <t>Дивиденд по ARCH - Arch Resources, Inc. Class A Common Stock 65шт. по 1.13 USD - налог 7.35 USD, по курсу 88.6102 USD/RUR (данные из БД)</t>
  </si>
  <si>
    <t>Дивиденд по KO - Coca-Cola Company (The) Common Stock 28шт. по 0.46 USD - налог 1.29 USD, по курсу 88.8841 USD/RUR (данные из БД)</t>
  </si>
  <si>
    <t>Дивиденд по MCD - McDonald's Corporation Common Stock 2шт. по 1.67 USD - налог 0.33 USD, по курсу 88.8841 USD/RUR (данные из БД)</t>
  </si>
  <si>
    <t>Дивиденд по KHC - The Kraft Heinz Company 70шт. по 0.4 USD - налог 2.8 USD, по курсу 88.8841 USD/RUR (данные из БД)</t>
  </si>
  <si>
    <t>Дивиденд по TECK - Teck Resources Ltd Ordinary Shares 267шт. по 0.09 USD - налог 3.72 USD, по курсу 89.8926 USD/RUR (данные из БД)</t>
  </si>
  <si>
    <t>Дивиденд по LKOH - ЛУКОЙЛ 41шт. по 447 RUR - налог 2383 RUR (данные из БД)</t>
  </si>
  <si>
    <t>Дивиденд по BABA - Alibaba Group Holding Limited American Depositary Shares eac 10шт. по 1 USD - налог 1 USD, по курсу 90.087 USD/RUR (данные из БД)</t>
  </si>
  <si>
    <t>Дивиденд по PHOR - ФосАгро ао 20шт. по 291 RUR - налог 757 RUR (данные из БД)</t>
  </si>
  <si>
    <t>Дивиденд по GMKN - ГМКНорНик 16шт. по 915.33 RUR - налог 1904 RUR (данные из БД)</t>
  </si>
  <si>
    <t>Дивиденд по TTE - Total SE 10шт. по 0.81 USD - налог 2.27 USD, по курсу 91.7051 USD/RUR (данные из БД)</t>
  </si>
  <si>
    <t>Дивиденд по T - AT&amp;T Inc. 70шт. по 0.28 USD - налог 1.95 USD, по курсу 89.6883 USD/RUR (данные из БД)</t>
  </si>
  <si>
    <t>Дивиденд по MGNT - Магнит ао 30шт. по 412.13 RUR - налог 1607 RUR (данные из БД)</t>
  </si>
  <si>
    <t>Дивиденд по PFE - Pfizer, Inc. Common Stock 26шт. по 0.42 USD - налог 1.09 USD, по курсу 88.2829 USD/RUR (данные из БД)</t>
  </si>
  <si>
    <t>Дивиденд по INTC - Intel Corporation 29шт. по 0.13 USD - налог 0.36 USD, по курсу 91.2434 USD/RUR (данные из БД)</t>
  </si>
  <si>
    <t>Дивиденд по IBM - International Business Machines Corporation Common Stock 10шт. по 1.66 USD - налог 1.66 USD, по курсу 91.1514 USD/RUR (данные из БД)</t>
  </si>
  <si>
    <t>Дивиденд по ARCH - Arch Resources, Inc. Class A Common Stock 65шт. по 1.65 USD - налог 10.73 USD, по курсу 92.0425 USD/RUR (данные из БД)</t>
  </si>
  <si>
    <t>Дивиденд по MCD - McDonald's Corporation Common Stock 2шт. по 1.67 USD - налог 0.33 USD, по курсу 91.8692 USD/RUR (данные из БД)</t>
  </si>
  <si>
    <t>Дивиденд по KHC - The Kraft Heinz Company 70шт. по 0.4 USD - налог 2.8 USD, по курсу 90.3412 USD/RUR (данные из БД)</t>
  </si>
  <si>
    <t>Дивиденд по VALE - VALE S.A.  American Depositary Shares Each Representing one  128шт. по 0.55 USD - налог 24.73 USD, по курсу 90.6252 USD/RUR (данные из БД)</t>
  </si>
  <si>
    <t>Дивиденд по TECK - Teck Resources Ltd Ordinary Shares 267шт. по 0.09 USD - налог 3.72 USD, по курсу 91.5449 USD/RUR (данные из БД)</t>
  </si>
  <si>
    <t>Дивиденд по KO - Coca-Cola Company (The) Common Stock 28шт. по 0.49 USD - налог 1.36 USD, по курсу 91.5449 USD/RUR (данные из БД)</t>
  </si>
  <si>
    <t>Дивиденд по TTE - Total SE 10шт. по 0.81 USD - налог 2.27 USD, по курсу 91.87 USD/RUR (данные из БД)</t>
  </si>
  <si>
    <t>Дивиденд по T - AT&amp;T Inc. 70шт. по 0.28 USD - налог 1.95 USD, по курсу 92.581 USD/RUR (данные из БД)</t>
  </si>
  <si>
    <t>Дивиденд по INTC - Intel Corporation 29шт. по 0.13 USD - налог 0.36 USD, по курсу 91.6918 USD/RUR (данные из БД)</t>
  </si>
  <si>
    <t>Дивиденд по LKOH - ЛУКОЙЛ 41шт. по 498 RUR - налог 2654 RUR (данные из БД)</t>
  </si>
  <si>
    <t>Дивиденд по NLMK - НЛМК ао 850шт. по 25.43 RUR - налог 2810 RUR (данные из БД)</t>
  </si>
  <si>
    <t>Дивиденд по ALRS - АЛРОСА ао 2010шт. по 2.02 RUR - налог 528 RUR (данные из БД)</t>
  </si>
  <si>
    <t>Дивиденд по ARCH - Arch Resources, Inc. Class A Common Stock 65шт. по 1.11 USD - налог 7.22 USD, по курсу 89.7869 USD/RUR (данные из БД)</t>
  </si>
  <si>
    <t>Дивиденд по MCD - McDonald's Corporation Common Stock 2шт. по 1.67 USD - налог 0.33 USD, по курсу 90.1915 USD/RUR (данные из БД)</t>
  </si>
  <si>
    <t>Дивиденд по KHC - The Kraft Heinz Company 70шт. по 0.4 USD - налог 2.8 USD, по курсу 88.7436 USD/RUR (данные из БД)</t>
  </si>
  <si>
    <t>Дивиденд по MAGN - ММК 2000шт. по 2.75 RUR - налог 716 RUR (данные из БД)</t>
  </si>
  <si>
    <t>Дивиденд по BABA - Alibaba Group Holding Limited American Depositary Shares eac 10шт. по 1.66 USD - налог 1.66 USD, по курсу 89.0214 USD/RUR (данные из БД)</t>
  </si>
  <si>
    <t>Дивиденд по KO - Coca-Cola Company (The) Common Stock 28шт. по 0.49 USD - налог 1.36 USD, по курсу 88.208 USD/RUR (данные из БД)</t>
  </si>
  <si>
    <t>Дивиденд по TECK - Teck Resources Ltd Ordinary Shares 267шт. по 0.09 USD - налог 3.64 USD, по курсу 89.0658 USD/RUR (данные из БД)</t>
  </si>
  <si>
    <t>Дивиденд по CHMF - СевСт-ао 121шт. по 38.3 RUR - налог 602 RUR (данные из БД)</t>
  </si>
  <si>
    <t>Дивиденд по CHMF - СевСт-ао 121шт. по 191.51 RUR - налог 3012 RUR (данные из БД)</t>
  </si>
  <si>
    <t>Дивиденд по TTE - Total SE 10шт. по 0.86 USD - налог 2.4 USD, по курсу 89.0499 USD/RUR (данные из БД)</t>
  </si>
  <si>
    <t>Дивиденд по LSNGP - РСетиЛЭ-п 660шт. по 22.25 RUR - налог 1909 RUR (данные из БД)</t>
  </si>
  <si>
    <t>Дивиденд по T - AT&amp;T Inc. 70шт. по 0.28 USD - налог 1.95 USD, по курсу 88.0031 USD/RUR (данные из БД)</t>
  </si>
  <si>
    <t>Дивиденд по PHOR - ФосАгро ао 20шт. по 15 RUR - налог 39 RUR (данные из БД)</t>
  </si>
  <si>
    <t>Дивиденд по PHOR - ФосАгро ао 20шт. по 294 RUR - налог 764 RUR (данные из БД)</t>
  </si>
  <si>
    <t>Дивиденд по SBERP - Сбербанк-п 700шт. по 33.3 RUR - налог 3030 RUR (данные из БД)</t>
  </si>
  <si>
    <t>Дивиденд по AFKS - Система ао 3700шт. по 0.52 RUR - налог 250 RUR (данные из БД)</t>
  </si>
  <si>
    <t>Дивиденд по SNGSP - Сургнфгз-п 2600шт. по 12.29 RUR - налог 4154 RUR (данные из БД)</t>
  </si>
  <si>
    <t>Дивиденд по PFE - Pfizer, Inc. Common Stock 26шт. по 0.42 USD - налог 1.09 USD, по курсу 85.41 USD/RUR (данные из БД)</t>
  </si>
  <si>
    <t>Дивиденд по VALE - VALE S.A.  American Depositary Shares Each Representing one  128шт. по 0.37 USD - налог 16.58 USD, по курсу 85.7024 USD/RUR (данные из БД)</t>
  </si>
  <si>
    <t>Дивиденд по INTC - Intel Corporation 29шт. по 0.13 USD - налог 0.36 USD, по курсу 85.1646 USD/RUR (данные из БД)</t>
  </si>
  <si>
    <t>Дивиденд по IBM - International Business Machines Corporation Common Stock 10шт. по 1.67 USD - налог 1.67 USD, по курсу 86.5621 USD/RUR (данные из БД)</t>
  </si>
  <si>
    <t>Дивиденд по KHC - The Kraft Heinz Company 70шт. по 0.4 USD - налог 2.8 USD, по курсу 91.4548 USD/RUR (данные из БД)</t>
  </si>
  <si>
    <t>Дивиденд по ARCH - Arch Resources, Inc. Class A Common Stock 65шт. по 0.25 USD - налог 1.63 USD, по курсу 91.4548 USD/RUR (данные из БД)</t>
  </si>
  <si>
    <t>Дивиденд по MCD - McDonald's Corporation Common Stock 2шт. по 1.67 USD - налог 0.33 USD, по курсу 90.0013 USD/RUR (данные из БД)</t>
  </si>
  <si>
    <t>Дивиденд по CHMF - СевСт-ао 121шт. по 31.06 RUR - налог 489 RUR (данные из БД)</t>
  </si>
  <si>
    <t>Дивиденд по TECK - Teck Resources Ltd Ordinary Shares 267шт. по 0.46 USD - налог 18.42 USD, по курсу 91.1096 USD/RUR (данные из БД)</t>
  </si>
  <si>
    <t>Дивиденд по KO - Coca-Cola Company (The) Common Stock 28шт. по 0.49 USD - налог 1.36 USD, по курсу 91.1096 USD/RUR (данные из БД)</t>
  </si>
  <si>
    <t>Дивиденд по PHOR - ФосАгро ао 20шт. по 117 RUR - налог 304 RUR (данные из БД)</t>
  </si>
  <si>
    <t>Дивиденд по TTE - Total SE 10шт. по 0.87 USD - налог 2.45 USD, по курсу 92.92 USD/RUR (данные из БД)</t>
  </si>
  <si>
    <t>Дивиденд по T - AT&amp;T Inc. 70шт. по 0.28 USD - налог 1.95 USD, по курсу 96.9483 USD/RUR (данные из БД)</t>
  </si>
  <si>
    <t>Дивиденд по MAGN - ММК 2000шт. по 2.49 RUR - налог 648 RUR (данные из БД)</t>
  </si>
  <si>
    <t>Дивиденд по ALRS - АЛРОСА ао 2010шт. по 2.49 RUR - налог 651 RUR (данные из БД)</t>
  </si>
  <si>
    <t>Дивиденд по PFE - Pfizer, Inc. Common Stock 26шт. по 0.42 USD - налог 1.09 USD, по курсу 98.0726 USD/RUR (данные из БД)</t>
  </si>
  <si>
    <t>Дивиденд по IBM - International Business Machines Corporation Common Stock 10шт. по 1.67 USD - налог 1.67 USD, по курсу 97.955 USD/RUR (данные из БД)</t>
  </si>
  <si>
    <t>Дивиденд по ARCH - Arch Resources, Inc. Class A Common Stock 65шт. по 0.25 USD - налог 1.63 USD, по курсу 99.018 USD/RUR (данные из БД)</t>
  </si>
  <si>
    <t>Дивиденд по T - Т-Техно ао 10шт. по 92.5 RUR - налог 120 RUR (данные из БД)</t>
  </si>
  <si>
    <t>Дивиденд по KO - Coca-Cola Company (The) Common Stock 28шт. по 0.49 USD - налог 1.36 USD, по курсу 109.5782 USD/RUR (данные из БД)</t>
  </si>
  <si>
    <t>Дивиденд по KHC - The Kraft Heinz Company 70шт. по 0.4 USD - налог 2.8 USD, по курсу 109.5782 USD/RUR (данные из БД)</t>
  </si>
  <si>
    <t>Дивиденд по MCD - McDonald's Corporation Common Stock 2шт. по 1.77 USD - налог 0.35 USD, по курсу 107.7409 USD/RUR (данные из БД)</t>
  </si>
  <si>
    <t>Дивиденд по PLZL - Полюс 1шт. по 1301.75 RUR - налог 169 RUR (данные из БД)</t>
  </si>
  <si>
    <t>Дивиденд по TECK - Teck Resources Ltd Ordinary Shares 267шт. по 0.09 USD - налог 3.52 USD, по курсу 103.95 USD/RUR (данные из БД)</t>
  </si>
  <si>
    <t>Дивиденд по LKOH - ЛУКОЙЛ 41шт. по 514 RUR - налог 2740 RUR (данные из БД)</t>
  </si>
  <si>
    <t>Дивиденд по CHMF - СевСт-ао 121шт. по 49.06 RUR - налог 772 RUR (данные из БД)</t>
  </si>
  <si>
    <t>Дивиденд по PHOR - ФосАгро ао 20шт. по 126 RUR - налог 328 RUR (данные из БД)</t>
  </si>
  <si>
    <t>Дивиденд по T - AT&amp;T Inc. 70шт. по 0.28 USD - налог 1.95 USD, по курсу 102.2911 USD/RUR (данные из БД)</t>
  </si>
  <si>
    <t>Дивиденд по PFE - Pfizer, Inc. Common Stock 26шт. по 0.43 USD - налог 1.12 USD, по курсу 99.0978 USD/RUR (данные из БД)</t>
  </si>
  <si>
    <t>Дивиденд по IBM - International Business Machines Corporation Common Stock 10шт. по 1.67 USD - налог 1.67 USD, по курсу 97.2762 USD/RUR (данные из БД)</t>
  </si>
  <si>
    <t>Дивиденд по MCD - McDonald's Corporation Common Stock 2шт. по 1.77 USD - налог 0.35 USD, по курсу 88.2568 USD/RUR (данные из БД)</t>
  </si>
  <si>
    <t>Дивиденд по KHC - The Kraft Heinz Company 70шт. по 0.4 USD - налог 2.8 USD, по курсу 89.5724 USD/RUR (данные из БД)</t>
  </si>
  <si>
    <t>Дивиденд по TECK - Teck Resources Ltd Ordinary Shares 267шт. по 0.09 USD - налог 3.48 USD, по курсу 86.619 USD/RUR (данные из БД)</t>
  </si>
  <si>
    <t>Дивиденд по KO - Coca-Cola Company (The) Common Stock 28шт. по 0.51 USD - налог 1.43 USD, по курсу 86.619 USD/RUR (данные из БД)</t>
  </si>
  <si>
    <t>Дивиденд по TTE - Total SE 10шт. по 0.83 USD - налог 2.33 USD, по курсу 83.8737 USD/RUR (данные из БД)</t>
  </si>
  <si>
    <t>Дивиденд по T - AT&amp;T Inc. 70шт. по 0.28 USD - налог 1.95 USD, по курсу 86.0923 USD/RUR (данные из БД)</t>
  </si>
  <si>
    <t>Дивиденд по PLZL - Полюс 10шт. по 73 RUR - налог 95 RUR (данные из БД)</t>
  </si>
  <si>
    <t>Дивиденд по PFE - Pfizer, Inc. Common Stock 26шт. по 0.43 USD - налог 1.12 USD, по курсу 80.8612 USD/RUR (данные из БД)</t>
  </si>
  <si>
    <t>Дивиденд по IBM - International Business Machines Corporation Common Stock 10шт. по 1.68 USD - налог 1.68 USD, по курсу 80.8612 USD/RUR (данные из БД)</t>
  </si>
  <si>
    <t>Дивиденд по T - Т-Техно ао 10шт. по 32 RUR - налог 42 RUR (данные из БД)</t>
  </si>
  <si>
    <t>Дивиденд по KHC - The Kraft Heinz Company 70шт. по 0.4 USD - налог 2.8 USD, по курсу 78.497 USD/RUR (данные из БД)</t>
  </si>
  <si>
    <t>Дивиденд по MCD - McDonald's Corporation Common Stock 2шт. по 1.77 USD - налог 0.35 USD, по курсу 78.6171 USD/RUR (данные из БД)</t>
  </si>
  <si>
    <t>Дивиденд по LKOH - ЛУКОЙЛ 41шт. по 541 RUR - налог 2884 RUR (данные из БД)</t>
  </si>
  <si>
    <t>Дивиденд по PHOR - ФосАгро ао 20шт. по 87 RUR - налог 226 RUR (данные из БД)</t>
  </si>
  <si>
    <t>Дивиденд по KO - Coca-Cola Company (The) Common Stock 28шт. по 0.51 USD - налог 1.43 USD, по курсу 79.0028 USD/RUR (данные из БД)</t>
  </si>
  <si>
    <t>Дивиденд по TECK - Teck Resources Ltd Ordinary Shares 267шт. по 0.09 USD - налог 3.68 USD, по курсу 79.0028 USD/RUR (данные из БД)</t>
  </si>
  <si>
    <t>Дивиденд по LSNGP - РСетиЛЭ-п 660шт. по 25.95 RUR - налог 2227 RUR (данные из БД)</t>
  </si>
  <si>
    <t>Дивиденд по T - AT&amp;T Inc. 70шт. по 0.28 USD - налог 1.95 USD, по курсу 78.1727 USD/RUR (данные из БД)</t>
  </si>
  <si>
    <t>Дивиденд по VTBR - ВТБ ао 2246шт. по 25.58 RUR - налог 7469 RUR (данные из БД)</t>
  </si>
  <si>
    <t>Дивиденд по SNGSP - Сургнфгз-п 2600шт. по 8.5 RUR - налог 2873 RUR (данные из БД)</t>
  </si>
  <si>
    <t>Дивиденд по T - Т-Техно ао 10шт. по 33 RUR - налог 43 RUR (данные из БД)</t>
  </si>
  <si>
    <t>Дивиденд по SBERP - Сбербанк-п 700шт. по 34.84 RUR - налог 3170 RUR (данные из БД)</t>
  </si>
  <si>
    <t>Дивиденд по PFE - Pfizer, Inc. Common Stock 26шт. по 0.43 USD - налог 1.12 USD, по курсу 78.8623 USD/RUR (данные из БД)</t>
  </si>
  <si>
    <t>Дивиденд по IBM - International Business Machines Corporation Common Stock 10шт. по 1.68 USD - налог 1.68 USD, по курсу 79.3847 USD/RUR (данные из БД)</t>
  </si>
  <si>
    <t>Дивиденд по VALE - VALE S.A.  American Depositary Shares Each Representing one  128шт. по 0.34 USD - налог 15.32 USD, по курсу 79.8714 USD/RUR (данные из БД)</t>
  </si>
  <si>
    <t>Дивиденд по KHC - The Kraft Heinz Company 70шт. по 0.4 USD - налог 2.8 USD, по курсу 80.2918 USD/RUR (данные из БД)</t>
  </si>
  <si>
    <t>Дивиденд по MCD - McDonald's Corporation Common Stock 2шт. по 1.77 USD - налог 0.35 USD, по курсу 80.4261 USD/RUR (данные из БД)</t>
  </si>
  <si>
    <t>Дивиденд по TECK - Teck Resources Ltd Ordinary Shares 267шт. по 0.09 USD - налог 3.6 USD, по курсу 84.3798 USD/RUR (данные из БД)</t>
  </si>
  <si>
    <t>Дивиденд по KO - Coca-Cola Company (The) Common Stock 28шт. по 0.51 USD - налог 1.43 USD, по курсу 84.3798 USD/RUR (данные из БД)</t>
  </si>
  <si>
    <t>Дивиденд по PHOR - ФосАгро ао 20шт. по 273 RUR - налог 710 RUR (данные из БД)</t>
  </si>
  <si>
    <t>Дивиденд по T - Т-Техно ао 10шт. по 35 RUR - налог 46 RUR (данные из БД)</t>
  </si>
  <si>
    <t>Дивиденд по T - AT&amp;T Inc. 70шт. по 0.28 USD - налог 1.95 USD, по курсу 81.4103 USD/RUR (данные из БД)</t>
  </si>
  <si>
    <t>Дивиденд по PLZL - Полюс 10шт. по 70.85 RUR - налог 92 RUR (данные из БД)</t>
  </si>
  <si>
    <t>Дивиденд по PFE - Pfizer, Inc. Common Stock 26шт. по 0.43 USD - налог 1.12 USD, по курсу 81.3765 USD/RUR (данные из БД)</t>
  </si>
  <si>
    <t>Дивиденд по IBM - International Business Machines Corporation Common Stock 10шт. по 1.68 USD - налог 1.68 USD, по курсу 81.2257 USD/RUR (данные из БД)</t>
  </si>
  <si>
    <t>Дивиденд по KHC - The Kraft Heinz Company 70шт. по 0.4 USD - налог 2.8 USD, по курсу 78.2503 USD/RUR (данные из БД)</t>
  </si>
  <si>
    <t>Дивиденд по KO - Coca-Cola Company (The) Common Stock 28шт. по 0.51 USD - налог 1.43 USD, по курсу 78.2284 USD/RUR (данные из БД)</t>
  </si>
  <si>
    <t>Дивиденд по MCD - McDonald's Corporation Common Stock 2шт. по 1.86 USD - налог 0.37 USD, по курсу 78.2284 USD/RUR (данные из БД)</t>
  </si>
  <si>
    <t>Дивиденд по PLZL - Полюс 10шт. по 36 RUR - налог 47 RUR (данные из БД)</t>
  </si>
  <si>
    <t>Дивиденд по T - Т-Техно ао 10шт. по 36 RUR - налог 47 RUR (данные из БД)</t>
  </si>
  <si>
    <t>Дивиденд по LKOH - ЛУКОЙЛ 41шт. по 397 RUR - налог 2116 RUR (данные из БД)</t>
  </si>
  <si>
    <t>Дивиденд по T - AT&amp;T Inc. 70шт. по 0.28 USD - налог 1.95 USD, по курсу 78.2267 USD/RUR (данные из БД)</t>
  </si>
  <si>
    <t>Дивиденд по PFE - Pfizer, Inc. Common Stock 26шт. по 0.43 USD - налог 1.12 USD, по курсу 76.0382 USD/RUR (данные из БД)</t>
  </si>
  <si>
    <t>Дивиденд по IBM - International Business Machines Corporation Common Stock 10шт. по 1.68 USD - налог 1.68 USD, по курсу 77.6502 USD/RUR (данные из БД)</t>
  </si>
  <si>
    <t>Дивиденд по MCD - McDonald's Corporation Common Stock 2шт. по 1.86 USD - налог 0.37 USD, по курсу 77.1734 USD/RUR (данные из БД)</t>
  </si>
  <si>
    <t>Дивиденд по KHC - The Kraft Heinz Company 70шт. по 0.4 USD - налог 2.8 USD, по курсу 78.19 USD/RUR (данные из БД)</t>
  </si>
  <si>
    <t>Дивиденд по KO - Coca-Cola Company (The) Common Stock 28шт. по 0.53 USD - налог 1.48 USD, по курсу 79.0671 USD/RUR (данные из БД)</t>
  </si>
  <si>
    <t>Дивиденд по TECK - Teck Resources Ltd Ordinary Shares 267шт. по 0.09 USD - налог 3.68 USD, по курсу 79.0671 USD/RUR (данные из БД)</t>
  </si>
  <si>
    <t>Дивиденд по TTE - Total SE 10шт. по 0.97 USD - налог 2.73 USD, по курсу 81.2955 USD/RUR (данные из БД)</t>
  </si>
  <si>
    <t>Дивиденд по T - AT&amp;T Inc. 70шт. по 0.28 USD - налог 1.95 USD, по курсу 77.8366 USD/RUR (данные из БД)</t>
  </si>
  <si>
    <t>Дивиденд по LKOH - ЛУКОЙЛ 41шт. по 278 RUR - налог 1482 RUR (данные из БД)</t>
  </si>
  <si>
    <t>Дивиденд по IBM - International Business Machines Corporation Common Stock 10шт. по 1.69 USD - налог 1.69 USD, по курсу 74.6209 USD/RUR (данные из БД)</t>
  </si>
  <si>
    <t>Дивиденд по PFE - Pfizer, Inc. Common Stock 26шт. по 0.43 USD - налог 1.12 USD, по курсу 74.6209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</si>
  <si>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</si>
  <si>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</si>
  <si>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</si>
  <si>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</si>
  <si>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</si>
  <si>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</si>
  <si>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+16 шт. WBD:spbex (Warner Bros. Discovery, Inc.)</t>
  </si>
  <si>
    <t>+10 шт. T:moex (Т-Техно ао)</t>
  </si>
  <si>
    <t>+2 шт. KD:spbex (Kyndryl Holdings, Inc.)</t>
  </si>
  <si>
    <t>sell</t>
  </si>
  <si>
    <t>Стоимость сейчас</t>
  </si>
  <si>
    <t>Полный доход</t>
  </si>
  <si>
    <t>RU000A0ZYG78</t>
  </si>
  <si>
    <t>YNDX</t>
  </si>
  <si>
    <t>SBER</t>
  </si>
  <si>
    <t>AFLT</t>
  </si>
  <si>
    <t>MSFT</t>
  </si>
  <si>
    <t>FSLR</t>
  </si>
  <si>
    <t>AAPL</t>
  </si>
  <si>
    <t>JNJ</t>
  </si>
  <si>
    <t>BANEP</t>
  </si>
  <si>
    <t>LSRG</t>
  </si>
  <si>
    <t>GE</t>
  </si>
  <si>
    <t>SU26214RMFS5</t>
  </si>
  <si>
    <t>SU26210RMFS3</t>
  </si>
  <si>
    <t>TSLA</t>
  </si>
  <si>
    <t>HCC</t>
  </si>
  <si>
    <t>RU000A1012L2</t>
  </si>
  <si>
    <t>RU000A100Y01</t>
  </si>
  <si>
    <t>RU000A100FR7</t>
  </si>
  <si>
    <t>RU000A0JXQH8</t>
  </si>
  <si>
    <t>NVDA</t>
  </si>
  <si>
    <t>TCS.IL</t>
  </si>
  <si>
    <t>IRAO</t>
  </si>
  <si>
    <t>RSTIP</t>
  </si>
  <si>
    <t>BAC</t>
  </si>
  <si>
    <t>MTSS</t>
  </si>
  <si>
    <t>ETLN</t>
  </si>
  <si>
    <t>RU000A101U46</t>
  </si>
  <si>
    <t>ELFV</t>
  </si>
  <si>
    <t>RU000A0ZZH84</t>
  </si>
  <si>
    <t>PM</t>
  </si>
  <si>
    <t>FLOT</t>
  </si>
  <si>
    <t>SU29012RMFS0</t>
  </si>
  <si>
    <t>VTRS</t>
  </si>
  <si>
    <t>RU000A102FS1</t>
  </si>
  <si>
    <t>GME</t>
  </si>
  <si>
    <t>SU26219RMFS4</t>
  </si>
  <si>
    <t>+1 шт. VTRS:spbex (Viatris Inc)</t>
  </si>
  <si>
    <t>PLTR
Palantir Technologies Inc.</t>
  </si>
  <si>
    <t>TECK
Teck Resources Ltd Ordinary Shares</t>
  </si>
  <si>
    <t>ARCH
Arch Resources, Inc. Class A Common Stock</t>
  </si>
  <si>
    <t>GLTR
GLTR-гдр</t>
  </si>
  <si>
    <t>GAZP
ГАЗПРОМ ао</t>
  </si>
  <si>
    <t>BA
Boeing Company (The) Common Stock</t>
  </si>
  <si>
    <t>INTC
Intel Corporation</t>
  </si>
  <si>
    <t>LSNGP
РСетиЛЭ-п</t>
  </si>
  <si>
    <t>SBERP
Сбербанк-п</t>
  </si>
  <si>
    <t>LKOH
ЛУКОЙЛ</t>
  </si>
  <si>
    <t>GMKN
ГМКНорНик</t>
  </si>
  <si>
    <t>IBM
International Business Machines Corporation Common Stock</t>
  </si>
  <si>
    <t>VTBR
ВТБ ао</t>
  </si>
  <si>
    <t>KO
Coca-Cola Company (The) Common Stock</t>
  </si>
  <si>
    <t>VALE
VALE S.A.  American Depositary Shares Each Representing one </t>
  </si>
  <si>
    <t>PHOR
ФосАгро ао</t>
  </si>
  <si>
    <t>T
AT&amp;T Inc.</t>
  </si>
  <si>
    <t>KHC
The Kraft Heinz Company</t>
  </si>
  <si>
    <t>AAL
American Airlines Group Inc.</t>
  </si>
  <si>
    <t>SNGSP
Сургнфгз-п</t>
  </si>
  <si>
    <t>BABA
Alibaba Group Holding Limited American Depositary Shares eac</t>
  </si>
  <si>
    <t>CHMF
СевСт-ао</t>
  </si>
  <si>
    <t>UPRO
Юнипро ао</t>
  </si>
  <si>
    <t>MGNT
Магнит ао</t>
  </si>
  <si>
    <t>NLMK
НЛМК ао</t>
  </si>
  <si>
    <t>TTE
Total SE</t>
  </si>
  <si>
    <t>ALRS
АЛРОСА ао</t>
  </si>
  <si>
    <t>PFE
Pfizer, Inc. Common Stock</t>
  </si>
  <si>
    <t>MAGN
ММК</t>
  </si>
  <si>
    <t>AFKS
Система ао</t>
  </si>
  <si>
    <t>MCD
McDonald's Corporation Common Stock</t>
  </si>
  <si>
    <t>ENPG
ЭН+ГРУП ао</t>
  </si>
  <si>
    <t>RNFT
РуссНфт ао</t>
  </si>
  <si>
    <t>WBD
Warner Bros. Discovery, Inc.</t>
  </si>
  <si>
    <t>T
Т-Техно ао</t>
  </si>
  <si>
    <t>MTLRP
Мечел ап</t>
  </si>
  <si>
    <t>VKCO
МКПАО "ВК"</t>
  </si>
  <si>
    <t>PLZL
Полюс</t>
  </si>
  <si>
    <t>POLY
Solidcore</t>
  </si>
  <si>
    <t>KD
Kyndryl Holdings, Inc.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</si>
  <si>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</si>
  <si>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</si>
  <si>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</si>
  <si>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</si>
  <si>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</si>
  <si>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</si>
  <si>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</si>
  <si>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</si>
  <si>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commission</t>
  </si>
  <si>
    <t>Проведение расчетных операций с ценными бумагами</t>
  </si>
  <si>
    <t>Банк ВТБ (ПАО) Б-1-1</t>
  </si>
  <si>
    <t>bond</t>
  </si>
  <si>
    <t>PLLC Yandex N.V. class A shs</t>
  </si>
  <si>
    <t>Сбербанк России ПАО ао</t>
  </si>
  <si>
    <t>Аэрофлот-росс.авиалин(ПАО)ао</t>
  </si>
  <si>
    <t>Комиссия банка за Спецсделки РЕПО</t>
  </si>
  <si>
    <t>Разница между суммами по специальным сделкам РЕПО ?</t>
  </si>
  <si>
    <t>НК ЛУКОЙЛ (ПАО) - ао</t>
  </si>
  <si>
    <t>Microsoft Corporation</t>
  </si>
  <si>
    <t>ПАО "НЛМК" ао</t>
  </si>
  <si>
    <t>First Solar, Inc.</t>
  </si>
  <si>
    <t>Apple Inc.</t>
  </si>
  <si>
    <t>USD000UTSTOM</t>
  </si>
  <si>
    <t>USDRUB_TOM - USD/РУБ</t>
  </si>
  <si>
    <t>selt</t>
  </si>
  <si>
    <t>Комиссия за сделку</t>
  </si>
  <si>
    <t>nalog</t>
  </si>
  <si>
    <t>Налог</t>
  </si>
  <si>
    <t>output</t>
  </si>
  <si>
    <t>Johnson &amp; Johnson Common Stock</t>
  </si>
  <si>
    <t>Комиссия по тарифу</t>
  </si>
  <si>
    <t>dohod</t>
  </si>
  <si>
    <t>Выплата дивидендов Johnson&amp;Johnson-ао/ 7 шт.</t>
  </si>
  <si>
    <t>Налог (дивиденды) НЛМК ао/ 200 шт.</t>
  </si>
  <si>
    <t>Выплата дивидендов НЛМК ао/ 200 шт.</t>
  </si>
  <si>
    <t>Башнефть АНК ап</t>
  </si>
  <si>
    <t>"Магнит" ПАО ао</t>
  </si>
  <si>
    <t>АФК "Система" ПАО ао</t>
  </si>
  <si>
    <t>amort</t>
  </si>
  <si>
    <t>Ден.ср-ва от погаш. номин.ст-ти обл. Банк ВТБ (ПАО) 4B020101000B001P. НДС не обл.</t>
  </si>
  <si>
    <t>Группа ЛСР ПАО ао</t>
  </si>
  <si>
    <t>General Electric Company Common Stock</t>
  </si>
  <si>
    <t>ОФЗ-ПД 26214 27/05/20</t>
  </si>
  <si>
    <t>ОФЗ-ПД 26210 11/12/19</t>
  </si>
  <si>
    <t>Выплата дивидендов Johnson&amp;Johnson-ао/ 4 шт.</t>
  </si>
  <si>
    <t>Выплата дивидендов Microsoft/ 13 шт.</t>
  </si>
  <si>
    <t>Tesla, Inc.</t>
  </si>
  <si>
    <t>Сбербанк России ПАО ап</t>
  </si>
  <si>
    <t>Выплата дивидендов General Electric-ао/ 46 шт.</t>
  </si>
  <si>
    <t>Выплата дивидендов Apple/ 3 шт.</t>
  </si>
  <si>
    <t>Выплата дивидендов AT&amp;T-ао/ 33 шт.</t>
  </si>
  <si>
    <t>Warrior Met Coal, Inc. Common Stock</t>
  </si>
  <si>
    <t>HCC(US93627C1018) Наличный дивиденд USD 0.05 на акцию (Обыкновенный дивиденд)</t>
  </si>
  <si>
    <t>HCC(US93627C1018) Наличный дивиденд USD 0.05 на акцию - US Налог</t>
  </si>
  <si>
    <t>Alibaba Group Holding Limited American Depositary Shares each representing eight Ordinary share</t>
  </si>
  <si>
    <t>Выплата дивидендов Boeing Co-ао/ 3 шт.</t>
  </si>
  <si>
    <t>Выплата дивидендов Kraft Heinz Company-ао/ 34 шт.</t>
  </si>
  <si>
    <t>Банк ВТБ (ПАО) Б-1-41</t>
  </si>
  <si>
    <t>Банк ВТБ (ПАО) Б-1-38</t>
  </si>
  <si>
    <t>Состояние ежемесячных минимальных платежей за Дек 2019</t>
  </si>
  <si>
    <t>КАМАЗ ПАО БО-П03</t>
  </si>
  <si>
    <t>"О'КЕЙ" ООО БО-001Р-01</t>
  </si>
  <si>
    <t>ФосАгро ПАО ао</t>
  </si>
  <si>
    <t>АЛРОСА ПАО ао</t>
  </si>
  <si>
    <t>ГМК "Нор.Никель" ПАО ао</t>
  </si>
  <si>
    <t>Состояние ежемесячных минимальных платежей за Янв 2020</t>
  </si>
  <si>
    <t>Выплата дивидендов AT&amp;T-ао/ 28 шт.</t>
  </si>
  <si>
    <t>NVIDIA Corporation</t>
  </si>
  <si>
    <t>B*****55:US CONSOLIDATED SNAPSHOT FOR FEB 2020</t>
  </si>
  <si>
    <t>Состояние ежемесячных минимальных платежей за Фев 2020</t>
  </si>
  <si>
    <t>Выплата дивидендов Boeing Co-ао/ 4 шт.</t>
  </si>
  <si>
    <t>USDRUB_CNGD</t>
  </si>
  <si>
    <t>Выплата дивидендов NVIDIA/ 3 шт.</t>
  </si>
  <si>
    <t>Состояние ежемесячных минимальных платежей за Мар 2020</t>
  </si>
  <si>
    <t>Комиссия банка за заключение внебирж. сделок по купле/продаже иностранной валюты по клиенту</t>
  </si>
  <si>
    <t>Разница между суммами по внеб. сделкам купли/продажи валюты ?</t>
  </si>
  <si>
    <t>Выплата дивидендов Kraft Heinz Company-ао/ 73 шт.</t>
  </si>
  <si>
    <t>TCS Group</t>
  </si>
  <si>
    <t>"Интер РАО" ПАО ао</t>
  </si>
  <si>
    <t>Состояние ежемесячных минимальных платежей за Апр 2020</t>
  </si>
  <si>
    <t>"Российские сети" ПАО ап</t>
  </si>
  <si>
    <t>Выплата дивидендов AT&amp;T-ао/ 44 шт.</t>
  </si>
  <si>
    <t>Bank of America Corporation Common Stock</t>
  </si>
  <si>
    <t>Состояние ежемесячных минимальных платежей за Май 2020</t>
  </si>
  <si>
    <t>Мобильные ТелеСистемы ПАО ао</t>
  </si>
  <si>
    <t>Выплата дивидендов TCS Group Holding PLC GDR/ 65 шт.</t>
  </si>
  <si>
    <t>Выплата дивидендов Bank of America-ао/ 20 шт.</t>
  </si>
  <si>
    <t>Состояние ежемесячных минимальных платежей за Июн 2020</t>
  </si>
  <si>
    <t>Дивиденды по ценным бумагам Kraft Heinz Company Дивиденды. НДС не обл. Эмитентом удержан налог 3.00 USD.</t>
  </si>
  <si>
    <t>Выплата дивидендов Kraft Heinz Company-ао/ 53 шт.</t>
  </si>
  <si>
    <t>"Газпром" (ПАО) ао</t>
  </si>
  <si>
    <t>ГДР ETALON GROUP PLC ORD SHS</t>
  </si>
  <si>
    <t>Банк ВТБ (ПАО) Б-1-85</t>
  </si>
  <si>
    <t>Выплата дивидендов AT&amp;T-ао/ 64 шт.</t>
  </si>
  <si>
    <t>"Энел Россия" ПАО</t>
  </si>
  <si>
    <t>Банк ВТБ ПАО Б-1-8</t>
  </si>
  <si>
    <t>Выплата дивидендов TCS Group Holding PLC GDR/ 50 шт.</t>
  </si>
  <si>
    <t>Состояние ежемесячных минимальных платежей за Авг 2020</t>
  </si>
  <si>
    <t>Северсталь (ПАО)ао</t>
  </si>
  <si>
    <t>Выплата дивидендов Pfizer-ао/ 8 шт.</t>
  </si>
  <si>
    <t>Выплата дивидендов Intel-ао/ 8 шт.</t>
  </si>
  <si>
    <t>Philip Morris International Inc Common Stock</t>
  </si>
  <si>
    <t>Выплата дивидендов IBM-ао/ 3 шт.</t>
  </si>
  <si>
    <t>Выплата дивидендов McDonald's/ 2 шт.</t>
  </si>
  <si>
    <t>Выплата дивидендов Kraft Heinz Company-ао/ 45 шт.</t>
  </si>
  <si>
    <t>Состояние ежемесячных минимальных платежей за Сен 2020</t>
  </si>
  <si>
    <t>Выплата дивидендов Coca-Cola Co-ао/ 10 шт.</t>
  </si>
  <si>
    <t>Совкомфлот ао</t>
  </si>
  <si>
    <t>Ден.ср-ва от погаш. номин.ст-ти обл. Банк ВТБ (ПАО) 4B023801000B001P. НДС не обл. Налог не удерживается.</t>
  </si>
  <si>
    <t>Выплата дивидендов Philip Morris Int-ао/ 3 шт.</t>
  </si>
  <si>
    <t>Состояние ежемесячных минимальных платежей за Окт 2020</t>
  </si>
  <si>
    <t>Выплата дивидендов AT&amp;T-ао/ 65 шт.</t>
  </si>
  <si>
    <t>Сургутнефтегаз ПАО ап</t>
  </si>
  <si>
    <t>Ден.ср-ва от погаш. номин.ст-ти обл. Банк ВТБ (ПАО) 4B024101000B001P. НДС не обл. Налог не удерживается.</t>
  </si>
  <si>
    <t>ОФЗ-ПК 29012 16/11/22</t>
  </si>
  <si>
    <t>Состояние ежемесячных минимальных платежей за Ноя 2020</t>
  </si>
  <si>
    <t>Выплата дивидендов Intel-ао/ 9 шт.</t>
  </si>
  <si>
    <t>Выплата дивидендов TCS Group Holding PLC GDR/ 45 шт.</t>
  </si>
  <si>
    <t>АФК Система БО 001P-16</t>
  </si>
  <si>
    <t>Юнипро ПАО ао</t>
  </si>
  <si>
    <t>Выплата дивидендов Pfizer-ао/ 10 шт.</t>
  </si>
  <si>
    <t>ао ПАО Банк ВТБ</t>
  </si>
  <si>
    <t>Выплата дивидендов IBM-ао/ 4 шт.</t>
  </si>
  <si>
    <t>Россети Ленэнерго ПАО-ап</t>
  </si>
  <si>
    <t>ГДР Mail.ru Gr Limited ORD SHS</t>
  </si>
  <si>
    <t>ГДР Globaltrans Invest ORD SHS</t>
  </si>
  <si>
    <t>Состояние ежемесячных минимальных платежей за Дек 2020</t>
  </si>
  <si>
    <t>Выплата дивидендов Philip Morris Int-ао/ 5 шт.</t>
  </si>
  <si>
    <t>GameStop Corporation Common Stock</t>
  </si>
  <si>
    <t>Выплата дивидендов AT&amp;T-ао/ 70 шт.</t>
  </si>
  <si>
    <t>Выплата дивидендов Total ADR Lev3/ 10 шт.</t>
  </si>
  <si>
    <t>Состояние ежемесячных минимальных платежей за Фев 2021</t>
  </si>
  <si>
    <t>Выплата дивидендов Pfizer-ао/ 16 шт.</t>
  </si>
  <si>
    <t>Выплата дивидендов IBM-ао/ 5 шт.</t>
  </si>
  <si>
    <t>VALE S.A.  American Depositary Shares Each Representing one common share</t>
  </si>
  <si>
    <t>Состояние ежемесячных минимальных платежей за Мар 2021</t>
  </si>
  <si>
    <t>Выплата дивидендов Coca-Cola Co-ао/ 12 шт.</t>
  </si>
  <si>
    <t>Выплата дивидендов Philip Morris Int-ао/ 6 шт.</t>
  </si>
  <si>
    <t>Выплата дивидендов TCS Group Holding PLC GDR/ 20 шт.</t>
  </si>
  <si>
    <t>Ден.ср-ва от погаш. номин.ст-ти обл. ООО О КЕЙ 4B02-01-36415-R-001P. НДС не обл. Налог не удерживается.</t>
  </si>
  <si>
    <t>ОФЗ-ПД 26219 16/09/26</t>
  </si>
  <si>
    <t>Состояние ежемесячных минимальных платежей за Апр 2021</t>
  </si>
  <si>
    <t>Разница между суммами по внеб. сделкам спец. вал. СВОП ?</t>
  </si>
  <si>
    <t>Комиссия банка за внебирж.сделки к/п иностранной валюты/спец.своп по клиенту</t>
  </si>
  <si>
    <t>Состояние ежемесячных минимальных платежей за Май 2021</t>
  </si>
  <si>
    <t>Част.погаш.номин. обл. ПАО КАМАЗ 4B02-03-55010-D-001P, частичное досроч. погашение . Вел.погаш. части ном.на 1 обл. 300 руб. НДС</t>
  </si>
  <si>
    <t>Полюс ПАО ао</t>
  </si>
  <si>
    <t>"Магнитогорск.мет.комб" ПАО ао</t>
  </si>
  <si>
    <t>Выплата дивидендов Viatris Inc/ 1 шт.</t>
  </si>
  <si>
    <t>Выплата дивидендов Pfizer-ао/ 26 шт.</t>
  </si>
  <si>
    <t>Polymetal International plc</t>
  </si>
  <si>
    <t>TECK(CA8787422044) Наличный дивиденд USD 0.040261 на акцию (Обыкновенный дивиденд)</t>
  </si>
  <si>
    <t>TECK(CA8787422044) Наличный дивиденд USD 0.040261 на акцию - CA Налог</t>
  </si>
  <si>
    <t>Состояние ежемесячных минимальных платежей за Июн 2021</t>
  </si>
  <si>
    <t>Выплата дивидендов Vale ADR Lev3/ 200 шт.</t>
  </si>
  <si>
    <t>Мечел ПАО ап</t>
  </si>
  <si>
    <t>Ден.ср-ва от погаш. номин.ст-ти обл. Банк ВТБ (ПАО) 4B020801000B001P. НДС не обл. Налог не удерживается.</t>
  </si>
  <si>
    <t>Дивиденды по ценным бумагам Polymetal International plc Дивиденды. НДС не обл. Налог не удерживается.</t>
  </si>
  <si>
    <t>Выплата дивидендов Vale ADR Lev3/ 128 шт.</t>
  </si>
  <si>
    <t>РуссНефть НК ПАО ао</t>
  </si>
  <si>
    <t>USD000000TOD</t>
  </si>
  <si>
    <t>USDRUB_TOD - USD/РУБ</t>
  </si>
  <si>
    <t>Viatris Inc</t>
  </si>
  <si>
    <t>МКПАО ЭН+ ГРУП ао</t>
  </si>
  <si>
    <t>overnight</t>
  </si>
  <si>
    <t>Проценты по займам овернайт ЦБ</t>
  </si>
  <si>
    <t>Вознаграждение компании</t>
  </si>
  <si>
    <t>Проценты по займам овернайт</t>
  </si>
  <si>
    <t>USDRUB_TOM</t>
  </si>
  <si>
    <t>USDRUB_TOD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</si>
  <si>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</si>
  <si>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</si>
  <si>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</si>
  <si>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</si>
  <si>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</si>
  <si>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</si>
  <si>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</si>
  <si>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</si>
  <si>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</si>
  <si>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</si>
  <si>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Pushka</t>
  </si>
  <si>
    <t>Сбербанк</t>
  </si>
  <si>
    <t>Башнефт ап</t>
  </si>
  <si>
    <t>ЛСР ао</t>
  </si>
  <si>
    <t>МТС-ао</t>
  </si>
  <si>
    <t>Купон</t>
  </si>
  <si>
    <t>ВТБ Б-1-1</t>
  </si>
  <si>
    <t>О'КЕЙ-Б01Р</t>
  </si>
  <si>
    <t>КАМАЗ БОП3</t>
  </si>
  <si>
    <t>ВТБ Б-1-38</t>
  </si>
  <si>
    <t>ВТБ Б-1-41</t>
  </si>
  <si>
    <t>ВТБ Б-1-8</t>
  </si>
  <si>
    <t>ВТБ Б-1-85</t>
  </si>
  <si>
    <t>Систем1P16</t>
  </si>
  <si>
    <t>ОФЗ 29012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</si>
  <si>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</si>
  <si>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</si>
  <si>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</si>
  <si>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</si>
  <si>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</si>
  <si>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</si>
  <si>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</si>
  <si>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</si>
  <si>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</si>
  <si>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</si>
  <si>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</si>
  <si>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</si>
  <si>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</si>
  <si>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</si>
  <si>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</si>
  <si>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</si>
  <si>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Yandex clA</t>
  </si>
  <si>
    <t>Аэрофлот</t>
  </si>
  <si>
    <t>ОФЗ 26214</t>
  </si>
  <si>
    <t>ОФЗ 26210</t>
  </si>
  <si>
    <t>ИнтерРАОао</t>
  </si>
  <si>
    <t>Россети ап</t>
  </si>
  <si>
    <t>ЭталонГруп</t>
  </si>
  <si>
    <t>ЭЛ5Энер ао</t>
  </si>
  <si>
    <t>Совкомфлот</t>
  </si>
  <si>
    <t>ОФЗ 26219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</si>
</sst>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  <fill>
      <patternFill patternType="solid">
        <fgColor rgb="FFFFEDD3"/>
      </patternFill>
    </fill>
    <fill>
      <patternFill patternType="solid">
        <fgColor rgb="FFDED8D7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183</v>
      </c>
      <c r="F2" s="6" t="n">
        <v>143.34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0.2806</v>
      </c>
      <c r="L2" s="6" t="n">
        <v>2402.29</v>
      </c>
      <c r="M2" s="17" t="n">
        <v>23.39</v>
      </c>
      <c r="N2" s="16"/>
      <c r="O2" s="16" t="s">
        <v>20</v>
      </c>
      <c r="P2" s="17" t="n">
        <v>0.199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267</v>
      </c>
      <c r="F3" s="6" t="n">
        <v>66.09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0.2587</v>
      </c>
      <c r="L3" s="6" t="n">
        <v>1590.38</v>
      </c>
      <c r="M3" s="17" t="n">
        <v>15.74</v>
      </c>
      <c r="N3" s="16"/>
      <c r="O3" s="16" t="s">
        <v>23</v>
      </c>
      <c r="P3" s="17" t="n">
        <v>25.9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65</v>
      </c>
      <c r="F4" s="6" t="n">
        <v>134.83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0.6577</v>
      </c>
      <c r="L4" s="6" t="n">
        <v>1994</v>
      </c>
      <c r="M4" s="17" t="n">
        <v>7.82</v>
      </c>
      <c r="N4" s="16"/>
      <c r="O4" s="16" t="s">
        <v>26</v>
      </c>
      <c r="P4" s="17" t="n">
        <v>50.770640887934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29</v>
      </c>
      <c r="E5" s="7" t="n">
        <v>660</v>
      </c>
      <c r="F5" s="6" t="n">
        <v>519.25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0.0339</v>
      </c>
      <c r="L5" s="6" t="n">
        <v>468.51</v>
      </c>
      <c r="M5" s="17" t="n">
        <v>4.31</v>
      </c>
      <c r="N5" s="16"/>
      <c r="O5" s="16" t="s">
        <v>30</v>
      </c>
      <c r="P5" s="17" t="n">
        <v>90.1936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29</v>
      </c>
      <c r="E6" s="7" t="n">
        <v>2390</v>
      </c>
      <c r="F6" s="6" t="n">
        <v>115.7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-0.0876</v>
      </c>
      <c r="L6" s="6" t="n">
        <v>245.68</v>
      </c>
      <c r="M6" s="17" t="n">
        <v>3.48</v>
      </c>
      <c r="N6" s="16"/>
      <c r="O6" s="16" t="s">
        <v>33</v>
      </c>
      <c r="P6" s="17" t="n">
        <v>10.4557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16</v>
      </c>
      <c r="F7" s="6" t="n">
        <v>228.78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0.0645</v>
      </c>
      <c r="L7" s="6" t="n">
        <v>9533.76</v>
      </c>
      <c r="M7" s="17" t="n">
        <v>3.26</v>
      </c>
      <c r="N7" s="16"/>
      <c r="O7" s="16" t="s">
        <v>36</v>
      </c>
      <c r="P7" s="17" t="n">
        <v>82.7224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29</v>
      </c>
      <c r="F8" s="6" t="n">
        <v>120.89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0.1795</v>
      </c>
      <c r="L8" s="6" t="n">
        <v>3570.74</v>
      </c>
      <c r="M8" s="17" t="n">
        <v>3.13</v>
      </c>
      <c r="N8" s="16"/>
      <c r="O8" s="16" t="s">
        <v>39</v>
      </c>
      <c r="P8" s="17" t="n">
        <v>95.3621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29</v>
      </c>
      <c r="E9" s="7" t="n">
        <v>660</v>
      </c>
      <c r="F9" s="6" t="n">
        <v>367.7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0.2703</v>
      </c>
      <c r="L9" s="6" t="n">
        <v>152.21</v>
      </c>
      <c r="M9" s="17" t="n">
        <v>3.05</v>
      </c>
      <c r="N9" s="16"/>
      <c r="O9" s="16" t="s">
        <v>42</v>
      </c>
      <c r="P9" s="17" t="n">
        <v>10168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29</v>
      </c>
      <c r="E10" s="7" t="n">
        <v>700</v>
      </c>
      <c r="F10" s="6" t="n">
        <v>322.59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0.1793</v>
      </c>
      <c r="L10" s="6" t="n">
        <v>218.08</v>
      </c>
      <c r="M10" s="17" t="n">
        <v>2.84</v>
      </c>
      <c r="N10" s="16"/>
      <c r="O10" s="16" t="s">
        <v>45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29</v>
      </c>
      <c r="E11" s="7" t="n">
        <v>41</v>
      </c>
      <c r="F11" s="6" t="n">
        <v>4977.5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0.1557</v>
      </c>
      <c r="L11" s="6" t="n">
        <v>5671.17</v>
      </c>
      <c r="M11" s="17" t="n">
        <v>2.57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29</v>
      </c>
      <c r="E12" s="7" t="n">
        <v>1600</v>
      </c>
      <c r="F12" s="6" t="n">
        <v>125.62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-0.0635</v>
      </c>
      <c r="L12" s="6" t="n">
        <v>221.31</v>
      </c>
      <c r="M12" s="17" t="n">
        <v>2.53</v>
      </c>
      <c r="N12" s="16"/>
      <c r="O12" s="16" t="s">
        <v>51</v>
      </c>
      <c r="P12" s="17" t="n">
        <v>0.154475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19</v>
      </c>
      <c r="E13" s="7" t="n">
        <v>10</v>
      </c>
      <c r="F13" s="6" t="n">
        <v>264.22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0.166</v>
      </c>
      <c r="L13" s="6" t="n">
        <v>9255.94</v>
      </c>
      <c r="M13" s="17" t="n">
        <v>2.36</v>
      </c>
      <c r="N13" s="16"/>
      <c r="O13" s="16" t="s">
        <v>29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29</v>
      </c>
      <c r="E14" s="7" t="n">
        <v>2246</v>
      </c>
      <c r="F14" s="6" t="n">
        <v>79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-0.1263</v>
      </c>
      <c r="L14" s="6" t="n">
        <v>203.95</v>
      </c>
      <c r="M14" s="17" t="n">
        <v>2.23</v>
      </c>
      <c r="N14" s="16"/>
      <c r="O14" s="16" t="s">
        <v>56</v>
      </c>
      <c r="P14" s="17" t="n">
        <v>171.56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28</v>
      </c>
      <c r="F15" s="6" t="n">
        <v>80.41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0.1301</v>
      </c>
      <c r="L15" s="6" t="n">
        <v>3338.43</v>
      </c>
      <c r="M15" s="17" t="n">
        <v>2.01</v>
      </c>
      <c r="N15" s="16"/>
      <c r="O15" s="16" t="s">
        <v>59</v>
      </c>
      <c r="P15" s="17" t="n">
        <v>1.55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19</v>
      </c>
      <c r="E16" s="7" t="n">
        <v>128</v>
      </c>
      <c r="F16" s="6" t="n">
        <v>16.55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0.0582</v>
      </c>
      <c r="L16" s="6" t="n">
        <v>1271.75</v>
      </c>
      <c r="M16" s="17" t="n">
        <v>1.89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29</v>
      </c>
      <c r="E17" s="7" t="n">
        <v>20</v>
      </c>
      <c r="F17" s="6" t="n">
        <v>6383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0.3201</v>
      </c>
      <c r="L17" s="6" t="n">
        <v>2593.33</v>
      </c>
      <c r="M17" s="17" t="n">
        <v>1.61</v>
      </c>
      <c r="N17" s="16"/>
      <c r="O17" s="16" t="s">
        <v>19</v>
      </c>
      <c r="P17" s="17" t="n">
        <v>70.9012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70</v>
      </c>
      <c r="F18" s="6" t="n">
        <v>24.88</v>
      </c>
      <c r="G18" s="17" t="n">
        <v>0</v>
      </c>
      <c r="H18" s="6" t="n">
        <v>0</v>
      </c>
      <c r="I18" s="16"/>
      <c r="J18" s="6" t="s">
        <f>=E18*F18*Портфель!$Q$17</f>
      </c>
      <c r="K18" s="9" t="n">
        <v>0.0227</v>
      </c>
      <c r="L18" s="6" t="n">
        <v>2051.83</v>
      </c>
      <c r="M18" s="17" t="n">
        <v>1.55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70</v>
      </c>
      <c r="F19" s="6" t="n">
        <v>24.47</v>
      </c>
      <c r="G19" s="17" t="n">
        <v>0</v>
      </c>
      <c r="H19" s="6" t="n">
        <v>0</v>
      </c>
      <c r="I19" s="16"/>
      <c r="J19" s="6" t="s">
        <f>=E19*F19*Портфель!$Q$17</f>
      </c>
      <c r="K19" s="9" t="n">
        <v>0.08</v>
      </c>
      <c r="L19" s="6" t="n">
        <v>1741.92</v>
      </c>
      <c r="M19" s="17" t="n">
        <v>1.53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110</v>
      </c>
      <c r="F20" s="6" t="n">
        <v>14.65</v>
      </c>
      <c r="G20" s="17" t="n">
        <v>0</v>
      </c>
      <c r="H20" s="6" t="n">
        <v>0</v>
      </c>
      <c r="I20" s="16"/>
      <c r="J20" s="6" t="s">
        <f>=E20*F20*Портфель!$Q$17</f>
      </c>
      <c r="K20" s="9" t="n">
        <v>0.1436</v>
      </c>
      <c r="L20" s="6" t="n">
        <v>702.83</v>
      </c>
      <c r="M20" s="17" t="n">
        <v>1.44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29</v>
      </c>
      <c r="E21" s="7" t="n">
        <v>2600</v>
      </c>
      <c r="F21" s="6" t="n">
        <v>40.5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0.1876</v>
      </c>
      <c r="L21" s="6" t="n">
        <v>41.87</v>
      </c>
      <c r="M21" s="17" t="n">
        <v>1.32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10</v>
      </c>
      <c r="F22" s="6" t="n">
        <v>126.16</v>
      </c>
      <c r="G22" s="17" t="n">
        <v>0</v>
      </c>
      <c r="H22" s="6" t="n">
        <v>0</v>
      </c>
      <c r="I22" s="16"/>
      <c r="J22" s="6" t="s">
        <f>=E22*F22*Портфель!$Q$17</f>
      </c>
      <c r="K22" s="9" t="n">
        <v>-0.0935</v>
      </c>
      <c r="L22" s="6" t="n">
        <v>15334.21</v>
      </c>
      <c r="M22" s="17" t="n">
        <v>1.13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29</v>
      </c>
      <c r="E23" s="7" t="n">
        <v>121</v>
      </c>
      <c r="F23" s="6" t="n">
        <v>691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-0.0554</v>
      </c>
      <c r="L23" s="6" t="n">
        <v>1396.8</v>
      </c>
      <c r="M23" s="17" t="n">
        <v>1.05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29</v>
      </c>
      <c r="E24" s="7" t="n">
        <v>62000</v>
      </c>
      <c r="F24" s="6" t="n">
        <v>1.3045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-0.1145</v>
      </c>
      <c r="L24" s="6" t="n">
        <v>2.84</v>
      </c>
      <c r="M24" s="17" t="n">
        <v>1.02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29</v>
      </c>
      <c r="E25" s="7" t="n">
        <v>30</v>
      </c>
      <c r="F25" s="6" t="n">
        <v>2301.5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0.132</v>
      </c>
      <c r="L25" s="6" t="n">
        <v>2416.74</v>
      </c>
      <c r="M25" s="17" t="n">
        <v>0.87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29</v>
      </c>
      <c r="E26" s="7" t="n">
        <v>850</v>
      </c>
      <c r="F26" s="6" t="n">
        <v>79.9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0.0853</v>
      </c>
      <c r="L26" s="6" t="n">
        <v>122.33</v>
      </c>
      <c r="M26" s="17" t="n">
        <v>0.85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10</v>
      </c>
      <c r="F27" s="6" t="n">
        <v>87.17</v>
      </c>
      <c r="G27" s="17" t="n">
        <v>0</v>
      </c>
      <c r="H27" s="6" t="n">
        <v>0</v>
      </c>
      <c r="I27" s="16"/>
      <c r="J27" s="6" t="s">
        <f>=E27*F27*Портфель!$Q$17</f>
      </c>
      <c r="K27" s="9" t="n">
        <v>0.2149</v>
      </c>
      <c r="L27" s="6" t="n">
        <v>2623.2</v>
      </c>
      <c r="M27" s="17" t="n">
        <v>0.78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29</v>
      </c>
      <c r="E28" s="7" t="n">
        <v>2010</v>
      </c>
      <c r="F28" s="6" t="n">
        <v>25.57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0.015</v>
      </c>
      <c r="L28" s="6" t="n">
        <v>67.54</v>
      </c>
      <c r="M28" s="17" t="n">
        <v>0.65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17</v>
      </c>
      <c r="C29" s="16" t="s">
        <v>88</v>
      </c>
      <c r="D29" s="16" t="s">
        <v>19</v>
      </c>
      <c r="E29" s="7" t="n">
        <v>26</v>
      </c>
      <c r="F29" s="6" t="n">
        <v>26.14</v>
      </c>
      <c r="G29" s="17" t="n">
        <v>0</v>
      </c>
      <c r="H29" s="6" t="n">
        <v>0</v>
      </c>
      <c r="I29" s="16"/>
      <c r="J29" s="6" t="s">
        <f>=E29*F29*Портфель!$Q$17</f>
      </c>
      <c r="K29" s="9" t="n">
        <v>-0.0166</v>
      </c>
      <c r="L29" s="6" t="n">
        <v>2686.27</v>
      </c>
      <c r="M29" s="17" t="n">
        <v>0.61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17</v>
      </c>
      <c r="C30" s="16" t="s">
        <v>90</v>
      </c>
      <c r="D30" s="16" t="s">
        <v>29</v>
      </c>
      <c r="E30" s="7" t="n">
        <v>2000</v>
      </c>
      <c r="F30" s="6" t="n">
        <v>23.18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-0.1324</v>
      </c>
      <c r="L30" s="6" t="n">
        <v>66.25</v>
      </c>
      <c r="M30" s="17" t="n">
        <v>0.58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17</v>
      </c>
      <c r="C31" s="16" t="s">
        <v>92</v>
      </c>
      <c r="D31" s="16" t="s">
        <v>29</v>
      </c>
      <c r="E31" s="7" t="n">
        <v>3700</v>
      </c>
      <c r="F31" s="6" t="n">
        <v>11.578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1.0923</v>
      </c>
      <c r="L31" s="6" t="n">
        <v>27.3</v>
      </c>
      <c r="M31" s="17" t="n">
        <v>0.54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17</v>
      </c>
      <c r="C32" s="16" t="s">
        <v>94</v>
      </c>
      <c r="D32" s="16" t="s">
        <v>19</v>
      </c>
      <c r="E32" s="7" t="n">
        <v>2</v>
      </c>
      <c r="F32" s="6" t="n">
        <v>277.97</v>
      </c>
      <c r="G32" s="17" t="n">
        <v>0</v>
      </c>
      <c r="H32" s="6" t="n">
        <v>0</v>
      </c>
      <c r="I32" s="16"/>
      <c r="J32" s="6" t="s">
        <f>=E32*F32*Портфель!$Q$17</f>
      </c>
      <c r="K32" s="9" t="n">
        <v>0.0867</v>
      </c>
      <c r="L32" s="6" t="n">
        <v>14137.24</v>
      </c>
      <c r="M32" s="17" t="n">
        <v>0.5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17</v>
      </c>
      <c r="C33" s="16" t="s">
        <v>96</v>
      </c>
      <c r="D33" s="16" t="s">
        <v>29</v>
      </c>
      <c r="E33" s="7" t="n">
        <v>101</v>
      </c>
      <c r="F33" s="6" t="n">
        <v>372.95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-0.1739</v>
      </c>
      <c r="L33" s="6" t="n">
        <v>893.43</v>
      </c>
      <c r="M33" s="17" t="n">
        <v>0.47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17</v>
      </c>
      <c r="C34" s="16" t="s">
        <v>98</v>
      </c>
      <c r="D34" s="16" t="s">
        <v>29</v>
      </c>
      <c r="E34" s="7" t="n">
        <v>350</v>
      </c>
      <c r="F34" s="6" t="n">
        <v>97.3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-0.1295</v>
      </c>
      <c r="L34" s="6" t="n">
        <v>184.28</v>
      </c>
      <c r="M34" s="17" t="n">
        <v>0.43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17</v>
      </c>
      <c r="C35" s="16" t="s">
        <v>100</v>
      </c>
      <c r="D35" s="16" t="s">
        <v>19</v>
      </c>
      <c r="E35" s="7" t="n">
        <v>16</v>
      </c>
      <c r="F35" s="6" t="n">
        <v>27.04</v>
      </c>
      <c r="G35" s="17" t="n">
        <v>0</v>
      </c>
      <c r="H35" s="6" t="n">
        <v>0</v>
      </c>
      <c r="I35" s="16"/>
      <c r="J35" s="6" t="s">
        <f>=E35*F35*Портфель!$Q$17</f>
      </c>
      <c r="K35" s="9" t="n">
        <v>-0.0185</v>
      </c>
      <c r="L35" s="6" t="n">
        <v>2076.02</v>
      </c>
      <c r="M35" s="17" t="n">
        <v>0.39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65</v>
      </c>
      <c r="B36" s="16" t="s">
        <v>17</v>
      </c>
      <c r="C36" s="16" t="s">
        <v>101</v>
      </c>
      <c r="D36" s="16" t="s">
        <v>29</v>
      </c>
      <c r="E36" s="7" t="n">
        <v>100</v>
      </c>
      <c r="F36" s="6" t="n">
        <v>302.14</v>
      </c>
      <c r="G36" s="17" t="n">
        <v>0</v>
      </c>
      <c r="H36" s="6" t="n">
        <v>0</v>
      </c>
      <c r="I36" s="16"/>
      <c r="J36" s="6" t="s">
        <f>=E36*F36*Портфель!$Q$13</f>
      </c>
      <c r="K36" s="9" t="n">
        <v>0.0241</v>
      </c>
      <c r="L36" s="6" t="n">
        <v>305.7</v>
      </c>
      <c r="M36" s="17" t="n">
        <v>0.38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102</v>
      </c>
      <c r="B37" s="16" t="s">
        <v>17</v>
      </c>
      <c r="C37" s="16" t="s">
        <v>103</v>
      </c>
      <c r="D37" s="16" t="s">
        <v>29</v>
      </c>
      <c r="E37" s="7" t="n">
        <v>550</v>
      </c>
      <c r="F37" s="6" t="n">
        <v>46.5</v>
      </c>
      <c r="G37" s="17" t="n">
        <v>0</v>
      </c>
      <c r="H37" s="6" t="n">
        <v>0</v>
      </c>
      <c r="I37" s="16"/>
      <c r="J37" s="6" t="s">
        <f>=E37*F37*Портфель!$Q$13</f>
      </c>
      <c r="K37" s="9" t="n">
        <v>-0.1995</v>
      </c>
      <c r="L37" s="6" t="n">
        <v>265.59</v>
      </c>
      <c r="M37" s="17" t="n">
        <v>0.32</v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104</v>
      </c>
      <c r="B38" s="16" t="s">
        <v>17</v>
      </c>
      <c r="C38" s="16" t="s">
        <v>105</v>
      </c>
      <c r="D38" s="16" t="s">
        <v>29</v>
      </c>
      <c r="E38" s="7" t="n">
        <v>88</v>
      </c>
      <c r="F38" s="6" t="n">
        <v>240.5</v>
      </c>
      <c r="G38" s="17" t="n">
        <v>0</v>
      </c>
      <c r="H38" s="6" t="n">
        <v>0</v>
      </c>
      <c r="I38" s="16"/>
      <c r="J38" s="6" t="s">
        <f>=E38*F38*Портфель!$Q$13</f>
      </c>
      <c r="K38" s="9" t="n">
        <v>-0.3217</v>
      </c>
      <c r="L38" s="6" t="n">
        <v>1851.8</v>
      </c>
      <c r="M38" s="17" t="n">
        <v>0.27</v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106</v>
      </c>
      <c r="B39" s="16" t="s">
        <v>17</v>
      </c>
      <c r="C39" s="16" t="s">
        <v>107</v>
      </c>
      <c r="D39" s="16" t="s">
        <v>29</v>
      </c>
      <c r="E39" s="7" t="n">
        <v>10</v>
      </c>
      <c r="F39" s="6" t="n">
        <v>2102</v>
      </c>
      <c r="G39" s="17" t="n">
        <v>0</v>
      </c>
      <c r="H39" s="6" t="n">
        <v>0</v>
      </c>
      <c r="I39" s="16"/>
      <c r="J39" s="6" t="s">
        <f>=E39*F39*Портфель!$Q$13</f>
      </c>
      <c r="K39" s="9" t="n">
        <v>0.1055</v>
      </c>
      <c r="L39" s="6" t="n">
        <v>1484.41</v>
      </c>
      <c r="M39" s="17" t="n">
        <v>0.26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108</v>
      </c>
      <c r="B40" s="16" t="s">
        <v>17</v>
      </c>
      <c r="C40" s="16" t="s">
        <v>109</v>
      </c>
      <c r="D40" s="16" t="s">
        <v>29</v>
      </c>
      <c r="E40" s="7" t="n">
        <v>7</v>
      </c>
      <c r="F40" s="6" t="n">
        <v>270</v>
      </c>
      <c r="G40" s="17" t="n">
        <v>0</v>
      </c>
      <c r="H40" s="6" t="n">
        <v>0</v>
      </c>
      <c r="I40" s="16"/>
      <c r="J40" s="6" t="s">
        <f>=E40*F40*Портфель!$Q$13</f>
      </c>
      <c r="K40" s="9" t="n">
        <v>-0.3001</v>
      </c>
      <c r="L40" s="6" t="n">
        <v>1590.76</v>
      </c>
      <c r="M40" s="17" t="n">
        <v>0.02</v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110</v>
      </c>
      <c r="B41" s="16" t="s">
        <v>17</v>
      </c>
      <c r="C41" s="16" t="s">
        <v>111</v>
      </c>
      <c r="D41" s="16" t="s">
        <v>19</v>
      </c>
      <c r="E41" s="7" t="n">
        <v>2</v>
      </c>
      <c r="F41" s="6" t="n">
        <v>11.78</v>
      </c>
      <c r="G41" s="17" t="n">
        <v>0</v>
      </c>
      <c r="H41" s="6" t="n">
        <v>0</v>
      </c>
      <c r="I41" s="16"/>
      <c r="J41" s="6" t="s">
        <f>=E41*F41*Портфель!$Q$17</f>
      </c>
      <c r="K41" s="9" t="n">
        <v>-0.1221</v>
      </c>
      <c r="L41" s="6" t="n">
        <v>1885.84</v>
      </c>
      <c r="M41" s="17" t="n">
        <v>0.02</v>
      </c>
      <c r="N41" s="16"/>
      <c r="O41" s="16"/>
      <c r="P41" s="17"/>
      <c r="Q41" s="17"/>
    </row>
    <row collapsed="false" customFormat="false" customHeight="false" hidden="false" ht="12.1" outlineLevel="0" r="42">
      <c r="A42" s="16"/>
      <c r="B42" s="16"/>
      <c r="C42" s="16"/>
      <c r="D42" s="16"/>
      <c r="E42" s="7"/>
      <c r="F42" s="6"/>
      <c r="G42" s="4"/>
      <c r="H42" s="4" t="s">
        <v>112</v>
      </c>
      <c r="I42" s="4"/>
      <c r="J42" s="5" t="s">
        <f>=SUM(J2:J41)</f>
      </c>
      <c r="K42" s="4"/>
      <c r="L42" s="4"/>
      <c r="M42" s="10" t="s">
        <f>=J42/J46</f>
      </c>
      <c r="N42" s="16"/>
      <c r="O42" s="16"/>
      <c r="P42" s="17"/>
      <c r="Q42" s="17"/>
    </row>
    <row collapsed="false" customFormat="false" customHeight="false" hidden="false" ht="12.1" outlineLevel="0" r="43">
      <c r="A43" s="16" t="s">
        <v>29</v>
      </c>
      <c r="B43" s="16" t="s">
        <v>3</v>
      </c>
      <c r="C43" s="16" t="s">
        <v>113</v>
      </c>
      <c r="D43" s="16" t="s">
        <v>29</v>
      </c>
      <c r="E43" s="7" t="n">
        <v>188539.61</v>
      </c>
      <c r="F43" s="6" t="n">
        <v>1</v>
      </c>
      <c r="G43" s="17" t="n">
        <v>0</v>
      </c>
      <c r="H43" s="6" t="n">
        <v>0</v>
      </c>
      <c r="I43" s="16"/>
      <c r="J43" s="6" t="s">
        <f>=E43*F43</f>
      </c>
      <c r="K43" s="17"/>
      <c r="L43" s="6"/>
      <c r="M43" s="17"/>
      <c r="N43" s="16"/>
      <c r="O43" s="16"/>
      <c r="P43" s="17"/>
      <c r="Q43" s="17"/>
    </row>
    <row collapsed="false" customFormat="false" customHeight="false" hidden="false" ht="12.1" outlineLevel="0" r="44">
      <c r="A44" s="16" t="s">
        <v>19</v>
      </c>
      <c r="B44" s="16" t="s">
        <v>3</v>
      </c>
      <c r="C44" s="16" t="s">
        <v>114</v>
      </c>
      <c r="D44" s="16" t="s">
        <v>29</v>
      </c>
      <c r="E44" s="7" t="n">
        <v>530.6183</v>
      </c>
      <c r="F44" s="6" t="n">
        <v>70.9012</v>
      </c>
      <c r="G44" s="17" t="n">
        <v>0</v>
      </c>
      <c r="H44" s="6" t="n">
        <v>0</v>
      </c>
      <c r="I44" s="16"/>
      <c r="J44" s="6" t="s">
        <f>=E44*F44</f>
      </c>
      <c r="K44" s="17"/>
      <c r="L44" s="6"/>
      <c r="M44" s="17"/>
      <c r="N44" s="16"/>
      <c r="O44" s="16"/>
      <c r="P44" s="17"/>
      <c r="Q44" s="17"/>
    </row>
    <row collapsed="false" customFormat="false" customHeight="false" hidden="false" ht="12.1" outlineLevel="0" r="45">
      <c r="A45" s="16"/>
      <c r="B45" s="16"/>
      <c r="C45" s="16"/>
      <c r="D45" s="16"/>
      <c r="E45" s="7"/>
      <c r="F45" s="6"/>
      <c r="G45" s="4"/>
      <c r="H45" s="4" t="s">
        <v>115</v>
      </c>
      <c r="I45" s="4"/>
      <c r="J45" s="5" t="s">
        <f>=SUM(J43:J44)</f>
      </c>
      <c r="K45" s="4"/>
      <c r="L45" s="4"/>
      <c r="M45" s="10" t="s">
        <f>=J45/J46</f>
      </c>
      <c r="N45" s="16"/>
      <c r="O45" s="16"/>
      <c r="P45" s="17"/>
      <c r="Q45" s="17"/>
    </row>
    <row collapsed="false" customFormat="false" customHeight="false" hidden="false" ht="12.1" outlineLevel="0" r="46">
      <c r="A46" s="16"/>
      <c r="B46" s="16"/>
      <c r="C46" s="16"/>
      <c r="D46" s="16"/>
      <c r="E46" s="7"/>
      <c r="F46" s="6"/>
      <c r="G46" s="4"/>
      <c r="H46" s="4" t="s">
        <v>116</v>
      </c>
      <c r="I46" s="4"/>
      <c r="J46" s="5" t="s">
        <f>=J42+J45</f>
      </c>
      <c r="K46" s="17"/>
      <c r="L46" s="6"/>
      <c r="M46" s="17"/>
      <c r="N46" s="16"/>
      <c r="O46" s="16"/>
      <c r="P46" s="17"/>
      <c r="Q46" s="17"/>
    </row>
  </sheetData>
  <mergeCells>
    <mergeCell ref="H42:I42"/>
    <mergeCell ref="H45:I4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889</v>
      </c>
      <c r="D1" s="42" t="s">
        <v>890</v>
      </c>
      <c r="E1" s="42" t="s">
        <v>860</v>
      </c>
      <c r="F1" s="42" t="s">
        <v>891</v>
      </c>
      <c r="G1" s="42" t="s">
        <v>857</v>
      </c>
      <c r="H1" s="42" t="s">
        <v>892</v>
      </c>
      <c r="I1" s="42" t="s">
        <v>893</v>
      </c>
      <c r="J1" s="42" t="s">
        <v>894</v>
      </c>
      <c r="K1" s="42" t="s">
        <v>895</v>
      </c>
    </row>
    <row collapsed="false" customFormat="false" customHeight="false" hidden="false" ht="12.1" outlineLevel="0" r="2">
      <c r="A2" s="16" t="s">
        <v>608</v>
      </c>
      <c r="B2" s="16" t="s">
        <v>871</v>
      </c>
      <c r="C2" s="45" t="n">
        <v>43061</v>
      </c>
      <c r="D2" s="46" t="n">
        <v>43425</v>
      </c>
      <c r="E2" s="17" t="n">
        <v>1000.5379</v>
      </c>
      <c r="F2" s="17" t="n">
        <v>1000</v>
      </c>
      <c r="G2" s="17" t="n">
        <v>71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609</v>
      </c>
      <c r="B3" s="16" t="s">
        <v>896</v>
      </c>
      <c r="C3" s="45" t="n">
        <v>43066</v>
      </c>
      <c r="D3" s="46" t="n">
        <v>43217</v>
      </c>
      <c r="E3" s="17" t="n">
        <v>2032.041</v>
      </c>
      <c r="F3" s="17" t="n">
        <v>2003.4725</v>
      </c>
      <c r="G3" s="17" t="n">
        <v>4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609</v>
      </c>
      <c r="B4" s="16" t="s">
        <v>896</v>
      </c>
      <c r="C4" s="45" t="n">
        <v>43066</v>
      </c>
      <c r="D4" s="46" t="n">
        <v>43217</v>
      </c>
      <c r="E4" s="17" t="n">
        <v>2032.041</v>
      </c>
      <c r="F4" s="17" t="n">
        <v>2002.972</v>
      </c>
      <c r="G4" s="17" t="n">
        <v>6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609</v>
      </c>
      <c r="B5" s="16" t="s">
        <v>896</v>
      </c>
      <c r="C5" s="45" t="n">
        <v>43066</v>
      </c>
      <c r="D5" s="46" t="n">
        <v>43217</v>
      </c>
      <c r="E5" s="17" t="n">
        <v>2032.045</v>
      </c>
      <c r="F5" s="17" t="n">
        <v>2002.972</v>
      </c>
      <c r="G5" s="17" t="n">
        <v>4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609</v>
      </c>
      <c r="B6" s="16" t="s">
        <v>896</v>
      </c>
      <c r="C6" s="45" t="n">
        <v>43410</v>
      </c>
      <c r="D6" s="46" t="n">
        <v>43514</v>
      </c>
      <c r="E6" s="17" t="n">
        <v>2004.0275</v>
      </c>
      <c r="F6" s="17" t="n">
        <v>2166.8875</v>
      </c>
      <c r="G6" s="17" t="n">
        <v>8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609</v>
      </c>
      <c r="B7" s="16" t="s">
        <v>896</v>
      </c>
      <c r="C7" s="45" t="n">
        <v>43410</v>
      </c>
      <c r="D7" s="46" t="n">
        <v>43514</v>
      </c>
      <c r="E7" s="17" t="n">
        <v>2004.0275</v>
      </c>
      <c r="F7" s="17" t="n">
        <v>2166.6886</v>
      </c>
      <c r="G7" s="17" t="n">
        <v>7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609</v>
      </c>
      <c r="B8" s="16" t="s">
        <v>896</v>
      </c>
      <c r="C8" s="45" t="n">
        <v>43410</v>
      </c>
      <c r="D8" s="46" t="n">
        <v>43514</v>
      </c>
      <c r="E8" s="17" t="n">
        <v>2004.0275</v>
      </c>
      <c r="F8" s="17" t="n">
        <v>2166.888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609</v>
      </c>
      <c r="B9" s="16" t="s">
        <v>896</v>
      </c>
      <c r="C9" s="45" t="n">
        <v>43410</v>
      </c>
      <c r="D9" s="46" t="n">
        <v>43514</v>
      </c>
      <c r="E9" s="17" t="n">
        <v>2004.0286</v>
      </c>
      <c r="F9" s="17" t="n">
        <v>2166.888</v>
      </c>
      <c r="G9" s="17" t="n">
        <v>7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609</v>
      </c>
      <c r="B10" s="16" t="s">
        <v>896</v>
      </c>
      <c r="C10" s="45" t="n">
        <v>43410</v>
      </c>
      <c r="D10" s="46" t="n">
        <v>43514</v>
      </c>
      <c r="E10" s="17" t="n">
        <v>2004.025</v>
      </c>
      <c r="F10" s="17" t="n">
        <v>2166.888</v>
      </c>
      <c r="G10" s="17" t="n">
        <v>2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609</v>
      </c>
      <c r="B11" s="16" t="s">
        <v>896</v>
      </c>
      <c r="C11" s="45" t="n">
        <v>43755</v>
      </c>
      <c r="D11" s="46" t="n">
        <v>43787</v>
      </c>
      <c r="E11" s="17" t="n">
        <v>1943.9965</v>
      </c>
      <c r="F11" s="17" t="n">
        <v>2518.6635</v>
      </c>
      <c r="G11" s="17" t="n">
        <v>26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610</v>
      </c>
      <c r="B12" s="16" t="s">
        <v>866</v>
      </c>
      <c r="C12" s="45" t="n">
        <v>43119</v>
      </c>
      <c r="D12" s="46" t="n">
        <v>43336</v>
      </c>
      <c r="E12" s="17" t="n">
        <v>242.5745</v>
      </c>
      <c r="F12" s="17" t="n">
        <v>175.36</v>
      </c>
      <c r="G12" s="17" t="n">
        <v>120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610</v>
      </c>
      <c r="B13" s="16" t="s">
        <v>866</v>
      </c>
      <c r="C13" s="45" t="n">
        <v>43217</v>
      </c>
      <c r="D13" s="46" t="n">
        <v>43336</v>
      </c>
      <c r="E13" s="17" t="n">
        <v>223.9848</v>
      </c>
      <c r="F13" s="17" t="n">
        <v>175.36</v>
      </c>
      <c r="G13" s="17" t="n">
        <v>120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611</v>
      </c>
      <c r="B14" s="16" t="s">
        <v>897</v>
      </c>
      <c r="C14" s="45" t="n">
        <v>43172</v>
      </c>
      <c r="D14" s="46" t="n">
        <v>43173</v>
      </c>
      <c r="E14" s="17" t="n">
        <v>157.5808</v>
      </c>
      <c r="F14" s="17" t="n">
        <v>162.1168</v>
      </c>
      <c r="G14" s="17" t="n">
        <v>600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611</v>
      </c>
      <c r="B15" s="16" t="s">
        <v>897</v>
      </c>
      <c r="C15" s="45" t="n">
        <v>43172</v>
      </c>
      <c r="D15" s="46" t="n">
        <v>43173</v>
      </c>
      <c r="E15" s="17" t="n">
        <v>157.5808</v>
      </c>
      <c r="F15" s="17" t="n">
        <v>162.1168</v>
      </c>
      <c r="G15" s="17" t="n">
        <v>800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611</v>
      </c>
      <c r="B16" s="16" t="s">
        <v>897</v>
      </c>
      <c r="C16" s="45" t="n">
        <v>43172</v>
      </c>
      <c r="D16" s="46" t="n">
        <v>43173</v>
      </c>
      <c r="E16" s="17" t="n">
        <v>157.5808</v>
      </c>
      <c r="F16" s="17" t="n">
        <v>162.0668</v>
      </c>
      <c r="G16" s="17" t="n">
        <v>200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611</v>
      </c>
      <c r="B17" s="16" t="s">
        <v>897</v>
      </c>
      <c r="C17" s="45" t="n">
        <v>43172</v>
      </c>
      <c r="D17" s="46" t="n">
        <v>43234</v>
      </c>
      <c r="E17" s="17" t="n">
        <v>157.5808</v>
      </c>
      <c r="F17" s="17" t="n">
        <v>136.0801</v>
      </c>
      <c r="G17" s="17" t="n">
        <v>100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611</v>
      </c>
      <c r="B18" s="16" t="s">
        <v>897</v>
      </c>
      <c r="C18" s="45" t="n">
        <v>43172</v>
      </c>
      <c r="D18" s="46" t="n">
        <v>43234</v>
      </c>
      <c r="E18" s="17" t="n">
        <v>157.5808</v>
      </c>
      <c r="F18" s="17" t="n">
        <v>136.0801</v>
      </c>
      <c r="G18" s="17" t="n">
        <v>100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46</v>
      </c>
      <c r="B19" s="16" t="s">
        <v>47</v>
      </c>
      <c r="C19" s="45" t="n">
        <v>43181</v>
      </c>
      <c r="D19" s="46" t="n">
        <v>43329</v>
      </c>
      <c r="E19" s="17" t="n">
        <v>3856.97</v>
      </c>
      <c r="F19" s="17" t="n">
        <v>4361.76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46</v>
      </c>
      <c r="B20" s="16" t="s">
        <v>47</v>
      </c>
      <c r="C20" s="45" t="n">
        <v>43217</v>
      </c>
      <c r="D20" s="46" t="n">
        <v>43329</v>
      </c>
      <c r="E20" s="17" t="n">
        <v>4191.15</v>
      </c>
      <c r="F20" s="17" t="n">
        <v>4361.76</v>
      </c>
      <c r="G20" s="17" t="n">
        <v>6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46</v>
      </c>
      <c r="B21" s="16" t="s">
        <v>47</v>
      </c>
      <c r="C21" s="45" t="n">
        <v>43341</v>
      </c>
      <c r="D21" s="46" t="n">
        <v>43514</v>
      </c>
      <c r="E21" s="17" t="n">
        <v>4656.388</v>
      </c>
      <c r="F21" s="17" t="n">
        <v>5429.214</v>
      </c>
      <c r="G21" s="17" t="n">
        <v>5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46</v>
      </c>
      <c r="B22" s="16" t="s">
        <v>47</v>
      </c>
      <c r="C22" s="45" t="n">
        <v>43341</v>
      </c>
      <c r="D22" s="46" t="n">
        <v>43518</v>
      </c>
      <c r="E22" s="17" t="n">
        <v>4656.388</v>
      </c>
      <c r="F22" s="17" t="n">
        <v>5499.175</v>
      </c>
      <c r="G22" s="17" t="n">
        <v>2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46</v>
      </c>
      <c r="B23" s="16" t="s">
        <v>47</v>
      </c>
      <c r="C23" s="45" t="n">
        <v>43341</v>
      </c>
      <c r="D23" s="46" t="n">
        <v>43518</v>
      </c>
      <c r="E23" s="17" t="n">
        <v>4656.388</v>
      </c>
      <c r="F23" s="17" t="n">
        <v>5499.1767</v>
      </c>
      <c r="G23" s="17" t="n">
        <v>3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46</v>
      </c>
      <c r="B24" s="16" t="s">
        <v>47</v>
      </c>
      <c r="C24" s="45" t="n">
        <v>44021</v>
      </c>
      <c r="D24" s="46" t="n">
        <v>44494</v>
      </c>
      <c r="E24" s="17" t="n">
        <v>5098.615</v>
      </c>
      <c r="F24" s="17" t="n">
        <v>7274.5238</v>
      </c>
      <c r="G24" s="17" t="n">
        <v>6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46</v>
      </c>
      <c r="B25" s="16" t="s">
        <v>47</v>
      </c>
      <c r="C25" s="45" t="n">
        <v>44025</v>
      </c>
      <c r="D25" s="46" t="n">
        <v>44494</v>
      </c>
      <c r="E25" s="17" t="n">
        <v>4958.4725</v>
      </c>
      <c r="F25" s="17" t="n">
        <v>7274.5238</v>
      </c>
      <c r="G25" s="17" t="n">
        <v>4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46</v>
      </c>
      <c r="B26" s="16" t="s">
        <v>47</v>
      </c>
      <c r="C26" s="45" t="n">
        <v>44026</v>
      </c>
      <c r="D26" s="46" t="n">
        <v>44494</v>
      </c>
      <c r="E26" s="17" t="n">
        <v>4864.9167</v>
      </c>
      <c r="F26" s="17" t="n">
        <v>7274.5238</v>
      </c>
      <c r="G26" s="17" t="n">
        <v>3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612</v>
      </c>
      <c r="B27" s="16" t="s">
        <v>703</v>
      </c>
      <c r="C27" s="45" t="n">
        <v>43256</v>
      </c>
      <c r="D27" s="46" t="n">
        <v>43299</v>
      </c>
      <c r="E27" s="17" t="n">
        <v>6320.4737</v>
      </c>
      <c r="F27" s="17" t="n">
        <v>6628.5371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612</v>
      </c>
      <c r="B28" s="16" t="s">
        <v>703</v>
      </c>
      <c r="C28" s="45" t="n">
        <v>43286</v>
      </c>
      <c r="D28" s="46" t="n">
        <v>43299</v>
      </c>
      <c r="E28" s="17" t="n">
        <v>6313.8183</v>
      </c>
      <c r="F28" s="17" t="n">
        <v>6628.5371</v>
      </c>
      <c r="G28" s="17" t="n">
        <v>2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612</v>
      </c>
      <c r="B29" s="16" t="s">
        <v>703</v>
      </c>
      <c r="C29" s="45" t="n">
        <v>43286</v>
      </c>
      <c r="D29" s="46" t="n">
        <v>43299</v>
      </c>
      <c r="E29" s="17" t="n">
        <v>6313.8183</v>
      </c>
      <c r="F29" s="17" t="n">
        <v>6628.5371</v>
      </c>
      <c r="G29" s="17" t="n">
        <v>3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612</v>
      </c>
      <c r="B30" s="16" t="s">
        <v>703</v>
      </c>
      <c r="C30" s="45" t="n">
        <v>43432</v>
      </c>
      <c r="D30" s="46" t="n">
        <v>43580</v>
      </c>
      <c r="E30" s="17" t="n">
        <v>7395.9592</v>
      </c>
      <c r="F30" s="17" t="n">
        <v>8217.8116</v>
      </c>
      <c r="G30" s="17" t="n">
        <v>9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612</v>
      </c>
      <c r="B31" s="16" t="s">
        <v>703</v>
      </c>
      <c r="C31" s="45" t="n">
        <v>43507</v>
      </c>
      <c r="D31" s="46" t="n">
        <v>43580</v>
      </c>
      <c r="E31" s="17" t="n">
        <v>6973.9195</v>
      </c>
      <c r="F31" s="17" t="n">
        <v>8217.8116</v>
      </c>
      <c r="G31" s="17" t="n">
        <v>4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81</v>
      </c>
      <c r="B32" s="16" t="s">
        <v>82</v>
      </c>
      <c r="C32" s="45" t="n">
        <v>43258</v>
      </c>
      <c r="D32" s="46" t="n">
        <v>43516</v>
      </c>
      <c r="E32" s="17" t="n">
        <v>172.9287</v>
      </c>
      <c r="F32" s="17" t="n">
        <v>154.8939</v>
      </c>
      <c r="G32" s="17" t="n">
        <v>150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81</v>
      </c>
      <c r="B33" s="16" t="s">
        <v>82</v>
      </c>
      <c r="C33" s="45" t="n">
        <v>43293</v>
      </c>
      <c r="D33" s="46" t="n">
        <v>43516</v>
      </c>
      <c r="E33" s="17" t="n">
        <v>154.94</v>
      </c>
      <c r="F33" s="17" t="n">
        <v>154.8939</v>
      </c>
      <c r="G33" s="17" t="n">
        <v>10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81</v>
      </c>
      <c r="B34" s="16" t="s">
        <v>82</v>
      </c>
      <c r="C34" s="45" t="n">
        <v>43305</v>
      </c>
      <c r="D34" s="46" t="n">
        <v>43516</v>
      </c>
      <c r="E34" s="17" t="n">
        <v>162.6488</v>
      </c>
      <c r="F34" s="17" t="n">
        <v>154.8939</v>
      </c>
      <c r="G34" s="17" t="n">
        <v>40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81</v>
      </c>
      <c r="B35" s="16" t="s">
        <v>82</v>
      </c>
      <c r="C35" s="45" t="n">
        <v>43305</v>
      </c>
      <c r="D35" s="46" t="n">
        <v>44054</v>
      </c>
      <c r="E35" s="17" t="n">
        <v>162.6488</v>
      </c>
      <c r="F35" s="17" t="n">
        <v>158.205</v>
      </c>
      <c r="G35" s="17" t="n">
        <v>160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81</v>
      </c>
      <c r="B36" s="16" t="s">
        <v>82</v>
      </c>
      <c r="C36" s="45" t="n">
        <v>43577</v>
      </c>
      <c r="D36" s="46" t="n">
        <v>44102</v>
      </c>
      <c r="E36" s="17" t="n">
        <v>174.6896</v>
      </c>
      <c r="F36" s="17" t="n">
        <v>171.2372</v>
      </c>
      <c r="G36" s="17" t="n">
        <v>180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81</v>
      </c>
      <c r="B37" s="16" t="s">
        <v>82</v>
      </c>
      <c r="C37" s="45" t="n">
        <v>43607</v>
      </c>
      <c r="D37" s="46" t="n">
        <v>44102</v>
      </c>
      <c r="E37" s="17" t="n">
        <v>163.1437</v>
      </c>
      <c r="F37" s="17" t="n">
        <v>171.2372</v>
      </c>
      <c r="G37" s="17" t="n">
        <v>120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81</v>
      </c>
      <c r="B38" s="16" t="s">
        <v>82</v>
      </c>
      <c r="C38" s="45" t="n">
        <v>43607</v>
      </c>
      <c r="D38" s="46" t="n">
        <v>44126</v>
      </c>
      <c r="E38" s="17" t="n">
        <v>163.1437</v>
      </c>
      <c r="F38" s="17" t="n">
        <v>179.752</v>
      </c>
      <c r="G38" s="17" t="n">
        <v>40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81</v>
      </c>
      <c r="B39" s="16" t="s">
        <v>82</v>
      </c>
      <c r="C39" s="45" t="n">
        <v>43607</v>
      </c>
      <c r="D39" s="46" t="n">
        <v>44148</v>
      </c>
      <c r="E39" s="17" t="n">
        <v>163.1437</v>
      </c>
      <c r="F39" s="17" t="n">
        <v>198.1011</v>
      </c>
      <c r="G39" s="17" t="n">
        <v>30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81</v>
      </c>
      <c r="B40" s="16" t="s">
        <v>82</v>
      </c>
      <c r="C40" s="45" t="n">
        <v>43661</v>
      </c>
      <c r="D40" s="46" t="n">
        <v>44148</v>
      </c>
      <c r="E40" s="17" t="n">
        <v>153.5788</v>
      </c>
      <c r="F40" s="17" t="n">
        <v>198.1011</v>
      </c>
      <c r="G40" s="17" t="n">
        <v>70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81</v>
      </c>
      <c r="B41" s="16" t="s">
        <v>82</v>
      </c>
      <c r="C41" s="45" t="n">
        <v>43661</v>
      </c>
      <c r="D41" s="46" t="n">
        <v>44175</v>
      </c>
      <c r="E41" s="17" t="n">
        <v>153.5788</v>
      </c>
      <c r="F41" s="17" t="n">
        <v>200.4597</v>
      </c>
      <c r="G41" s="17" t="n">
        <v>100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81</v>
      </c>
      <c r="B42" s="16" t="s">
        <v>82</v>
      </c>
      <c r="C42" s="45" t="n">
        <v>43661</v>
      </c>
      <c r="D42" s="46" t="n">
        <v>44179</v>
      </c>
      <c r="E42" s="17" t="n">
        <v>153.5788</v>
      </c>
      <c r="F42" s="17" t="n">
        <v>210.0995</v>
      </c>
      <c r="G42" s="17" t="n">
        <v>20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81</v>
      </c>
      <c r="B43" s="16" t="s">
        <v>82</v>
      </c>
      <c r="C43" s="45" t="n">
        <v>43661</v>
      </c>
      <c r="D43" s="46" t="n">
        <v>44179</v>
      </c>
      <c r="E43" s="17" t="n">
        <v>153.5788</v>
      </c>
      <c r="F43" s="17" t="n">
        <v>210.0997</v>
      </c>
      <c r="G43" s="17" t="n">
        <v>30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613</v>
      </c>
      <c r="B44" s="16" t="s">
        <v>705</v>
      </c>
      <c r="C44" s="45" t="n">
        <v>43286</v>
      </c>
      <c r="D44" s="46" t="n">
        <v>43565</v>
      </c>
      <c r="E44" s="17" t="n">
        <v>3329.3073</v>
      </c>
      <c r="F44" s="17" t="n">
        <v>3823.9394</v>
      </c>
      <c r="G44" s="17" t="n">
        <v>3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613</v>
      </c>
      <c r="B45" s="16" t="s">
        <v>705</v>
      </c>
      <c r="C45" s="45" t="n">
        <v>43286</v>
      </c>
      <c r="D45" s="46" t="n">
        <v>43565</v>
      </c>
      <c r="E45" s="17" t="n">
        <v>3328.675</v>
      </c>
      <c r="F45" s="17" t="n">
        <v>3823.9394</v>
      </c>
      <c r="G45" s="17" t="n">
        <v>3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613</v>
      </c>
      <c r="B46" s="16" t="s">
        <v>705</v>
      </c>
      <c r="C46" s="45" t="n">
        <v>43299</v>
      </c>
      <c r="D46" s="46" t="n">
        <v>43565</v>
      </c>
      <c r="E46" s="17" t="n">
        <v>3374.3104</v>
      </c>
      <c r="F46" s="17" t="n">
        <v>3823.9394</v>
      </c>
      <c r="G46" s="17" t="n">
        <v>4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613</v>
      </c>
      <c r="B47" s="16" t="s">
        <v>705</v>
      </c>
      <c r="C47" s="45" t="n">
        <v>43507</v>
      </c>
      <c r="D47" s="46" t="n">
        <v>43565</v>
      </c>
      <c r="E47" s="17" t="n">
        <v>3283.9818</v>
      </c>
      <c r="F47" s="17" t="n">
        <v>3823.9394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614</v>
      </c>
      <c r="B48" s="16" t="s">
        <v>706</v>
      </c>
      <c r="C48" s="45" t="n">
        <v>43286</v>
      </c>
      <c r="D48" s="46" t="n">
        <v>43312</v>
      </c>
      <c r="E48" s="17" t="n">
        <v>11708.7418</v>
      </c>
      <c r="F48" s="17" t="n">
        <v>12238.4307</v>
      </c>
      <c r="G48" s="17" t="n">
        <v>3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614</v>
      </c>
      <c r="B49" s="16" t="s">
        <v>706</v>
      </c>
      <c r="C49" s="45" t="n">
        <v>43565</v>
      </c>
      <c r="D49" s="46" t="n">
        <v>43677</v>
      </c>
      <c r="E49" s="17" t="n">
        <v>12948.1946</v>
      </c>
      <c r="F49" s="17" t="n">
        <v>13901.5718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614</v>
      </c>
      <c r="B50" s="16" t="s">
        <v>706</v>
      </c>
      <c r="C50" s="45" t="n">
        <v>43565</v>
      </c>
      <c r="D50" s="46" t="n">
        <v>43677</v>
      </c>
      <c r="E50" s="17" t="n">
        <v>12948.1946</v>
      </c>
      <c r="F50" s="17" t="n">
        <v>13901.5718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614</v>
      </c>
      <c r="B51" s="16" t="s">
        <v>706</v>
      </c>
      <c r="C51" s="45" t="n">
        <v>43565</v>
      </c>
      <c r="D51" s="46" t="n">
        <v>43677</v>
      </c>
      <c r="E51" s="17" t="n">
        <v>12948.1946</v>
      </c>
      <c r="F51" s="17" t="n">
        <v>13901.5718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614</v>
      </c>
      <c r="B52" s="16" t="s">
        <v>706</v>
      </c>
      <c r="C52" s="45" t="n">
        <v>43606</v>
      </c>
      <c r="D52" s="46" t="n">
        <v>43677</v>
      </c>
      <c r="E52" s="17" t="n">
        <v>12110.3518</v>
      </c>
      <c r="F52" s="17" t="n">
        <v>13901.5718</v>
      </c>
      <c r="G52" s="17" t="n">
        <v>2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707</v>
      </c>
      <c r="B53" s="16" t="s">
        <v>853</v>
      </c>
      <c r="C53" s="45" t="n">
        <v>43286</v>
      </c>
      <c r="D53" s="46" t="n">
        <v>43299</v>
      </c>
      <c r="E53" s="17" t="n">
        <v>63.1225</v>
      </c>
      <c r="F53" s="17" t="n">
        <v>63.01</v>
      </c>
      <c r="G53" s="17" t="n">
        <v>4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707</v>
      </c>
      <c r="B54" s="16" t="s">
        <v>853</v>
      </c>
      <c r="C54" s="45" t="n">
        <v>43474</v>
      </c>
      <c r="D54" s="46" t="n">
        <v>43507</v>
      </c>
      <c r="E54" s="17" t="n">
        <v>67.0726</v>
      </c>
      <c r="F54" s="17" t="n">
        <v>66.04</v>
      </c>
      <c r="G54" s="17" t="n">
        <v>46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707</v>
      </c>
      <c r="B55" s="16" t="s">
        <v>853</v>
      </c>
      <c r="C55" s="45" t="n">
        <v>43495</v>
      </c>
      <c r="D55" s="46" t="n">
        <v>43507</v>
      </c>
      <c r="E55" s="17" t="n">
        <v>66.06</v>
      </c>
      <c r="F55" s="17" t="n">
        <v>66.04</v>
      </c>
      <c r="G55" s="17" t="n">
        <v>2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707</v>
      </c>
      <c r="B56" s="16" t="s">
        <v>853</v>
      </c>
      <c r="C56" s="45" t="n">
        <v>43507</v>
      </c>
      <c r="D56" s="46" t="n">
        <v>44411</v>
      </c>
      <c r="E56" s="17" t="n">
        <v>66.04</v>
      </c>
      <c r="F56" s="17" t="n">
        <v>72.8011</v>
      </c>
      <c r="G56" s="17" t="n">
        <v>452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707</v>
      </c>
      <c r="B57" s="16" t="s">
        <v>853</v>
      </c>
      <c r="C57" s="45" t="n">
        <v>43887</v>
      </c>
      <c r="D57" s="46" t="n">
        <v>44411</v>
      </c>
      <c r="E57" s="17" t="n">
        <v>65.5403</v>
      </c>
      <c r="F57" s="17" t="n">
        <v>72.8011</v>
      </c>
      <c r="G57" s="17" t="n">
        <v>1052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707</v>
      </c>
      <c r="B58" s="16" t="s">
        <v>853</v>
      </c>
      <c r="C58" s="45" t="n">
        <v>43887</v>
      </c>
      <c r="D58" s="46" t="n">
        <v>44411</v>
      </c>
      <c r="E58" s="17" t="n">
        <v>65.5403</v>
      </c>
      <c r="F58" s="17" t="n">
        <v>72.8085</v>
      </c>
      <c r="G58" s="17" t="n">
        <v>46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707</v>
      </c>
      <c r="B59" s="16" t="s">
        <v>853</v>
      </c>
      <c r="C59" s="45" t="n">
        <v>43887</v>
      </c>
      <c r="D59" s="46" t="n">
        <v>44488</v>
      </c>
      <c r="E59" s="17" t="n">
        <v>65.5403</v>
      </c>
      <c r="F59" s="17" t="n">
        <v>70.8346</v>
      </c>
      <c r="G59" s="17" t="n">
        <v>1130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707</v>
      </c>
      <c r="B60" s="16" t="s">
        <v>853</v>
      </c>
      <c r="C60" s="45" t="n">
        <v>43887</v>
      </c>
      <c r="D60" s="46" t="n">
        <v>44489</v>
      </c>
      <c r="E60" s="17" t="n">
        <v>65.5403</v>
      </c>
      <c r="F60" s="17" t="n">
        <v>70.8875</v>
      </c>
      <c r="G60" s="17" t="n">
        <v>72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707</v>
      </c>
      <c r="B61" s="16" t="s">
        <v>853</v>
      </c>
      <c r="C61" s="45" t="n">
        <v>43887</v>
      </c>
      <c r="D61" s="46" t="n">
        <v>44489</v>
      </c>
      <c r="E61" s="17" t="n">
        <v>65.4964</v>
      </c>
      <c r="F61" s="17" t="n">
        <v>70.8875</v>
      </c>
      <c r="G61" s="17" t="n">
        <v>100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707</v>
      </c>
      <c r="B62" s="16" t="s">
        <v>853</v>
      </c>
      <c r="C62" s="45" t="n">
        <v>43927</v>
      </c>
      <c r="D62" s="46" t="n">
        <v>44489</v>
      </c>
      <c r="E62" s="17" t="n">
        <v>76.063</v>
      </c>
      <c r="F62" s="17" t="n">
        <v>70.8875</v>
      </c>
      <c r="G62" s="17" t="n">
        <v>686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707</v>
      </c>
      <c r="B63" s="16" t="s">
        <v>853</v>
      </c>
      <c r="C63" s="45" t="n">
        <v>43927</v>
      </c>
      <c r="D63" s="46" t="n">
        <v>44496</v>
      </c>
      <c r="E63" s="17" t="n">
        <v>76.063</v>
      </c>
      <c r="F63" s="17" t="n">
        <v>70.4673</v>
      </c>
      <c r="G63" s="17" t="n">
        <v>155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707</v>
      </c>
      <c r="B64" s="16" t="s">
        <v>853</v>
      </c>
      <c r="C64" s="45" t="n">
        <v>43927</v>
      </c>
      <c r="D64" s="46" t="n">
        <v>44496</v>
      </c>
      <c r="E64" s="17" t="n">
        <v>76.1355</v>
      </c>
      <c r="F64" s="17" t="n">
        <v>70.4673</v>
      </c>
      <c r="G64" s="17" t="n">
        <v>845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707</v>
      </c>
      <c r="B65" s="16" t="s">
        <v>853</v>
      </c>
      <c r="C65" s="45" t="n">
        <v>43927</v>
      </c>
      <c r="D65" s="46" t="n">
        <v>44496</v>
      </c>
      <c r="E65" s="17" t="n">
        <v>76.1355</v>
      </c>
      <c r="F65" s="17" t="n">
        <v>70.4548</v>
      </c>
      <c r="G65" s="17" t="n">
        <v>206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707</v>
      </c>
      <c r="B66" s="16" t="s">
        <v>853</v>
      </c>
      <c r="C66" s="45" t="n">
        <v>43945</v>
      </c>
      <c r="D66" s="46" t="n">
        <v>44496</v>
      </c>
      <c r="E66" s="17" t="n">
        <v>74.4847</v>
      </c>
      <c r="F66" s="17" t="n">
        <v>70.4548</v>
      </c>
      <c r="G66" s="17" t="n">
        <v>294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615</v>
      </c>
      <c r="B67" s="16" t="s">
        <v>714</v>
      </c>
      <c r="C67" s="45" t="n">
        <v>43329</v>
      </c>
      <c r="D67" s="46" t="n">
        <v>43423</v>
      </c>
      <c r="E67" s="17" t="n">
        <v>9042.9095</v>
      </c>
      <c r="F67" s="17" t="n">
        <v>9731.0597</v>
      </c>
      <c r="G67" s="17" t="n">
        <v>7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615</v>
      </c>
      <c r="B68" s="16" t="s">
        <v>714</v>
      </c>
      <c r="C68" s="45" t="n">
        <v>43474</v>
      </c>
      <c r="D68" s="46" t="n">
        <v>43642</v>
      </c>
      <c r="E68" s="17" t="n">
        <v>9091.0964</v>
      </c>
      <c r="F68" s="17" t="n">
        <v>8990.1678</v>
      </c>
      <c r="G68" s="17" t="n">
        <v>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615</v>
      </c>
      <c r="B69" s="16" t="s">
        <v>714</v>
      </c>
      <c r="C69" s="45" t="n">
        <v>43474</v>
      </c>
      <c r="D69" s="46" t="n">
        <v>43642</v>
      </c>
      <c r="E69" s="17" t="n">
        <v>9091.0964</v>
      </c>
      <c r="F69" s="17" t="n">
        <v>8990.1678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615</v>
      </c>
      <c r="B70" s="16" t="s">
        <v>714</v>
      </c>
      <c r="C70" s="45" t="n">
        <v>43474</v>
      </c>
      <c r="D70" s="46" t="n">
        <v>43642</v>
      </c>
      <c r="E70" s="17" t="n">
        <v>9091.0964</v>
      </c>
      <c r="F70" s="17" t="n">
        <v>8989.8552</v>
      </c>
      <c r="G70" s="17" t="n">
        <v>2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616</v>
      </c>
      <c r="B71" s="16" t="s">
        <v>867</v>
      </c>
      <c r="C71" s="45" t="n">
        <v>43410</v>
      </c>
      <c r="D71" s="46" t="n">
        <v>43966</v>
      </c>
      <c r="E71" s="17" t="n">
        <v>1893.47</v>
      </c>
      <c r="F71" s="17" t="n">
        <v>1457.2522</v>
      </c>
      <c r="G71" s="17" t="n">
        <v>10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616</v>
      </c>
      <c r="B72" s="16" t="s">
        <v>867</v>
      </c>
      <c r="C72" s="45" t="n">
        <v>43410</v>
      </c>
      <c r="D72" s="46" t="n">
        <v>43966</v>
      </c>
      <c r="E72" s="17" t="n">
        <v>1892.9706</v>
      </c>
      <c r="F72" s="17" t="n">
        <v>1457.2522</v>
      </c>
      <c r="G72" s="17" t="n">
        <v>27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616</v>
      </c>
      <c r="B73" s="16" t="s">
        <v>867</v>
      </c>
      <c r="C73" s="45" t="n">
        <v>43410</v>
      </c>
      <c r="D73" s="46" t="n">
        <v>43966</v>
      </c>
      <c r="E73" s="17" t="n">
        <v>1892.9706</v>
      </c>
      <c r="F73" s="17" t="n">
        <v>1459.751</v>
      </c>
      <c r="G73" s="17" t="n">
        <v>20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616</v>
      </c>
      <c r="B74" s="16" t="s">
        <v>867</v>
      </c>
      <c r="C74" s="45" t="n">
        <v>43410</v>
      </c>
      <c r="D74" s="46" t="n">
        <v>44151</v>
      </c>
      <c r="E74" s="17" t="n">
        <v>1892.9706</v>
      </c>
      <c r="F74" s="17" t="n">
        <v>1255.25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616</v>
      </c>
      <c r="B75" s="16" t="s">
        <v>867</v>
      </c>
      <c r="C75" s="45" t="n">
        <v>43410</v>
      </c>
      <c r="D75" s="46" t="n">
        <v>44151</v>
      </c>
      <c r="E75" s="17" t="n">
        <v>1892.9706</v>
      </c>
      <c r="F75" s="17" t="n">
        <v>1255.2463</v>
      </c>
      <c r="G75" s="17" t="n">
        <v>2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616</v>
      </c>
      <c r="B76" s="16" t="s">
        <v>867</v>
      </c>
      <c r="C76" s="45" t="n">
        <v>43930</v>
      </c>
      <c r="D76" s="46" t="n">
        <v>44151</v>
      </c>
      <c r="E76" s="17" t="n">
        <v>1407.7217</v>
      </c>
      <c r="F76" s="17" t="n">
        <v>1255.2463</v>
      </c>
      <c r="G76" s="17" t="n">
        <v>12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616</v>
      </c>
      <c r="B77" s="16" t="s">
        <v>867</v>
      </c>
      <c r="C77" s="45" t="n">
        <v>43930</v>
      </c>
      <c r="D77" s="46" t="n">
        <v>44151</v>
      </c>
      <c r="E77" s="17" t="n">
        <v>1407.2211</v>
      </c>
      <c r="F77" s="17" t="n">
        <v>1255.2463</v>
      </c>
      <c r="G77" s="17" t="n">
        <v>21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616</v>
      </c>
      <c r="B78" s="16" t="s">
        <v>867</v>
      </c>
      <c r="C78" s="45" t="n">
        <v>43930</v>
      </c>
      <c r="D78" s="46" t="n">
        <v>44151</v>
      </c>
      <c r="E78" s="17" t="n">
        <v>1407.2211</v>
      </c>
      <c r="F78" s="17" t="n">
        <v>1254.7475</v>
      </c>
      <c r="G78" s="17" t="n">
        <v>4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616</v>
      </c>
      <c r="B79" s="16" t="s">
        <v>867</v>
      </c>
      <c r="C79" s="45" t="n">
        <v>43930</v>
      </c>
      <c r="D79" s="46" t="n">
        <v>44180</v>
      </c>
      <c r="E79" s="17" t="n">
        <v>1407.2211</v>
      </c>
      <c r="F79" s="17" t="n">
        <v>1214.42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616</v>
      </c>
      <c r="B80" s="16" t="s">
        <v>867</v>
      </c>
      <c r="C80" s="45" t="n">
        <v>43930</v>
      </c>
      <c r="D80" s="46" t="n">
        <v>44180</v>
      </c>
      <c r="E80" s="17" t="n">
        <v>1407.2211</v>
      </c>
      <c r="F80" s="17" t="n">
        <v>1213.92</v>
      </c>
      <c r="G80" s="17" t="n">
        <v>2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616</v>
      </c>
      <c r="B81" s="16" t="s">
        <v>867</v>
      </c>
      <c r="C81" s="45" t="n">
        <v>43945</v>
      </c>
      <c r="D81" s="46" t="n">
        <v>44180</v>
      </c>
      <c r="E81" s="17" t="n">
        <v>1374.7052</v>
      </c>
      <c r="F81" s="17" t="n">
        <v>1213.92</v>
      </c>
      <c r="G81" s="17" t="n">
        <v>21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616</v>
      </c>
      <c r="B82" s="16" t="s">
        <v>867</v>
      </c>
      <c r="C82" s="45" t="n">
        <v>43945</v>
      </c>
      <c r="D82" s="46" t="n">
        <v>44180</v>
      </c>
      <c r="E82" s="17" t="n">
        <v>1374.7044</v>
      </c>
      <c r="F82" s="17" t="n">
        <v>1213.92</v>
      </c>
      <c r="G82" s="17" t="n">
        <v>12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616</v>
      </c>
      <c r="B83" s="16" t="s">
        <v>867</v>
      </c>
      <c r="C83" s="45" t="n">
        <v>43945</v>
      </c>
      <c r="D83" s="46" t="n">
        <v>44180</v>
      </c>
      <c r="E83" s="17" t="n">
        <v>1374.7044</v>
      </c>
      <c r="F83" s="17" t="n">
        <v>1213.9196</v>
      </c>
      <c r="G83" s="17" t="n">
        <v>4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616</v>
      </c>
      <c r="B84" s="16" t="s">
        <v>867</v>
      </c>
      <c r="C84" s="45" t="n">
        <v>44015</v>
      </c>
      <c r="D84" s="46" t="n">
        <v>44180</v>
      </c>
      <c r="E84" s="17" t="n">
        <v>1384.21</v>
      </c>
      <c r="F84" s="17" t="n">
        <v>1213.9196</v>
      </c>
      <c r="G84" s="17" t="n">
        <v>6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616</v>
      </c>
      <c r="B85" s="16" t="s">
        <v>867</v>
      </c>
      <c r="C85" s="45" t="n">
        <v>44015</v>
      </c>
      <c r="D85" s="46" t="n">
        <v>44180</v>
      </c>
      <c r="E85" s="17" t="n">
        <v>1383.71</v>
      </c>
      <c r="F85" s="17" t="n">
        <v>1213.9196</v>
      </c>
      <c r="G85" s="17" t="n">
        <v>4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616</v>
      </c>
      <c r="B86" s="16" t="s">
        <v>867</v>
      </c>
      <c r="C86" s="45" t="n">
        <v>44020</v>
      </c>
      <c r="D86" s="46" t="n">
        <v>44180</v>
      </c>
      <c r="E86" s="17" t="n">
        <v>1349.692</v>
      </c>
      <c r="F86" s="17" t="n">
        <v>1213.9196</v>
      </c>
      <c r="G86" s="17" t="n">
        <v>10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616</v>
      </c>
      <c r="B87" s="16" t="s">
        <v>867</v>
      </c>
      <c r="C87" s="45" t="n">
        <v>44020</v>
      </c>
      <c r="D87" s="46" t="n">
        <v>44180</v>
      </c>
      <c r="E87" s="17" t="n">
        <v>1349.692</v>
      </c>
      <c r="F87" s="17" t="n">
        <v>1214.4192</v>
      </c>
      <c r="G87" s="17" t="n">
        <v>12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616</v>
      </c>
      <c r="B88" s="16" t="s">
        <v>867</v>
      </c>
      <c r="C88" s="45" t="n">
        <v>44020</v>
      </c>
      <c r="D88" s="46" t="n">
        <v>44180</v>
      </c>
      <c r="E88" s="17" t="n">
        <v>1349.692</v>
      </c>
      <c r="F88" s="17" t="n">
        <v>1213.92</v>
      </c>
      <c r="G88" s="17" t="n">
        <v>8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79</v>
      </c>
      <c r="B89" s="16" t="s">
        <v>80</v>
      </c>
      <c r="C89" s="45" t="n">
        <v>43410</v>
      </c>
      <c r="D89" s="46" t="n">
        <v>43951</v>
      </c>
      <c r="E89" s="17" t="n">
        <v>3693.3933</v>
      </c>
      <c r="F89" s="17" t="n">
        <v>3489.7085</v>
      </c>
      <c r="G89" s="17" t="n">
        <v>15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79</v>
      </c>
      <c r="B90" s="16" t="s">
        <v>80</v>
      </c>
      <c r="C90" s="45" t="n">
        <v>43577</v>
      </c>
      <c r="D90" s="46" t="n">
        <v>43951</v>
      </c>
      <c r="E90" s="17" t="n">
        <v>3603.348</v>
      </c>
      <c r="F90" s="17" t="n">
        <v>3489.7085</v>
      </c>
      <c r="G90" s="17" t="n">
        <v>5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79</v>
      </c>
      <c r="B91" s="16" t="s">
        <v>80</v>
      </c>
      <c r="C91" s="45" t="n">
        <v>43577</v>
      </c>
      <c r="D91" s="46" t="n">
        <v>43951</v>
      </c>
      <c r="E91" s="17" t="n">
        <v>3603.348</v>
      </c>
      <c r="F91" s="17" t="n">
        <v>3668.62</v>
      </c>
      <c r="G91" s="17" t="n">
        <v>4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79</v>
      </c>
      <c r="B92" s="16" t="s">
        <v>80</v>
      </c>
      <c r="C92" s="45" t="n">
        <v>43577</v>
      </c>
      <c r="D92" s="46" t="n">
        <v>44032</v>
      </c>
      <c r="E92" s="17" t="n">
        <v>3603.348</v>
      </c>
      <c r="F92" s="17" t="n">
        <v>4470.815</v>
      </c>
      <c r="G92" s="17" t="n">
        <v>4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79</v>
      </c>
      <c r="B93" s="16" t="s">
        <v>80</v>
      </c>
      <c r="C93" s="45" t="n">
        <v>43577</v>
      </c>
      <c r="D93" s="46" t="n">
        <v>44032</v>
      </c>
      <c r="E93" s="17" t="n">
        <v>3603.348</v>
      </c>
      <c r="F93" s="17" t="n">
        <v>4471.32</v>
      </c>
      <c r="G93" s="17" t="n">
        <v>2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79</v>
      </c>
      <c r="B94" s="16" t="s">
        <v>80</v>
      </c>
      <c r="C94" s="45" t="n">
        <v>43903</v>
      </c>
      <c r="D94" s="46" t="n">
        <v>44125</v>
      </c>
      <c r="E94" s="17" t="n">
        <v>2464.7633</v>
      </c>
      <c r="F94" s="17" t="n">
        <v>4889.0667</v>
      </c>
      <c r="G94" s="17" t="n">
        <v>3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79</v>
      </c>
      <c r="B95" s="16" t="s">
        <v>80</v>
      </c>
      <c r="C95" s="45" t="n">
        <v>43903</v>
      </c>
      <c r="D95" s="46" t="n">
        <v>44175</v>
      </c>
      <c r="E95" s="17" t="n">
        <v>2464.7633</v>
      </c>
      <c r="F95" s="17" t="n">
        <v>5359.28</v>
      </c>
      <c r="G95" s="17" t="n">
        <v>1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79</v>
      </c>
      <c r="B96" s="16" t="s">
        <v>80</v>
      </c>
      <c r="C96" s="45" t="n">
        <v>43903</v>
      </c>
      <c r="D96" s="46" t="n">
        <v>44175</v>
      </c>
      <c r="E96" s="17" t="n">
        <v>2464.7633</v>
      </c>
      <c r="F96" s="17" t="n">
        <v>5359.28</v>
      </c>
      <c r="G96" s="17" t="n">
        <v>1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91</v>
      </c>
      <c r="B97" s="16" t="s">
        <v>92</v>
      </c>
      <c r="C97" s="45" t="n">
        <v>43410</v>
      </c>
      <c r="D97" s="46" t="n">
        <v>43514</v>
      </c>
      <c r="E97" s="17" t="n">
        <v>8.1822</v>
      </c>
      <c r="F97" s="17" t="n">
        <v>9.775</v>
      </c>
      <c r="G97" s="17" t="n">
        <v>200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91</v>
      </c>
      <c r="B98" s="16" t="s">
        <v>92</v>
      </c>
      <c r="C98" s="45" t="n">
        <v>43410</v>
      </c>
      <c r="D98" s="46" t="n">
        <v>43514</v>
      </c>
      <c r="E98" s="17" t="n">
        <v>8.1862</v>
      </c>
      <c r="F98" s="17" t="n">
        <v>9.775</v>
      </c>
      <c r="G98" s="17" t="n">
        <v>3800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91</v>
      </c>
      <c r="B99" s="16" t="s">
        <v>92</v>
      </c>
      <c r="C99" s="45" t="n">
        <v>43410</v>
      </c>
      <c r="D99" s="46" t="n">
        <v>43514</v>
      </c>
      <c r="E99" s="17" t="n">
        <v>8.1862</v>
      </c>
      <c r="F99" s="17" t="n">
        <v>9.776</v>
      </c>
      <c r="G99" s="17" t="n">
        <v>200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91</v>
      </c>
      <c r="B100" s="16" t="s">
        <v>92</v>
      </c>
      <c r="C100" s="45" t="n">
        <v>43410</v>
      </c>
      <c r="D100" s="46" t="n">
        <v>43514</v>
      </c>
      <c r="E100" s="17" t="n">
        <v>8.1872</v>
      </c>
      <c r="F100" s="17" t="n">
        <v>9.776</v>
      </c>
      <c r="G100" s="17" t="n">
        <v>800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91</v>
      </c>
      <c r="B101" s="16" t="s">
        <v>92</v>
      </c>
      <c r="C101" s="45" t="n">
        <v>43410</v>
      </c>
      <c r="D101" s="46" t="n">
        <v>43514</v>
      </c>
      <c r="E101" s="17" t="n">
        <v>8.1872</v>
      </c>
      <c r="F101" s="17" t="n">
        <v>9.776</v>
      </c>
      <c r="G101" s="17" t="n">
        <v>1000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91</v>
      </c>
      <c r="B102" s="16" t="s">
        <v>92</v>
      </c>
      <c r="C102" s="45" t="n">
        <v>43906</v>
      </c>
      <c r="D102" s="46" t="n">
        <v>43951</v>
      </c>
      <c r="E102" s="17" t="n">
        <v>10.9886</v>
      </c>
      <c r="F102" s="17" t="n">
        <v>14.2987</v>
      </c>
      <c r="G102" s="17" t="n">
        <v>2000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91</v>
      </c>
      <c r="B103" s="16" t="s">
        <v>92</v>
      </c>
      <c r="C103" s="45" t="n">
        <v>43906</v>
      </c>
      <c r="D103" s="46" t="n">
        <v>44021</v>
      </c>
      <c r="E103" s="17" t="n">
        <v>10.9886</v>
      </c>
      <c r="F103" s="17" t="n">
        <v>18.2656</v>
      </c>
      <c r="G103" s="17" t="n">
        <v>300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91</v>
      </c>
      <c r="B104" s="16" t="s">
        <v>92</v>
      </c>
      <c r="C104" s="45" t="n">
        <v>43906</v>
      </c>
      <c r="D104" s="46" t="n">
        <v>44021</v>
      </c>
      <c r="E104" s="17" t="n">
        <v>10.9886</v>
      </c>
      <c r="F104" s="17" t="n">
        <v>18.2656</v>
      </c>
      <c r="G104" s="17" t="n">
        <v>1600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91</v>
      </c>
      <c r="B105" s="16" t="s">
        <v>92</v>
      </c>
      <c r="C105" s="45" t="n">
        <v>43906</v>
      </c>
      <c r="D105" s="46" t="n">
        <v>44021</v>
      </c>
      <c r="E105" s="17" t="n">
        <v>10.9886</v>
      </c>
      <c r="F105" s="17" t="n">
        <v>18.2656</v>
      </c>
      <c r="G105" s="17" t="n">
        <v>1600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91</v>
      </c>
      <c r="B106" s="16" t="s">
        <v>92</v>
      </c>
      <c r="C106" s="45" t="n">
        <v>43906</v>
      </c>
      <c r="D106" s="46" t="n">
        <v>44033</v>
      </c>
      <c r="E106" s="17" t="n">
        <v>10.9886</v>
      </c>
      <c r="F106" s="17" t="n">
        <v>19.3684</v>
      </c>
      <c r="G106" s="17" t="n">
        <v>1500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91</v>
      </c>
      <c r="B107" s="16" t="s">
        <v>92</v>
      </c>
      <c r="C107" s="45" t="n">
        <v>43906</v>
      </c>
      <c r="D107" s="46" t="n">
        <v>44125</v>
      </c>
      <c r="E107" s="17" t="n">
        <v>10.9886</v>
      </c>
      <c r="F107" s="17" t="n">
        <v>25.2208</v>
      </c>
      <c r="G107" s="17" t="n">
        <v>500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91</v>
      </c>
      <c r="B108" s="16" t="s">
        <v>92</v>
      </c>
      <c r="C108" s="45" t="n">
        <v>43906</v>
      </c>
      <c r="D108" s="46" t="n">
        <v>44144</v>
      </c>
      <c r="E108" s="17" t="n">
        <v>10.9886</v>
      </c>
      <c r="F108" s="17" t="n">
        <v>27.6854</v>
      </c>
      <c r="G108" s="17" t="n">
        <v>500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91</v>
      </c>
      <c r="B109" s="16" t="s">
        <v>92</v>
      </c>
      <c r="C109" s="45" t="n">
        <v>43906</v>
      </c>
      <c r="D109" s="46" t="n">
        <v>44147</v>
      </c>
      <c r="E109" s="17" t="n">
        <v>10.9886</v>
      </c>
      <c r="F109" s="17" t="n">
        <v>30.059</v>
      </c>
      <c r="G109" s="17" t="n">
        <v>100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91</v>
      </c>
      <c r="B110" s="16" t="s">
        <v>92</v>
      </c>
      <c r="C110" s="45" t="n">
        <v>43906</v>
      </c>
      <c r="D110" s="46" t="n">
        <v>44147</v>
      </c>
      <c r="E110" s="17" t="n">
        <v>10.9886</v>
      </c>
      <c r="F110" s="17" t="n">
        <v>30.055</v>
      </c>
      <c r="G110" s="17" t="n">
        <v>400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91</v>
      </c>
      <c r="B111" s="16" t="s">
        <v>92</v>
      </c>
      <c r="C111" s="45" t="n">
        <v>43906</v>
      </c>
      <c r="D111" s="46" t="n">
        <v>44148</v>
      </c>
      <c r="E111" s="17" t="n">
        <v>10.9886</v>
      </c>
      <c r="F111" s="17" t="n">
        <v>33.265</v>
      </c>
      <c r="G111" s="17" t="n">
        <v>500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91</v>
      </c>
      <c r="B112" s="16" t="s">
        <v>92</v>
      </c>
      <c r="C112" s="45" t="n">
        <v>43945</v>
      </c>
      <c r="D112" s="46" t="n">
        <v>44158</v>
      </c>
      <c r="E112" s="17" t="n">
        <v>13.7781</v>
      </c>
      <c r="F112" s="17" t="n">
        <v>34.1835</v>
      </c>
      <c r="G112" s="17" t="n">
        <v>500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91</v>
      </c>
      <c r="B113" s="16" t="s">
        <v>92</v>
      </c>
      <c r="C113" s="45" t="n">
        <v>43945</v>
      </c>
      <c r="D113" s="46" t="n">
        <v>44159</v>
      </c>
      <c r="E113" s="17" t="n">
        <v>13.7781</v>
      </c>
      <c r="F113" s="17" t="n">
        <v>33.1311</v>
      </c>
      <c r="G113" s="17" t="n">
        <v>1400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91</v>
      </c>
      <c r="B114" s="16" t="s">
        <v>92</v>
      </c>
      <c r="C114" s="45" t="n">
        <v>43945</v>
      </c>
      <c r="D114" s="46" t="n">
        <v>44159</v>
      </c>
      <c r="E114" s="17" t="n">
        <v>13.7801</v>
      </c>
      <c r="F114" s="17" t="n">
        <v>33.1311</v>
      </c>
      <c r="G114" s="17" t="n">
        <v>400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617</v>
      </c>
      <c r="B115" s="16" t="s">
        <v>868</v>
      </c>
      <c r="C115" s="45" t="n">
        <v>43425</v>
      </c>
      <c r="D115" s="46" t="n">
        <v>44125</v>
      </c>
      <c r="E115" s="17" t="n">
        <v>637.1275</v>
      </c>
      <c r="F115" s="17" t="n">
        <v>915.05</v>
      </c>
      <c r="G115" s="17" t="n">
        <v>1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617</v>
      </c>
      <c r="B116" s="16" t="s">
        <v>868</v>
      </c>
      <c r="C116" s="45" t="n">
        <v>43425</v>
      </c>
      <c r="D116" s="46" t="n">
        <v>44125</v>
      </c>
      <c r="E116" s="17" t="n">
        <v>637.1275</v>
      </c>
      <c r="F116" s="17" t="n">
        <v>915.25</v>
      </c>
      <c r="G116" s="17" t="n">
        <v>4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617</v>
      </c>
      <c r="B117" s="16" t="s">
        <v>868</v>
      </c>
      <c r="C117" s="45" t="n">
        <v>43425</v>
      </c>
      <c r="D117" s="46" t="n">
        <v>44125</v>
      </c>
      <c r="E117" s="17" t="n">
        <v>637.1275</v>
      </c>
      <c r="F117" s="17" t="n">
        <v>915.65</v>
      </c>
      <c r="G117" s="17" t="n">
        <v>3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617</v>
      </c>
      <c r="B118" s="16" t="s">
        <v>868</v>
      </c>
      <c r="C118" s="45" t="n">
        <v>43425</v>
      </c>
      <c r="D118" s="46" t="n">
        <v>44125</v>
      </c>
      <c r="E118" s="17" t="n">
        <v>637.73</v>
      </c>
      <c r="F118" s="17" t="n">
        <v>915.65</v>
      </c>
      <c r="G118" s="17" t="n">
        <v>5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617</v>
      </c>
      <c r="B119" s="16" t="s">
        <v>868</v>
      </c>
      <c r="C119" s="45" t="n">
        <v>43425</v>
      </c>
      <c r="D119" s="46" t="n">
        <v>44125</v>
      </c>
      <c r="E119" s="17" t="n">
        <v>637.3269</v>
      </c>
      <c r="F119" s="17" t="n">
        <v>915.65</v>
      </c>
      <c r="G119" s="17" t="n">
        <v>10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617</v>
      </c>
      <c r="B120" s="16" t="s">
        <v>868</v>
      </c>
      <c r="C120" s="45" t="n">
        <v>43425</v>
      </c>
      <c r="D120" s="46" t="n">
        <v>44151</v>
      </c>
      <c r="E120" s="17" t="n">
        <v>637.3269</v>
      </c>
      <c r="F120" s="17" t="n">
        <v>950.23</v>
      </c>
      <c r="G120" s="17" t="n">
        <v>5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617</v>
      </c>
      <c r="B121" s="16" t="s">
        <v>868</v>
      </c>
      <c r="C121" s="45" t="n">
        <v>43425</v>
      </c>
      <c r="D121" s="46" t="n">
        <v>44151</v>
      </c>
      <c r="E121" s="17" t="n">
        <v>637.3269</v>
      </c>
      <c r="F121" s="17" t="n">
        <v>950.23</v>
      </c>
      <c r="G121" s="17" t="n">
        <v>4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617</v>
      </c>
      <c r="B122" s="16" t="s">
        <v>868</v>
      </c>
      <c r="C122" s="45" t="n">
        <v>43425</v>
      </c>
      <c r="D122" s="46" t="n">
        <v>44151</v>
      </c>
      <c r="E122" s="17" t="n">
        <v>637.3269</v>
      </c>
      <c r="F122" s="17" t="n">
        <v>950.03</v>
      </c>
      <c r="G122" s="17" t="n">
        <v>3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617</v>
      </c>
      <c r="B123" s="16" t="s">
        <v>868</v>
      </c>
      <c r="C123" s="45" t="n">
        <v>43425</v>
      </c>
      <c r="D123" s="46" t="n">
        <v>44151</v>
      </c>
      <c r="E123" s="17" t="n">
        <v>637.3269</v>
      </c>
      <c r="F123" s="17" t="n">
        <v>950.0295</v>
      </c>
      <c r="G123" s="17" t="n">
        <v>41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617</v>
      </c>
      <c r="B124" s="16" t="s">
        <v>868</v>
      </c>
      <c r="C124" s="45" t="n">
        <v>43425</v>
      </c>
      <c r="D124" s="46" t="n">
        <v>44151</v>
      </c>
      <c r="E124" s="17" t="n">
        <v>637.3269</v>
      </c>
      <c r="F124" s="17" t="n">
        <v>950.4293</v>
      </c>
      <c r="G124" s="17" t="n">
        <v>37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617</v>
      </c>
      <c r="B125" s="16" t="s">
        <v>868</v>
      </c>
      <c r="C125" s="45" t="n">
        <v>43425</v>
      </c>
      <c r="D125" s="46" t="n">
        <v>44151</v>
      </c>
      <c r="E125" s="17" t="n">
        <v>637.3258</v>
      </c>
      <c r="F125" s="17" t="n">
        <v>950.4293</v>
      </c>
      <c r="G125" s="17" t="n">
        <v>8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617</v>
      </c>
      <c r="B126" s="16" t="s">
        <v>868</v>
      </c>
      <c r="C126" s="45" t="n">
        <v>43425</v>
      </c>
      <c r="D126" s="46" t="n">
        <v>44151</v>
      </c>
      <c r="E126" s="17" t="n">
        <v>637.3258</v>
      </c>
      <c r="F126" s="17" t="n">
        <v>950.23</v>
      </c>
      <c r="G126" s="17" t="n">
        <v>1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617</v>
      </c>
      <c r="B127" s="16" t="s">
        <v>868</v>
      </c>
      <c r="C127" s="45" t="n">
        <v>43425</v>
      </c>
      <c r="D127" s="46" t="n">
        <v>44151</v>
      </c>
      <c r="E127" s="17" t="n">
        <v>637.3258</v>
      </c>
      <c r="F127" s="17" t="n">
        <v>949.8297</v>
      </c>
      <c r="G127" s="17" t="n">
        <v>3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617</v>
      </c>
      <c r="B128" s="16" t="s">
        <v>868</v>
      </c>
      <c r="C128" s="45" t="n">
        <v>43964</v>
      </c>
      <c r="D128" s="46" t="n">
        <v>44151</v>
      </c>
      <c r="E128" s="17" t="n">
        <v>577.1</v>
      </c>
      <c r="F128" s="17" t="n">
        <v>949.8297</v>
      </c>
      <c r="G128" s="17" t="n">
        <v>2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617</v>
      </c>
      <c r="B129" s="16" t="s">
        <v>868</v>
      </c>
      <c r="C129" s="45" t="n">
        <v>43964</v>
      </c>
      <c r="D129" s="46" t="n">
        <v>44151</v>
      </c>
      <c r="E129" s="17" t="n">
        <v>577.296</v>
      </c>
      <c r="F129" s="17" t="n">
        <v>949.8297</v>
      </c>
      <c r="G129" s="17" t="n">
        <v>5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617</v>
      </c>
      <c r="B130" s="16" t="s">
        <v>868</v>
      </c>
      <c r="C130" s="45" t="n">
        <v>43964</v>
      </c>
      <c r="D130" s="46" t="n">
        <v>44151</v>
      </c>
      <c r="E130" s="17" t="n">
        <v>577.296</v>
      </c>
      <c r="F130" s="17" t="n">
        <v>949.8297</v>
      </c>
      <c r="G130" s="17" t="n">
        <v>5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617</v>
      </c>
      <c r="B131" s="16" t="s">
        <v>868</v>
      </c>
      <c r="C131" s="45" t="n">
        <v>43964</v>
      </c>
      <c r="D131" s="46" t="n">
        <v>44151</v>
      </c>
      <c r="E131" s="17" t="n">
        <v>577.1</v>
      </c>
      <c r="F131" s="17" t="n">
        <v>949.8297</v>
      </c>
      <c r="G131" s="17" t="n">
        <v>2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617</v>
      </c>
      <c r="B132" s="16" t="s">
        <v>868</v>
      </c>
      <c r="C132" s="45" t="n">
        <v>43964</v>
      </c>
      <c r="D132" s="46" t="n">
        <v>44151</v>
      </c>
      <c r="E132" s="17" t="n">
        <v>577.1</v>
      </c>
      <c r="F132" s="17" t="n">
        <v>949.8297</v>
      </c>
      <c r="G132" s="17" t="n">
        <v>2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617</v>
      </c>
      <c r="B133" s="16" t="s">
        <v>868</v>
      </c>
      <c r="C133" s="45" t="n">
        <v>43964</v>
      </c>
      <c r="D133" s="46" t="n">
        <v>44151</v>
      </c>
      <c r="E133" s="17" t="n">
        <v>577.1</v>
      </c>
      <c r="F133" s="17" t="n">
        <v>949.8297</v>
      </c>
      <c r="G133" s="17" t="n">
        <v>2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617</v>
      </c>
      <c r="B134" s="16" t="s">
        <v>868</v>
      </c>
      <c r="C134" s="45" t="n">
        <v>43964</v>
      </c>
      <c r="D134" s="46" t="n">
        <v>44151</v>
      </c>
      <c r="E134" s="17" t="n">
        <v>577.09</v>
      </c>
      <c r="F134" s="17" t="n">
        <v>949.8297</v>
      </c>
      <c r="G134" s="17" t="n">
        <v>1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617</v>
      </c>
      <c r="B135" s="16" t="s">
        <v>868</v>
      </c>
      <c r="C135" s="45" t="n">
        <v>43964</v>
      </c>
      <c r="D135" s="46" t="n">
        <v>44151</v>
      </c>
      <c r="E135" s="17" t="n">
        <v>577.1</v>
      </c>
      <c r="F135" s="17" t="n">
        <v>949.8297</v>
      </c>
      <c r="G135" s="17" t="n">
        <v>2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617</v>
      </c>
      <c r="B136" s="16" t="s">
        <v>868</v>
      </c>
      <c r="C136" s="45" t="n">
        <v>43964</v>
      </c>
      <c r="D136" s="46" t="n">
        <v>44151</v>
      </c>
      <c r="E136" s="17" t="n">
        <v>577.1</v>
      </c>
      <c r="F136" s="17" t="n">
        <v>949.8297</v>
      </c>
      <c r="G136" s="17" t="n">
        <v>2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617</v>
      </c>
      <c r="B137" s="16" t="s">
        <v>868</v>
      </c>
      <c r="C137" s="45" t="n">
        <v>43964</v>
      </c>
      <c r="D137" s="46" t="n">
        <v>44151</v>
      </c>
      <c r="E137" s="17" t="n">
        <v>577.09</v>
      </c>
      <c r="F137" s="17" t="n">
        <v>949.8297</v>
      </c>
      <c r="G137" s="17" t="n">
        <v>1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617</v>
      </c>
      <c r="B138" s="16" t="s">
        <v>868</v>
      </c>
      <c r="C138" s="45" t="n">
        <v>43964</v>
      </c>
      <c r="D138" s="46" t="n">
        <v>44151</v>
      </c>
      <c r="E138" s="17" t="n">
        <v>577.3</v>
      </c>
      <c r="F138" s="17" t="n">
        <v>949.8297</v>
      </c>
      <c r="G138" s="17" t="n">
        <v>2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617</v>
      </c>
      <c r="B139" s="16" t="s">
        <v>868</v>
      </c>
      <c r="C139" s="45" t="n">
        <v>43964</v>
      </c>
      <c r="D139" s="46" t="n">
        <v>44151</v>
      </c>
      <c r="E139" s="17" t="n">
        <v>577.09</v>
      </c>
      <c r="F139" s="17" t="n">
        <v>949.8297</v>
      </c>
      <c r="G139" s="17" t="n">
        <v>1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617</v>
      </c>
      <c r="B140" s="16" t="s">
        <v>868</v>
      </c>
      <c r="C140" s="45" t="n">
        <v>43964</v>
      </c>
      <c r="D140" s="46" t="n">
        <v>44151</v>
      </c>
      <c r="E140" s="17" t="n">
        <v>577.09</v>
      </c>
      <c r="F140" s="17" t="n">
        <v>950.23</v>
      </c>
      <c r="G140" s="17" t="n">
        <v>1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618</v>
      </c>
      <c r="B141" s="16" t="s">
        <v>726</v>
      </c>
      <c r="C141" s="45" t="n">
        <v>43474</v>
      </c>
      <c r="D141" s="46" t="n">
        <v>43585</v>
      </c>
      <c r="E141" s="17" t="n">
        <v>602.0124</v>
      </c>
      <c r="F141" s="17" t="n">
        <v>654.005</v>
      </c>
      <c r="G141" s="17" t="n">
        <v>14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618</v>
      </c>
      <c r="B142" s="16" t="s">
        <v>726</v>
      </c>
      <c r="C142" s="45" t="n">
        <v>43483</v>
      </c>
      <c r="D142" s="46" t="n">
        <v>43585</v>
      </c>
      <c r="E142" s="17" t="n">
        <v>611.1169</v>
      </c>
      <c r="F142" s="17" t="n">
        <v>654.005</v>
      </c>
      <c r="G142" s="17" t="n">
        <v>16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618</v>
      </c>
      <c r="B143" s="16" t="s">
        <v>726</v>
      </c>
      <c r="C143" s="45" t="n">
        <v>43483</v>
      </c>
      <c r="D143" s="46" t="n">
        <v>43585</v>
      </c>
      <c r="E143" s="17" t="n">
        <v>611.283</v>
      </c>
      <c r="F143" s="17" t="n">
        <v>654.005</v>
      </c>
      <c r="G143" s="17" t="n">
        <v>2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618</v>
      </c>
      <c r="B144" s="16" t="s">
        <v>726</v>
      </c>
      <c r="C144" s="45" t="n">
        <v>43483</v>
      </c>
      <c r="D144" s="46" t="n">
        <v>43585</v>
      </c>
      <c r="E144" s="17" t="n">
        <v>610.4287</v>
      </c>
      <c r="F144" s="17" t="n">
        <v>654.005</v>
      </c>
      <c r="G144" s="17" t="n">
        <v>14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619</v>
      </c>
      <c r="B145" s="16" t="s">
        <v>898</v>
      </c>
      <c r="C145" s="45" t="n">
        <v>43514</v>
      </c>
      <c r="D145" s="46" t="n">
        <v>43577</v>
      </c>
      <c r="E145" s="17" t="n">
        <v>1000.1254</v>
      </c>
      <c r="F145" s="17" t="n">
        <v>1014.29</v>
      </c>
      <c r="G145" s="17" t="n">
        <v>1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619</v>
      </c>
      <c r="B146" s="16" t="s">
        <v>898</v>
      </c>
      <c r="C146" s="45" t="n">
        <v>43514</v>
      </c>
      <c r="D146" s="46" t="n">
        <v>43577</v>
      </c>
      <c r="E146" s="17" t="n">
        <v>1000.1254</v>
      </c>
      <c r="F146" s="17" t="n">
        <v>1014.0926</v>
      </c>
      <c r="G146" s="17" t="n">
        <v>84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620</v>
      </c>
      <c r="B147" s="16" t="s">
        <v>899</v>
      </c>
      <c r="C147" s="45" t="n">
        <v>43514</v>
      </c>
      <c r="D147" s="46" t="n">
        <v>43578</v>
      </c>
      <c r="E147" s="17" t="n">
        <v>1007.57</v>
      </c>
      <c r="F147" s="17" t="n">
        <v>1019.6193</v>
      </c>
      <c r="G147" s="17" t="n">
        <v>54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620</v>
      </c>
      <c r="B148" s="16" t="s">
        <v>899</v>
      </c>
      <c r="C148" s="45" t="n">
        <v>43518</v>
      </c>
      <c r="D148" s="46" t="n">
        <v>43578</v>
      </c>
      <c r="E148" s="17" t="n">
        <v>1010.3807</v>
      </c>
      <c r="F148" s="17" t="n">
        <v>1019.6193</v>
      </c>
      <c r="G148" s="17" t="n">
        <v>27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621</v>
      </c>
      <c r="B149" s="16" t="s">
        <v>731</v>
      </c>
      <c r="C149" s="45" t="n">
        <v>43565</v>
      </c>
      <c r="D149" s="46" t="n">
        <v>43766</v>
      </c>
      <c r="E149" s="17" t="n">
        <v>17944.4137</v>
      </c>
      <c r="F149" s="17" t="n">
        <v>21223.5124</v>
      </c>
      <c r="G149" s="17" t="n">
        <v>2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621</v>
      </c>
      <c r="B150" s="16" t="s">
        <v>731</v>
      </c>
      <c r="C150" s="45" t="n">
        <v>43584</v>
      </c>
      <c r="D150" s="46" t="n">
        <v>43766</v>
      </c>
      <c r="E150" s="17" t="n">
        <v>15661.2708</v>
      </c>
      <c r="F150" s="17" t="n">
        <v>21223.5124</v>
      </c>
      <c r="G150" s="17" t="n">
        <v>1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621</v>
      </c>
      <c r="B151" s="16" t="s">
        <v>731</v>
      </c>
      <c r="C151" s="45" t="n">
        <v>43602</v>
      </c>
      <c r="D151" s="46" t="n">
        <v>43766</v>
      </c>
      <c r="E151" s="17" t="n">
        <v>14141.8242</v>
      </c>
      <c r="F151" s="17" t="n">
        <v>21223.5124</v>
      </c>
      <c r="G151" s="17" t="n">
        <v>1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621</v>
      </c>
      <c r="B152" s="16" t="s">
        <v>731</v>
      </c>
      <c r="C152" s="45" t="n">
        <v>43606</v>
      </c>
      <c r="D152" s="46" t="n">
        <v>43766</v>
      </c>
      <c r="E152" s="17" t="n">
        <v>12952.5755</v>
      </c>
      <c r="F152" s="17" t="n">
        <v>21223.5124</v>
      </c>
      <c r="G152" s="17" t="n">
        <v>1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621</v>
      </c>
      <c r="B153" s="16" t="s">
        <v>731</v>
      </c>
      <c r="C153" s="45" t="n">
        <v>43654</v>
      </c>
      <c r="D153" s="46" t="n">
        <v>43766</v>
      </c>
      <c r="E153" s="17" t="n">
        <v>14658.6784</v>
      </c>
      <c r="F153" s="17" t="n">
        <v>21223.5124</v>
      </c>
      <c r="G153" s="17" t="n">
        <v>3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65</v>
      </c>
      <c r="B154" s="16" t="s">
        <v>66</v>
      </c>
      <c r="C154" s="45" t="n">
        <v>43565</v>
      </c>
      <c r="D154" s="46" t="n">
        <v>43756</v>
      </c>
      <c r="E154" s="17" t="n">
        <v>2071.9875</v>
      </c>
      <c r="F154" s="17" t="n">
        <v>2426.5725</v>
      </c>
      <c r="G154" s="17" t="n">
        <v>3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65</v>
      </c>
      <c r="B155" s="16" t="s">
        <v>66</v>
      </c>
      <c r="C155" s="45" t="n">
        <v>43606</v>
      </c>
      <c r="D155" s="46" t="n">
        <v>43756</v>
      </c>
      <c r="E155" s="17" t="n">
        <v>2099.5834</v>
      </c>
      <c r="F155" s="17" t="n">
        <v>2426.4658</v>
      </c>
      <c r="G155" s="17" t="n">
        <v>2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65</v>
      </c>
      <c r="B156" s="16" t="s">
        <v>66</v>
      </c>
      <c r="C156" s="45" t="n">
        <v>43606</v>
      </c>
      <c r="D156" s="46" t="n">
        <v>43908</v>
      </c>
      <c r="E156" s="17" t="n">
        <v>2099.5834</v>
      </c>
      <c r="F156" s="17" t="n">
        <v>2392.8294</v>
      </c>
      <c r="G156" s="17" t="n">
        <v>13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65</v>
      </c>
      <c r="B157" s="16" t="s">
        <v>66</v>
      </c>
      <c r="C157" s="45" t="n">
        <v>43606</v>
      </c>
      <c r="D157" s="46" t="n">
        <v>44498</v>
      </c>
      <c r="E157" s="17" t="n">
        <v>2099.5834</v>
      </c>
      <c r="F157" s="17" t="n">
        <v>1785.4756</v>
      </c>
      <c r="G157" s="17" t="n">
        <v>13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65</v>
      </c>
      <c r="B158" s="16" t="s">
        <v>66</v>
      </c>
      <c r="C158" s="45" t="n">
        <v>43606</v>
      </c>
      <c r="D158" s="46" t="n">
        <v>44498</v>
      </c>
      <c r="E158" s="17" t="n">
        <v>2099.5834</v>
      </c>
      <c r="F158" s="17" t="n">
        <v>1785.433</v>
      </c>
      <c r="G158" s="17" t="n">
        <v>2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65</v>
      </c>
      <c r="B159" s="16" t="s">
        <v>66</v>
      </c>
      <c r="C159" s="45" t="n">
        <v>43927</v>
      </c>
      <c r="D159" s="46" t="n">
        <v>44498</v>
      </c>
      <c r="E159" s="17" t="n">
        <v>2302.0221</v>
      </c>
      <c r="F159" s="17" t="n">
        <v>1785.433</v>
      </c>
      <c r="G159" s="17" t="n">
        <v>12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65</v>
      </c>
      <c r="B160" s="16" t="s">
        <v>66</v>
      </c>
      <c r="C160" s="45" t="n">
        <v>43927</v>
      </c>
      <c r="D160" s="46" t="n">
        <v>44498</v>
      </c>
      <c r="E160" s="17" t="n">
        <v>2302.0221</v>
      </c>
      <c r="F160" s="17" t="n">
        <v>1785.4756</v>
      </c>
      <c r="G160" s="17" t="n">
        <v>3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65</v>
      </c>
      <c r="B161" s="16" t="s">
        <v>66</v>
      </c>
      <c r="C161" s="45" t="n">
        <v>43927</v>
      </c>
      <c r="D161" s="46" t="n">
        <v>44498</v>
      </c>
      <c r="E161" s="17" t="n">
        <v>2298.1058</v>
      </c>
      <c r="F161" s="17" t="n">
        <v>1785.4756</v>
      </c>
      <c r="G161" s="17" t="n">
        <v>7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65</v>
      </c>
      <c r="B162" s="16" t="s">
        <v>66</v>
      </c>
      <c r="C162" s="45" t="n">
        <v>43927</v>
      </c>
      <c r="D162" s="46" t="n">
        <v>44498</v>
      </c>
      <c r="E162" s="17" t="n">
        <v>2301.9703</v>
      </c>
      <c r="F162" s="17" t="n">
        <v>1785.4756</v>
      </c>
      <c r="G162" s="17" t="n">
        <v>3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43</v>
      </c>
      <c r="B163" s="16" t="s">
        <v>44</v>
      </c>
      <c r="C163" s="45" t="n">
        <v>43578</v>
      </c>
      <c r="D163" s="46" t="n">
        <v>44145</v>
      </c>
      <c r="E163" s="17" t="n">
        <v>205.9855</v>
      </c>
      <c r="F163" s="17" t="n">
        <v>219.6983</v>
      </c>
      <c r="G163" s="17" t="n">
        <v>20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43</v>
      </c>
      <c r="B164" s="16" t="s">
        <v>44</v>
      </c>
      <c r="C164" s="45" t="n">
        <v>43578</v>
      </c>
      <c r="D164" s="46" t="n">
        <v>44145</v>
      </c>
      <c r="E164" s="17" t="n">
        <v>205.9856</v>
      </c>
      <c r="F164" s="17" t="n">
        <v>219.6983</v>
      </c>
      <c r="G164" s="17" t="n">
        <v>50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43</v>
      </c>
      <c r="B165" s="16" t="s">
        <v>44</v>
      </c>
      <c r="C165" s="45" t="n">
        <v>43578</v>
      </c>
      <c r="D165" s="46" t="n">
        <v>44175</v>
      </c>
      <c r="E165" s="17" t="n">
        <v>205.9856</v>
      </c>
      <c r="F165" s="17" t="n">
        <v>250.9193</v>
      </c>
      <c r="G165" s="17" t="n">
        <v>20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43</v>
      </c>
      <c r="B166" s="16" t="s">
        <v>44</v>
      </c>
      <c r="C166" s="45" t="n">
        <v>43578</v>
      </c>
      <c r="D166" s="46" t="n">
        <v>44175</v>
      </c>
      <c r="E166" s="17" t="n">
        <v>205.9856</v>
      </c>
      <c r="F166" s="17" t="n">
        <v>250.9193</v>
      </c>
      <c r="G166" s="17" t="n">
        <v>70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43</v>
      </c>
      <c r="B167" s="16" t="s">
        <v>44</v>
      </c>
      <c r="C167" s="45" t="n">
        <v>43578</v>
      </c>
      <c r="D167" s="46" t="n">
        <v>44175</v>
      </c>
      <c r="E167" s="17" t="n">
        <v>205.9856</v>
      </c>
      <c r="F167" s="17" t="n">
        <v>250.919</v>
      </c>
      <c r="G167" s="17" t="n">
        <v>10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43</v>
      </c>
      <c r="B168" s="16" t="s">
        <v>44</v>
      </c>
      <c r="C168" s="45" t="n">
        <v>43578</v>
      </c>
      <c r="D168" s="46" t="n">
        <v>44482</v>
      </c>
      <c r="E168" s="17" t="n">
        <v>205.9856</v>
      </c>
      <c r="F168" s="17" t="n">
        <v>345.8947</v>
      </c>
      <c r="G168" s="17" t="n">
        <v>50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43</v>
      </c>
      <c r="B169" s="16" t="s">
        <v>44</v>
      </c>
      <c r="C169" s="45" t="n">
        <v>43578</v>
      </c>
      <c r="D169" s="46" t="n">
        <v>44482</v>
      </c>
      <c r="E169" s="17" t="n">
        <v>205.9857</v>
      </c>
      <c r="F169" s="17" t="n">
        <v>345.8947</v>
      </c>
      <c r="G169" s="17" t="n">
        <v>50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43</v>
      </c>
      <c r="B170" s="16" t="s">
        <v>44</v>
      </c>
      <c r="C170" s="45" t="n">
        <v>43578</v>
      </c>
      <c r="D170" s="46" t="n">
        <v>44482</v>
      </c>
      <c r="E170" s="17" t="n">
        <v>205.9857</v>
      </c>
      <c r="F170" s="17" t="n">
        <v>345.894</v>
      </c>
      <c r="G170" s="17" t="n">
        <v>10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43</v>
      </c>
      <c r="B171" s="16" t="s">
        <v>44</v>
      </c>
      <c r="C171" s="45" t="n">
        <v>43578</v>
      </c>
      <c r="D171" s="46" t="n">
        <v>44482</v>
      </c>
      <c r="E171" s="17" t="n">
        <v>205.9857</v>
      </c>
      <c r="F171" s="17" t="n">
        <v>345.8845</v>
      </c>
      <c r="G171" s="17" t="n">
        <v>40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43</v>
      </c>
      <c r="B172" s="16" t="s">
        <v>44</v>
      </c>
      <c r="C172" s="45" t="n">
        <v>43578</v>
      </c>
      <c r="D172" s="46" t="n">
        <v>44494</v>
      </c>
      <c r="E172" s="17" t="n">
        <v>205.9857</v>
      </c>
      <c r="F172" s="17" t="n">
        <v>334.62</v>
      </c>
      <c r="G172" s="17" t="n">
        <v>70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622</v>
      </c>
      <c r="B173" s="16" t="s">
        <v>736</v>
      </c>
      <c r="C173" s="45" t="n">
        <v>43712</v>
      </c>
      <c r="D173" s="46" t="n">
        <v>44025</v>
      </c>
      <c r="E173" s="17" t="n">
        <v>1351.1909</v>
      </c>
      <c r="F173" s="17" t="n">
        <v>1098.8294</v>
      </c>
      <c r="G173" s="17" t="n">
        <v>200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67</v>
      </c>
      <c r="B174" s="16" t="s">
        <v>68</v>
      </c>
      <c r="C174" s="45" t="n">
        <v>43773</v>
      </c>
      <c r="D174" s="46" t="n">
        <v>43951</v>
      </c>
      <c r="E174" s="17" t="n">
        <v>2119.22</v>
      </c>
      <c r="F174" s="17" t="n">
        <v>2254.4746</v>
      </c>
      <c r="G174" s="17" t="n">
        <v>7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67</v>
      </c>
      <c r="B175" s="16" t="s">
        <v>68</v>
      </c>
      <c r="C175" s="45" t="n">
        <v>43773</v>
      </c>
      <c r="D175" s="46" t="n">
        <v>43951</v>
      </c>
      <c r="E175" s="17" t="n">
        <v>2119.22</v>
      </c>
      <c r="F175" s="17" t="n">
        <v>2254.1587</v>
      </c>
      <c r="G175" s="17" t="n">
        <v>1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67</v>
      </c>
      <c r="B176" s="16" t="s">
        <v>68</v>
      </c>
      <c r="C176" s="45" t="n">
        <v>43773</v>
      </c>
      <c r="D176" s="46" t="n">
        <v>43951</v>
      </c>
      <c r="E176" s="17" t="n">
        <v>2119.22</v>
      </c>
      <c r="F176" s="17" t="n">
        <v>2254.1587</v>
      </c>
      <c r="G176" s="17" t="n">
        <v>1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67</v>
      </c>
      <c r="B177" s="16" t="s">
        <v>68</v>
      </c>
      <c r="C177" s="45" t="n">
        <v>43773</v>
      </c>
      <c r="D177" s="46" t="n">
        <v>43951</v>
      </c>
      <c r="E177" s="17" t="n">
        <v>2119.22</v>
      </c>
      <c r="F177" s="17" t="n">
        <v>2253.7903</v>
      </c>
      <c r="G177" s="17" t="n">
        <v>4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67</v>
      </c>
      <c r="B178" s="16" t="s">
        <v>68</v>
      </c>
      <c r="C178" s="45" t="n">
        <v>43773</v>
      </c>
      <c r="D178" s="46" t="n">
        <v>43951</v>
      </c>
      <c r="E178" s="17" t="n">
        <v>2119.22</v>
      </c>
      <c r="F178" s="17" t="n">
        <v>2253.7903</v>
      </c>
      <c r="G178" s="17" t="n">
        <v>4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67</v>
      </c>
      <c r="B179" s="16" t="s">
        <v>68</v>
      </c>
      <c r="C179" s="45" t="n">
        <v>43773</v>
      </c>
      <c r="D179" s="46" t="n">
        <v>43951</v>
      </c>
      <c r="E179" s="17" t="n">
        <v>2119.22</v>
      </c>
      <c r="F179" s="17" t="n">
        <v>2253.7903</v>
      </c>
      <c r="G179" s="17" t="n">
        <v>4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67</v>
      </c>
      <c r="B180" s="16" t="s">
        <v>68</v>
      </c>
      <c r="C180" s="45" t="n">
        <v>43773</v>
      </c>
      <c r="D180" s="46" t="n">
        <v>43951</v>
      </c>
      <c r="E180" s="17" t="n">
        <v>2119.22</v>
      </c>
      <c r="F180" s="17" t="n">
        <v>2253.7903</v>
      </c>
      <c r="G180" s="17" t="n">
        <v>4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67</v>
      </c>
      <c r="B181" s="16" t="s">
        <v>68</v>
      </c>
      <c r="C181" s="45" t="n">
        <v>43773</v>
      </c>
      <c r="D181" s="46" t="n">
        <v>43951</v>
      </c>
      <c r="E181" s="17" t="n">
        <v>2119.22</v>
      </c>
      <c r="F181" s="17" t="n">
        <v>2253.7903</v>
      </c>
      <c r="G181" s="17" t="n">
        <v>4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67</v>
      </c>
      <c r="B182" s="16" t="s">
        <v>68</v>
      </c>
      <c r="C182" s="45" t="n">
        <v>43773</v>
      </c>
      <c r="D182" s="46" t="n">
        <v>43951</v>
      </c>
      <c r="E182" s="17" t="n">
        <v>2119.22</v>
      </c>
      <c r="F182" s="17" t="n">
        <v>2254.4044</v>
      </c>
      <c r="G182" s="17" t="n">
        <v>5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67</v>
      </c>
      <c r="B183" s="16" t="s">
        <v>68</v>
      </c>
      <c r="C183" s="45" t="n">
        <v>43815</v>
      </c>
      <c r="D183" s="46" t="n">
        <v>43951</v>
      </c>
      <c r="E183" s="17" t="n">
        <v>1985.7894</v>
      </c>
      <c r="F183" s="17" t="n">
        <v>2254.4044</v>
      </c>
      <c r="G183" s="17" t="n">
        <v>1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67</v>
      </c>
      <c r="B184" s="16" t="s">
        <v>68</v>
      </c>
      <c r="C184" s="45" t="n">
        <v>43815</v>
      </c>
      <c r="D184" s="46" t="n">
        <v>44033</v>
      </c>
      <c r="E184" s="17" t="n">
        <v>1985.7894</v>
      </c>
      <c r="F184" s="17" t="n">
        <v>2501.0671</v>
      </c>
      <c r="G184" s="17" t="n">
        <v>2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67</v>
      </c>
      <c r="B185" s="16" t="s">
        <v>68</v>
      </c>
      <c r="C185" s="45" t="n">
        <v>43815</v>
      </c>
      <c r="D185" s="46" t="n">
        <v>44033</v>
      </c>
      <c r="E185" s="17" t="n">
        <v>1985.7894</v>
      </c>
      <c r="F185" s="17" t="n">
        <v>2500.7073</v>
      </c>
      <c r="G185" s="17" t="n">
        <v>1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67</v>
      </c>
      <c r="B186" s="16" t="s">
        <v>68</v>
      </c>
      <c r="C186" s="45" t="n">
        <v>43816</v>
      </c>
      <c r="D186" s="46" t="n">
        <v>44041</v>
      </c>
      <c r="E186" s="17" t="n">
        <v>2006.5029</v>
      </c>
      <c r="F186" s="17" t="n">
        <v>2543.9401</v>
      </c>
      <c r="G186" s="17" t="n">
        <v>3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67</v>
      </c>
      <c r="B187" s="16" t="s">
        <v>68</v>
      </c>
      <c r="C187" s="45" t="n">
        <v>43816</v>
      </c>
      <c r="D187" s="46" t="n">
        <v>44041</v>
      </c>
      <c r="E187" s="17" t="n">
        <v>1992.0661</v>
      </c>
      <c r="F187" s="17" t="n">
        <v>2543.9401</v>
      </c>
      <c r="G187" s="17" t="n">
        <v>2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34</v>
      </c>
      <c r="B188" s="16" t="s">
        <v>35</v>
      </c>
      <c r="C188" s="45" t="n">
        <v>43773</v>
      </c>
      <c r="D188" s="46" t="n">
        <v>43916</v>
      </c>
      <c r="E188" s="17" t="n">
        <v>22334.5422</v>
      </c>
      <c r="F188" s="17" t="n">
        <v>14196.0191</v>
      </c>
      <c r="G188" s="17" t="n">
        <v>2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34</v>
      </c>
      <c r="B189" s="16" t="s">
        <v>35</v>
      </c>
      <c r="C189" s="45" t="n">
        <v>43773</v>
      </c>
      <c r="D189" s="46" t="n">
        <v>44193</v>
      </c>
      <c r="E189" s="17" t="n">
        <v>22334.2221</v>
      </c>
      <c r="F189" s="17" t="n">
        <v>16287.4279</v>
      </c>
      <c r="G189" s="17" t="n">
        <v>1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73</v>
      </c>
      <c r="B190" s="16" t="s">
        <v>74</v>
      </c>
      <c r="C190" s="45" t="n">
        <v>43781</v>
      </c>
      <c r="D190" s="46" t="n">
        <v>43816</v>
      </c>
      <c r="E190" s="17" t="n">
        <v>11921.0979</v>
      </c>
      <c r="F190" s="17" t="n">
        <v>13100.2253</v>
      </c>
      <c r="G190" s="17" t="n">
        <v>3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623</v>
      </c>
      <c r="B191" s="16" t="s">
        <v>875</v>
      </c>
      <c r="C191" s="45" t="n">
        <v>43822</v>
      </c>
      <c r="D191" s="46" t="n">
        <v>44151</v>
      </c>
      <c r="E191" s="17" t="n">
        <v>1006.3831</v>
      </c>
      <c r="F191" s="17" t="n">
        <v>1000</v>
      </c>
      <c r="G191" s="17" t="n">
        <v>150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624</v>
      </c>
      <c r="B192" s="16" t="s">
        <v>874</v>
      </c>
      <c r="C192" s="45" t="n">
        <v>43822</v>
      </c>
      <c r="D192" s="46" t="n">
        <v>44119</v>
      </c>
      <c r="E192" s="17" t="n">
        <v>1017.5355</v>
      </c>
      <c r="F192" s="17" t="n">
        <v>1000</v>
      </c>
      <c r="G192" s="17" t="n">
        <v>86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624</v>
      </c>
      <c r="B193" s="16" t="s">
        <v>874</v>
      </c>
      <c r="C193" s="45" t="n">
        <v>43822</v>
      </c>
      <c r="D193" s="46" t="n">
        <v>44119</v>
      </c>
      <c r="E193" s="17" t="n">
        <v>1017.5356</v>
      </c>
      <c r="F193" s="17" t="n">
        <v>1000</v>
      </c>
      <c r="G193" s="17" t="n">
        <v>39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625</v>
      </c>
      <c r="B194" s="16" t="s">
        <v>873</v>
      </c>
      <c r="C194" s="45" t="n">
        <v>43838</v>
      </c>
      <c r="D194" s="46" t="n">
        <v>44344</v>
      </c>
      <c r="E194" s="17" t="n">
        <v>1046.8034</v>
      </c>
      <c r="F194" s="17" t="n">
        <v>1027.4971</v>
      </c>
      <c r="G194" s="17" t="n">
        <v>7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625</v>
      </c>
      <c r="B195" s="16" t="s">
        <v>873</v>
      </c>
      <c r="C195" s="45" t="n">
        <v>43838</v>
      </c>
      <c r="D195" s="46" t="n">
        <v>44344</v>
      </c>
      <c r="E195" s="17" t="n">
        <v>1046.8034</v>
      </c>
      <c r="F195" s="17" t="n">
        <v>1027.495</v>
      </c>
      <c r="G195" s="17" t="n">
        <v>2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625</v>
      </c>
      <c r="B196" s="16" t="s">
        <v>873</v>
      </c>
      <c r="C196" s="45" t="n">
        <v>43838</v>
      </c>
      <c r="D196" s="46" t="n">
        <v>44344</v>
      </c>
      <c r="E196" s="17" t="n">
        <v>1046.8034</v>
      </c>
      <c r="F196" s="17" t="n">
        <v>1027.4971</v>
      </c>
      <c r="G196" s="17" t="n">
        <v>7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625</v>
      </c>
      <c r="B197" s="16" t="s">
        <v>873</v>
      </c>
      <c r="C197" s="45" t="n">
        <v>43838</v>
      </c>
      <c r="D197" s="46" t="n">
        <v>44344</v>
      </c>
      <c r="E197" s="17" t="n">
        <v>1046.8034</v>
      </c>
      <c r="F197" s="17" t="n">
        <v>1027.4983</v>
      </c>
      <c r="G197" s="17" t="n">
        <v>29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625</v>
      </c>
      <c r="B198" s="16" t="s">
        <v>873</v>
      </c>
      <c r="C198" s="45" t="n">
        <v>43838</v>
      </c>
      <c r="D198" s="46" t="n">
        <v>44358</v>
      </c>
      <c r="E198" s="17" t="n">
        <v>1046.8034</v>
      </c>
      <c r="F198" s="17" t="n">
        <v>300</v>
      </c>
      <c r="G198" s="17" t="n">
        <v>49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625</v>
      </c>
      <c r="B199" s="16" t="s">
        <v>873</v>
      </c>
      <c r="C199" s="45" t="n">
        <v>43838</v>
      </c>
      <c r="D199" s="46" t="n">
        <v>44358</v>
      </c>
      <c r="E199" s="17" t="n">
        <v>1046.8</v>
      </c>
      <c r="F199" s="17" t="n">
        <v>300</v>
      </c>
      <c r="G199" s="17" t="n">
        <v>1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625</v>
      </c>
      <c r="B200" s="16" t="s">
        <v>873</v>
      </c>
      <c r="C200" s="45" t="n">
        <v>44358</v>
      </c>
      <c r="D200" s="46" t="n">
        <v>44371</v>
      </c>
      <c r="E200" s="17" t="n">
        <v>311.94</v>
      </c>
      <c r="F200" s="17" t="n">
        <v>710.272</v>
      </c>
      <c r="G200" s="17" t="n">
        <v>5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625</v>
      </c>
      <c r="B201" s="16" t="s">
        <v>873</v>
      </c>
      <c r="C201" s="45" t="n">
        <v>44358</v>
      </c>
      <c r="D201" s="46" t="n">
        <v>44371</v>
      </c>
      <c r="E201" s="17" t="n">
        <v>311.94</v>
      </c>
      <c r="F201" s="17" t="n">
        <v>710.272</v>
      </c>
      <c r="G201" s="17" t="n">
        <v>5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625</v>
      </c>
      <c r="B202" s="16" t="s">
        <v>873</v>
      </c>
      <c r="C202" s="45" t="n">
        <v>44358</v>
      </c>
      <c r="D202" s="46" t="n">
        <v>44371</v>
      </c>
      <c r="E202" s="17" t="n">
        <v>311.94</v>
      </c>
      <c r="F202" s="17" t="n">
        <v>710.27</v>
      </c>
      <c r="G202" s="17" t="n">
        <v>1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625</v>
      </c>
      <c r="B203" s="16" t="s">
        <v>873</v>
      </c>
      <c r="C203" s="45" t="n">
        <v>44358</v>
      </c>
      <c r="D203" s="46" t="n">
        <v>44371</v>
      </c>
      <c r="E203" s="17" t="n">
        <v>311.94</v>
      </c>
      <c r="F203" s="17" t="n">
        <v>710.272</v>
      </c>
      <c r="G203" s="17" t="n">
        <v>5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625</v>
      </c>
      <c r="B204" s="16" t="s">
        <v>873</v>
      </c>
      <c r="C204" s="45" t="n">
        <v>44358</v>
      </c>
      <c r="D204" s="46" t="n">
        <v>44371</v>
      </c>
      <c r="E204" s="17" t="n">
        <v>311.94</v>
      </c>
      <c r="F204" s="17" t="n">
        <v>710.2719</v>
      </c>
      <c r="G204" s="17" t="n">
        <v>32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625</v>
      </c>
      <c r="B205" s="16" t="s">
        <v>873</v>
      </c>
      <c r="C205" s="45" t="n">
        <v>44358</v>
      </c>
      <c r="D205" s="46" t="n">
        <v>44371</v>
      </c>
      <c r="E205" s="17" t="n">
        <v>311.94</v>
      </c>
      <c r="F205" s="17" t="n">
        <v>710.275</v>
      </c>
      <c r="G205" s="17" t="n">
        <v>2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626</v>
      </c>
      <c r="B206" s="16" t="s">
        <v>872</v>
      </c>
      <c r="C206" s="45" t="n">
        <v>43838</v>
      </c>
      <c r="D206" s="46" t="n">
        <v>44314</v>
      </c>
      <c r="E206" s="17" t="n">
        <v>1052.9813</v>
      </c>
      <c r="F206" s="17" t="n">
        <v>1000</v>
      </c>
      <c r="G206" s="17" t="n">
        <v>8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626</v>
      </c>
      <c r="B207" s="16" t="s">
        <v>872</v>
      </c>
      <c r="C207" s="45" t="n">
        <v>43838</v>
      </c>
      <c r="D207" s="46" t="n">
        <v>44314</v>
      </c>
      <c r="E207" s="17" t="n">
        <v>1052.9807</v>
      </c>
      <c r="F207" s="17" t="n">
        <v>1000</v>
      </c>
      <c r="G207" s="17" t="n">
        <v>44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626</v>
      </c>
      <c r="B208" s="16" t="s">
        <v>872</v>
      </c>
      <c r="C208" s="45" t="n">
        <v>43838</v>
      </c>
      <c r="D208" s="46" t="n">
        <v>44314</v>
      </c>
      <c r="E208" s="17" t="n">
        <v>1052.9806</v>
      </c>
      <c r="F208" s="17" t="n">
        <v>1000</v>
      </c>
      <c r="G208" s="17" t="n">
        <v>32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626</v>
      </c>
      <c r="B209" s="16" t="s">
        <v>872</v>
      </c>
      <c r="C209" s="45" t="n">
        <v>43838</v>
      </c>
      <c r="D209" s="46" t="n">
        <v>44314</v>
      </c>
      <c r="E209" s="17" t="n">
        <v>1052.98</v>
      </c>
      <c r="F209" s="17" t="n">
        <v>1000</v>
      </c>
      <c r="G209" s="17" t="n">
        <v>3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626</v>
      </c>
      <c r="B210" s="16" t="s">
        <v>872</v>
      </c>
      <c r="C210" s="45" t="n">
        <v>43838</v>
      </c>
      <c r="D210" s="46" t="n">
        <v>44314</v>
      </c>
      <c r="E210" s="17" t="n">
        <v>1052.98</v>
      </c>
      <c r="F210" s="17" t="n">
        <v>1000</v>
      </c>
      <c r="G210" s="17" t="n">
        <v>1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626</v>
      </c>
      <c r="B211" s="16" t="s">
        <v>872</v>
      </c>
      <c r="C211" s="45" t="n">
        <v>43838</v>
      </c>
      <c r="D211" s="46" t="n">
        <v>44314</v>
      </c>
      <c r="E211" s="17" t="n">
        <v>1052.98</v>
      </c>
      <c r="F211" s="17" t="n">
        <v>1000</v>
      </c>
      <c r="G211" s="17" t="n">
        <v>1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626</v>
      </c>
      <c r="B212" s="16" t="s">
        <v>872</v>
      </c>
      <c r="C212" s="45" t="n">
        <v>43838</v>
      </c>
      <c r="D212" s="46" t="n">
        <v>44314</v>
      </c>
      <c r="E212" s="17" t="n">
        <v>1052.98</v>
      </c>
      <c r="F212" s="17" t="n">
        <v>1000</v>
      </c>
      <c r="G212" s="17" t="n">
        <v>1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626</v>
      </c>
      <c r="B213" s="16" t="s">
        <v>872</v>
      </c>
      <c r="C213" s="45" t="n">
        <v>43838</v>
      </c>
      <c r="D213" s="46" t="n">
        <v>44314</v>
      </c>
      <c r="E213" s="17" t="n">
        <v>1052.9805</v>
      </c>
      <c r="F213" s="17" t="n">
        <v>1000</v>
      </c>
      <c r="G213" s="17" t="n">
        <v>20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626</v>
      </c>
      <c r="B214" s="16" t="s">
        <v>872</v>
      </c>
      <c r="C214" s="45" t="n">
        <v>43838</v>
      </c>
      <c r="D214" s="46" t="n">
        <v>44314</v>
      </c>
      <c r="E214" s="17" t="n">
        <v>1052.9825</v>
      </c>
      <c r="F214" s="17" t="n">
        <v>1000</v>
      </c>
      <c r="G214" s="17" t="n">
        <v>4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63</v>
      </c>
      <c r="B215" s="16" t="s">
        <v>64</v>
      </c>
      <c r="C215" s="45" t="n">
        <v>43838</v>
      </c>
      <c r="D215" s="46" t="n">
        <v>43927</v>
      </c>
      <c r="E215" s="17" t="n">
        <v>2423.2425</v>
      </c>
      <c r="F215" s="17" t="n">
        <v>2445.7448</v>
      </c>
      <c r="G215" s="17" t="n">
        <v>40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85</v>
      </c>
      <c r="B216" s="16" t="s">
        <v>86</v>
      </c>
      <c r="C216" s="45" t="n">
        <v>43838</v>
      </c>
      <c r="D216" s="46" t="n">
        <v>44175</v>
      </c>
      <c r="E216" s="17" t="n">
        <v>85.5539</v>
      </c>
      <c r="F216" s="17" t="n">
        <v>92.0747</v>
      </c>
      <c r="G216" s="17" t="n">
        <v>150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85</v>
      </c>
      <c r="B217" s="16" t="s">
        <v>86</v>
      </c>
      <c r="C217" s="45" t="n">
        <v>43838</v>
      </c>
      <c r="D217" s="46" t="n">
        <v>44377</v>
      </c>
      <c r="E217" s="17" t="n">
        <v>85.5539</v>
      </c>
      <c r="F217" s="17" t="n">
        <v>134.6357</v>
      </c>
      <c r="G217" s="17" t="n">
        <v>60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85</v>
      </c>
      <c r="B218" s="16" t="s">
        <v>86</v>
      </c>
      <c r="C218" s="45" t="n">
        <v>43838</v>
      </c>
      <c r="D218" s="46" t="n">
        <v>44377</v>
      </c>
      <c r="E218" s="17" t="n">
        <v>85.5539</v>
      </c>
      <c r="F218" s="17" t="n">
        <v>134.6357</v>
      </c>
      <c r="G218" s="17" t="n">
        <v>70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85</v>
      </c>
      <c r="B219" s="16" t="s">
        <v>86</v>
      </c>
      <c r="C219" s="45" t="n">
        <v>43838</v>
      </c>
      <c r="D219" s="46" t="n">
        <v>44377</v>
      </c>
      <c r="E219" s="17" t="n">
        <v>85.5539</v>
      </c>
      <c r="F219" s="17" t="n">
        <v>134.6358</v>
      </c>
      <c r="G219" s="17" t="n">
        <v>40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85</v>
      </c>
      <c r="B220" s="16" t="s">
        <v>86</v>
      </c>
      <c r="C220" s="45" t="n">
        <v>43838</v>
      </c>
      <c r="D220" s="46" t="n">
        <v>44377</v>
      </c>
      <c r="E220" s="17" t="n">
        <v>85.5539</v>
      </c>
      <c r="F220" s="17" t="n">
        <v>134.6057</v>
      </c>
      <c r="G220" s="17" t="n">
        <v>150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85</v>
      </c>
      <c r="B221" s="16" t="s">
        <v>86</v>
      </c>
      <c r="C221" s="45" t="n">
        <v>43838</v>
      </c>
      <c r="D221" s="46" t="n">
        <v>44494</v>
      </c>
      <c r="E221" s="17" t="n">
        <v>85.5539</v>
      </c>
      <c r="F221" s="17" t="n">
        <v>130.1078</v>
      </c>
      <c r="G221" s="17" t="n">
        <v>380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49</v>
      </c>
      <c r="B222" s="16" t="s">
        <v>50</v>
      </c>
      <c r="C222" s="45" t="n">
        <v>43838</v>
      </c>
      <c r="D222" s="46" t="n">
        <v>43951</v>
      </c>
      <c r="E222" s="17" t="n">
        <v>19820.164</v>
      </c>
      <c r="F222" s="17" t="n">
        <v>20393.535</v>
      </c>
      <c r="G222" s="17" t="n">
        <v>2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49</v>
      </c>
      <c r="B223" s="16" t="s">
        <v>50</v>
      </c>
      <c r="C223" s="45" t="n">
        <v>43838</v>
      </c>
      <c r="D223" s="46" t="n">
        <v>43973</v>
      </c>
      <c r="E223" s="17" t="n">
        <v>19820.164</v>
      </c>
      <c r="F223" s="17" t="n">
        <v>22036.69</v>
      </c>
      <c r="G223" s="17" t="n">
        <v>3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69</v>
      </c>
      <c r="B224" s="16" t="s">
        <v>70</v>
      </c>
      <c r="C224" s="45" t="n">
        <v>43887</v>
      </c>
      <c r="D224" s="46" t="n">
        <v>43916</v>
      </c>
      <c r="E224" s="17" t="n">
        <v>1460.1612</v>
      </c>
      <c r="F224" s="17" t="n">
        <v>1320.9736</v>
      </c>
      <c r="G224" s="17" t="n">
        <v>15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69</v>
      </c>
      <c r="B225" s="16" t="s">
        <v>70</v>
      </c>
      <c r="C225" s="45" t="n">
        <v>43887</v>
      </c>
      <c r="D225" s="46" t="n">
        <v>43951</v>
      </c>
      <c r="E225" s="17" t="n">
        <v>1460.1612</v>
      </c>
      <c r="F225" s="17" t="n">
        <v>1017.8717</v>
      </c>
      <c r="G225" s="17" t="n">
        <v>25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69</v>
      </c>
      <c r="B226" s="16" t="s">
        <v>70</v>
      </c>
      <c r="C226" s="45" t="n">
        <v>43913</v>
      </c>
      <c r="D226" s="46" t="n">
        <v>43951</v>
      </c>
      <c r="E226" s="17" t="n">
        <v>791.7854</v>
      </c>
      <c r="F226" s="17" t="n">
        <v>1017.8717</v>
      </c>
      <c r="G226" s="17" t="n">
        <v>15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69</v>
      </c>
      <c r="B227" s="16" t="s">
        <v>70</v>
      </c>
      <c r="C227" s="45" t="n">
        <v>43922</v>
      </c>
      <c r="D227" s="46" t="n">
        <v>43951</v>
      </c>
      <c r="E227" s="17" t="n">
        <v>833.7199</v>
      </c>
      <c r="F227" s="17" t="n">
        <v>1017.8717</v>
      </c>
      <c r="G227" s="17" t="n">
        <v>50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69</v>
      </c>
      <c r="B228" s="16" t="s">
        <v>70</v>
      </c>
      <c r="C228" s="45" t="n">
        <v>43922</v>
      </c>
      <c r="D228" s="46" t="n">
        <v>43951</v>
      </c>
      <c r="E228" s="17" t="n">
        <v>833.7199</v>
      </c>
      <c r="F228" s="17" t="n">
        <v>1016.3874</v>
      </c>
      <c r="G228" s="17" t="n">
        <v>10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69</v>
      </c>
      <c r="B229" s="16" t="s">
        <v>70</v>
      </c>
      <c r="C229" s="45" t="n">
        <v>43927</v>
      </c>
      <c r="D229" s="46" t="n">
        <v>43951</v>
      </c>
      <c r="E229" s="17" t="n">
        <v>761.433</v>
      </c>
      <c r="F229" s="17" t="n">
        <v>1016.3874</v>
      </c>
      <c r="G229" s="17" t="n">
        <v>4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69</v>
      </c>
      <c r="B230" s="16" t="s">
        <v>70</v>
      </c>
      <c r="C230" s="45" t="n">
        <v>43927</v>
      </c>
      <c r="D230" s="46" t="n">
        <v>43951</v>
      </c>
      <c r="E230" s="17" t="n">
        <v>761.433</v>
      </c>
      <c r="F230" s="17" t="n">
        <v>1016.4225</v>
      </c>
      <c r="G230" s="17" t="n">
        <v>3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69</v>
      </c>
      <c r="B231" s="16" t="s">
        <v>70</v>
      </c>
      <c r="C231" s="45" t="n">
        <v>43927</v>
      </c>
      <c r="D231" s="46" t="n">
        <v>43951</v>
      </c>
      <c r="E231" s="17" t="n">
        <v>761.433</v>
      </c>
      <c r="F231" s="17" t="n">
        <v>1016.3874</v>
      </c>
      <c r="G231" s="17" t="n">
        <v>2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69</v>
      </c>
      <c r="B232" s="16" t="s">
        <v>70</v>
      </c>
      <c r="C232" s="45" t="n">
        <v>43927</v>
      </c>
      <c r="D232" s="46" t="n">
        <v>43951</v>
      </c>
      <c r="E232" s="17" t="n">
        <v>762.1672</v>
      </c>
      <c r="F232" s="17" t="n">
        <v>1016.3874</v>
      </c>
      <c r="G232" s="17" t="n">
        <v>12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69</v>
      </c>
      <c r="B233" s="16" t="s">
        <v>70</v>
      </c>
      <c r="C233" s="45" t="n">
        <v>43927</v>
      </c>
      <c r="D233" s="46" t="n">
        <v>43951</v>
      </c>
      <c r="E233" s="17" t="n">
        <v>762.1672</v>
      </c>
      <c r="F233" s="17" t="n">
        <v>1016.4036</v>
      </c>
      <c r="G233" s="17" t="n">
        <v>13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69</v>
      </c>
      <c r="B234" s="16" t="s">
        <v>70</v>
      </c>
      <c r="C234" s="45" t="n">
        <v>43927</v>
      </c>
      <c r="D234" s="46" t="n">
        <v>43951</v>
      </c>
      <c r="E234" s="17" t="n">
        <v>762.1672</v>
      </c>
      <c r="F234" s="17" t="n">
        <v>1016.4036</v>
      </c>
      <c r="G234" s="17" t="n">
        <v>13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69</v>
      </c>
      <c r="B235" s="16" t="s">
        <v>70</v>
      </c>
      <c r="C235" s="45" t="n">
        <v>43927</v>
      </c>
      <c r="D235" s="46" t="n">
        <v>43951</v>
      </c>
      <c r="E235" s="17" t="n">
        <v>762.1672</v>
      </c>
      <c r="F235" s="17" t="n">
        <v>1016.4036</v>
      </c>
      <c r="G235" s="17" t="n">
        <v>10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69</v>
      </c>
      <c r="B236" s="16" t="s">
        <v>70</v>
      </c>
      <c r="C236" s="45" t="n">
        <v>43927</v>
      </c>
      <c r="D236" s="46" t="n">
        <v>43951</v>
      </c>
      <c r="E236" s="17" t="n">
        <v>741.1644</v>
      </c>
      <c r="F236" s="17" t="n">
        <v>1016.4036</v>
      </c>
      <c r="G236" s="17" t="n">
        <v>3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69</v>
      </c>
      <c r="B237" s="16" t="s">
        <v>70</v>
      </c>
      <c r="C237" s="45" t="n">
        <v>43927</v>
      </c>
      <c r="D237" s="46" t="n">
        <v>43978</v>
      </c>
      <c r="E237" s="17" t="n">
        <v>741.1644</v>
      </c>
      <c r="F237" s="17" t="n">
        <v>846.8527</v>
      </c>
      <c r="G237" s="17" t="n">
        <v>49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69</v>
      </c>
      <c r="B238" s="16" t="s">
        <v>70</v>
      </c>
      <c r="C238" s="45" t="n">
        <v>43927</v>
      </c>
      <c r="D238" s="46" t="n">
        <v>43978</v>
      </c>
      <c r="E238" s="17" t="n">
        <v>742.5119</v>
      </c>
      <c r="F238" s="17" t="n">
        <v>846.8527</v>
      </c>
      <c r="G238" s="17" t="n">
        <v>14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69</v>
      </c>
      <c r="B239" s="16" t="s">
        <v>70</v>
      </c>
      <c r="C239" s="45" t="n">
        <v>43927</v>
      </c>
      <c r="D239" s="46" t="n">
        <v>43978</v>
      </c>
      <c r="E239" s="17" t="n">
        <v>740.9773</v>
      </c>
      <c r="F239" s="17" t="n">
        <v>846.8527</v>
      </c>
      <c r="G239" s="17" t="n">
        <v>25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69</v>
      </c>
      <c r="B240" s="16" t="s">
        <v>70</v>
      </c>
      <c r="C240" s="45" t="n">
        <v>43927</v>
      </c>
      <c r="D240" s="46" t="n">
        <v>43978</v>
      </c>
      <c r="E240" s="17" t="n">
        <v>742.5119</v>
      </c>
      <c r="F240" s="17" t="n">
        <v>846.8527</v>
      </c>
      <c r="G240" s="17" t="n">
        <v>14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69</v>
      </c>
      <c r="B241" s="16" t="s">
        <v>70</v>
      </c>
      <c r="C241" s="45" t="n">
        <v>43927</v>
      </c>
      <c r="D241" s="46" t="n">
        <v>43978</v>
      </c>
      <c r="E241" s="17" t="n">
        <v>742.5675</v>
      </c>
      <c r="F241" s="17" t="n">
        <v>846.8527</v>
      </c>
      <c r="G241" s="17" t="n">
        <v>7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69</v>
      </c>
      <c r="B242" s="16" t="s">
        <v>70</v>
      </c>
      <c r="C242" s="45" t="n">
        <v>43945</v>
      </c>
      <c r="D242" s="46" t="n">
        <v>43978</v>
      </c>
      <c r="E242" s="17" t="n">
        <v>783.2282</v>
      </c>
      <c r="F242" s="17" t="n">
        <v>846.8527</v>
      </c>
      <c r="G242" s="17" t="n">
        <v>45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627</v>
      </c>
      <c r="B243" s="16" t="s">
        <v>752</v>
      </c>
      <c r="C243" s="45" t="n">
        <v>43887</v>
      </c>
      <c r="D243" s="46" t="n">
        <v>43951</v>
      </c>
      <c r="E243" s="17" t="n">
        <v>17383.1109</v>
      </c>
      <c r="F243" s="17" t="n">
        <v>22064.817</v>
      </c>
      <c r="G243" s="17" t="n">
        <v>1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627</v>
      </c>
      <c r="B244" s="16" t="s">
        <v>752</v>
      </c>
      <c r="C244" s="45" t="n">
        <v>43887</v>
      </c>
      <c r="D244" s="46" t="n">
        <v>43966</v>
      </c>
      <c r="E244" s="17" t="n">
        <v>17383.1109</v>
      </c>
      <c r="F244" s="17" t="n">
        <v>25014.8871</v>
      </c>
      <c r="G244" s="17" t="n">
        <v>2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628</v>
      </c>
      <c r="B245" s="16" t="s">
        <v>762</v>
      </c>
      <c r="C245" s="45" t="n">
        <v>43930</v>
      </c>
      <c r="D245" s="46" t="n">
        <v>43951</v>
      </c>
      <c r="E245" s="17" t="n">
        <v>966.2933</v>
      </c>
      <c r="F245" s="17" t="n">
        <v>1006.1059</v>
      </c>
      <c r="G245" s="17" t="n">
        <v>9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628</v>
      </c>
      <c r="B246" s="16" t="s">
        <v>762</v>
      </c>
      <c r="C246" s="45" t="n">
        <v>43930</v>
      </c>
      <c r="D246" s="46" t="n">
        <v>44032</v>
      </c>
      <c r="E246" s="17" t="n">
        <v>966.2933</v>
      </c>
      <c r="F246" s="17" t="n">
        <v>1654.4397</v>
      </c>
      <c r="G246" s="17" t="n">
        <v>2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628</v>
      </c>
      <c r="B247" s="16" t="s">
        <v>762</v>
      </c>
      <c r="C247" s="45" t="n">
        <v>43930</v>
      </c>
      <c r="D247" s="46" t="n">
        <v>44032</v>
      </c>
      <c r="E247" s="17" t="n">
        <v>967.1368</v>
      </c>
      <c r="F247" s="17" t="n">
        <v>1654.4397</v>
      </c>
      <c r="G247" s="17" t="n">
        <v>1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628</v>
      </c>
      <c r="B248" s="16" t="s">
        <v>762</v>
      </c>
      <c r="C248" s="45" t="n">
        <v>43930</v>
      </c>
      <c r="D248" s="46" t="n">
        <v>44032</v>
      </c>
      <c r="E248" s="17" t="n">
        <v>967.1368</v>
      </c>
      <c r="F248" s="17" t="n">
        <v>1655.0134</v>
      </c>
      <c r="G248" s="17" t="n">
        <v>3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628</v>
      </c>
      <c r="B249" s="16" t="s">
        <v>762</v>
      </c>
      <c r="C249" s="45" t="n">
        <v>43930</v>
      </c>
      <c r="D249" s="46" t="n">
        <v>44032</v>
      </c>
      <c r="E249" s="17" t="n">
        <v>966.5687</v>
      </c>
      <c r="F249" s="17" t="n">
        <v>1655.0134</v>
      </c>
      <c r="G249" s="17" t="n">
        <v>1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628</v>
      </c>
      <c r="B250" s="16" t="s">
        <v>762</v>
      </c>
      <c r="C250" s="45" t="n">
        <v>43930</v>
      </c>
      <c r="D250" s="46" t="n">
        <v>44032</v>
      </c>
      <c r="E250" s="17" t="n">
        <v>966.19</v>
      </c>
      <c r="F250" s="17" t="n">
        <v>1655.0134</v>
      </c>
      <c r="G250" s="17" t="n">
        <v>1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628</v>
      </c>
      <c r="B251" s="16" t="s">
        <v>762</v>
      </c>
      <c r="C251" s="45" t="n">
        <v>43930</v>
      </c>
      <c r="D251" s="46" t="n">
        <v>44032</v>
      </c>
      <c r="E251" s="17" t="n">
        <v>966.19</v>
      </c>
      <c r="F251" s="17" t="n">
        <v>1657.2058</v>
      </c>
      <c r="G251" s="17" t="n">
        <v>1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628</v>
      </c>
      <c r="B252" s="16" t="s">
        <v>762</v>
      </c>
      <c r="C252" s="45" t="n">
        <v>43930</v>
      </c>
      <c r="D252" s="46" t="n">
        <v>44032</v>
      </c>
      <c r="E252" s="17" t="n">
        <v>967.0508</v>
      </c>
      <c r="F252" s="17" t="n">
        <v>1657.2058</v>
      </c>
      <c r="G252" s="17" t="n">
        <v>6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628</v>
      </c>
      <c r="B253" s="16" t="s">
        <v>762</v>
      </c>
      <c r="C253" s="45" t="n">
        <v>43930</v>
      </c>
      <c r="D253" s="46" t="n">
        <v>44144</v>
      </c>
      <c r="E253" s="17" t="n">
        <v>967.0508</v>
      </c>
      <c r="F253" s="17" t="n">
        <v>2210.65</v>
      </c>
      <c r="G253" s="17" t="n">
        <v>1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628</v>
      </c>
      <c r="B254" s="16" t="s">
        <v>762</v>
      </c>
      <c r="C254" s="45" t="n">
        <v>43930</v>
      </c>
      <c r="D254" s="46" t="n">
        <v>44144</v>
      </c>
      <c r="E254" s="17" t="n">
        <v>967.0508</v>
      </c>
      <c r="F254" s="17" t="n">
        <v>2210.2641</v>
      </c>
      <c r="G254" s="17" t="n">
        <v>2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628</v>
      </c>
      <c r="B255" s="16" t="s">
        <v>762</v>
      </c>
      <c r="C255" s="45" t="n">
        <v>43930</v>
      </c>
      <c r="D255" s="46" t="n">
        <v>44144</v>
      </c>
      <c r="E255" s="17" t="n">
        <v>967.0508</v>
      </c>
      <c r="F255" s="17" t="n">
        <v>2210.2641</v>
      </c>
      <c r="G255" s="17" t="n">
        <v>2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628</v>
      </c>
      <c r="B256" s="16" t="s">
        <v>762</v>
      </c>
      <c r="C256" s="45" t="n">
        <v>43930</v>
      </c>
      <c r="D256" s="46" t="n">
        <v>44204</v>
      </c>
      <c r="E256" s="17" t="n">
        <v>967.0232</v>
      </c>
      <c r="F256" s="17" t="n">
        <v>2786.5914</v>
      </c>
      <c r="G256" s="17" t="n">
        <v>2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628</v>
      </c>
      <c r="B257" s="16" t="s">
        <v>762</v>
      </c>
      <c r="C257" s="45" t="n">
        <v>43930</v>
      </c>
      <c r="D257" s="46" t="n">
        <v>44204</v>
      </c>
      <c r="E257" s="17" t="n">
        <v>967.0232</v>
      </c>
      <c r="F257" s="17" t="n">
        <v>2786.5914</v>
      </c>
      <c r="G257" s="17" t="n">
        <v>3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628</v>
      </c>
      <c r="B258" s="16" t="s">
        <v>762</v>
      </c>
      <c r="C258" s="45" t="n">
        <v>43930</v>
      </c>
      <c r="D258" s="46" t="n">
        <v>44211</v>
      </c>
      <c r="E258" s="17" t="n">
        <v>967.0232</v>
      </c>
      <c r="F258" s="17" t="n">
        <v>3310.2471</v>
      </c>
      <c r="G258" s="17" t="n">
        <v>3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628</v>
      </c>
      <c r="B259" s="16" t="s">
        <v>762</v>
      </c>
      <c r="C259" s="45" t="n">
        <v>43930</v>
      </c>
      <c r="D259" s="46" t="n">
        <v>44274</v>
      </c>
      <c r="E259" s="17" t="n">
        <v>967.0232</v>
      </c>
      <c r="F259" s="17" t="n">
        <v>4258.2672</v>
      </c>
      <c r="G259" s="17" t="n">
        <v>2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628</v>
      </c>
      <c r="B260" s="16" t="s">
        <v>762</v>
      </c>
      <c r="C260" s="45" t="n">
        <v>43964</v>
      </c>
      <c r="D260" s="46" t="n">
        <v>44274</v>
      </c>
      <c r="E260" s="17" t="n">
        <v>1031.5182</v>
      </c>
      <c r="F260" s="17" t="n">
        <v>4258.2672</v>
      </c>
      <c r="G260" s="17" t="n">
        <v>15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628</v>
      </c>
      <c r="B261" s="16" t="s">
        <v>762</v>
      </c>
      <c r="C261" s="45" t="n">
        <v>43964</v>
      </c>
      <c r="D261" s="46" t="n">
        <v>44494</v>
      </c>
      <c r="E261" s="17" t="n">
        <v>1031.5182</v>
      </c>
      <c r="F261" s="17" t="n">
        <v>7665.175</v>
      </c>
      <c r="G261" s="17" t="n">
        <v>1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628</v>
      </c>
      <c r="B262" s="16" t="s">
        <v>762</v>
      </c>
      <c r="C262" s="45" t="n">
        <v>43964</v>
      </c>
      <c r="D262" s="46" t="n">
        <v>44494</v>
      </c>
      <c r="E262" s="17" t="n">
        <v>1031.5182</v>
      </c>
      <c r="F262" s="17" t="n">
        <v>7664.8207</v>
      </c>
      <c r="G262" s="17" t="n">
        <v>2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628</v>
      </c>
      <c r="B263" s="16" t="s">
        <v>762</v>
      </c>
      <c r="C263" s="45" t="n">
        <v>43964</v>
      </c>
      <c r="D263" s="46" t="n">
        <v>44494</v>
      </c>
      <c r="E263" s="17" t="n">
        <v>1031.5182</v>
      </c>
      <c r="F263" s="17" t="n">
        <v>7666.9465</v>
      </c>
      <c r="G263" s="17" t="n">
        <v>2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628</v>
      </c>
      <c r="B264" s="16" t="s">
        <v>762</v>
      </c>
      <c r="C264" s="45" t="n">
        <v>43964</v>
      </c>
      <c r="D264" s="46" t="n">
        <v>44496</v>
      </c>
      <c r="E264" s="17" t="n">
        <v>1031.5182</v>
      </c>
      <c r="F264" s="17" t="n">
        <v>7135.9577</v>
      </c>
      <c r="G264" s="17" t="n">
        <v>5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629</v>
      </c>
      <c r="B265" s="16" t="s">
        <v>900</v>
      </c>
      <c r="C265" s="45" t="n">
        <v>43951</v>
      </c>
      <c r="D265" s="46" t="n">
        <v>43957</v>
      </c>
      <c r="E265" s="17" t="n">
        <v>4.9956</v>
      </c>
      <c r="F265" s="17" t="n">
        <v>4.9325</v>
      </c>
      <c r="G265" s="17" t="n">
        <v>5000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629</v>
      </c>
      <c r="B266" s="16" t="s">
        <v>900</v>
      </c>
      <c r="C266" s="45" t="n">
        <v>43951</v>
      </c>
      <c r="D266" s="46" t="n">
        <v>43957</v>
      </c>
      <c r="E266" s="17" t="n">
        <v>4.9956</v>
      </c>
      <c r="F266" s="17" t="n">
        <v>4.9315</v>
      </c>
      <c r="G266" s="17" t="n">
        <v>1000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629</v>
      </c>
      <c r="B267" s="16" t="s">
        <v>900</v>
      </c>
      <c r="C267" s="45" t="n">
        <v>43951</v>
      </c>
      <c r="D267" s="46" t="n">
        <v>43957</v>
      </c>
      <c r="E267" s="17" t="n">
        <v>4.9956</v>
      </c>
      <c r="F267" s="17" t="n">
        <v>4.9315</v>
      </c>
      <c r="G267" s="17" t="n">
        <v>1000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629</v>
      </c>
      <c r="B268" s="16" t="s">
        <v>900</v>
      </c>
      <c r="C268" s="45" t="n">
        <v>43951</v>
      </c>
      <c r="D268" s="46" t="n">
        <v>43957</v>
      </c>
      <c r="E268" s="17" t="n">
        <v>4.9961</v>
      </c>
      <c r="F268" s="17" t="n">
        <v>4.9315</v>
      </c>
      <c r="G268" s="17" t="n">
        <v>6000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629</v>
      </c>
      <c r="B269" s="16" t="s">
        <v>900</v>
      </c>
      <c r="C269" s="45" t="n">
        <v>43951</v>
      </c>
      <c r="D269" s="46" t="n">
        <v>43957</v>
      </c>
      <c r="E269" s="17" t="n">
        <v>4.9961</v>
      </c>
      <c r="F269" s="17" t="n">
        <v>4.9315</v>
      </c>
      <c r="G269" s="17" t="n">
        <v>2000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630</v>
      </c>
      <c r="B270" s="16" t="s">
        <v>901</v>
      </c>
      <c r="C270" s="45" t="n">
        <v>43957</v>
      </c>
      <c r="D270" s="46" t="n">
        <v>43973</v>
      </c>
      <c r="E270" s="17" t="n">
        <v>1.913</v>
      </c>
      <c r="F270" s="17" t="n">
        <v>2.2219</v>
      </c>
      <c r="G270" s="17" t="n">
        <v>1000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630</v>
      </c>
      <c r="B271" s="16" t="s">
        <v>901</v>
      </c>
      <c r="C271" s="45" t="n">
        <v>43957</v>
      </c>
      <c r="D271" s="46" t="n">
        <v>43973</v>
      </c>
      <c r="E271" s="17" t="n">
        <v>1.913</v>
      </c>
      <c r="F271" s="17" t="n">
        <v>2.2219</v>
      </c>
      <c r="G271" s="17" t="n">
        <v>4000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630</v>
      </c>
      <c r="B272" s="16" t="s">
        <v>901</v>
      </c>
      <c r="C272" s="45" t="n">
        <v>43957</v>
      </c>
      <c r="D272" s="46" t="n">
        <v>43973</v>
      </c>
      <c r="E272" s="17" t="n">
        <v>1.913</v>
      </c>
      <c r="F272" s="17" t="n">
        <v>2.2219</v>
      </c>
      <c r="G272" s="17" t="n">
        <v>1000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630</v>
      </c>
      <c r="B273" s="16" t="s">
        <v>901</v>
      </c>
      <c r="C273" s="45" t="n">
        <v>43957</v>
      </c>
      <c r="D273" s="46" t="n">
        <v>43973</v>
      </c>
      <c r="E273" s="17" t="n">
        <v>1.914</v>
      </c>
      <c r="F273" s="17" t="n">
        <v>2.2219</v>
      </c>
      <c r="G273" s="17" t="n">
        <v>7000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630</v>
      </c>
      <c r="B274" s="16" t="s">
        <v>901</v>
      </c>
      <c r="C274" s="45" t="n">
        <v>43957</v>
      </c>
      <c r="D274" s="46" t="n">
        <v>43973</v>
      </c>
      <c r="E274" s="17" t="n">
        <v>1.914</v>
      </c>
      <c r="F274" s="17" t="n">
        <v>2.2219</v>
      </c>
      <c r="G274" s="17" t="n">
        <v>2000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630</v>
      </c>
      <c r="B275" s="16" t="s">
        <v>901</v>
      </c>
      <c r="C275" s="45" t="n">
        <v>43957</v>
      </c>
      <c r="D275" s="46" t="n">
        <v>43973</v>
      </c>
      <c r="E275" s="17" t="n">
        <v>1.914</v>
      </c>
      <c r="F275" s="17" t="n">
        <v>2.2219</v>
      </c>
      <c r="G275" s="17" t="n">
        <v>1000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630</v>
      </c>
      <c r="B276" s="16" t="s">
        <v>901</v>
      </c>
      <c r="C276" s="45" t="n">
        <v>43957</v>
      </c>
      <c r="D276" s="46" t="n">
        <v>43973</v>
      </c>
      <c r="E276" s="17" t="n">
        <v>1.914</v>
      </c>
      <c r="F276" s="17" t="n">
        <v>2.2209</v>
      </c>
      <c r="G276" s="17" t="n">
        <v>2000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630</v>
      </c>
      <c r="B277" s="16" t="s">
        <v>901</v>
      </c>
      <c r="C277" s="45" t="n">
        <v>43957</v>
      </c>
      <c r="D277" s="46" t="n">
        <v>43973</v>
      </c>
      <c r="E277" s="17" t="n">
        <v>1.914</v>
      </c>
      <c r="F277" s="17" t="n">
        <v>2.2209</v>
      </c>
      <c r="G277" s="17" t="n">
        <v>10000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630</v>
      </c>
      <c r="B278" s="16" t="s">
        <v>901</v>
      </c>
      <c r="C278" s="45" t="n">
        <v>43957</v>
      </c>
      <c r="D278" s="46" t="n">
        <v>43973</v>
      </c>
      <c r="E278" s="17" t="n">
        <v>1.914</v>
      </c>
      <c r="F278" s="17" t="n">
        <v>2.2209</v>
      </c>
      <c r="G278" s="17" t="n">
        <v>3000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630</v>
      </c>
      <c r="B279" s="16" t="s">
        <v>901</v>
      </c>
      <c r="C279" s="45" t="n">
        <v>43957</v>
      </c>
      <c r="D279" s="46" t="n">
        <v>43973</v>
      </c>
      <c r="E279" s="17" t="n">
        <v>1.914</v>
      </c>
      <c r="F279" s="17" t="n">
        <v>2.2209</v>
      </c>
      <c r="G279" s="17" t="n">
        <v>7000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630</v>
      </c>
      <c r="B280" s="16" t="s">
        <v>901</v>
      </c>
      <c r="C280" s="45" t="n">
        <v>43957</v>
      </c>
      <c r="D280" s="46" t="n">
        <v>43973</v>
      </c>
      <c r="E280" s="17" t="n">
        <v>1.914</v>
      </c>
      <c r="F280" s="17" t="n">
        <v>2.2209</v>
      </c>
      <c r="G280" s="17" t="n">
        <v>5000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631</v>
      </c>
      <c r="B281" s="16" t="s">
        <v>767</v>
      </c>
      <c r="C281" s="45" t="n">
        <v>43964</v>
      </c>
      <c r="D281" s="46" t="n">
        <v>44494</v>
      </c>
      <c r="E281" s="17" t="n">
        <v>1608.2788</v>
      </c>
      <c r="F281" s="17" t="n">
        <v>3383.5331</v>
      </c>
      <c r="G281" s="17" t="n">
        <v>7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631</v>
      </c>
      <c r="B282" s="16" t="s">
        <v>767</v>
      </c>
      <c r="C282" s="45" t="n">
        <v>43964</v>
      </c>
      <c r="D282" s="46" t="n">
        <v>44494</v>
      </c>
      <c r="E282" s="17" t="n">
        <v>1605.2931</v>
      </c>
      <c r="F282" s="17" t="n">
        <v>3383.5331</v>
      </c>
      <c r="G282" s="17" t="n">
        <v>13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632</v>
      </c>
      <c r="B283" s="16" t="s">
        <v>869</v>
      </c>
      <c r="C283" s="45" t="n">
        <v>43993</v>
      </c>
      <c r="D283" s="46" t="n">
        <v>44176</v>
      </c>
      <c r="E283" s="17" t="n">
        <v>322.9656</v>
      </c>
      <c r="F283" s="17" t="n">
        <v>320.1078</v>
      </c>
      <c r="G283" s="17" t="n">
        <v>40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632</v>
      </c>
      <c r="B284" s="16" t="s">
        <v>869</v>
      </c>
      <c r="C284" s="45" t="n">
        <v>43993</v>
      </c>
      <c r="D284" s="46" t="n">
        <v>44176</v>
      </c>
      <c r="E284" s="17" t="n">
        <v>322.9656</v>
      </c>
      <c r="F284" s="17" t="n">
        <v>320.1079</v>
      </c>
      <c r="G284" s="17" t="n">
        <v>80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632</v>
      </c>
      <c r="B285" s="16" t="s">
        <v>869</v>
      </c>
      <c r="C285" s="45" t="n">
        <v>43993</v>
      </c>
      <c r="D285" s="46" t="n">
        <v>44176</v>
      </c>
      <c r="E285" s="17" t="n">
        <v>322.9656</v>
      </c>
      <c r="F285" s="17" t="n">
        <v>320.108</v>
      </c>
      <c r="G285" s="17" t="n">
        <v>30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632</v>
      </c>
      <c r="B286" s="16" t="s">
        <v>869</v>
      </c>
      <c r="C286" s="45" t="n">
        <v>43993</v>
      </c>
      <c r="D286" s="46" t="n">
        <v>44246</v>
      </c>
      <c r="E286" s="17" t="n">
        <v>322.9656</v>
      </c>
      <c r="F286" s="17" t="n">
        <v>322.5564</v>
      </c>
      <c r="G286" s="17" t="n">
        <v>30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  <row collapsed="false" customFormat="false" customHeight="false" hidden="false" ht="12.1" outlineLevel="0" r="287">
      <c r="A287" s="16" t="s">
        <v>632</v>
      </c>
      <c r="B287" s="16" t="s">
        <v>869</v>
      </c>
      <c r="C287" s="45" t="n">
        <v>44020</v>
      </c>
      <c r="D287" s="46" t="n">
        <v>44246</v>
      </c>
      <c r="E287" s="17" t="n">
        <v>322.166</v>
      </c>
      <c r="F287" s="17" t="n">
        <v>322.5564</v>
      </c>
      <c r="G287" s="17" t="n">
        <v>10</v>
      </c>
      <c r="H287" s="6" t="s">
        <f>=(F287-E287)*G287</f>
      </c>
      <c r="I287" s="9" t="s">
        <f>=(F287-E287)/E287</f>
      </c>
      <c r="J287" s="7" t="s">
        <f>=MAX(1,DATEDIF(C287,D287,"d")-1)</f>
      </c>
      <c r="K287" s="9" t="s">
        <f>=I287*365/J287</f>
      </c>
    </row>
    <row collapsed="false" customFormat="false" customHeight="false" hidden="false" ht="12.1" outlineLevel="0" r="288">
      <c r="A288" s="16" t="s">
        <v>632</v>
      </c>
      <c r="B288" s="16" t="s">
        <v>869</v>
      </c>
      <c r="C288" s="45" t="n">
        <v>44020</v>
      </c>
      <c r="D288" s="46" t="n">
        <v>44246</v>
      </c>
      <c r="E288" s="17" t="n">
        <v>319.0136</v>
      </c>
      <c r="F288" s="17" t="n">
        <v>322.5564</v>
      </c>
      <c r="G288" s="17" t="n">
        <v>100</v>
      </c>
      <c r="H288" s="6" t="s">
        <f>=(F288-E288)*G288</f>
      </c>
      <c r="I288" s="9" t="s">
        <f>=(F288-E288)/E288</f>
      </c>
      <c r="J288" s="7" t="s">
        <f>=MAX(1,DATEDIF(C288,D288,"d")-1)</f>
      </c>
      <c r="K288" s="9" t="s">
        <f>=I288*365/J288</f>
      </c>
    </row>
    <row collapsed="false" customFormat="false" customHeight="false" hidden="false" ht="12.1" outlineLevel="0" r="289">
      <c r="A289" s="16" t="s">
        <v>24</v>
      </c>
      <c r="B289" s="16" t="s">
        <v>25</v>
      </c>
      <c r="C289" s="45" t="n">
        <v>44025</v>
      </c>
      <c r="D289" s="46" t="n">
        <v>44099</v>
      </c>
      <c r="E289" s="17" t="n">
        <v>1993.0098</v>
      </c>
      <c r="F289" s="17" t="n">
        <v>3475.8396</v>
      </c>
      <c r="G289" s="17" t="n">
        <v>45</v>
      </c>
      <c r="H289" s="6" t="s">
        <f>=(F289-E289)*G289</f>
      </c>
      <c r="I289" s="9" t="s">
        <f>=(F289-E289)/E289</f>
      </c>
      <c r="J289" s="7" t="s">
        <f>=MAX(1,DATEDIF(C289,D289,"d")-1)</f>
      </c>
      <c r="K289" s="9" t="s">
        <f>=I289*365/J289</f>
      </c>
    </row>
    <row collapsed="false" customFormat="false" customHeight="false" hidden="false" ht="12.1" outlineLevel="0" r="290">
      <c r="A290" s="16" t="s">
        <v>633</v>
      </c>
      <c r="B290" s="16" t="s">
        <v>902</v>
      </c>
      <c r="C290" s="45" t="n">
        <v>44032</v>
      </c>
      <c r="D290" s="46" t="n">
        <v>44127</v>
      </c>
      <c r="E290" s="17" t="n">
        <v>114.4387</v>
      </c>
      <c r="F290" s="17" t="n">
        <v>131.9123</v>
      </c>
      <c r="G290" s="17" t="n">
        <v>123</v>
      </c>
      <c r="H290" s="6" t="s">
        <f>=(F290-E290)*G290</f>
      </c>
      <c r="I290" s="9" t="s">
        <f>=(F290-E290)/E290</f>
      </c>
      <c r="J290" s="7" t="s">
        <f>=MAX(1,DATEDIF(C290,D290,"d")-1)</f>
      </c>
      <c r="K290" s="9" t="s">
        <f>=I290*365/J290</f>
      </c>
    </row>
    <row collapsed="false" customFormat="false" customHeight="false" hidden="false" ht="12.1" outlineLevel="0" r="291">
      <c r="A291" s="16" t="s">
        <v>633</v>
      </c>
      <c r="B291" s="16" t="s">
        <v>902</v>
      </c>
      <c r="C291" s="45" t="n">
        <v>44032</v>
      </c>
      <c r="D291" s="46" t="n">
        <v>44127</v>
      </c>
      <c r="E291" s="17" t="n">
        <v>114.5387</v>
      </c>
      <c r="F291" s="17" t="n">
        <v>131.9123</v>
      </c>
      <c r="G291" s="17" t="n">
        <v>139</v>
      </c>
      <c r="H291" s="6" t="s">
        <f>=(F291-E291)*G291</f>
      </c>
      <c r="I291" s="9" t="s">
        <f>=(F291-E291)/E291</f>
      </c>
      <c r="J291" s="7" t="s">
        <f>=MAX(1,DATEDIF(C291,D291,"d")-1)</f>
      </c>
      <c r="K291" s="9" t="s">
        <f>=I291*365/J291</f>
      </c>
    </row>
    <row collapsed="false" customFormat="false" customHeight="false" hidden="false" ht="12.1" outlineLevel="0" r="292">
      <c r="A292" s="16" t="s">
        <v>633</v>
      </c>
      <c r="B292" s="16" t="s">
        <v>902</v>
      </c>
      <c r="C292" s="45" t="n">
        <v>44032</v>
      </c>
      <c r="D292" s="46" t="n">
        <v>44127</v>
      </c>
      <c r="E292" s="17" t="n">
        <v>114.4386</v>
      </c>
      <c r="F292" s="17" t="n">
        <v>131.9123</v>
      </c>
      <c r="G292" s="17" t="n">
        <v>60</v>
      </c>
      <c r="H292" s="6" t="s">
        <f>=(F292-E292)*G292</f>
      </c>
      <c r="I292" s="9" t="s">
        <f>=(F292-E292)/E292</f>
      </c>
      <c r="J292" s="7" t="s">
        <f>=MAX(1,DATEDIF(C292,D292,"d")-1)</f>
      </c>
      <c r="K292" s="9" t="s">
        <f>=I292*365/J292</f>
      </c>
    </row>
    <row collapsed="false" customFormat="false" customHeight="false" hidden="false" ht="12.1" outlineLevel="0" r="293">
      <c r="A293" s="16" t="s">
        <v>633</v>
      </c>
      <c r="B293" s="16" t="s">
        <v>902</v>
      </c>
      <c r="C293" s="45" t="n">
        <v>44032</v>
      </c>
      <c r="D293" s="46" t="n">
        <v>44127</v>
      </c>
      <c r="E293" s="17" t="n">
        <v>114.4386</v>
      </c>
      <c r="F293" s="17" t="n">
        <v>131.8925</v>
      </c>
      <c r="G293" s="17" t="n">
        <v>4</v>
      </c>
      <c r="H293" s="6" t="s">
        <f>=(F293-E293)*G293</f>
      </c>
      <c r="I293" s="9" t="s">
        <f>=(F293-E293)/E293</f>
      </c>
      <c r="J293" s="7" t="s">
        <f>=MAX(1,DATEDIF(C293,D293,"d")-1)</f>
      </c>
      <c r="K293" s="9" t="s">
        <f>=I293*365/J293</f>
      </c>
    </row>
    <row collapsed="false" customFormat="false" customHeight="false" hidden="false" ht="12.1" outlineLevel="0" r="294">
      <c r="A294" s="16" t="s">
        <v>633</v>
      </c>
      <c r="B294" s="16" t="s">
        <v>902</v>
      </c>
      <c r="C294" s="45" t="n">
        <v>44032</v>
      </c>
      <c r="D294" s="46" t="n">
        <v>44127</v>
      </c>
      <c r="E294" s="17" t="n">
        <v>114.4386</v>
      </c>
      <c r="F294" s="17" t="n">
        <v>131.8925</v>
      </c>
      <c r="G294" s="17" t="n">
        <v>12</v>
      </c>
      <c r="H294" s="6" t="s">
        <f>=(F294-E294)*G294</f>
      </c>
      <c r="I294" s="9" t="s">
        <f>=(F294-E294)/E294</f>
      </c>
      <c r="J294" s="7" t="s">
        <f>=MAX(1,DATEDIF(C294,D294,"d")-1)</f>
      </c>
      <c r="K294" s="9" t="s">
        <f>=I294*365/J294</f>
      </c>
    </row>
    <row collapsed="false" customFormat="false" customHeight="false" hidden="false" ht="12.1" outlineLevel="0" r="295">
      <c r="A295" s="16" t="s">
        <v>633</v>
      </c>
      <c r="B295" s="16" t="s">
        <v>902</v>
      </c>
      <c r="C295" s="45" t="n">
        <v>44032</v>
      </c>
      <c r="D295" s="46" t="n">
        <v>44127</v>
      </c>
      <c r="E295" s="17" t="n">
        <v>114.4386</v>
      </c>
      <c r="F295" s="17" t="n">
        <v>131.892</v>
      </c>
      <c r="G295" s="17" t="n">
        <v>5</v>
      </c>
      <c r="H295" s="6" t="s">
        <f>=(F295-E295)*G295</f>
      </c>
      <c r="I295" s="9" t="s">
        <f>=(F295-E295)/E295</f>
      </c>
      <c r="J295" s="7" t="s">
        <f>=MAX(1,DATEDIF(C295,D295,"d")-1)</f>
      </c>
      <c r="K295" s="9" t="s">
        <f>=I295*365/J295</f>
      </c>
    </row>
    <row collapsed="false" customFormat="false" customHeight="false" hidden="false" ht="12.1" outlineLevel="0" r="296">
      <c r="A296" s="16" t="s">
        <v>633</v>
      </c>
      <c r="B296" s="16" t="s">
        <v>902</v>
      </c>
      <c r="C296" s="45" t="n">
        <v>44032</v>
      </c>
      <c r="D296" s="46" t="n">
        <v>44127</v>
      </c>
      <c r="E296" s="17" t="n">
        <v>114.4386</v>
      </c>
      <c r="F296" s="17" t="n">
        <v>131.89</v>
      </c>
      <c r="G296" s="17" t="n">
        <v>1</v>
      </c>
      <c r="H296" s="6" t="s">
        <f>=(F296-E296)*G296</f>
      </c>
      <c r="I296" s="9" t="s">
        <f>=(F296-E296)/E296</f>
      </c>
      <c r="J296" s="7" t="s">
        <f>=MAX(1,DATEDIF(C296,D296,"d")-1)</f>
      </c>
      <c r="K296" s="9" t="s">
        <f>=I296*365/J296</f>
      </c>
    </row>
    <row collapsed="false" customFormat="false" customHeight="false" hidden="false" ht="12.1" outlineLevel="0" r="297">
      <c r="A297" s="16" t="s">
        <v>633</v>
      </c>
      <c r="B297" s="16" t="s">
        <v>902</v>
      </c>
      <c r="C297" s="45" t="n">
        <v>44032</v>
      </c>
      <c r="D297" s="46" t="n">
        <v>44127</v>
      </c>
      <c r="E297" s="17" t="n">
        <v>114.4386</v>
      </c>
      <c r="F297" s="17" t="n">
        <v>131.8927</v>
      </c>
      <c r="G297" s="17" t="n">
        <v>15</v>
      </c>
      <c r="H297" s="6" t="s">
        <f>=(F297-E297)*G297</f>
      </c>
      <c r="I297" s="9" t="s">
        <f>=(F297-E297)/E297</f>
      </c>
      <c r="J297" s="7" t="s">
        <f>=MAX(1,DATEDIF(C297,D297,"d")-1)</f>
      </c>
      <c r="K297" s="9" t="s">
        <f>=I297*365/J297</f>
      </c>
    </row>
    <row collapsed="false" customFormat="false" customHeight="false" hidden="false" ht="12.1" outlineLevel="0" r="298">
      <c r="A298" s="16" t="s">
        <v>633</v>
      </c>
      <c r="B298" s="16" t="s">
        <v>902</v>
      </c>
      <c r="C298" s="45" t="n">
        <v>44032</v>
      </c>
      <c r="D298" s="46" t="n">
        <v>44127</v>
      </c>
      <c r="E298" s="17" t="n">
        <v>114.4386</v>
      </c>
      <c r="F298" s="17" t="n">
        <v>131.8923</v>
      </c>
      <c r="G298" s="17" t="n">
        <v>43</v>
      </c>
      <c r="H298" s="6" t="s">
        <f>=(F298-E298)*G298</f>
      </c>
      <c r="I298" s="9" t="s">
        <f>=(F298-E298)/E298</f>
      </c>
      <c r="J298" s="7" t="s">
        <f>=MAX(1,DATEDIF(C298,D298,"d")-1)</f>
      </c>
      <c r="K298" s="9" t="s">
        <f>=I298*365/J298</f>
      </c>
    </row>
    <row collapsed="false" customFormat="false" customHeight="false" hidden="false" ht="12.1" outlineLevel="0" r="299">
      <c r="A299" s="16" t="s">
        <v>634</v>
      </c>
      <c r="B299" s="16" t="s">
        <v>877</v>
      </c>
      <c r="C299" s="45" t="n">
        <v>44032</v>
      </c>
      <c r="D299" s="46" t="n">
        <v>44252</v>
      </c>
      <c r="E299" s="17" t="n">
        <v>1003.7581</v>
      </c>
      <c r="F299" s="17" t="n">
        <v>1005.464</v>
      </c>
      <c r="G299" s="17" t="n">
        <v>5</v>
      </c>
      <c r="H299" s="6" t="s">
        <f>=(F299-E299)*G299</f>
      </c>
      <c r="I299" s="9" t="s">
        <f>=(F299-E299)/E299</f>
      </c>
      <c r="J299" s="7" t="s">
        <f>=MAX(1,DATEDIF(C299,D299,"d")-1)</f>
      </c>
      <c r="K299" s="9" t="s">
        <f>=I299*365/J299</f>
      </c>
    </row>
    <row collapsed="false" customFormat="false" customHeight="false" hidden="false" ht="12.1" outlineLevel="0" r="300">
      <c r="A300" s="16" t="s">
        <v>634</v>
      </c>
      <c r="B300" s="16" t="s">
        <v>877</v>
      </c>
      <c r="C300" s="45" t="n">
        <v>44032</v>
      </c>
      <c r="D300" s="46" t="n">
        <v>44252</v>
      </c>
      <c r="E300" s="17" t="n">
        <v>1003.7581</v>
      </c>
      <c r="F300" s="17" t="n">
        <v>1005.4635</v>
      </c>
      <c r="G300" s="17" t="n">
        <v>20</v>
      </c>
      <c r="H300" s="6" t="s">
        <f>=(F300-E300)*G300</f>
      </c>
      <c r="I300" s="9" t="s">
        <f>=(F300-E300)/E300</f>
      </c>
      <c r="J300" s="7" t="s">
        <f>=MAX(1,DATEDIF(C300,D300,"d")-1)</f>
      </c>
      <c r="K300" s="9" t="s">
        <f>=I300*365/J300</f>
      </c>
    </row>
    <row collapsed="false" customFormat="false" customHeight="false" hidden="false" ht="12.1" outlineLevel="0" r="301">
      <c r="A301" s="16" t="s">
        <v>634</v>
      </c>
      <c r="B301" s="16" t="s">
        <v>877</v>
      </c>
      <c r="C301" s="45" t="n">
        <v>44032</v>
      </c>
      <c r="D301" s="46" t="n">
        <v>44278</v>
      </c>
      <c r="E301" s="17" t="n">
        <v>1003.7581</v>
      </c>
      <c r="F301" s="17" t="n">
        <v>1009.82</v>
      </c>
      <c r="G301" s="17" t="n">
        <v>23</v>
      </c>
      <c r="H301" s="6" t="s">
        <f>=(F301-E301)*G301</f>
      </c>
      <c r="I301" s="9" t="s">
        <f>=(F301-E301)/E301</f>
      </c>
      <c r="J301" s="7" t="s">
        <f>=MAX(1,DATEDIF(C301,D301,"d")-1)</f>
      </c>
      <c r="K301" s="9" t="s">
        <f>=I301*365/J301</f>
      </c>
    </row>
    <row collapsed="false" customFormat="false" customHeight="false" hidden="false" ht="12.1" outlineLevel="0" r="302">
      <c r="A302" s="16" t="s">
        <v>634</v>
      </c>
      <c r="B302" s="16" t="s">
        <v>877</v>
      </c>
      <c r="C302" s="45" t="n">
        <v>44032</v>
      </c>
      <c r="D302" s="46" t="n">
        <v>44344</v>
      </c>
      <c r="E302" s="17" t="n">
        <v>1003.7581</v>
      </c>
      <c r="F302" s="17" t="n">
        <v>1019.3457</v>
      </c>
      <c r="G302" s="17" t="n">
        <v>51</v>
      </c>
      <c r="H302" s="6" t="s">
        <f>=(F302-E302)*G302</f>
      </c>
      <c r="I302" s="9" t="s">
        <f>=(F302-E302)/E302</f>
      </c>
      <c r="J302" s="7" t="s">
        <f>=MAX(1,DATEDIF(C302,D302,"d")-1)</f>
      </c>
      <c r="K302" s="9" t="s">
        <f>=I302*365/J302</f>
      </c>
    </row>
    <row collapsed="false" customFormat="false" customHeight="false" hidden="false" ht="12.1" outlineLevel="0" r="303">
      <c r="A303" s="16" t="s">
        <v>52</v>
      </c>
      <c r="B303" s="16" t="s">
        <v>53</v>
      </c>
      <c r="C303" s="45" t="n">
        <v>44041</v>
      </c>
      <c r="D303" s="46" t="n">
        <v>44495</v>
      </c>
      <c r="E303" s="17" t="n">
        <v>9105.9803</v>
      </c>
      <c r="F303" s="17" t="n">
        <v>8981.4241</v>
      </c>
      <c r="G303" s="17" t="n">
        <v>1</v>
      </c>
      <c r="H303" s="6" t="s">
        <f>=(F303-E303)*G303</f>
      </c>
      <c r="I303" s="9" t="s">
        <f>=(F303-E303)/E303</f>
      </c>
      <c r="J303" s="7" t="s">
        <f>=MAX(1,DATEDIF(C303,D303,"d")-1)</f>
      </c>
      <c r="K303" s="9" t="s">
        <f>=I303*365/J303</f>
      </c>
    </row>
    <row collapsed="false" customFormat="false" customHeight="false" hidden="false" ht="12.1" outlineLevel="0" r="304">
      <c r="A304" s="16" t="s">
        <v>52</v>
      </c>
      <c r="B304" s="16" t="s">
        <v>53</v>
      </c>
      <c r="C304" s="45" t="n">
        <v>44041</v>
      </c>
      <c r="D304" s="46" t="n">
        <v>44495</v>
      </c>
      <c r="E304" s="17" t="n">
        <v>9105.9803</v>
      </c>
      <c r="F304" s="17" t="n">
        <v>8981.4241</v>
      </c>
      <c r="G304" s="17" t="n">
        <v>1</v>
      </c>
      <c r="H304" s="6" t="s">
        <f>=(F304-E304)*G304</f>
      </c>
      <c r="I304" s="9" t="s">
        <f>=(F304-E304)/E304</f>
      </c>
      <c r="J304" s="7" t="s">
        <f>=MAX(1,DATEDIF(C304,D304,"d")-1)</f>
      </c>
      <c r="K304" s="9" t="s">
        <f>=I304*365/J304</f>
      </c>
    </row>
    <row collapsed="false" customFormat="false" customHeight="false" hidden="false" ht="12.1" outlineLevel="0" r="305">
      <c r="A305" s="16" t="s">
        <v>52</v>
      </c>
      <c r="B305" s="16" t="s">
        <v>53</v>
      </c>
      <c r="C305" s="45" t="n">
        <v>44041</v>
      </c>
      <c r="D305" s="46" t="n">
        <v>44495</v>
      </c>
      <c r="E305" s="17" t="n">
        <v>9105.9803</v>
      </c>
      <c r="F305" s="17" t="n">
        <v>8981.4241</v>
      </c>
      <c r="G305" s="17" t="n">
        <v>1</v>
      </c>
      <c r="H305" s="6" t="s">
        <f>=(F305-E305)*G305</f>
      </c>
      <c r="I305" s="9" t="s">
        <f>=(F305-E305)/E305</f>
      </c>
      <c r="J305" s="7" t="s">
        <f>=MAX(1,DATEDIF(C305,D305,"d")-1)</f>
      </c>
      <c r="K305" s="9" t="s">
        <f>=I305*365/J305</f>
      </c>
    </row>
    <row collapsed="false" customFormat="false" customHeight="false" hidden="false" ht="12.1" outlineLevel="0" r="306">
      <c r="A306" s="16" t="s">
        <v>635</v>
      </c>
      <c r="B306" s="16" t="s">
        <v>903</v>
      </c>
      <c r="C306" s="45" t="n">
        <v>44063</v>
      </c>
      <c r="D306" s="46" t="n">
        <v>44244</v>
      </c>
      <c r="E306" s="17" t="n">
        <v>0.9341</v>
      </c>
      <c r="F306" s="17" t="n">
        <v>0.8881</v>
      </c>
      <c r="G306" s="17" t="n">
        <v>3000</v>
      </c>
      <c r="H306" s="6" t="s">
        <f>=(F306-E306)*G306</f>
      </c>
      <c r="I306" s="9" t="s">
        <f>=(F306-E306)/E306</f>
      </c>
      <c r="J306" s="7" t="s">
        <f>=MAX(1,DATEDIF(C306,D306,"d")-1)</f>
      </c>
      <c r="K306" s="9" t="s">
        <f>=I306*365/J306</f>
      </c>
    </row>
    <row collapsed="false" customFormat="false" customHeight="false" hidden="false" ht="12.1" outlineLevel="0" r="307">
      <c r="A307" s="16" t="s">
        <v>635</v>
      </c>
      <c r="B307" s="16" t="s">
        <v>903</v>
      </c>
      <c r="C307" s="45" t="n">
        <v>44063</v>
      </c>
      <c r="D307" s="46" t="n">
        <v>44244</v>
      </c>
      <c r="E307" s="17" t="n">
        <v>0.9346</v>
      </c>
      <c r="F307" s="17" t="n">
        <v>0.8881</v>
      </c>
      <c r="G307" s="17" t="n">
        <v>7000</v>
      </c>
      <c r="H307" s="6" t="s">
        <f>=(F307-E307)*G307</f>
      </c>
      <c r="I307" s="9" t="s">
        <f>=(F307-E307)/E307</f>
      </c>
      <c r="J307" s="7" t="s">
        <f>=MAX(1,DATEDIF(C307,D307,"d")-1)</f>
      </c>
      <c r="K307" s="9" t="s">
        <f>=I307*365/J307</f>
      </c>
    </row>
    <row collapsed="false" customFormat="false" customHeight="false" hidden="false" ht="12.1" outlineLevel="0" r="308">
      <c r="A308" s="16" t="s">
        <v>635</v>
      </c>
      <c r="B308" s="16" t="s">
        <v>903</v>
      </c>
      <c r="C308" s="45" t="n">
        <v>44063</v>
      </c>
      <c r="D308" s="46" t="n">
        <v>44244</v>
      </c>
      <c r="E308" s="17" t="n">
        <v>0.9346</v>
      </c>
      <c r="F308" s="17" t="n">
        <v>0.8881</v>
      </c>
      <c r="G308" s="17" t="n">
        <v>22000</v>
      </c>
      <c r="H308" s="6" t="s">
        <f>=(F308-E308)*G308</f>
      </c>
      <c r="I308" s="9" t="s">
        <f>=(F308-E308)/E308</f>
      </c>
      <c r="J308" s="7" t="s">
        <f>=MAX(1,DATEDIF(C308,D308,"d")-1)</f>
      </c>
      <c r="K308" s="9" t="s">
        <f>=I308*365/J308</f>
      </c>
    </row>
    <row collapsed="false" customFormat="false" customHeight="false" hidden="false" ht="12.1" outlineLevel="0" r="309">
      <c r="A309" s="16" t="s">
        <v>635</v>
      </c>
      <c r="B309" s="16" t="s">
        <v>903</v>
      </c>
      <c r="C309" s="45" t="n">
        <v>44063</v>
      </c>
      <c r="D309" s="46" t="n">
        <v>44244</v>
      </c>
      <c r="E309" s="17" t="n">
        <v>0.9346</v>
      </c>
      <c r="F309" s="17" t="n">
        <v>0.8881</v>
      </c>
      <c r="G309" s="17" t="n">
        <v>1000</v>
      </c>
      <c r="H309" s="6" t="s">
        <f>=(F309-E309)*G309</f>
      </c>
      <c r="I309" s="9" t="s">
        <f>=(F309-E309)/E309</f>
      </c>
      <c r="J309" s="7" t="s">
        <f>=MAX(1,DATEDIF(C309,D309,"d")-1)</f>
      </c>
      <c r="K309" s="9" t="s">
        <f>=I309*365/J309</f>
      </c>
    </row>
    <row collapsed="false" customFormat="false" customHeight="false" hidden="false" ht="12.1" outlineLevel="0" r="310">
      <c r="A310" s="16" t="s">
        <v>635</v>
      </c>
      <c r="B310" s="16" t="s">
        <v>903</v>
      </c>
      <c r="C310" s="45" t="n">
        <v>44063</v>
      </c>
      <c r="D310" s="46" t="n">
        <v>44244</v>
      </c>
      <c r="E310" s="17" t="n">
        <v>0.9341</v>
      </c>
      <c r="F310" s="17" t="n">
        <v>0.8881</v>
      </c>
      <c r="G310" s="17" t="n">
        <v>1000</v>
      </c>
      <c r="H310" s="6" t="s">
        <f>=(F310-E310)*G310</f>
      </c>
      <c r="I310" s="9" t="s">
        <f>=(F310-E310)/E310</f>
      </c>
      <c r="J310" s="7" t="s">
        <f>=MAX(1,DATEDIF(C310,D310,"d")-1)</f>
      </c>
      <c r="K310" s="9" t="s">
        <f>=I310*365/J310</f>
      </c>
    </row>
    <row collapsed="false" customFormat="false" customHeight="false" hidden="false" ht="12.1" outlineLevel="0" r="311">
      <c r="A311" s="16" t="s">
        <v>635</v>
      </c>
      <c r="B311" s="16" t="s">
        <v>903</v>
      </c>
      <c r="C311" s="45" t="n">
        <v>44063</v>
      </c>
      <c r="D311" s="46" t="n">
        <v>44244</v>
      </c>
      <c r="E311" s="17" t="n">
        <v>0.9341</v>
      </c>
      <c r="F311" s="17" t="n">
        <v>0.8881</v>
      </c>
      <c r="G311" s="17" t="n">
        <v>9000</v>
      </c>
      <c r="H311" s="6" t="s">
        <f>=(F311-E311)*G311</f>
      </c>
      <c r="I311" s="9" t="s">
        <f>=(F311-E311)/E311</f>
      </c>
      <c r="J311" s="7" t="s">
        <f>=MAX(1,DATEDIF(C311,D311,"d")-1)</f>
      </c>
      <c r="K311" s="9" t="s">
        <f>=I311*365/J311</f>
      </c>
    </row>
    <row collapsed="false" customFormat="false" customHeight="false" hidden="false" ht="12.1" outlineLevel="0" r="312">
      <c r="A312" s="16" t="s">
        <v>635</v>
      </c>
      <c r="B312" s="16" t="s">
        <v>903</v>
      </c>
      <c r="C312" s="45" t="n">
        <v>44063</v>
      </c>
      <c r="D312" s="46" t="n">
        <v>44244</v>
      </c>
      <c r="E312" s="17" t="n">
        <v>0.9331</v>
      </c>
      <c r="F312" s="17" t="n">
        <v>0.8881</v>
      </c>
      <c r="G312" s="17" t="n">
        <v>2000</v>
      </c>
      <c r="H312" s="6" t="s">
        <f>=(F312-E312)*G312</f>
      </c>
      <c r="I312" s="9" t="s">
        <f>=(F312-E312)/E312</f>
      </c>
      <c r="J312" s="7" t="s">
        <f>=MAX(1,DATEDIF(C312,D312,"d")-1)</f>
      </c>
      <c r="K312" s="9" t="s">
        <f>=I312*365/J312</f>
      </c>
    </row>
    <row collapsed="false" customFormat="false" customHeight="false" hidden="false" ht="12.1" outlineLevel="0" r="313">
      <c r="A313" s="16" t="s">
        <v>635</v>
      </c>
      <c r="B313" s="16" t="s">
        <v>903</v>
      </c>
      <c r="C313" s="45" t="n">
        <v>44063</v>
      </c>
      <c r="D313" s="46" t="n">
        <v>44244</v>
      </c>
      <c r="E313" s="17" t="n">
        <v>0.9341</v>
      </c>
      <c r="F313" s="17" t="n">
        <v>0.8881</v>
      </c>
      <c r="G313" s="17" t="n">
        <v>1000</v>
      </c>
      <c r="H313" s="6" t="s">
        <f>=(F313-E313)*G313</f>
      </c>
      <c r="I313" s="9" t="s">
        <f>=(F313-E313)/E313</f>
      </c>
      <c r="J313" s="7" t="s">
        <f>=MAX(1,DATEDIF(C313,D313,"d")-1)</f>
      </c>
      <c r="K313" s="9" t="s">
        <f>=I313*365/J313</f>
      </c>
    </row>
    <row collapsed="false" customFormat="false" customHeight="false" hidden="false" ht="12.1" outlineLevel="0" r="314">
      <c r="A314" s="16" t="s">
        <v>635</v>
      </c>
      <c r="B314" s="16" t="s">
        <v>903</v>
      </c>
      <c r="C314" s="45" t="n">
        <v>44063</v>
      </c>
      <c r="D314" s="46" t="n">
        <v>44244</v>
      </c>
      <c r="E314" s="17" t="n">
        <v>0.9331</v>
      </c>
      <c r="F314" s="17" t="n">
        <v>0.8881</v>
      </c>
      <c r="G314" s="17" t="n">
        <v>14000</v>
      </c>
      <c r="H314" s="6" t="s">
        <f>=(F314-E314)*G314</f>
      </c>
      <c r="I314" s="9" t="s">
        <f>=(F314-E314)/E314</f>
      </c>
      <c r="J314" s="7" t="s">
        <f>=MAX(1,DATEDIF(C314,D314,"d")-1)</f>
      </c>
      <c r="K314" s="9" t="s">
        <f>=I314*365/J314</f>
      </c>
    </row>
    <row collapsed="false" customFormat="false" customHeight="false" hidden="false" ht="12.1" outlineLevel="0" r="315">
      <c r="A315" s="16" t="s">
        <v>635</v>
      </c>
      <c r="B315" s="16" t="s">
        <v>903</v>
      </c>
      <c r="C315" s="45" t="n">
        <v>44109</v>
      </c>
      <c r="D315" s="46" t="n">
        <v>44244</v>
      </c>
      <c r="E315" s="17" t="n">
        <v>0.914</v>
      </c>
      <c r="F315" s="17" t="n">
        <v>0.8881</v>
      </c>
      <c r="G315" s="17" t="n">
        <v>3000</v>
      </c>
      <c r="H315" s="6" t="s">
        <f>=(F315-E315)*G315</f>
      </c>
      <c r="I315" s="9" t="s">
        <f>=(F315-E315)/E315</f>
      </c>
      <c r="J315" s="7" t="s">
        <f>=MAX(1,DATEDIF(C315,D315,"d")-1)</f>
      </c>
      <c r="K315" s="9" t="s">
        <f>=I315*365/J315</f>
      </c>
    </row>
    <row collapsed="false" customFormat="false" customHeight="false" hidden="false" ht="12.1" outlineLevel="0" r="316">
      <c r="A316" s="16" t="s">
        <v>635</v>
      </c>
      <c r="B316" s="16" t="s">
        <v>903</v>
      </c>
      <c r="C316" s="45" t="n">
        <v>44109</v>
      </c>
      <c r="D316" s="46" t="n">
        <v>44244</v>
      </c>
      <c r="E316" s="17" t="n">
        <v>0.914</v>
      </c>
      <c r="F316" s="17" t="n">
        <v>0.8881</v>
      </c>
      <c r="G316" s="17" t="n">
        <v>7000</v>
      </c>
      <c r="H316" s="6" t="s">
        <f>=(F316-E316)*G316</f>
      </c>
      <c r="I316" s="9" t="s">
        <f>=(F316-E316)/E316</f>
      </c>
      <c r="J316" s="7" t="s">
        <f>=MAX(1,DATEDIF(C316,D316,"d")-1)</f>
      </c>
      <c r="K316" s="9" t="s">
        <f>=I316*365/J316</f>
      </c>
    </row>
    <row collapsed="false" customFormat="false" customHeight="false" hidden="false" ht="12.1" outlineLevel="0" r="317">
      <c r="A317" s="16" t="s">
        <v>635</v>
      </c>
      <c r="B317" s="16" t="s">
        <v>903</v>
      </c>
      <c r="C317" s="45" t="n">
        <v>44125</v>
      </c>
      <c r="D317" s="46" t="n">
        <v>44244</v>
      </c>
      <c r="E317" s="17" t="n">
        <v>0.9095</v>
      </c>
      <c r="F317" s="17" t="n">
        <v>0.8881</v>
      </c>
      <c r="G317" s="17" t="n">
        <v>3000</v>
      </c>
      <c r="H317" s="6" t="s">
        <f>=(F317-E317)*G317</f>
      </c>
      <c r="I317" s="9" t="s">
        <f>=(F317-E317)/E317</f>
      </c>
      <c r="J317" s="7" t="s">
        <f>=MAX(1,DATEDIF(C317,D317,"d")-1)</f>
      </c>
      <c r="K317" s="9" t="s">
        <f>=I317*365/J317</f>
      </c>
    </row>
    <row collapsed="false" customFormat="false" customHeight="false" hidden="false" ht="12.1" outlineLevel="0" r="318">
      <c r="A318" s="16" t="s">
        <v>635</v>
      </c>
      <c r="B318" s="16" t="s">
        <v>903</v>
      </c>
      <c r="C318" s="45" t="n">
        <v>44125</v>
      </c>
      <c r="D318" s="46" t="n">
        <v>44244</v>
      </c>
      <c r="E318" s="17" t="n">
        <v>0.9095</v>
      </c>
      <c r="F318" s="17" t="n">
        <v>0.8881</v>
      </c>
      <c r="G318" s="17" t="n">
        <v>2000</v>
      </c>
      <c r="H318" s="6" t="s">
        <f>=(F318-E318)*G318</f>
      </c>
      <c r="I318" s="9" t="s">
        <f>=(F318-E318)/E318</f>
      </c>
      <c r="J318" s="7" t="s">
        <f>=MAX(1,DATEDIF(C318,D318,"d")-1)</f>
      </c>
      <c r="K318" s="9" t="s">
        <f>=I318*365/J318</f>
      </c>
    </row>
    <row collapsed="false" customFormat="false" customHeight="false" hidden="false" ht="12.1" outlineLevel="0" r="319">
      <c r="A319" s="16" t="s">
        <v>635</v>
      </c>
      <c r="B319" s="16" t="s">
        <v>903</v>
      </c>
      <c r="C319" s="45" t="n">
        <v>44125</v>
      </c>
      <c r="D319" s="46" t="n">
        <v>44244</v>
      </c>
      <c r="E319" s="17" t="n">
        <v>0.9095</v>
      </c>
      <c r="F319" s="17" t="n">
        <v>0.8881</v>
      </c>
      <c r="G319" s="17" t="n">
        <v>5000</v>
      </c>
      <c r="H319" s="6" t="s">
        <f>=(F319-E319)*G319</f>
      </c>
      <c r="I319" s="9" t="s">
        <f>=(F319-E319)/E319</f>
      </c>
      <c r="J319" s="7" t="s">
        <f>=MAX(1,DATEDIF(C319,D319,"d")-1)</f>
      </c>
      <c r="K319" s="9" t="s">
        <f>=I319*365/J319</f>
      </c>
    </row>
    <row collapsed="false" customFormat="false" customHeight="false" hidden="false" ht="12.1" outlineLevel="0" r="320">
      <c r="A320" s="16" t="s">
        <v>636</v>
      </c>
      <c r="B320" s="16" t="s">
        <v>876</v>
      </c>
      <c r="C320" s="45" t="n">
        <v>44064</v>
      </c>
      <c r="D320" s="46" t="n">
        <v>44246</v>
      </c>
      <c r="E320" s="17" t="n">
        <v>1029.8472</v>
      </c>
      <c r="F320" s="17" t="n">
        <v>1013.56</v>
      </c>
      <c r="G320" s="17" t="n">
        <v>25</v>
      </c>
      <c r="H320" s="6" t="s">
        <f>=(F320-E320)*G320</f>
      </c>
      <c r="I320" s="9" t="s">
        <f>=(F320-E320)/E320</f>
      </c>
      <c r="J320" s="7" t="s">
        <f>=MAX(1,DATEDIF(C320,D320,"d")-1)</f>
      </c>
      <c r="K320" s="9" t="s">
        <f>=I320*365/J320</f>
      </c>
    </row>
    <row collapsed="false" customFormat="false" customHeight="false" hidden="false" ht="12.1" outlineLevel="0" r="321">
      <c r="A321" s="16" t="s">
        <v>636</v>
      </c>
      <c r="B321" s="16" t="s">
        <v>876</v>
      </c>
      <c r="C321" s="45" t="n">
        <v>44064</v>
      </c>
      <c r="D321" s="46" t="n">
        <v>44246</v>
      </c>
      <c r="E321" s="17" t="n">
        <v>1029.8473</v>
      </c>
      <c r="F321" s="17" t="n">
        <v>1013.56</v>
      </c>
      <c r="G321" s="17" t="n">
        <v>23</v>
      </c>
      <c r="H321" s="6" t="s">
        <f>=(F321-E321)*G321</f>
      </c>
      <c r="I321" s="9" t="s">
        <f>=(F321-E321)/E321</f>
      </c>
      <c r="J321" s="7" t="s">
        <f>=MAX(1,DATEDIF(C321,D321,"d")-1)</f>
      </c>
      <c r="K321" s="9" t="s">
        <f>=I321*365/J321</f>
      </c>
    </row>
    <row collapsed="false" customFormat="false" customHeight="false" hidden="false" ht="12.1" outlineLevel="0" r="322">
      <c r="A322" s="16" t="s">
        <v>636</v>
      </c>
      <c r="B322" s="16" t="s">
        <v>876</v>
      </c>
      <c r="C322" s="45" t="n">
        <v>44064</v>
      </c>
      <c r="D322" s="46" t="n">
        <v>44257</v>
      </c>
      <c r="E322" s="17" t="n">
        <v>1029.8473</v>
      </c>
      <c r="F322" s="17" t="n">
        <v>1014.606</v>
      </c>
      <c r="G322" s="17" t="n">
        <v>5</v>
      </c>
      <c r="H322" s="6" t="s">
        <f>=(F322-E322)*G322</f>
      </c>
      <c r="I322" s="9" t="s">
        <f>=(F322-E322)/E322</f>
      </c>
      <c r="J322" s="7" t="s">
        <f>=MAX(1,DATEDIF(C322,D322,"d")-1)</f>
      </c>
      <c r="K322" s="9" t="s">
        <f>=I322*365/J322</f>
      </c>
    </row>
    <row collapsed="false" customFormat="false" customHeight="false" hidden="false" ht="12.1" outlineLevel="0" r="323">
      <c r="A323" s="16" t="s">
        <v>636</v>
      </c>
      <c r="B323" s="16" t="s">
        <v>876</v>
      </c>
      <c r="C323" s="45" t="n">
        <v>44064</v>
      </c>
      <c r="D323" s="46" t="n">
        <v>44257</v>
      </c>
      <c r="E323" s="17" t="n">
        <v>1029.8473</v>
      </c>
      <c r="F323" s="17" t="n">
        <v>1014.6067</v>
      </c>
      <c r="G323" s="17" t="n">
        <v>2</v>
      </c>
      <c r="H323" s="6" t="s">
        <f>=(F323-E323)*G323</f>
      </c>
      <c r="I323" s="9" t="s">
        <f>=(F323-E323)/E323</f>
      </c>
      <c r="J323" s="7" t="s">
        <f>=MAX(1,DATEDIF(C323,D323,"d")-1)</f>
      </c>
      <c r="K323" s="9" t="s">
        <f>=I323*365/J323</f>
      </c>
    </row>
    <row collapsed="false" customFormat="false" customHeight="false" hidden="false" ht="12.1" outlineLevel="0" r="324">
      <c r="A324" s="16" t="s">
        <v>636</v>
      </c>
      <c r="B324" s="16" t="s">
        <v>876</v>
      </c>
      <c r="C324" s="45" t="n">
        <v>44064</v>
      </c>
      <c r="D324" s="46" t="n">
        <v>44257</v>
      </c>
      <c r="E324" s="17" t="n">
        <v>1029.8467</v>
      </c>
      <c r="F324" s="17" t="n">
        <v>1014.6067</v>
      </c>
      <c r="G324" s="17" t="n">
        <v>12</v>
      </c>
      <c r="H324" s="6" t="s">
        <f>=(F324-E324)*G324</f>
      </c>
      <c r="I324" s="9" t="s">
        <f>=(F324-E324)/E324</f>
      </c>
      <c r="J324" s="7" t="s">
        <f>=MAX(1,DATEDIF(C324,D324,"d")-1)</f>
      </c>
      <c r="K324" s="9" t="s">
        <f>=I324*365/J324</f>
      </c>
    </row>
    <row collapsed="false" customFormat="false" customHeight="false" hidden="false" ht="12.1" outlineLevel="0" r="325">
      <c r="A325" s="16" t="s">
        <v>636</v>
      </c>
      <c r="B325" s="16" t="s">
        <v>876</v>
      </c>
      <c r="C325" s="45" t="n">
        <v>44064</v>
      </c>
      <c r="D325" s="46" t="n">
        <v>44257</v>
      </c>
      <c r="E325" s="17" t="n">
        <v>1029.8473</v>
      </c>
      <c r="F325" s="17" t="n">
        <v>1014.6067</v>
      </c>
      <c r="G325" s="17" t="n">
        <v>31</v>
      </c>
      <c r="H325" s="6" t="s">
        <f>=(F325-E325)*G325</f>
      </c>
      <c r="I325" s="9" t="s">
        <f>=(F325-E325)/E325</f>
      </c>
      <c r="J325" s="7" t="s">
        <f>=MAX(1,DATEDIF(C325,D325,"d")-1)</f>
      </c>
      <c r="K325" s="9" t="s">
        <f>=I325*365/J325</f>
      </c>
    </row>
    <row collapsed="false" customFormat="false" customHeight="false" hidden="false" ht="12.1" outlineLevel="0" r="326">
      <c r="A326" s="16" t="s">
        <v>636</v>
      </c>
      <c r="B326" s="16" t="s">
        <v>876</v>
      </c>
      <c r="C326" s="45" t="n">
        <v>44064</v>
      </c>
      <c r="D326" s="46" t="n">
        <v>44272</v>
      </c>
      <c r="E326" s="17" t="n">
        <v>1029.8473</v>
      </c>
      <c r="F326" s="17" t="n">
        <v>1015.5982</v>
      </c>
      <c r="G326" s="17" t="n">
        <v>11</v>
      </c>
      <c r="H326" s="6" t="s">
        <f>=(F326-E326)*G326</f>
      </c>
      <c r="I326" s="9" t="s">
        <f>=(F326-E326)/E326</f>
      </c>
      <c r="J326" s="7" t="s">
        <f>=MAX(1,DATEDIF(C326,D326,"d")-1)</f>
      </c>
      <c r="K326" s="9" t="s">
        <f>=I326*365/J326</f>
      </c>
    </row>
    <row collapsed="false" customFormat="false" customHeight="false" hidden="false" ht="12.1" outlineLevel="0" r="327">
      <c r="A327" s="16" t="s">
        <v>636</v>
      </c>
      <c r="B327" s="16" t="s">
        <v>876</v>
      </c>
      <c r="C327" s="45" t="n">
        <v>44064</v>
      </c>
      <c r="D327" s="46" t="n">
        <v>44272</v>
      </c>
      <c r="E327" s="17" t="n">
        <v>1029.8473</v>
      </c>
      <c r="F327" s="17" t="n">
        <v>1015.5978</v>
      </c>
      <c r="G327" s="17" t="n">
        <v>9</v>
      </c>
      <c r="H327" s="6" t="s">
        <f>=(F327-E327)*G327</f>
      </c>
      <c r="I327" s="9" t="s">
        <f>=(F327-E327)/E327</f>
      </c>
      <c r="J327" s="7" t="s">
        <f>=MAX(1,DATEDIF(C327,D327,"d")-1)</f>
      </c>
      <c r="K327" s="9" t="s">
        <f>=I327*365/J327</f>
      </c>
    </row>
    <row collapsed="false" customFormat="false" customHeight="false" hidden="false" ht="12.1" outlineLevel="0" r="328">
      <c r="A328" s="16" t="s">
        <v>636</v>
      </c>
      <c r="B328" s="16" t="s">
        <v>876</v>
      </c>
      <c r="C328" s="45" t="n">
        <v>44064</v>
      </c>
      <c r="D328" s="46" t="n">
        <v>44344</v>
      </c>
      <c r="E328" s="17" t="n">
        <v>1029.8473</v>
      </c>
      <c r="F328" s="17" t="n">
        <v>1006.18</v>
      </c>
      <c r="G328" s="17" t="n">
        <v>2</v>
      </c>
      <c r="H328" s="6" t="s">
        <f>=(F328-E328)*G328</f>
      </c>
      <c r="I328" s="9" t="s">
        <f>=(F328-E328)/E328</f>
      </c>
      <c r="J328" s="7" t="s">
        <f>=MAX(1,DATEDIF(C328,D328,"d")-1)</f>
      </c>
      <c r="K328" s="9" t="s">
        <f>=I328*365/J328</f>
      </c>
    </row>
    <row collapsed="false" customFormat="false" customHeight="false" hidden="false" ht="12.1" outlineLevel="0" r="329">
      <c r="A329" s="16" t="s">
        <v>636</v>
      </c>
      <c r="B329" s="16" t="s">
        <v>876</v>
      </c>
      <c r="C329" s="45" t="n">
        <v>44064</v>
      </c>
      <c r="D329" s="46" t="n">
        <v>44344</v>
      </c>
      <c r="E329" s="17" t="n">
        <v>1029.8473</v>
      </c>
      <c r="F329" s="17" t="n">
        <v>1006.18</v>
      </c>
      <c r="G329" s="17" t="n">
        <v>1</v>
      </c>
      <c r="H329" s="6" t="s">
        <f>=(F329-E329)*G329</f>
      </c>
      <c r="I329" s="9" t="s">
        <f>=(F329-E329)/E329</f>
      </c>
      <c r="J329" s="7" t="s">
        <f>=MAX(1,DATEDIF(C329,D329,"d")-1)</f>
      </c>
      <c r="K329" s="9" t="s">
        <f>=I329*365/J329</f>
      </c>
    </row>
    <row collapsed="false" customFormat="false" customHeight="false" hidden="false" ht="12.1" outlineLevel="0" r="330">
      <c r="A330" s="16" t="s">
        <v>636</v>
      </c>
      <c r="B330" s="16" t="s">
        <v>876</v>
      </c>
      <c r="C330" s="45" t="n">
        <v>44064</v>
      </c>
      <c r="D330" s="46" t="n">
        <v>44344</v>
      </c>
      <c r="E330" s="17" t="n">
        <v>1029.8473</v>
      </c>
      <c r="F330" s="17" t="n">
        <v>1006.1827</v>
      </c>
      <c r="G330" s="17" t="n">
        <v>11</v>
      </c>
      <c r="H330" s="6" t="s">
        <f>=(F330-E330)*G330</f>
      </c>
      <c r="I330" s="9" t="s">
        <f>=(F330-E330)/E330</f>
      </c>
      <c r="J330" s="7" t="s">
        <f>=MAX(1,DATEDIF(C330,D330,"d")-1)</f>
      </c>
      <c r="K330" s="9" t="s">
        <f>=I330*365/J330</f>
      </c>
    </row>
    <row collapsed="false" customFormat="false" customHeight="false" hidden="false" ht="12.1" outlineLevel="0" r="331">
      <c r="A331" s="16" t="s">
        <v>636</v>
      </c>
      <c r="B331" s="16" t="s">
        <v>876</v>
      </c>
      <c r="C331" s="45" t="n">
        <v>44064</v>
      </c>
      <c r="D331" s="46" t="n">
        <v>44344</v>
      </c>
      <c r="E331" s="17" t="n">
        <v>1029.8473</v>
      </c>
      <c r="F331" s="17" t="n">
        <v>1006.18</v>
      </c>
      <c r="G331" s="17" t="n">
        <v>1</v>
      </c>
      <c r="H331" s="6" t="s">
        <f>=(F331-E331)*G331</f>
      </c>
      <c r="I331" s="9" t="s">
        <f>=(F331-E331)/E331</f>
      </c>
      <c r="J331" s="7" t="s">
        <f>=MAX(1,DATEDIF(C331,D331,"d")-1)</f>
      </c>
      <c r="K331" s="9" t="s">
        <f>=I331*365/J331</f>
      </c>
    </row>
    <row collapsed="false" customFormat="false" customHeight="false" hidden="false" ht="12.1" outlineLevel="0" r="332">
      <c r="A332" s="16" t="s">
        <v>636</v>
      </c>
      <c r="B332" s="16" t="s">
        <v>876</v>
      </c>
      <c r="C332" s="45" t="n">
        <v>44064</v>
      </c>
      <c r="D332" s="46" t="n">
        <v>44344</v>
      </c>
      <c r="E332" s="17" t="n">
        <v>1029.8473</v>
      </c>
      <c r="F332" s="17" t="n">
        <v>1006.1825</v>
      </c>
      <c r="G332" s="17" t="n">
        <v>13</v>
      </c>
      <c r="H332" s="6" t="s">
        <f>=(F332-E332)*G332</f>
      </c>
      <c r="I332" s="9" t="s">
        <f>=(F332-E332)/E332</f>
      </c>
      <c r="J332" s="7" t="s">
        <f>=MAX(1,DATEDIF(C332,D332,"d")-1)</f>
      </c>
      <c r="K332" s="9" t="s">
        <f>=I332*365/J332</f>
      </c>
    </row>
    <row collapsed="false" customFormat="false" customHeight="false" hidden="false" ht="12.1" outlineLevel="0" r="333">
      <c r="A333" s="16" t="s">
        <v>636</v>
      </c>
      <c r="B333" s="16" t="s">
        <v>876</v>
      </c>
      <c r="C333" s="45" t="n">
        <v>44152</v>
      </c>
      <c r="D333" s="46" t="n">
        <v>44344</v>
      </c>
      <c r="E333" s="17" t="n">
        <v>1024.534</v>
      </c>
      <c r="F333" s="17" t="n">
        <v>1006.1825</v>
      </c>
      <c r="G333" s="17" t="n">
        <v>5</v>
      </c>
      <c r="H333" s="6" t="s">
        <f>=(F333-E333)*G333</f>
      </c>
      <c r="I333" s="9" t="s">
        <f>=(F333-E333)/E333</f>
      </c>
      <c r="J333" s="7" t="s">
        <f>=MAX(1,DATEDIF(C333,D333,"d")-1)</f>
      </c>
      <c r="K333" s="9" t="s">
        <f>=I333*365/J333</f>
      </c>
    </row>
    <row collapsed="false" customFormat="false" customHeight="false" hidden="false" ht="12.1" outlineLevel="0" r="334">
      <c r="A334" s="16" t="s">
        <v>636</v>
      </c>
      <c r="B334" s="16" t="s">
        <v>876</v>
      </c>
      <c r="C334" s="45" t="n">
        <v>44152</v>
      </c>
      <c r="D334" s="46" t="n">
        <v>44344</v>
      </c>
      <c r="E334" s="17" t="n">
        <v>1024.8343</v>
      </c>
      <c r="F334" s="17" t="n">
        <v>1006.1825</v>
      </c>
      <c r="G334" s="17" t="n">
        <v>65</v>
      </c>
      <c r="H334" s="6" t="s">
        <f>=(F334-E334)*G334</f>
      </c>
      <c r="I334" s="9" t="s">
        <f>=(F334-E334)/E334</f>
      </c>
      <c r="J334" s="7" t="s">
        <f>=MAX(1,DATEDIF(C334,D334,"d")-1)</f>
      </c>
      <c r="K334" s="9" t="s">
        <f>=I334*365/J334</f>
      </c>
    </row>
    <row collapsed="false" customFormat="false" customHeight="false" hidden="false" ht="12.1" outlineLevel="0" r="335">
      <c r="A335" s="16" t="s">
        <v>636</v>
      </c>
      <c r="B335" s="16" t="s">
        <v>876</v>
      </c>
      <c r="C335" s="45" t="n">
        <v>44152</v>
      </c>
      <c r="D335" s="46" t="n">
        <v>44431</v>
      </c>
      <c r="E335" s="17" t="n">
        <v>1024.8343</v>
      </c>
      <c r="F335" s="17" t="n">
        <v>1000</v>
      </c>
      <c r="G335" s="17" t="n">
        <v>30</v>
      </c>
      <c r="H335" s="6" t="s">
        <f>=(F335-E335)*G335</f>
      </c>
      <c r="I335" s="9" t="s">
        <f>=(F335-E335)/E335</f>
      </c>
      <c r="J335" s="7" t="s">
        <f>=MAX(1,DATEDIF(C335,D335,"d")-1)</f>
      </c>
      <c r="K335" s="9" t="s">
        <f>=I335*365/J335</f>
      </c>
    </row>
    <row collapsed="false" customFormat="false" customHeight="false" hidden="false" ht="12.1" outlineLevel="0" r="336">
      <c r="A336" s="16" t="s">
        <v>636</v>
      </c>
      <c r="B336" s="16" t="s">
        <v>876</v>
      </c>
      <c r="C336" s="45" t="n">
        <v>44245</v>
      </c>
      <c r="D336" s="46" t="n">
        <v>44431</v>
      </c>
      <c r="E336" s="17" t="n">
        <v>1014.0437</v>
      </c>
      <c r="F336" s="17" t="n">
        <v>1000</v>
      </c>
      <c r="G336" s="17" t="n">
        <v>70</v>
      </c>
      <c r="H336" s="6" t="s">
        <f>=(F336-E336)*G336</f>
      </c>
      <c r="I336" s="9" t="s">
        <f>=(F336-E336)/E336</f>
      </c>
      <c r="J336" s="7" t="s">
        <f>=MAX(1,DATEDIF(C336,D336,"d")-1)</f>
      </c>
      <c r="K336" s="9" t="s">
        <f>=I336*365/J336</f>
      </c>
    </row>
    <row collapsed="false" customFormat="false" customHeight="false" hidden="false" ht="12.1" outlineLevel="0" r="337">
      <c r="A337" s="16" t="s">
        <v>75</v>
      </c>
      <c r="B337" s="16" t="s">
        <v>76</v>
      </c>
      <c r="C337" s="45" t="n">
        <v>44078</v>
      </c>
      <c r="D337" s="46" t="n">
        <v>44179</v>
      </c>
      <c r="E337" s="17" t="n">
        <v>944.166</v>
      </c>
      <c r="F337" s="17" t="n">
        <v>1267.396</v>
      </c>
      <c r="G337" s="17" t="n">
        <v>5</v>
      </c>
      <c r="H337" s="6" t="s">
        <f>=(F337-E337)*G337</f>
      </c>
      <c r="I337" s="9" t="s">
        <f>=(F337-E337)/E337</f>
      </c>
      <c r="J337" s="7" t="s">
        <f>=MAX(1,DATEDIF(C337,D337,"d")-1)</f>
      </c>
      <c r="K337" s="9" t="s">
        <f>=I337*365/J337</f>
      </c>
    </row>
    <row collapsed="false" customFormat="false" customHeight="false" hidden="false" ht="12.1" outlineLevel="0" r="338">
      <c r="A338" s="16" t="s">
        <v>637</v>
      </c>
      <c r="B338" s="16" t="s">
        <v>786</v>
      </c>
      <c r="C338" s="45" t="n">
        <v>44088</v>
      </c>
      <c r="D338" s="46" t="n">
        <v>44494</v>
      </c>
      <c r="E338" s="17" t="n">
        <v>6157.4229</v>
      </c>
      <c r="F338" s="17" t="n">
        <v>6873.1116</v>
      </c>
      <c r="G338" s="17" t="n">
        <v>3</v>
      </c>
      <c r="H338" s="6" t="s">
        <f>=(F338-E338)*G338</f>
      </c>
      <c r="I338" s="9" t="s">
        <f>=(F338-E338)/E338</f>
      </c>
      <c r="J338" s="7" t="s">
        <f>=MAX(1,DATEDIF(C338,D338,"d")-1)</f>
      </c>
      <c r="K338" s="9" t="s">
        <f>=I338*365/J338</f>
      </c>
    </row>
    <row collapsed="false" customFormat="false" customHeight="false" hidden="false" ht="12.1" outlineLevel="0" r="339">
      <c r="A339" s="16" t="s">
        <v>637</v>
      </c>
      <c r="B339" s="16" t="s">
        <v>786</v>
      </c>
      <c r="C339" s="45" t="n">
        <v>44125</v>
      </c>
      <c r="D339" s="46" t="n">
        <v>44494</v>
      </c>
      <c r="E339" s="17" t="n">
        <v>5742.7386</v>
      </c>
      <c r="F339" s="17" t="n">
        <v>6873.1116</v>
      </c>
      <c r="G339" s="17" t="n">
        <v>1</v>
      </c>
      <c r="H339" s="6" t="s">
        <f>=(F339-E339)*G339</f>
      </c>
      <c r="I339" s="9" t="s">
        <f>=(F339-E339)/E339</f>
      </c>
      <c r="J339" s="7" t="s">
        <f>=MAX(1,DATEDIF(C339,D339,"d")-1)</f>
      </c>
      <c r="K339" s="9" t="s">
        <f>=I339*365/J339</f>
      </c>
    </row>
    <row collapsed="false" customFormat="false" customHeight="false" hidden="false" ht="12.1" outlineLevel="0" r="340">
      <c r="A340" s="16" t="s">
        <v>637</v>
      </c>
      <c r="B340" s="16" t="s">
        <v>786</v>
      </c>
      <c r="C340" s="45" t="n">
        <v>44125</v>
      </c>
      <c r="D340" s="46" t="n">
        <v>44494</v>
      </c>
      <c r="E340" s="17" t="n">
        <v>5742.7386</v>
      </c>
      <c r="F340" s="17" t="n">
        <v>6873.6431</v>
      </c>
      <c r="G340" s="17" t="n">
        <v>1</v>
      </c>
      <c r="H340" s="6" t="s">
        <f>=(F340-E340)*G340</f>
      </c>
      <c r="I340" s="9" t="s">
        <f>=(F340-E340)/E340</f>
      </c>
      <c r="J340" s="7" t="s">
        <f>=MAX(1,DATEDIF(C340,D340,"d")-1)</f>
      </c>
      <c r="K340" s="9" t="s">
        <f>=I340*365/J340</f>
      </c>
    </row>
    <row collapsed="false" customFormat="false" customHeight="false" hidden="false" ht="12.1" outlineLevel="0" r="341">
      <c r="A341" s="16" t="s">
        <v>637</v>
      </c>
      <c r="B341" s="16" t="s">
        <v>786</v>
      </c>
      <c r="C341" s="45" t="n">
        <v>44211</v>
      </c>
      <c r="D341" s="46" t="n">
        <v>44494</v>
      </c>
      <c r="E341" s="17" t="n">
        <v>5966.4147</v>
      </c>
      <c r="F341" s="17" t="n">
        <v>6873.6431</v>
      </c>
      <c r="G341" s="17" t="n">
        <v>1</v>
      </c>
      <c r="H341" s="6" t="s">
        <f>=(F341-E341)*G341</f>
      </c>
      <c r="I341" s="9" t="s">
        <f>=(F341-E341)/E341</f>
      </c>
      <c r="J341" s="7" t="s">
        <f>=MAX(1,DATEDIF(C341,D341,"d")-1)</f>
      </c>
      <c r="K341" s="9" t="s">
        <f>=I341*365/J341</f>
      </c>
    </row>
    <row collapsed="false" customFormat="false" customHeight="false" hidden="false" ht="12.1" outlineLevel="0" r="342">
      <c r="A342" s="16" t="s">
        <v>638</v>
      </c>
      <c r="B342" s="16" t="s">
        <v>904</v>
      </c>
      <c r="C342" s="45" t="n">
        <v>44111</v>
      </c>
      <c r="D342" s="46" t="n">
        <v>44181</v>
      </c>
      <c r="E342" s="17" t="n">
        <v>105</v>
      </c>
      <c r="F342" s="17" t="n">
        <v>94.905</v>
      </c>
      <c r="G342" s="17" t="n">
        <v>10</v>
      </c>
      <c r="H342" s="6" t="s">
        <f>=(F342-E342)*G342</f>
      </c>
      <c r="I342" s="9" t="s">
        <f>=(F342-E342)/E342</f>
      </c>
      <c r="J342" s="7" t="s">
        <f>=MAX(1,DATEDIF(C342,D342,"d")-1)</f>
      </c>
      <c r="K342" s="9" t="s">
        <f>=I342*365/J342</f>
      </c>
    </row>
    <row collapsed="false" customFormat="false" customHeight="false" hidden="false" ht="12.1" outlineLevel="0" r="343">
      <c r="A343" s="16" t="s">
        <v>638</v>
      </c>
      <c r="B343" s="16" t="s">
        <v>904</v>
      </c>
      <c r="C343" s="45" t="n">
        <v>44111</v>
      </c>
      <c r="D343" s="46" t="n">
        <v>44181</v>
      </c>
      <c r="E343" s="17" t="n">
        <v>105</v>
      </c>
      <c r="F343" s="17" t="n">
        <v>94.905</v>
      </c>
      <c r="G343" s="17" t="n">
        <v>10</v>
      </c>
      <c r="H343" s="6" t="s">
        <f>=(F343-E343)*G343</f>
      </c>
      <c r="I343" s="9" t="s">
        <f>=(F343-E343)/E343</f>
      </c>
      <c r="J343" s="7" t="s">
        <f>=MAX(1,DATEDIF(C343,D343,"d")-1)</f>
      </c>
      <c r="K343" s="9" t="s">
        <f>=I343*365/J343</f>
      </c>
    </row>
    <row collapsed="false" customFormat="false" customHeight="false" hidden="false" ht="12.1" outlineLevel="0" r="344">
      <c r="A344" s="16" t="s">
        <v>638</v>
      </c>
      <c r="B344" s="16" t="s">
        <v>904</v>
      </c>
      <c r="C344" s="45" t="n">
        <v>44111</v>
      </c>
      <c r="D344" s="46" t="n">
        <v>44181</v>
      </c>
      <c r="E344" s="17" t="n">
        <v>105</v>
      </c>
      <c r="F344" s="17" t="n">
        <v>94.9147</v>
      </c>
      <c r="G344" s="17" t="n">
        <v>70</v>
      </c>
      <c r="H344" s="6" t="s">
        <f>=(F344-E344)*G344</f>
      </c>
      <c r="I344" s="9" t="s">
        <f>=(F344-E344)/E344</f>
      </c>
      <c r="J344" s="7" t="s">
        <f>=MAX(1,DATEDIF(C344,D344,"d")-1)</f>
      </c>
      <c r="K344" s="9" t="s">
        <f>=I344*365/J344</f>
      </c>
    </row>
    <row collapsed="false" customFormat="false" customHeight="false" hidden="false" ht="12.1" outlineLevel="0" r="345">
      <c r="A345" s="16" t="s">
        <v>638</v>
      </c>
      <c r="B345" s="16" t="s">
        <v>904</v>
      </c>
      <c r="C345" s="45" t="n">
        <v>44111</v>
      </c>
      <c r="D345" s="46" t="n">
        <v>44181</v>
      </c>
      <c r="E345" s="17" t="n">
        <v>105</v>
      </c>
      <c r="F345" s="17" t="n">
        <v>94.9048</v>
      </c>
      <c r="G345" s="17" t="n">
        <v>50</v>
      </c>
      <c r="H345" s="6" t="s">
        <f>=(F345-E345)*G345</f>
      </c>
      <c r="I345" s="9" t="s">
        <f>=(F345-E345)/E345</f>
      </c>
      <c r="J345" s="7" t="s">
        <f>=MAX(1,DATEDIF(C345,D345,"d")-1)</f>
      </c>
      <c r="K345" s="9" t="s">
        <f>=I345*365/J345</f>
      </c>
    </row>
    <row collapsed="false" customFormat="false" customHeight="false" hidden="false" ht="12.1" outlineLevel="0" r="346">
      <c r="A346" s="16" t="s">
        <v>638</v>
      </c>
      <c r="B346" s="16" t="s">
        <v>904</v>
      </c>
      <c r="C346" s="45" t="n">
        <v>44111</v>
      </c>
      <c r="D346" s="46" t="n">
        <v>44181</v>
      </c>
      <c r="E346" s="17" t="n">
        <v>105</v>
      </c>
      <c r="F346" s="17" t="n">
        <v>94.9048</v>
      </c>
      <c r="G346" s="17" t="n">
        <v>40</v>
      </c>
      <c r="H346" s="6" t="s">
        <f>=(F346-E346)*G346</f>
      </c>
      <c r="I346" s="9" t="s">
        <f>=(F346-E346)/E346</f>
      </c>
      <c r="J346" s="7" t="s">
        <f>=MAX(1,DATEDIF(C346,D346,"d")-1)</f>
      </c>
      <c r="K346" s="9" t="s">
        <f>=I346*365/J346</f>
      </c>
    </row>
    <row collapsed="false" customFormat="false" customHeight="false" hidden="false" ht="12.1" outlineLevel="0" r="347">
      <c r="A347" s="16" t="s">
        <v>71</v>
      </c>
      <c r="B347" s="16" t="s">
        <v>72</v>
      </c>
      <c r="C347" s="45" t="n">
        <v>44146</v>
      </c>
      <c r="D347" s="46" t="n">
        <v>44335</v>
      </c>
      <c r="E347" s="17" t="n">
        <v>38.6332</v>
      </c>
      <c r="F347" s="17" t="n">
        <v>46.2023</v>
      </c>
      <c r="G347" s="17" t="n">
        <v>400</v>
      </c>
      <c r="H347" s="6" t="s">
        <f>=(F347-E347)*G347</f>
      </c>
      <c r="I347" s="9" t="s">
        <f>=(F347-E347)/E347</f>
      </c>
      <c r="J347" s="7" t="s">
        <f>=MAX(1,DATEDIF(C347,D347,"d")-1)</f>
      </c>
      <c r="K347" s="9" t="s">
        <f>=I347*365/J347</f>
      </c>
    </row>
    <row collapsed="false" customFormat="false" customHeight="false" hidden="false" ht="12.1" outlineLevel="0" r="348">
      <c r="A348" s="16" t="s">
        <v>71</v>
      </c>
      <c r="B348" s="16" t="s">
        <v>72</v>
      </c>
      <c r="C348" s="45" t="n">
        <v>44146</v>
      </c>
      <c r="D348" s="46" t="n">
        <v>44383</v>
      </c>
      <c r="E348" s="17" t="n">
        <v>38.6332</v>
      </c>
      <c r="F348" s="17" t="n">
        <v>47.9771</v>
      </c>
      <c r="G348" s="17" t="n">
        <v>100</v>
      </c>
      <c r="H348" s="6" t="s">
        <f>=(F348-E348)*G348</f>
      </c>
      <c r="I348" s="9" t="s">
        <f>=(F348-E348)/E348</f>
      </c>
      <c r="J348" s="7" t="s">
        <f>=MAX(1,DATEDIF(C348,D348,"d")-1)</f>
      </c>
      <c r="K348" s="9" t="s">
        <f>=I348*365/J348</f>
      </c>
    </row>
    <row collapsed="false" customFormat="false" customHeight="false" hidden="false" ht="12.1" outlineLevel="0" r="349">
      <c r="A349" s="16" t="s">
        <v>71</v>
      </c>
      <c r="B349" s="16" t="s">
        <v>72</v>
      </c>
      <c r="C349" s="45" t="n">
        <v>44146</v>
      </c>
      <c r="D349" s="46" t="n">
        <v>44383</v>
      </c>
      <c r="E349" s="17" t="n">
        <v>38.6332</v>
      </c>
      <c r="F349" s="17" t="n">
        <v>47.9771</v>
      </c>
      <c r="G349" s="17" t="n">
        <v>900</v>
      </c>
      <c r="H349" s="6" t="s">
        <f>=(F349-E349)*G349</f>
      </c>
      <c r="I349" s="9" t="s">
        <f>=(F349-E349)/E349</f>
      </c>
      <c r="J349" s="7" t="s">
        <f>=MAX(1,DATEDIF(C349,D349,"d")-1)</f>
      </c>
      <c r="K349" s="9" t="s">
        <f>=I349*365/J349</f>
      </c>
    </row>
    <row collapsed="false" customFormat="false" customHeight="false" hidden="false" ht="12.1" outlineLevel="0" r="350">
      <c r="A350" s="16" t="s">
        <v>71</v>
      </c>
      <c r="B350" s="16" t="s">
        <v>72</v>
      </c>
      <c r="C350" s="45" t="n">
        <v>44146</v>
      </c>
      <c r="D350" s="46" t="n">
        <v>44393</v>
      </c>
      <c r="E350" s="17" t="n">
        <v>38.6332</v>
      </c>
      <c r="F350" s="17" t="n">
        <v>46.0823</v>
      </c>
      <c r="G350" s="17" t="n">
        <v>800</v>
      </c>
      <c r="H350" s="6" t="s">
        <f>=(F350-E350)*G350</f>
      </c>
      <c r="I350" s="9" t="s">
        <f>=(F350-E350)/E350</f>
      </c>
      <c r="J350" s="7" t="s">
        <f>=MAX(1,DATEDIF(C350,D350,"d")-1)</f>
      </c>
      <c r="K350" s="9" t="s">
        <f>=I350*365/J350</f>
      </c>
    </row>
    <row collapsed="false" customFormat="false" customHeight="false" hidden="false" ht="12.1" outlineLevel="0" r="351">
      <c r="A351" s="16" t="s">
        <v>71</v>
      </c>
      <c r="B351" s="16" t="s">
        <v>72</v>
      </c>
      <c r="C351" s="45" t="n">
        <v>44176</v>
      </c>
      <c r="D351" s="46" t="n">
        <v>44393</v>
      </c>
      <c r="E351" s="17" t="n">
        <v>39.954</v>
      </c>
      <c r="F351" s="17" t="n">
        <v>46.0823</v>
      </c>
      <c r="G351" s="17" t="n">
        <v>1200</v>
      </c>
      <c r="H351" s="6" t="s">
        <f>=(F351-E351)*G351</f>
      </c>
      <c r="I351" s="9" t="s">
        <f>=(F351-E351)/E351</f>
      </c>
      <c r="J351" s="7" t="s">
        <f>=MAX(1,DATEDIF(C351,D351,"d")-1)</f>
      </c>
      <c r="K351" s="9" t="s">
        <f>=I351*365/J351</f>
      </c>
    </row>
    <row collapsed="false" customFormat="false" customHeight="false" hidden="false" ht="12.1" outlineLevel="0" r="352">
      <c r="A352" s="16" t="s">
        <v>71</v>
      </c>
      <c r="B352" s="16" t="s">
        <v>72</v>
      </c>
      <c r="C352" s="45" t="n">
        <v>44246</v>
      </c>
      <c r="D352" s="46" t="n">
        <v>44393</v>
      </c>
      <c r="E352" s="17" t="n">
        <v>39.9039</v>
      </c>
      <c r="F352" s="17" t="n">
        <v>46.0823</v>
      </c>
      <c r="G352" s="17" t="n">
        <v>100</v>
      </c>
      <c r="H352" s="6" t="s">
        <f>=(F352-E352)*G352</f>
      </c>
      <c r="I352" s="9" t="s">
        <f>=(F352-E352)/E352</f>
      </c>
      <c r="J352" s="7" t="s">
        <f>=MAX(1,DATEDIF(C352,D352,"d")-1)</f>
      </c>
      <c r="K352" s="9" t="s">
        <f>=I352*365/J352</f>
      </c>
    </row>
    <row collapsed="false" customFormat="false" customHeight="false" hidden="false" ht="12.1" outlineLevel="0" r="353">
      <c r="A353" s="16" t="s">
        <v>71</v>
      </c>
      <c r="B353" s="16" t="s">
        <v>72</v>
      </c>
      <c r="C353" s="45" t="n">
        <v>44246</v>
      </c>
      <c r="D353" s="46" t="n">
        <v>44393</v>
      </c>
      <c r="E353" s="17" t="n">
        <v>39.9089</v>
      </c>
      <c r="F353" s="17" t="n">
        <v>46.0823</v>
      </c>
      <c r="G353" s="17" t="n">
        <v>600</v>
      </c>
      <c r="H353" s="6" t="s">
        <f>=(F353-E353)*G353</f>
      </c>
      <c r="I353" s="9" t="s">
        <f>=(F353-E353)/E353</f>
      </c>
      <c r="J353" s="7" t="s">
        <f>=MAX(1,DATEDIF(C353,D353,"d")-1)</f>
      </c>
      <c r="K353" s="9" t="s">
        <f>=I353*365/J353</f>
      </c>
    </row>
    <row collapsed="false" customFormat="false" customHeight="false" hidden="false" ht="12.1" outlineLevel="0" r="354">
      <c r="A354" s="16" t="s">
        <v>71</v>
      </c>
      <c r="B354" s="16" t="s">
        <v>72</v>
      </c>
      <c r="C354" s="45" t="n">
        <v>44246</v>
      </c>
      <c r="D354" s="46" t="n">
        <v>44393</v>
      </c>
      <c r="E354" s="17" t="n">
        <v>39.9089</v>
      </c>
      <c r="F354" s="17" t="n">
        <v>46.0823</v>
      </c>
      <c r="G354" s="17" t="n">
        <v>400</v>
      </c>
      <c r="H354" s="6" t="s">
        <f>=(F354-E354)*G354</f>
      </c>
      <c r="I354" s="9" t="s">
        <f>=(F354-E354)/E354</f>
      </c>
      <c r="J354" s="7" t="s">
        <f>=MAX(1,DATEDIF(C354,D354,"d")-1)</f>
      </c>
      <c r="K354" s="9" t="s">
        <f>=I354*365/J354</f>
      </c>
    </row>
    <row collapsed="false" customFormat="false" customHeight="false" hidden="false" ht="12.1" outlineLevel="0" r="355">
      <c r="A355" s="16" t="s">
        <v>71</v>
      </c>
      <c r="B355" s="16" t="s">
        <v>72</v>
      </c>
      <c r="C355" s="45" t="n">
        <v>44278</v>
      </c>
      <c r="D355" s="46" t="n">
        <v>44393</v>
      </c>
      <c r="E355" s="17" t="n">
        <v>40.5743</v>
      </c>
      <c r="F355" s="17" t="n">
        <v>46.0823</v>
      </c>
      <c r="G355" s="17" t="n">
        <v>1100</v>
      </c>
      <c r="H355" s="6" t="s">
        <f>=(F355-E355)*G355</f>
      </c>
      <c r="I355" s="9" t="s">
        <f>=(F355-E355)/E355</f>
      </c>
      <c r="J355" s="7" t="s">
        <f>=MAX(1,DATEDIF(C355,D355,"d")-1)</f>
      </c>
      <c r="K355" s="9" t="s">
        <f>=I355*365/J355</f>
      </c>
    </row>
    <row collapsed="false" customFormat="false" customHeight="false" hidden="false" ht="12.1" outlineLevel="0" r="356">
      <c r="A356" s="16" t="s">
        <v>71</v>
      </c>
      <c r="B356" s="16" t="s">
        <v>72</v>
      </c>
      <c r="C356" s="45" t="n">
        <v>44291</v>
      </c>
      <c r="D356" s="46" t="n">
        <v>44393</v>
      </c>
      <c r="E356" s="17" t="n">
        <v>43.0456</v>
      </c>
      <c r="F356" s="17" t="n">
        <v>46.0823</v>
      </c>
      <c r="G356" s="17" t="n">
        <v>1000</v>
      </c>
      <c r="H356" s="6" t="s">
        <f>=(F356-E356)*G356</f>
      </c>
      <c r="I356" s="9" t="s">
        <f>=(F356-E356)/E356</f>
      </c>
      <c r="J356" s="7" t="s">
        <f>=MAX(1,DATEDIF(C356,D356,"d")-1)</f>
      </c>
      <c r="K356" s="9" t="s">
        <f>=I356*365/J356</f>
      </c>
    </row>
    <row collapsed="false" customFormat="false" customHeight="false" hidden="false" ht="12.1" outlineLevel="0" r="357">
      <c r="A357" s="16" t="s">
        <v>639</v>
      </c>
      <c r="B357" s="16" t="s">
        <v>879</v>
      </c>
      <c r="C357" s="45" t="n">
        <v>44152</v>
      </c>
      <c r="D357" s="46" t="n">
        <v>44371</v>
      </c>
      <c r="E357" s="17" t="n">
        <v>1005.4129</v>
      </c>
      <c r="F357" s="17" t="n">
        <v>994.577</v>
      </c>
      <c r="G357" s="17" t="n">
        <v>100</v>
      </c>
      <c r="H357" s="6" t="s">
        <f>=(F357-E357)*G357</f>
      </c>
      <c r="I357" s="9" t="s">
        <f>=(F357-E357)/E357</f>
      </c>
      <c r="J357" s="7" t="s">
        <f>=MAX(1,DATEDIF(C357,D357,"d")-1)</f>
      </c>
      <c r="K357" s="9" t="s">
        <f>=I357*365/J357</f>
      </c>
    </row>
    <row collapsed="false" customFormat="false" customHeight="false" hidden="false" ht="12.1" outlineLevel="0" r="358">
      <c r="A358" s="16" t="s">
        <v>640</v>
      </c>
      <c r="B358" s="16" t="s">
        <v>847</v>
      </c>
      <c r="C358" s="45" t="n">
        <v>44161</v>
      </c>
      <c r="D358" s="46" t="n">
        <v>44494</v>
      </c>
      <c r="E358" s="17" t="n">
        <v>1288.319</v>
      </c>
      <c r="F358" s="17" t="n">
        <v>989.2377</v>
      </c>
      <c r="G358" s="17" t="n">
        <v>1</v>
      </c>
      <c r="H358" s="6" t="s">
        <f>=(F358-E358)*G358</f>
      </c>
      <c r="I358" s="9" t="s">
        <f>=(F358-E358)/E358</f>
      </c>
      <c r="J358" s="7" t="s">
        <f>=MAX(1,DATEDIF(C358,D358,"d")-1)</f>
      </c>
      <c r="K358" s="9" t="s">
        <f>=I358*365/J358</f>
      </c>
    </row>
    <row collapsed="false" customFormat="false" customHeight="false" hidden="false" ht="12.1" outlineLevel="0" r="359">
      <c r="A359" s="16" t="s">
        <v>641</v>
      </c>
      <c r="B359" s="16" t="s">
        <v>878</v>
      </c>
      <c r="C359" s="45" t="n">
        <v>44172</v>
      </c>
      <c r="D359" s="46" t="n">
        <v>44246</v>
      </c>
      <c r="E359" s="17" t="n">
        <v>1000.625</v>
      </c>
      <c r="F359" s="17" t="n">
        <v>1004.4346</v>
      </c>
      <c r="G359" s="17" t="n">
        <v>50</v>
      </c>
      <c r="H359" s="6" t="s">
        <f>=(F359-E359)*G359</f>
      </c>
      <c r="I359" s="9" t="s">
        <f>=(F359-E359)/E359</f>
      </c>
      <c r="J359" s="7" t="s">
        <f>=MAX(1,DATEDIF(C359,D359,"d")-1)</f>
      </c>
      <c r="K359" s="9" t="s">
        <f>=I359*365/J359</f>
      </c>
    </row>
    <row collapsed="false" customFormat="false" customHeight="false" hidden="false" ht="12.1" outlineLevel="0" r="360">
      <c r="A360" s="16" t="s">
        <v>641</v>
      </c>
      <c r="B360" s="16" t="s">
        <v>878</v>
      </c>
      <c r="C360" s="45" t="n">
        <v>44172</v>
      </c>
      <c r="D360" s="46" t="n">
        <v>44278</v>
      </c>
      <c r="E360" s="17" t="n">
        <v>1000.625</v>
      </c>
      <c r="F360" s="17" t="n">
        <v>982.685</v>
      </c>
      <c r="G360" s="17" t="n">
        <v>2</v>
      </c>
      <c r="H360" s="6" t="s">
        <f>=(F360-E360)*G360</f>
      </c>
      <c r="I360" s="9" t="s">
        <f>=(F360-E360)/E360</f>
      </c>
      <c r="J360" s="7" t="s">
        <f>=MAX(1,DATEDIF(C360,D360,"d")-1)</f>
      </c>
      <c r="K360" s="9" t="s">
        <f>=I360*365/J360</f>
      </c>
    </row>
    <row collapsed="false" customFormat="false" customHeight="false" hidden="false" ht="12.1" outlineLevel="0" r="361">
      <c r="A361" s="16" t="s">
        <v>641</v>
      </c>
      <c r="B361" s="16" t="s">
        <v>878</v>
      </c>
      <c r="C361" s="45" t="n">
        <v>44172</v>
      </c>
      <c r="D361" s="46" t="n">
        <v>44291</v>
      </c>
      <c r="E361" s="17" t="n">
        <v>1000.625</v>
      </c>
      <c r="F361" s="17" t="n">
        <v>989.58</v>
      </c>
      <c r="G361" s="17" t="n">
        <v>1</v>
      </c>
      <c r="H361" s="6" t="s">
        <f>=(F361-E361)*G361</f>
      </c>
      <c r="I361" s="9" t="s">
        <f>=(F361-E361)/E361</f>
      </c>
      <c r="J361" s="7" t="s">
        <f>=MAX(1,DATEDIF(C361,D361,"d")-1)</f>
      </c>
      <c r="K361" s="9" t="s">
        <f>=I361*365/J361</f>
      </c>
    </row>
    <row collapsed="false" customFormat="false" customHeight="false" hidden="false" ht="12.1" outlineLevel="0" r="362">
      <c r="A362" s="16" t="s">
        <v>641</v>
      </c>
      <c r="B362" s="16" t="s">
        <v>878</v>
      </c>
      <c r="C362" s="45" t="n">
        <v>44172</v>
      </c>
      <c r="D362" s="46" t="n">
        <v>44291</v>
      </c>
      <c r="E362" s="17" t="n">
        <v>1000.625</v>
      </c>
      <c r="F362" s="17" t="n">
        <v>989.58</v>
      </c>
      <c r="G362" s="17" t="n">
        <v>8</v>
      </c>
      <c r="H362" s="6" t="s">
        <f>=(F362-E362)*G362</f>
      </c>
      <c r="I362" s="9" t="s">
        <f>=(F362-E362)/E362</f>
      </c>
      <c r="J362" s="7" t="s">
        <f>=MAX(1,DATEDIF(C362,D362,"d")-1)</f>
      </c>
      <c r="K362" s="9" t="s">
        <f>=I362*365/J362</f>
      </c>
    </row>
    <row collapsed="false" customFormat="false" customHeight="false" hidden="false" ht="12.1" outlineLevel="0" r="363">
      <c r="A363" s="16" t="s">
        <v>641</v>
      </c>
      <c r="B363" s="16" t="s">
        <v>878</v>
      </c>
      <c r="C363" s="45" t="n">
        <v>44172</v>
      </c>
      <c r="D363" s="46" t="n">
        <v>44291</v>
      </c>
      <c r="E363" s="17" t="n">
        <v>1000.625</v>
      </c>
      <c r="F363" s="17" t="n">
        <v>989.5789</v>
      </c>
      <c r="G363" s="17" t="n">
        <v>9</v>
      </c>
      <c r="H363" s="6" t="s">
        <f>=(F363-E363)*G363</f>
      </c>
      <c r="I363" s="9" t="s">
        <f>=(F363-E363)/E363</f>
      </c>
      <c r="J363" s="7" t="s">
        <f>=MAX(1,DATEDIF(C363,D363,"d")-1)</f>
      </c>
      <c r="K363" s="9" t="s">
        <f>=I363*365/J363</f>
      </c>
    </row>
    <row collapsed="false" customFormat="false" customHeight="false" hidden="false" ht="12.1" outlineLevel="0" r="364">
      <c r="A364" s="16" t="s">
        <v>641</v>
      </c>
      <c r="B364" s="16" t="s">
        <v>878</v>
      </c>
      <c r="C364" s="45" t="n">
        <v>44172</v>
      </c>
      <c r="D364" s="46" t="n">
        <v>44291</v>
      </c>
      <c r="E364" s="17" t="n">
        <v>1000.625</v>
      </c>
      <c r="F364" s="17" t="n">
        <v>989.58</v>
      </c>
      <c r="G364" s="17" t="n">
        <v>6</v>
      </c>
      <c r="H364" s="6" t="s">
        <f>=(F364-E364)*G364</f>
      </c>
      <c r="I364" s="9" t="s">
        <f>=(F364-E364)/E364</f>
      </c>
      <c r="J364" s="7" t="s">
        <f>=MAX(1,DATEDIF(C364,D364,"d")-1)</f>
      </c>
      <c r="K364" s="9" t="s">
        <f>=I364*365/J364</f>
      </c>
    </row>
    <row collapsed="false" customFormat="false" customHeight="false" hidden="false" ht="12.1" outlineLevel="0" r="365">
      <c r="A365" s="16" t="s">
        <v>641</v>
      </c>
      <c r="B365" s="16" t="s">
        <v>878</v>
      </c>
      <c r="C365" s="45" t="n">
        <v>44172</v>
      </c>
      <c r="D365" s="46" t="n">
        <v>44291</v>
      </c>
      <c r="E365" s="17" t="n">
        <v>1000.625</v>
      </c>
      <c r="F365" s="17" t="n">
        <v>989.5767</v>
      </c>
      <c r="G365" s="17" t="n">
        <v>3</v>
      </c>
      <c r="H365" s="6" t="s">
        <f>=(F365-E365)*G365</f>
      </c>
      <c r="I365" s="9" t="s">
        <f>=(F365-E365)/E365</f>
      </c>
      <c r="J365" s="7" t="s">
        <f>=MAX(1,DATEDIF(C365,D365,"d")-1)</f>
      </c>
      <c r="K365" s="9" t="s">
        <f>=I365*365/J365</f>
      </c>
    </row>
    <row collapsed="false" customFormat="false" customHeight="false" hidden="false" ht="12.1" outlineLevel="0" r="366">
      <c r="A366" s="16" t="s">
        <v>641</v>
      </c>
      <c r="B366" s="16" t="s">
        <v>878</v>
      </c>
      <c r="C366" s="45" t="n">
        <v>44172</v>
      </c>
      <c r="D366" s="46" t="n">
        <v>44291</v>
      </c>
      <c r="E366" s="17" t="n">
        <v>1000.625</v>
      </c>
      <c r="F366" s="17" t="n">
        <v>989.5767</v>
      </c>
      <c r="G366" s="17" t="n">
        <v>3</v>
      </c>
      <c r="H366" s="6" t="s">
        <f>=(F366-E366)*G366</f>
      </c>
      <c r="I366" s="9" t="s">
        <f>=(F366-E366)/E366</f>
      </c>
      <c r="J366" s="7" t="s">
        <f>=MAX(1,DATEDIF(C366,D366,"d")-1)</f>
      </c>
      <c r="K366" s="9" t="s">
        <f>=I366*365/J366</f>
      </c>
    </row>
    <row collapsed="false" customFormat="false" customHeight="false" hidden="false" ht="12.1" outlineLevel="0" r="367">
      <c r="A367" s="16" t="s">
        <v>641</v>
      </c>
      <c r="B367" s="16" t="s">
        <v>878</v>
      </c>
      <c r="C367" s="45" t="n">
        <v>44172</v>
      </c>
      <c r="D367" s="46" t="n">
        <v>44292</v>
      </c>
      <c r="E367" s="17" t="n">
        <v>1000.625</v>
      </c>
      <c r="F367" s="17" t="n">
        <v>984.64</v>
      </c>
      <c r="G367" s="17" t="n">
        <v>1</v>
      </c>
      <c r="H367" s="6" t="s">
        <f>=(F367-E367)*G367</f>
      </c>
      <c r="I367" s="9" t="s">
        <f>=(F367-E367)/E367</f>
      </c>
      <c r="J367" s="7" t="s">
        <f>=MAX(1,DATEDIF(C367,D367,"d")-1)</f>
      </c>
      <c r="K367" s="9" t="s">
        <f>=I367*365/J367</f>
      </c>
    </row>
    <row collapsed="false" customFormat="false" customHeight="false" hidden="false" ht="12.1" outlineLevel="0" r="368">
      <c r="A368" s="16" t="s">
        <v>641</v>
      </c>
      <c r="B368" s="16" t="s">
        <v>878</v>
      </c>
      <c r="C368" s="45" t="n">
        <v>44172</v>
      </c>
      <c r="D368" s="46" t="n">
        <v>44292</v>
      </c>
      <c r="E368" s="17" t="n">
        <v>1000.625</v>
      </c>
      <c r="F368" s="17" t="n">
        <v>984.6419</v>
      </c>
      <c r="G368" s="17" t="n">
        <v>11</v>
      </c>
      <c r="H368" s="6" t="s">
        <f>=(F368-E368)*G368</f>
      </c>
      <c r="I368" s="9" t="s">
        <f>=(F368-E368)/E368</f>
      </c>
      <c r="J368" s="7" t="s">
        <f>=MAX(1,DATEDIF(C368,D368,"d")-1)</f>
      </c>
      <c r="K368" s="9" t="s">
        <f>=I368*365/J368</f>
      </c>
    </row>
    <row collapsed="false" customFormat="false" customHeight="false" hidden="false" ht="12.1" outlineLevel="0" r="369">
      <c r="A369" s="16" t="s">
        <v>641</v>
      </c>
      <c r="B369" s="16" t="s">
        <v>878</v>
      </c>
      <c r="C369" s="45" t="n">
        <v>44172</v>
      </c>
      <c r="D369" s="46" t="n">
        <v>44292</v>
      </c>
      <c r="E369" s="17" t="n">
        <v>1000.625</v>
      </c>
      <c r="F369" s="17" t="n">
        <v>984.6419</v>
      </c>
      <c r="G369" s="17" t="n">
        <v>52</v>
      </c>
      <c r="H369" s="6" t="s">
        <f>=(F369-E369)*G369</f>
      </c>
      <c r="I369" s="9" t="s">
        <f>=(F369-E369)/E369</f>
      </c>
      <c r="J369" s="7" t="s">
        <f>=MAX(1,DATEDIF(C369,D369,"d")-1)</f>
      </c>
      <c r="K369" s="9" t="s">
        <f>=I369*365/J369</f>
      </c>
    </row>
    <row collapsed="false" customFormat="false" customHeight="false" hidden="false" ht="12.1" outlineLevel="0" r="370">
      <c r="A370" s="16" t="s">
        <v>641</v>
      </c>
      <c r="B370" s="16" t="s">
        <v>878</v>
      </c>
      <c r="C370" s="45" t="n">
        <v>44172</v>
      </c>
      <c r="D370" s="46" t="n">
        <v>44301</v>
      </c>
      <c r="E370" s="17" t="n">
        <v>1000.625</v>
      </c>
      <c r="F370" s="17" t="n">
        <v>981.0367</v>
      </c>
      <c r="G370" s="17" t="n">
        <v>3</v>
      </c>
      <c r="H370" s="6" t="s">
        <f>=(F370-E370)*G370</f>
      </c>
      <c r="I370" s="9" t="s">
        <f>=(F370-E370)/E370</f>
      </c>
      <c r="J370" s="7" t="s">
        <f>=MAX(1,DATEDIF(C370,D370,"d")-1)</f>
      </c>
      <c r="K370" s="9" t="s">
        <f>=I370*365/J370</f>
      </c>
    </row>
    <row collapsed="false" customFormat="false" customHeight="false" hidden="false" ht="12.1" outlineLevel="0" r="371">
      <c r="A371" s="16" t="s">
        <v>641</v>
      </c>
      <c r="B371" s="16" t="s">
        <v>878</v>
      </c>
      <c r="C371" s="45" t="n">
        <v>44172</v>
      </c>
      <c r="D371" s="46" t="n">
        <v>44301</v>
      </c>
      <c r="E371" s="17" t="n">
        <v>1000.625</v>
      </c>
      <c r="F371" s="17" t="n">
        <v>981.035</v>
      </c>
      <c r="G371" s="17" t="n">
        <v>10</v>
      </c>
      <c r="H371" s="6" t="s">
        <f>=(F371-E371)*G371</f>
      </c>
      <c r="I371" s="9" t="s">
        <f>=(F371-E371)/E371</f>
      </c>
      <c r="J371" s="7" t="s">
        <f>=MAX(1,DATEDIF(C371,D371,"d")-1)</f>
      </c>
      <c r="K371" s="9" t="s">
        <f>=I371*365/J371</f>
      </c>
    </row>
    <row collapsed="false" customFormat="false" customHeight="false" hidden="false" ht="12.1" outlineLevel="0" r="372">
      <c r="A372" s="16" t="s">
        <v>641</v>
      </c>
      <c r="B372" s="16" t="s">
        <v>878</v>
      </c>
      <c r="C372" s="45" t="n">
        <v>44172</v>
      </c>
      <c r="D372" s="46" t="n">
        <v>44301</v>
      </c>
      <c r="E372" s="17" t="n">
        <v>1000.625</v>
      </c>
      <c r="F372" s="17" t="n">
        <v>981.0333</v>
      </c>
      <c r="G372" s="17" t="n">
        <v>6</v>
      </c>
      <c r="H372" s="6" t="s">
        <f>=(F372-E372)*G372</f>
      </c>
      <c r="I372" s="9" t="s">
        <f>=(F372-E372)/E372</f>
      </c>
      <c r="J372" s="7" t="s">
        <f>=MAX(1,DATEDIF(C372,D372,"d")-1)</f>
      </c>
      <c r="K372" s="9" t="s">
        <f>=I372*365/J372</f>
      </c>
    </row>
    <row collapsed="false" customFormat="false" customHeight="false" hidden="false" ht="12.1" outlineLevel="0" r="373">
      <c r="A373" s="16" t="s">
        <v>641</v>
      </c>
      <c r="B373" s="16" t="s">
        <v>878</v>
      </c>
      <c r="C373" s="45" t="n">
        <v>44172</v>
      </c>
      <c r="D373" s="46" t="n">
        <v>44301</v>
      </c>
      <c r="E373" s="17" t="n">
        <v>1000.625</v>
      </c>
      <c r="F373" s="17" t="n">
        <v>981.0333</v>
      </c>
      <c r="G373" s="17" t="n">
        <v>6</v>
      </c>
      <c r="H373" s="6" t="s">
        <f>=(F373-E373)*G373</f>
      </c>
      <c r="I373" s="9" t="s">
        <f>=(F373-E373)/E373</f>
      </c>
      <c r="J373" s="7" t="s">
        <f>=MAX(1,DATEDIF(C373,D373,"d")-1)</f>
      </c>
      <c r="K373" s="9" t="s">
        <f>=I373*365/J373</f>
      </c>
    </row>
    <row collapsed="false" customFormat="false" customHeight="false" hidden="false" ht="12.1" outlineLevel="0" r="374">
      <c r="A374" s="16" t="s">
        <v>641</v>
      </c>
      <c r="B374" s="16" t="s">
        <v>878</v>
      </c>
      <c r="C374" s="45" t="n">
        <v>44172</v>
      </c>
      <c r="D374" s="46" t="n">
        <v>44301</v>
      </c>
      <c r="E374" s="17" t="n">
        <v>1000.625</v>
      </c>
      <c r="F374" s="17" t="n">
        <v>981.0352</v>
      </c>
      <c r="G374" s="17" t="n">
        <v>23</v>
      </c>
      <c r="H374" s="6" t="s">
        <f>=(F374-E374)*G374</f>
      </c>
      <c r="I374" s="9" t="s">
        <f>=(F374-E374)/E374</f>
      </c>
      <c r="J374" s="7" t="s">
        <f>=MAX(1,DATEDIF(C374,D374,"d")-1)</f>
      </c>
      <c r="K374" s="9" t="s">
        <f>=I374*365/J374</f>
      </c>
    </row>
    <row collapsed="false" customFormat="false" customHeight="false" hidden="false" ht="12.1" outlineLevel="0" r="375">
      <c r="A375" s="16" t="s">
        <v>16</v>
      </c>
      <c r="B375" s="16" t="s">
        <v>18</v>
      </c>
      <c r="C375" s="45" t="n">
        <v>44173</v>
      </c>
      <c r="D375" s="46" t="n">
        <v>44291</v>
      </c>
      <c r="E375" s="17" t="n">
        <v>2279.4934</v>
      </c>
      <c r="F375" s="17" t="n">
        <v>1797.695</v>
      </c>
      <c r="G375" s="17" t="n">
        <v>1</v>
      </c>
      <c r="H375" s="6" t="s">
        <f>=(F375-E375)*G375</f>
      </c>
      <c r="I375" s="9" t="s">
        <f>=(F375-E375)/E375</f>
      </c>
      <c r="J375" s="7" t="s">
        <f>=MAX(1,DATEDIF(C375,D375,"d")-1)</f>
      </c>
      <c r="K375" s="9" t="s">
        <f>=I375*365/J375</f>
      </c>
    </row>
    <row collapsed="false" customFormat="false" customHeight="false" hidden="false" ht="12.1" outlineLevel="0" r="376">
      <c r="A376" s="16" t="s">
        <v>16</v>
      </c>
      <c r="B376" s="16" t="s">
        <v>18</v>
      </c>
      <c r="C376" s="45" t="n">
        <v>44173</v>
      </c>
      <c r="D376" s="46" t="n">
        <v>44351</v>
      </c>
      <c r="E376" s="17" t="n">
        <v>2279.4934</v>
      </c>
      <c r="F376" s="17" t="n">
        <v>1723.8529</v>
      </c>
      <c r="G376" s="17" t="n">
        <v>1</v>
      </c>
      <c r="H376" s="6" t="s">
        <f>=(F376-E376)*G376</f>
      </c>
      <c r="I376" s="9" t="s">
        <f>=(F376-E376)/E376</f>
      </c>
      <c r="J376" s="7" t="s">
        <f>=MAX(1,DATEDIF(C376,D376,"d")-1)</f>
      </c>
      <c r="K376" s="9" t="s">
        <f>=I376*365/J376</f>
      </c>
    </row>
    <row collapsed="false" customFormat="false" customHeight="false" hidden="false" ht="12.1" outlineLevel="0" r="377">
      <c r="A377" s="16" t="s">
        <v>16</v>
      </c>
      <c r="B377" s="16" t="s">
        <v>18</v>
      </c>
      <c r="C377" s="45" t="n">
        <v>44173</v>
      </c>
      <c r="D377" s="46" t="n">
        <v>44488</v>
      </c>
      <c r="E377" s="17" t="n">
        <v>2279.4934</v>
      </c>
      <c r="F377" s="17" t="n">
        <v>1790.4993</v>
      </c>
      <c r="G377" s="17" t="n">
        <v>8</v>
      </c>
      <c r="H377" s="6" t="s">
        <f>=(F377-E377)*G377</f>
      </c>
      <c r="I377" s="9" t="s">
        <f>=(F377-E377)/E377</f>
      </c>
      <c r="J377" s="7" t="s">
        <f>=MAX(1,DATEDIF(C377,D377,"d")-1)</f>
      </c>
      <c r="K377" s="9" t="s">
        <f>=I377*365/J377</f>
      </c>
    </row>
    <row collapsed="false" customFormat="false" customHeight="false" hidden="false" ht="12.1" outlineLevel="0" r="378">
      <c r="A378" s="16" t="s">
        <v>16</v>
      </c>
      <c r="B378" s="16" t="s">
        <v>18</v>
      </c>
      <c r="C378" s="45" t="n">
        <v>44173</v>
      </c>
      <c r="D378" s="46" t="n">
        <v>44488</v>
      </c>
      <c r="E378" s="17" t="n">
        <v>2144.9241</v>
      </c>
      <c r="F378" s="17" t="n">
        <v>1790.4993</v>
      </c>
      <c r="G378" s="17" t="n">
        <v>66</v>
      </c>
      <c r="H378" s="6" t="s">
        <f>=(F378-E378)*G378</f>
      </c>
      <c r="I378" s="9" t="s">
        <f>=(F378-E378)/E378</f>
      </c>
      <c r="J378" s="7" t="s">
        <f>=MAX(1,DATEDIF(C378,D378,"d")-1)</f>
      </c>
      <c r="K378" s="9" t="s">
        <f>=I378*365/J378</f>
      </c>
    </row>
    <row collapsed="false" customFormat="false" customHeight="false" hidden="false" ht="12.1" outlineLevel="0" r="379">
      <c r="A379" s="16" t="s">
        <v>642</v>
      </c>
      <c r="B379" s="16" t="s">
        <v>813</v>
      </c>
      <c r="C379" s="45" t="n">
        <v>44223</v>
      </c>
      <c r="D379" s="46" t="n">
        <v>44224</v>
      </c>
      <c r="E379" s="17" t="n">
        <v>23391.0038</v>
      </c>
      <c r="F379" s="17" t="n">
        <v>29977.8077</v>
      </c>
      <c r="G379" s="17" t="n">
        <v>2</v>
      </c>
      <c r="H379" s="6" t="s">
        <f>=(F379-E379)*G379</f>
      </c>
      <c r="I379" s="9" t="s">
        <f>=(F379-E379)/E379</f>
      </c>
      <c r="J379" s="7" t="s">
        <f>=MAX(1,DATEDIF(C379,D379,"d")-1)</f>
      </c>
      <c r="K379" s="9" t="s">
        <f>=I379*365/J379</f>
      </c>
    </row>
    <row collapsed="false" customFormat="false" customHeight="false" hidden="false" ht="12.1" outlineLevel="0" r="380">
      <c r="A380" s="16" t="s">
        <v>642</v>
      </c>
      <c r="B380" s="16" t="s">
        <v>813</v>
      </c>
      <c r="C380" s="45" t="n">
        <v>44252</v>
      </c>
      <c r="D380" s="46" t="n">
        <v>44264</v>
      </c>
      <c r="E380" s="17" t="n">
        <v>9334.205</v>
      </c>
      <c r="F380" s="17" t="n">
        <v>17788.0725</v>
      </c>
      <c r="G380" s="17" t="n">
        <v>1</v>
      </c>
      <c r="H380" s="6" t="s">
        <f>=(F380-E380)*G380</f>
      </c>
      <c r="I380" s="9" t="s">
        <f>=(F380-E380)/E380</f>
      </c>
      <c r="J380" s="7" t="s">
        <f>=MAX(1,DATEDIF(C380,D380,"d")-1)</f>
      </c>
      <c r="K380" s="9" t="s">
        <f>=I380*365/J380</f>
      </c>
    </row>
    <row collapsed="false" customFormat="false" customHeight="false" hidden="false" ht="12.1" outlineLevel="0" r="381">
      <c r="A381" s="16" t="s">
        <v>60</v>
      </c>
      <c r="B381" s="16" t="s">
        <v>61</v>
      </c>
      <c r="C381" s="45" t="n">
        <v>44273</v>
      </c>
      <c r="D381" s="46" t="n">
        <v>44410</v>
      </c>
      <c r="E381" s="17" t="n">
        <v>1270.4136</v>
      </c>
      <c r="F381" s="17" t="n">
        <v>1568.0349</v>
      </c>
      <c r="G381" s="17" t="n">
        <v>24</v>
      </c>
      <c r="H381" s="6" t="s">
        <f>=(F381-E381)*G381</f>
      </c>
      <c r="I381" s="9" t="s">
        <f>=(F381-E381)/E381</f>
      </c>
      <c r="J381" s="7" t="s">
        <f>=MAX(1,DATEDIF(C381,D381,"d")-1)</f>
      </c>
      <c r="K381" s="9" t="s">
        <f>=I381*365/J381</f>
      </c>
    </row>
    <row collapsed="false" customFormat="false" customHeight="false" hidden="false" ht="12.1" outlineLevel="0" r="382">
      <c r="A382" s="16" t="s">
        <v>60</v>
      </c>
      <c r="B382" s="16" t="s">
        <v>61</v>
      </c>
      <c r="C382" s="45" t="n">
        <v>44273</v>
      </c>
      <c r="D382" s="46" t="n">
        <v>44410</v>
      </c>
      <c r="E382" s="17" t="n">
        <v>1270.4136</v>
      </c>
      <c r="F382" s="17" t="n">
        <v>1568.0349</v>
      </c>
      <c r="G382" s="17" t="n">
        <v>6</v>
      </c>
      <c r="H382" s="6" t="s">
        <f>=(F382-E382)*G382</f>
      </c>
      <c r="I382" s="9" t="s">
        <f>=(F382-E382)/E382</f>
      </c>
      <c r="J382" s="7" t="s">
        <f>=MAX(1,DATEDIF(C382,D382,"d")-1)</f>
      </c>
      <c r="K382" s="9" t="s">
        <f>=I382*365/J382</f>
      </c>
    </row>
    <row collapsed="false" customFormat="false" customHeight="false" hidden="false" ht="12.1" outlineLevel="0" r="383">
      <c r="A383" s="16" t="s">
        <v>60</v>
      </c>
      <c r="B383" s="16" t="s">
        <v>61</v>
      </c>
      <c r="C383" s="45" t="n">
        <v>44274</v>
      </c>
      <c r="D383" s="46" t="n">
        <v>44410</v>
      </c>
      <c r="E383" s="17" t="n">
        <v>1276.3861</v>
      </c>
      <c r="F383" s="17" t="n">
        <v>1568.0349</v>
      </c>
      <c r="G383" s="17" t="n">
        <v>18</v>
      </c>
      <c r="H383" s="6" t="s">
        <f>=(F383-E383)*G383</f>
      </c>
      <c r="I383" s="9" t="s">
        <f>=(F383-E383)/E383</f>
      </c>
      <c r="J383" s="7" t="s">
        <f>=MAX(1,DATEDIF(C383,D383,"d")-1)</f>
      </c>
      <c r="K383" s="9" t="s">
        <f>=I383*365/J383</f>
      </c>
    </row>
    <row collapsed="false" customFormat="false" customHeight="false" hidden="false" ht="12.1" outlineLevel="0" r="384">
      <c r="A384" s="16" t="s">
        <v>60</v>
      </c>
      <c r="B384" s="16" t="s">
        <v>61</v>
      </c>
      <c r="C384" s="45" t="n">
        <v>44274</v>
      </c>
      <c r="D384" s="46" t="n">
        <v>44410</v>
      </c>
      <c r="E384" s="17" t="n">
        <v>1276.3861</v>
      </c>
      <c r="F384" s="17" t="n">
        <v>1568.0349</v>
      </c>
      <c r="G384" s="17" t="n">
        <v>2</v>
      </c>
      <c r="H384" s="6" t="s">
        <f>=(F384-E384)*G384</f>
      </c>
      <c r="I384" s="9" t="s">
        <f>=(F384-E384)/E384</f>
      </c>
      <c r="J384" s="7" t="s">
        <f>=MAX(1,DATEDIF(C384,D384,"d")-1)</f>
      </c>
      <c r="K384" s="9" t="s">
        <f>=I384*365/J384</f>
      </c>
    </row>
    <row collapsed="false" customFormat="false" customHeight="false" hidden="false" ht="12.1" outlineLevel="0" r="385">
      <c r="A385" s="16" t="s">
        <v>60</v>
      </c>
      <c r="B385" s="16" t="s">
        <v>61</v>
      </c>
      <c r="C385" s="45" t="n">
        <v>44274</v>
      </c>
      <c r="D385" s="46" t="n">
        <v>44410</v>
      </c>
      <c r="E385" s="17" t="n">
        <v>1277.1227</v>
      </c>
      <c r="F385" s="17" t="n">
        <v>1568.0349</v>
      </c>
      <c r="G385" s="17" t="n">
        <v>20</v>
      </c>
      <c r="H385" s="6" t="s">
        <f>=(F385-E385)*G385</f>
      </c>
      <c r="I385" s="9" t="s">
        <f>=(F385-E385)/E385</f>
      </c>
      <c r="J385" s="7" t="s">
        <f>=MAX(1,DATEDIF(C385,D385,"d")-1)</f>
      </c>
      <c r="K385" s="9" t="s">
        <f>=I385*365/J385</f>
      </c>
    </row>
    <row collapsed="false" customFormat="false" customHeight="false" hidden="false" ht="12.1" outlineLevel="0" r="386">
      <c r="A386" s="16" t="s">
        <v>60</v>
      </c>
      <c r="B386" s="16" t="s">
        <v>61</v>
      </c>
      <c r="C386" s="45" t="n">
        <v>44274</v>
      </c>
      <c r="D386" s="46" t="n">
        <v>44410</v>
      </c>
      <c r="E386" s="17" t="n">
        <v>1275.6127</v>
      </c>
      <c r="F386" s="17" t="n">
        <v>1568.0349</v>
      </c>
      <c r="G386" s="17" t="n">
        <v>2</v>
      </c>
      <c r="H386" s="6" t="s">
        <f>=(F386-E386)*G386</f>
      </c>
      <c r="I386" s="9" t="s">
        <f>=(F386-E386)/E386</f>
      </c>
      <c r="J386" s="7" t="s">
        <f>=MAX(1,DATEDIF(C386,D386,"d")-1)</f>
      </c>
      <c r="K386" s="9" t="s">
        <f>=I386*365/J386</f>
      </c>
    </row>
    <row collapsed="false" customFormat="false" customHeight="false" hidden="false" ht="12.1" outlineLevel="0" r="387">
      <c r="A387" s="16" t="s">
        <v>643</v>
      </c>
      <c r="B387" s="16" t="s">
        <v>905</v>
      </c>
      <c r="C387" s="45" t="n">
        <v>44316</v>
      </c>
      <c r="D387" s="46" t="n">
        <v>44343</v>
      </c>
      <c r="E387" s="17" t="n">
        <v>1063.77</v>
      </c>
      <c r="F387" s="17" t="n">
        <v>1063.89</v>
      </c>
      <c r="G387" s="17" t="n">
        <v>1</v>
      </c>
      <c r="H387" s="6" t="s">
        <f>=(F387-E387)*G387</f>
      </c>
      <c r="I387" s="9" t="s">
        <f>=(F387-E387)/E387</f>
      </c>
      <c r="J387" s="7" t="s">
        <f>=MAX(1,DATEDIF(C387,D387,"d")-1)</f>
      </c>
      <c r="K387" s="9" t="s">
        <f>=I387*365/J387</f>
      </c>
    </row>
    <row collapsed="false" customFormat="false" customHeight="false" hidden="false" ht="12.1" outlineLevel="0" r="388">
      <c r="A388" s="16" t="s">
        <v>643</v>
      </c>
      <c r="B388" s="16" t="s">
        <v>905</v>
      </c>
      <c r="C388" s="45" t="n">
        <v>44316</v>
      </c>
      <c r="D388" s="46" t="n">
        <v>44343</v>
      </c>
      <c r="E388" s="17" t="n">
        <v>1063.43</v>
      </c>
      <c r="F388" s="17" t="n">
        <v>1063.89</v>
      </c>
      <c r="G388" s="17" t="n">
        <v>1</v>
      </c>
      <c r="H388" s="6" t="s">
        <f>=(F388-E388)*G388</f>
      </c>
      <c r="I388" s="9" t="s">
        <f>=(F388-E388)/E388</f>
      </c>
      <c r="J388" s="7" t="s">
        <f>=MAX(1,DATEDIF(C388,D388,"d")-1)</f>
      </c>
      <c r="K388" s="9" t="s">
        <f>=I388*365/J388</f>
      </c>
    </row>
    <row collapsed="false" customFormat="false" customHeight="false" hidden="false" ht="12.1" outlineLevel="0" r="389">
      <c r="A389" s="16" t="s">
        <v>643</v>
      </c>
      <c r="B389" s="16" t="s">
        <v>905</v>
      </c>
      <c r="C389" s="45" t="n">
        <v>44316</v>
      </c>
      <c r="D389" s="46" t="n">
        <v>44343</v>
      </c>
      <c r="E389" s="17" t="n">
        <v>1063.05</v>
      </c>
      <c r="F389" s="17" t="n">
        <v>1063.89</v>
      </c>
      <c r="G389" s="17" t="n">
        <v>3</v>
      </c>
      <c r="H389" s="6" t="s">
        <f>=(F389-E389)*G389</f>
      </c>
      <c r="I389" s="9" t="s">
        <f>=(F389-E389)/E389</f>
      </c>
      <c r="J389" s="7" t="s">
        <f>=MAX(1,DATEDIF(C389,D389,"d")-1)</f>
      </c>
      <c r="K389" s="9" t="s">
        <f>=I389*365/J389</f>
      </c>
    </row>
    <row collapsed="false" customFormat="false" customHeight="false" hidden="false" ht="12.1" outlineLevel="0" r="390">
      <c r="A390" s="16" t="s">
        <v>643</v>
      </c>
      <c r="B390" s="16" t="s">
        <v>905</v>
      </c>
      <c r="C390" s="45" t="n">
        <v>44316</v>
      </c>
      <c r="D390" s="46" t="n">
        <v>44343</v>
      </c>
      <c r="E390" s="17" t="n">
        <v>1063.06</v>
      </c>
      <c r="F390" s="17" t="n">
        <v>1063.89</v>
      </c>
      <c r="G390" s="17" t="n">
        <v>1</v>
      </c>
      <c r="H390" s="6" t="s">
        <f>=(F390-E390)*G390</f>
      </c>
      <c r="I390" s="9" t="s">
        <f>=(F390-E390)/E390</f>
      </c>
      <c r="J390" s="7" t="s">
        <f>=MAX(1,DATEDIF(C390,D390,"d")-1)</f>
      </c>
      <c r="K390" s="9" t="s">
        <f>=I390*365/J390</f>
      </c>
    </row>
    <row collapsed="false" customFormat="false" customHeight="false" hidden="false" ht="12.1" outlineLevel="0" r="391">
      <c r="A391" s="16" t="s">
        <v>643</v>
      </c>
      <c r="B391" s="16" t="s">
        <v>905</v>
      </c>
      <c r="C391" s="45" t="n">
        <v>44316</v>
      </c>
      <c r="D391" s="46" t="n">
        <v>44343</v>
      </c>
      <c r="E391" s="17" t="n">
        <v>1063.41</v>
      </c>
      <c r="F391" s="17" t="n">
        <v>1063.89</v>
      </c>
      <c r="G391" s="17" t="n">
        <v>1</v>
      </c>
      <c r="H391" s="6" t="s">
        <f>=(F391-E391)*G391</f>
      </c>
      <c r="I391" s="9" t="s">
        <f>=(F391-E391)/E391</f>
      </c>
      <c r="J391" s="7" t="s">
        <f>=MAX(1,DATEDIF(C391,D391,"d")-1)</f>
      </c>
      <c r="K391" s="9" t="s">
        <f>=I391*365/J391</f>
      </c>
    </row>
    <row collapsed="false" customFormat="false" customHeight="false" hidden="false" ht="12.1" outlineLevel="0" r="392">
      <c r="A392" s="16" t="s">
        <v>643</v>
      </c>
      <c r="B392" s="16" t="s">
        <v>905</v>
      </c>
      <c r="C392" s="45" t="n">
        <v>44316</v>
      </c>
      <c r="D392" s="46" t="n">
        <v>44343</v>
      </c>
      <c r="E392" s="17" t="n">
        <v>1063.4014</v>
      </c>
      <c r="F392" s="17" t="n">
        <v>1063.89</v>
      </c>
      <c r="G392" s="17" t="n">
        <v>2</v>
      </c>
      <c r="H392" s="6" t="s">
        <f>=(F392-E392)*G392</f>
      </c>
      <c r="I392" s="9" t="s">
        <f>=(F392-E392)/E392</f>
      </c>
      <c r="J392" s="7" t="s">
        <f>=MAX(1,DATEDIF(C392,D392,"d")-1)</f>
      </c>
      <c r="K392" s="9" t="s">
        <f>=I392*365/J392</f>
      </c>
    </row>
    <row collapsed="false" customFormat="false" customHeight="false" hidden="false" ht="12.1" outlineLevel="0" r="393">
      <c r="A393" s="16" t="s">
        <v>643</v>
      </c>
      <c r="B393" s="16" t="s">
        <v>905</v>
      </c>
      <c r="C393" s="45" t="n">
        <v>44316</v>
      </c>
      <c r="D393" s="46" t="n">
        <v>44343</v>
      </c>
      <c r="E393" s="17" t="n">
        <v>1063.4014</v>
      </c>
      <c r="F393" s="17" t="n">
        <v>1063.87</v>
      </c>
      <c r="G393" s="17" t="n">
        <v>5</v>
      </c>
      <c r="H393" s="6" t="s">
        <f>=(F393-E393)*G393</f>
      </c>
      <c r="I393" s="9" t="s">
        <f>=(F393-E393)/E393</f>
      </c>
      <c r="J393" s="7" t="s">
        <f>=MAX(1,DATEDIF(C393,D393,"d")-1)</f>
      </c>
      <c r="K393" s="9" t="s">
        <f>=I393*365/J393</f>
      </c>
    </row>
    <row collapsed="false" customFormat="false" customHeight="false" hidden="false" ht="12.1" outlineLevel="0" r="394">
      <c r="A394" s="16" t="s">
        <v>643</v>
      </c>
      <c r="B394" s="16" t="s">
        <v>905</v>
      </c>
      <c r="C394" s="45" t="n">
        <v>44316</v>
      </c>
      <c r="D394" s="46" t="n">
        <v>44343</v>
      </c>
      <c r="E394" s="17" t="n">
        <v>1063.4425</v>
      </c>
      <c r="F394" s="17" t="n">
        <v>1063.87</v>
      </c>
      <c r="G394" s="17" t="n">
        <v>6</v>
      </c>
      <c r="H394" s="6" t="s">
        <f>=(F394-E394)*G394</f>
      </c>
      <c r="I394" s="9" t="s">
        <f>=(F394-E394)/E394</f>
      </c>
      <c r="J394" s="7" t="s">
        <f>=MAX(1,DATEDIF(C394,D394,"d")-1)</f>
      </c>
      <c r="K394" s="9" t="s">
        <f>=I394*365/J394</f>
      </c>
    </row>
    <row collapsed="false" customFormat="false" customHeight="false" hidden="false" ht="12.1" outlineLevel="0" r="395">
      <c r="A395" s="16" t="s">
        <v>643</v>
      </c>
      <c r="B395" s="16" t="s">
        <v>905</v>
      </c>
      <c r="C395" s="45" t="n">
        <v>44316</v>
      </c>
      <c r="D395" s="46" t="n">
        <v>44343</v>
      </c>
      <c r="E395" s="17" t="n">
        <v>1063.4425</v>
      </c>
      <c r="F395" s="17" t="n">
        <v>1063.3</v>
      </c>
      <c r="G395" s="17" t="n">
        <v>6</v>
      </c>
      <c r="H395" s="6" t="s">
        <f>=(F395-E395)*G395</f>
      </c>
      <c r="I395" s="9" t="s">
        <f>=(F395-E395)/E395</f>
      </c>
      <c r="J395" s="7" t="s">
        <f>=MAX(1,DATEDIF(C395,D395,"d")-1)</f>
      </c>
      <c r="K395" s="9" t="s">
        <f>=I395*365/J395</f>
      </c>
    </row>
    <row collapsed="false" customFormat="false" customHeight="false" hidden="false" ht="12.1" outlineLevel="0" r="396">
      <c r="A396" s="16" t="s">
        <v>643</v>
      </c>
      <c r="B396" s="16" t="s">
        <v>905</v>
      </c>
      <c r="C396" s="45" t="n">
        <v>44316</v>
      </c>
      <c r="D396" s="46" t="n">
        <v>44343</v>
      </c>
      <c r="E396" s="17" t="n">
        <v>1063.4425</v>
      </c>
      <c r="F396" s="17" t="n">
        <v>1063.31</v>
      </c>
      <c r="G396" s="17" t="n">
        <v>1</v>
      </c>
      <c r="H396" s="6" t="s">
        <f>=(F396-E396)*G396</f>
      </c>
      <c r="I396" s="9" t="s">
        <f>=(F396-E396)/E396</f>
      </c>
      <c r="J396" s="7" t="s">
        <f>=MAX(1,DATEDIF(C396,D396,"d")-1)</f>
      </c>
      <c r="K396" s="9" t="s">
        <f>=I396*365/J396</f>
      </c>
    </row>
    <row collapsed="false" customFormat="false" customHeight="false" hidden="false" ht="12.1" outlineLevel="0" r="397">
      <c r="A397" s="16" t="s">
        <v>643</v>
      </c>
      <c r="B397" s="16" t="s">
        <v>905</v>
      </c>
      <c r="C397" s="45" t="n">
        <v>44316</v>
      </c>
      <c r="D397" s="46" t="n">
        <v>44343</v>
      </c>
      <c r="E397" s="17" t="n">
        <v>1063.4425</v>
      </c>
      <c r="F397" s="17" t="n">
        <v>1063.8795</v>
      </c>
      <c r="G397" s="17" t="n">
        <v>20</v>
      </c>
      <c r="H397" s="6" t="s">
        <f>=(F397-E397)*G397</f>
      </c>
      <c r="I397" s="9" t="s">
        <f>=(F397-E397)/E397</f>
      </c>
      <c r="J397" s="7" t="s">
        <f>=MAX(1,DATEDIF(C397,D397,"d")-1)</f>
      </c>
      <c r="K397" s="9" t="s">
        <f>=I397*365/J397</f>
      </c>
    </row>
    <row collapsed="false" customFormat="false" customHeight="false" hidden="false" ht="12.1" outlineLevel="0" r="398">
      <c r="A398" s="16" t="s">
        <v>643</v>
      </c>
      <c r="B398" s="16" t="s">
        <v>905</v>
      </c>
      <c r="C398" s="45" t="n">
        <v>44316</v>
      </c>
      <c r="D398" s="46" t="n">
        <v>44344</v>
      </c>
      <c r="E398" s="17" t="n">
        <v>1063.4425</v>
      </c>
      <c r="F398" s="17" t="n">
        <v>1063.88</v>
      </c>
      <c r="G398" s="17" t="n">
        <v>20</v>
      </c>
      <c r="H398" s="6" t="s">
        <f>=(F398-E398)*G398</f>
      </c>
      <c r="I398" s="9" t="s">
        <f>=(F398-E398)/E398</f>
      </c>
      <c r="J398" s="7" t="s">
        <f>=MAX(1,DATEDIF(C398,D398,"d")-1)</f>
      </c>
      <c r="K398" s="9" t="s">
        <f>=I398*365/J398</f>
      </c>
    </row>
    <row collapsed="false" customFormat="false" customHeight="false" hidden="false" ht="12.1" outlineLevel="0" r="399">
      <c r="A399" s="16" t="s">
        <v>643</v>
      </c>
      <c r="B399" s="16" t="s">
        <v>905</v>
      </c>
      <c r="C399" s="45" t="n">
        <v>44316</v>
      </c>
      <c r="D399" s="46" t="n">
        <v>44344</v>
      </c>
      <c r="E399" s="17" t="n">
        <v>1063.4425</v>
      </c>
      <c r="F399" s="17" t="n">
        <v>1064.61</v>
      </c>
      <c r="G399" s="17" t="n">
        <v>3</v>
      </c>
      <c r="H399" s="6" t="s">
        <f>=(F399-E399)*G399</f>
      </c>
      <c r="I399" s="9" t="s">
        <f>=(F399-E399)/E399</f>
      </c>
      <c r="J399" s="7" t="s">
        <f>=MAX(1,DATEDIF(C399,D399,"d")-1)</f>
      </c>
      <c r="K399" s="9" t="s">
        <f>=I399*365/J399</f>
      </c>
    </row>
    <row collapsed="false" customFormat="false" customHeight="false" hidden="false" ht="12.1" outlineLevel="0" r="400">
      <c r="A400" s="16" t="s">
        <v>643</v>
      </c>
      <c r="B400" s="16" t="s">
        <v>905</v>
      </c>
      <c r="C400" s="45" t="n">
        <v>44316</v>
      </c>
      <c r="D400" s="46" t="n">
        <v>44344</v>
      </c>
      <c r="E400" s="17" t="n">
        <v>1063.4425</v>
      </c>
      <c r="F400" s="17" t="n">
        <v>1064.31</v>
      </c>
      <c r="G400" s="17" t="n">
        <v>10</v>
      </c>
      <c r="H400" s="6" t="s">
        <f>=(F400-E400)*G400</f>
      </c>
      <c r="I400" s="9" t="s">
        <f>=(F400-E400)/E400</f>
      </c>
      <c r="J400" s="7" t="s">
        <f>=MAX(1,DATEDIF(C400,D400,"d")-1)</f>
      </c>
      <c r="K400" s="9" t="s">
        <f>=I400*365/J400</f>
      </c>
    </row>
    <row collapsed="false" customFormat="false" customHeight="false" hidden="false" ht="12.1" outlineLevel="0" r="401">
      <c r="A401" s="16" t="s">
        <v>643</v>
      </c>
      <c r="B401" s="16" t="s">
        <v>905</v>
      </c>
      <c r="C401" s="45" t="n">
        <v>44316</v>
      </c>
      <c r="D401" s="46" t="n">
        <v>44344</v>
      </c>
      <c r="E401" s="17" t="n">
        <v>1063.4425</v>
      </c>
      <c r="F401" s="17" t="n">
        <v>1063.9</v>
      </c>
      <c r="G401" s="17" t="n">
        <v>7</v>
      </c>
      <c r="H401" s="6" t="s">
        <f>=(F401-E401)*G401</f>
      </c>
      <c r="I401" s="9" t="s">
        <f>=(F401-E401)/E401</f>
      </c>
      <c r="J401" s="7" t="s">
        <f>=MAX(1,DATEDIF(C401,D401,"d")-1)</f>
      </c>
      <c r="K401" s="9" t="s">
        <f>=I401*365/J401</f>
      </c>
    </row>
    <row collapsed="false" customFormat="false" customHeight="false" hidden="false" ht="12.1" outlineLevel="0" r="402">
      <c r="A402" s="16" t="s">
        <v>643</v>
      </c>
      <c r="B402" s="16" t="s">
        <v>905</v>
      </c>
      <c r="C402" s="45" t="n">
        <v>44316</v>
      </c>
      <c r="D402" s="46" t="n">
        <v>44344</v>
      </c>
      <c r="E402" s="17" t="n">
        <v>1063.4425</v>
      </c>
      <c r="F402" s="17" t="n">
        <v>1063.89</v>
      </c>
      <c r="G402" s="17" t="n">
        <v>1</v>
      </c>
      <c r="H402" s="6" t="s">
        <f>=(F402-E402)*G402</f>
      </c>
      <c r="I402" s="9" t="s">
        <f>=(F402-E402)/E402</f>
      </c>
      <c r="J402" s="7" t="s">
        <f>=MAX(1,DATEDIF(C402,D402,"d")-1)</f>
      </c>
      <c r="K402" s="9" t="s">
        <f>=I402*365/J402</f>
      </c>
    </row>
    <row collapsed="false" customFormat="false" customHeight="false" hidden="false" ht="12.1" outlineLevel="0" r="403">
      <c r="A403" s="16" t="s">
        <v>643</v>
      </c>
      <c r="B403" s="16" t="s">
        <v>905</v>
      </c>
      <c r="C403" s="45" t="n">
        <v>44316</v>
      </c>
      <c r="D403" s="46" t="n">
        <v>44344</v>
      </c>
      <c r="E403" s="17" t="n">
        <v>1063.4425</v>
      </c>
      <c r="F403" s="17" t="n">
        <v>1063.89</v>
      </c>
      <c r="G403" s="17" t="n">
        <v>1</v>
      </c>
      <c r="H403" s="6" t="s">
        <f>=(F403-E403)*G403</f>
      </c>
      <c r="I403" s="9" t="s">
        <f>=(F403-E403)/E403</f>
      </c>
      <c r="J403" s="7" t="s">
        <f>=MAX(1,DATEDIF(C403,D403,"d")-1)</f>
      </c>
      <c r="K403" s="9" t="s">
        <f>=I403*365/J403</f>
      </c>
    </row>
    <row collapsed="false" customFormat="false" customHeight="false" hidden="false" ht="12.1" outlineLevel="0" r="404">
      <c r="A404" s="16" t="s">
        <v>643</v>
      </c>
      <c r="B404" s="16" t="s">
        <v>905</v>
      </c>
      <c r="C404" s="45" t="n">
        <v>44316</v>
      </c>
      <c r="D404" s="46" t="n">
        <v>44344</v>
      </c>
      <c r="E404" s="17" t="n">
        <v>1063.4425</v>
      </c>
      <c r="F404" s="17" t="n">
        <v>1064.3195</v>
      </c>
      <c r="G404" s="17" t="n">
        <v>4</v>
      </c>
      <c r="H404" s="6" t="s">
        <f>=(F404-E404)*G404</f>
      </c>
      <c r="I404" s="9" t="s">
        <f>=(F404-E404)/E404</f>
      </c>
      <c r="J404" s="7" t="s">
        <f>=MAX(1,DATEDIF(C404,D404,"d")-1)</f>
      </c>
      <c r="K404" s="9" t="s">
        <f>=I404*365/J404</f>
      </c>
    </row>
    <row collapsed="false" customFormat="false" customHeight="false" hidden="false" ht="12.1" outlineLevel="0" r="405">
      <c r="A405" s="16" t="s">
        <v>643</v>
      </c>
      <c r="B405" s="16" t="s">
        <v>905</v>
      </c>
      <c r="C405" s="45" t="n">
        <v>44316</v>
      </c>
      <c r="D405" s="46" t="n">
        <v>44344</v>
      </c>
      <c r="E405" s="17" t="n">
        <v>1063.7827</v>
      </c>
      <c r="F405" s="17" t="n">
        <v>1064.3195</v>
      </c>
      <c r="G405" s="17" t="n">
        <v>11</v>
      </c>
      <c r="H405" s="6" t="s">
        <f>=(F405-E405)*G405</f>
      </c>
      <c r="I405" s="9" t="s">
        <f>=(F405-E405)/E405</f>
      </c>
      <c r="J405" s="7" t="s">
        <f>=MAX(1,DATEDIF(C405,D405,"d")-1)</f>
      </c>
      <c r="K405" s="9" t="s">
        <f>=I405*365/J405</f>
      </c>
    </row>
    <row collapsed="false" customFormat="false" customHeight="false" hidden="false" ht="12.1" outlineLevel="0" r="406">
      <c r="A406" s="16" t="s">
        <v>643</v>
      </c>
      <c r="B406" s="16" t="s">
        <v>905</v>
      </c>
      <c r="C406" s="45" t="n">
        <v>44316</v>
      </c>
      <c r="D406" s="46" t="n">
        <v>44344</v>
      </c>
      <c r="E406" s="17" t="n">
        <v>1063.4525</v>
      </c>
      <c r="F406" s="17" t="n">
        <v>1064.3195</v>
      </c>
      <c r="G406" s="17" t="n">
        <v>4</v>
      </c>
      <c r="H406" s="6" t="s">
        <f>=(F406-E406)*G406</f>
      </c>
      <c r="I406" s="9" t="s">
        <f>=(F406-E406)/E406</f>
      </c>
      <c r="J406" s="7" t="s">
        <f>=MAX(1,DATEDIF(C406,D406,"d")-1)</f>
      </c>
      <c r="K406" s="9" t="s">
        <f>=I406*365/J406</f>
      </c>
    </row>
    <row collapsed="false" customFormat="false" customHeight="false" hidden="false" ht="12.1" outlineLevel="0" r="407">
      <c r="A407" s="16" t="s">
        <v>643</v>
      </c>
      <c r="B407" s="16" t="s">
        <v>905</v>
      </c>
      <c r="C407" s="45" t="n">
        <v>44316</v>
      </c>
      <c r="D407" s="46" t="n">
        <v>44344</v>
      </c>
      <c r="E407" s="17" t="n">
        <v>1063.44</v>
      </c>
      <c r="F407" s="17" t="n">
        <v>1064.3195</v>
      </c>
      <c r="G407" s="17" t="n">
        <v>1</v>
      </c>
      <c r="H407" s="6" t="s">
        <f>=(F407-E407)*G407</f>
      </c>
      <c r="I407" s="9" t="s">
        <f>=(F407-E407)/E407</f>
      </c>
      <c r="J407" s="7" t="s">
        <f>=MAX(1,DATEDIF(C407,D407,"d")-1)</f>
      </c>
      <c r="K407" s="9" t="s">
        <f>=I407*365/J407</f>
      </c>
    </row>
    <row collapsed="false" customFormat="false" customHeight="false" hidden="false" ht="12.1" outlineLevel="0" r="408">
      <c r="A408" s="16" t="s">
        <v>89</v>
      </c>
      <c r="B408" s="16" t="s">
        <v>90</v>
      </c>
      <c r="C408" s="45" t="n">
        <v>44371</v>
      </c>
      <c r="D408" s="46" t="n">
        <v>44494</v>
      </c>
      <c r="E408" s="17" t="n">
        <v>60.679</v>
      </c>
      <c r="F408" s="17" t="n">
        <v>68.49</v>
      </c>
      <c r="G408" s="17" t="n">
        <v>20</v>
      </c>
      <c r="H408" s="6" t="s">
        <f>=(F408-E408)*G408</f>
      </c>
      <c r="I408" s="9" t="s">
        <f>=(F408-E408)/E408</f>
      </c>
      <c r="J408" s="7" t="s">
        <f>=MAX(1,DATEDIF(C408,D408,"d")-1)</f>
      </c>
      <c r="K408" s="9" t="s">
        <f>=I408*365/J408</f>
      </c>
    </row>
    <row collapsed="false" customFormat="false" customHeight="false" hidden="false" ht="12.1" outlineLevel="0" r="409">
      <c r="A409" s="16" t="s">
        <v>89</v>
      </c>
      <c r="B409" s="16" t="s">
        <v>90</v>
      </c>
      <c r="C409" s="45" t="n">
        <v>44371</v>
      </c>
      <c r="D409" s="46" t="n">
        <v>44494</v>
      </c>
      <c r="E409" s="17" t="n">
        <v>60.679</v>
      </c>
      <c r="F409" s="17" t="n">
        <v>68.49</v>
      </c>
      <c r="G409" s="17" t="n">
        <v>590</v>
      </c>
      <c r="H409" s="6" t="s">
        <f>=(F409-E409)*G409</f>
      </c>
      <c r="I409" s="9" t="s">
        <f>=(F409-E409)/E409</f>
      </c>
      <c r="J409" s="7" t="s">
        <f>=MAX(1,DATEDIF(C409,D409,"d")-1)</f>
      </c>
      <c r="K409" s="9" t="s">
        <f>=I409*365/J409</f>
      </c>
    </row>
    <row collapsed="false" customFormat="false" customHeight="false" hidden="false" ht="12.1" outlineLevel="0" r="410">
      <c r="A410" s="16" t="s">
        <v>89</v>
      </c>
      <c r="B410" s="16" t="s">
        <v>90</v>
      </c>
      <c r="C410" s="45" t="n">
        <v>44371</v>
      </c>
      <c r="D410" s="46" t="n">
        <v>44494</v>
      </c>
      <c r="E410" s="17" t="n">
        <v>60.679</v>
      </c>
      <c r="F410" s="17" t="n">
        <v>68.49</v>
      </c>
      <c r="G410" s="17" t="n">
        <v>1000</v>
      </c>
      <c r="H410" s="6" t="s">
        <f>=(F410-E410)*G410</f>
      </c>
      <c r="I410" s="9" t="s">
        <f>=(F410-E410)/E410</f>
      </c>
      <c r="J410" s="7" t="s">
        <f>=MAX(1,DATEDIF(C410,D410,"d")-1)</f>
      </c>
      <c r="K410" s="9" t="s">
        <f>=I410*365/J410</f>
      </c>
    </row>
    <row collapsed="false" customFormat="false" customHeight="false" hidden="false" ht="12.1" outlineLevel="0" r="411">
      <c r="A411" s="16" t="s">
        <v>102</v>
      </c>
      <c r="B411" s="16" t="s">
        <v>103</v>
      </c>
      <c r="C411" s="45" t="n">
        <v>44393</v>
      </c>
      <c r="D411" s="46" t="n">
        <v>44715</v>
      </c>
      <c r="E411" s="17" t="n">
        <v>127.9267</v>
      </c>
      <c r="F411" s="17" t="n">
        <v>166.8</v>
      </c>
      <c r="G411" s="17" t="n">
        <v>230</v>
      </c>
      <c r="H411" s="6" t="s">
        <f>=(F411-E411)*G411</f>
      </c>
      <c r="I411" s="9" t="s">
        <f>=(F411-E411)/E411</f>
      </c>
      <c r="J411" s="7" t="s">
        <f>=MAX(1,DATEDIF(C411,D411,"d")-1)</f>
      </c>
      <c r="K411" s="9" t="s">
        <f>=I411*365/J411</f>
      </c>
    </row>
    <row collapsed="false" customFormat="false" customHeight="false" hidden="false" ht="12.1" outlineLevel="0" r="412">
      <c r="A412" s="16" t="s">
        <v>102</v>
      </c>
      <c r="B412" s="16" t="s">
        <v>103</v>
      </c>
      <c r="C412" s="45" t="n">
        <v>44393</v>
      </c>
      <c r="D412" s="46" t="n">
        <v>44715</v>
      </c>
      <c r="E412" s="17" t="n">
        <v>127.9268</v>
      </c>
      <c r="F412" s="17" t="n">
        <v>166.8</v>
      </c>
      <c r="G412" s="17" t="n">
        <v>40</v>
      </c>
      <c r="H412" s="6" t="s">
        <f>=(F412-E412)*G412</f>
      </c>
      <c r="I412" s="9" t="s">
        <f>=(F412-E412)/E412</f>
      </c>
      <c r="J412" s="7" t="s">
        <f>=MAX(1,DATEDIF(C412,D412,"d")-1)</f>
      </c>
      <c r="K412" s="9" t="s">
        <f>=I412*365/J412</f>
      </c>
    </row>
    <row collapsed="false" customFormat="false" customHeight="false" hidden="false" ht="12.1" outlineLevel="0" r="413">
      <c r="A413" s="16" t="s">
        <v>102</v>
      </c>
      <c r="B413" s="16" t="s">
        <v>103</v>
      </c>
      <c r="C413" s="45" t="n">
        <v>44393</v>
      </c>
      <c r="D413" s="46" t="n">
        <v>44715</v>
      </c>
      <c r="E413" s="17" t="n">
        <v>127.9267</v>
      </c>
      <c r="F413" s="17" t="n">
        <v>166.8</v>
      </c>
      <c r="G413" s="17" t="n">
        <v>910</v>
      </c>
      <c r="H413" s="6" t="s">
        <f>=(F413-E413)*G413</f>
      </c>
      <c r="I413" s="9" t="s">
        <f>=(F413-E413)/E413</f>
      </c>
      <c r="J413" s="7" t="s">
        <f>=MAX(1,DATEDIF(C413,D413,"d")-1)</f>
      </c>
      <c r="K413" s="9" t="s">
        <f>=I413*365/J413</f>
      </c>
    </row>
    <row collapsed="false" customFormat="false" customHeight="false" hidden="false" ht="12.1" outlineLevel="0" r="414">
      <c r="A414" s="16" t="s">
        <v>102</v>
      </c>
      <c r="B414" s="16" t="s">
        <v>103</v>
      </c>
      <c r="C414" s="45" t="n">
        <v>44393</v>
      </c>
      <c r="D414" s="46" t="n">
        <v>44715</v>
      </c>
      <c r="E414" s="17" t="n">
        <v>127.927</v>
      </c>
      <c r="F414" s="17" t="n">
        <v>166.8</v>
      </c>
      <c r="G414" s="17" t="n">
        <v>20</v>
      </c>
      <c r="H414" s="6" t="s">
        <f>=(F414-E414)*G414</f>
      </c>
      <c r="I414" s="9" t="s">
        <f>=(F414-E414)/E414</f>
      </c>
      <c r="J414" s="7" t="s">
        <f>=MAX(1,DATEDIF(C414,D414,"d")-1)</f>
      </c>
      <c r="K414" s="9" t="s">
        <f>=I414*365/J414</f>
      </c>
    </row>
    <row collapsed="false" customFormat="false" customHeight="false" hidden="false" ht="12.1" outlineLevel="0" r="415">
      <c r="A415" s="16" t="s">
        <v>102</v>
      </c>
      <c r="B415" s="16" t="s">
        <v>103</v>
      </c>
      <c r="C415" s="45" t="n">
        <v>44435</v>
      </c>
      <c r="D415" s="46" t="n">
        <v>44715</v>
      </c>
      <c r="E415" s="17" t="n">
        <v>205.0979</v>
      </c>
      <c r="F415" s="17" t="n">
        <v>166.8</v>
      </c>
      <c r="G415" s="17" t="n">
        <v>370</v>
      </c>
      <c r="H415" s="6" t="s">
        <f>=(F415-E415)*G415</f>
      </c>
      <c r="I415" s="9" t="s">
        <f>=(F415-E415)/E415</f>
      </c>
      <c r="J415" s="7" t="s">
        <f>=MAX(1,DATEDIF(C415,D415,"d")-1)</f>
      </c>
      <c r="K415" s="9" t="s">
        <f>=I415*365/J415</f>
      </c>
    </row>
    <row collapsed="false" customFormat="false" customHeight="false" hidden="false" ht="12.1" outlineLevel="0" r="416">
      <c r="A416" s="16" t="s">
        <v>102</v>
      </c>
      <c r="B416" s="16" t="s">
        <v>103</v>
      </c>
      <c r="C416" s="45" t="n">
        <v>44435</v>
      </c>
      <c r="D416" s="46" t="n">
        <v>44715</v>
      </c>
      <c r="E416" s="17" t="n">
        <v>205.448</v>
      </c>
      <c r="F416" s="17" t="n">
        <v>166.8</v>
      </c>
      <c r="G416" s="17" t="n">
        <v>20</v>
      </c>
      <c r="H416" s="6" t="s">
        <f>=(F416-E416)*G416</f>
      </c>
      <c r="I416" s="9" t="s">
        <f>=(F416-E416)/E416</f>
      </c>
      <c r="J416" s="7" t="s">
        <f>=MAX(1,DATEDIF(C416,D416,"d")-1)</f>
      </c>
      <c r="K416" s="9" t="s">
        <f>=I416*365/J416</f>
      </c>
    </row>
    <row collapsed="false" customFormat="false" customHeight="false" hidden="false" ht="12.1" outlineLevel="0" r="417">
      <c r="A417" s="16" t="s">
        <v>102</v>
      </c>
      <c r="B417" s="16" t="s">
        <v>103</v>
      </c>
      <c r="C417" s="45" t="n">
        <v>44435</v>
      </c>
      <c r="D417" s="46" t="n">
        <v>44715</v>
      </c>
      <c r="E417" s="17" t="n">
        <v>205.448</v>
      </c>
      <c r="F417" s="17" t="n">
        <v>166.8</v>
      </c>
      <c r="G417" s="17" t="n">
        <v>40</v>
      </c>
      <c r="H417" s="6" t="s">
        <f>=(F417-E417)*G417</f>
      </c>
      <c r="I417" s="9" t="s">
        <f>=(F417-E417)/E417</f>
      </c>
      <c r="J417" s="7" t="s">
        <f>=MAX(1,DATEDIF(C417,D417,"d")-1)</f>
      </c>
      <c r="K417" s="9" t="s">
        <f>=I417*365/J417</f>
      </c>
    </row>
    <row collapsed="false" customFormat="false" customHeight="false" hidden="false" ht="12.1" outlineLevel="0" r="418">
      <c r="A418" s="16" t="s">
        <v>102</v>
      </c>
      <c r="B418" s="16" t="s">
        <v>103</v>
      </c>
      <c r="C418" s="45" t="n">
        <v>44435</v>
      </c>
      <c r="D418" s="46" t="n">
        <v>44715</v>
      </c>
      <c r="E418" s="17" t="n">
        <v>205.398</v>
      </c>
      <c r="F418" s="17" t="n">
        <v>166.8</v>
      </c>
      <c r="G418" s="17" t="n">
        <v>140</v>
      </c>
      <c r="H418" s="6" t="s">
        <f>=(F418-E418)*G418</f>
      </c>
      <c r="I418" s="9" t="s">
        <f>=(F418-E418)/E418</f>
      </c>
      <c r="J418" s="7" t="s">
        <f>=MAX(1,DATEDIF(C418,D418,"d")-1)</f>
      </c>
      <c r="K418" s="9" t="s">
        <f>=I418*365/J418</f>
      </c>
    </row>
    <row collapsed="false" customFormat="false" customHeight="false" hidden="false" ht="12.1" outlineLevel="0" r="419">
      <c r="A419" s="16" t="s">
        <v>102</v>
      </c>
      <c r="B419" s="16" t="s">
        <v>103</v>
      </c>
      <c r="C419" s="45" t="n">
        <v>44435</v>
      </c>
      <c r="D419" s="46" t="n">
        <v>44715</v>
      </c>
      <c r="E419" s="17" t="n">
        <v>212.4514</v>
      </c>
      <c r="F419" s="17" t="n">
        <v>166.8</v>
      </c>
      <c r="G419" s="17" t="n">
        <v>90</v>
      </c>
      <c r="H419" s="6" t="s">
        <f>=(F419-E419)*G419</f>
      </c>
      <c r="I419" s="9" t="s">
        <f>=(F419-E419)/E419</f>
      </c>
      <c r="J419" s="7" t="s">
        <f>=MAX(1,DATEDIF(C419,D419,"d")-1)</f>
      </c>
      <c r="K419" s="9" t="s">
        <f>=I419*365/J419</f>
      </c>
    </row>
    <row collapsed="false" customFormat="false" customHeight="false" hidden="false" ht="12.1" outlineLevel="0" r="420">
      <c r="A420" s="16" t="s">
        <v>102</v>
      </c>
      <c r="B420" s="16" t="s">
        <v>103</v>
      </c>
      <c r="C420" s="45" t="n">
        <v>44445</v>
      </c>
      <c r="D420" s="46" t="n">
        <v>44715</v>
      </c>
      <c r="E420" s="17" t="n">
        <v>251.6201</v>
      </c>
      <c r="F420" s="17" t="n">
        <v>166.8</v>
      </c>
      <c r="G420" s="17" t="n">
        <v>90</v>
      </c>
      <c r="H420" s="6" t="s">
        <f>=(F420-E420)*G420</f>
      </c>
      <c r="I420" s="9" t="s">
        <f>=(F420-E420)/E420</f>
      </c>
      <c r="J420" s="7" t="s">
        <f>=MAX(1,DATEDIF(C420,D420,"d")-1)</f>
      </c>
      <c r="K420" s="9" t="s">
        <f>=I420*365/J420</f>
      </c>
    </row>
    <row collapsed="false" customFormat="false" customHeight="false" hidden="false" ht="12.1" outlineLevel="0" r="421">
      <c r="A421" s="16" t="s">
        <v>102</v>
      </c>
      <c r="B421" s="16" t="s">
        <v>103</v>
      </c>
      <c r="C421" s="45" t="n">
        <v>44445</v>
      </c>
      <c r="D421" s="46" t="n">
        <v>44715</v>
      </c>
      <c r="E421" s="17" t="n">
        <v>251.6201</v>
      </c>
      <c r="F421" s="17" t="n">
        <v>166.7</v>
      </c>
      <c r="G421" s="17" t="n">
        <v>40</v>
      </c>
      <c r="H421" s="6" t="s">
        <f>=(F421-E421)*G421</f>
      </c>
      <c r="I421" s="9" t="s">
        <f>=(F421-E421)/E421</f>
      </c>
      <c r="J421" s="7" t="s">
        <f>=MAX(1,DATEDIF(C421,D421,"d")-1)</f>
      </c>
      <c r="K421" s="9" t="s">
        <f>=I421*365/J421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117</v>
      </c>
      <c r="B1" s="18" t="s">
        <v>9</v>
      </c>
      <c r="C1" s="18" t="s">
        <v>118</v>
      </c>
      <c r="D1" s="18" t="s">
        <v>119</v>
      </c>
      <c r="E1" s="18" t="s">
        <v>120</v>
      </c>
      <c r="F1" s="18" t="s">
        <v>121</v>
      </c>
      <c r="G1" s="18" t="s">
        <v>122</v>
      </c>
      <c r="H1" s="18" t="s">
        <v>123</v>
      </c>
    </row>
    <row collapsed="false" customFormat="false" customHeight="false" hidden="false" ht="12.1" outlineLevel="0" r="2">
      <c r="A2" s="13" t="n">
        <v>43055</v>
      </c>
      <c r="B2" s="6" t="n">
        <v>100300</v>
      </c>
      <c r="C2" s="16" t="s">
        <v>124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43118</v>
      </c>
      <c r="B3" s="6" t="n">
        <v>30000</v>
      </c>
      <c r="C3" s="16" t="s">
        <v>124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43152</v>
      </c>
      <c r="B4" s="6" t="n">
        <v>-1416.45</v>
      </c>
      <c r="C4" s="16" t="s">
        <v>125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43172</v>
      </c>
      <c r="B5" s="6" t="n">
        <v>28000.3</v>
      </c>
      <c r="C5" s="16" t="s">
        <v>124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43217</v>
      </c>
      <c r="B6" s="6" t="n">
        <v>25000</v>
      </c>
      <c r="C6" s="16" t="s">
        <v>124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43243</v>
      </c>
      <c r="B7" s="6" t="n">
        <v>-1416.45</v>
      </c>
      <c r="C7" s="16" t="s">
        <v>125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43256.876388889</v>
      </c>
      <c r="B8" s="6" t="n">
        <v>6378.687</v>
      </c>
      <c r="C8" s="16" t="s">
        <v>126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43271</v>
      </c>
      <c r="B9" s="6" t="n">
        <v>-438</v>
      </c>
      <c r="C9" s="16" t="s">
        <v>127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43271</v>
      </c>
      <c r="B10" s="6" t="n">
        <v>-747.5</v>
      </c>
      <c r="C10" s="16" t="s">
        <v>128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43277</v>
      </c>
      <c r="B11" s="6" t="n">
        <v>-2506</v>
      </c>
      <c r="C11" s="16" t="s">
        <v>129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43286.499861111</v>
      </c>
      <c r="B12" s="6" t="n">
        <v>10018.270615</v>
      </c>
      <c r="C12" s="16" t="s">
        <v>126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43286.505347222</v>
      </c>
      <c r="B13" s="6" t="n">
        <v>31654.447355</v>
      </c>
      <c r="C13" s="16" t="s">
        <v>126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43286.508611111</v>
      </c>
      <c r="B14" s="6" t="n">
        <v>35230.549507</v>
      </c>
      <c r="C14" s="16" t="s">
        <v>126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43286.604178241</v>
      </c>
      <c r="B15" s="6" t="n">
        <v>10016.373814</v>
      </c>
      <c r="C15" s="16" t="s">
        <v>126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43292</v>
      </c>
      <c r="B16" s="6" t="n">
        <v>-792</v>
      </c>
      <c r="C16" s="16" t="s">
        <v>130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43305.736909722</v>
      </c>
      <c r="B17" s="6" t="n">
        <v>32629.79</v>
      </c>
      <c r="C17" s="16" t="s">
        <v>126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43325.992314815</v>
      </c>
      <c r="B18" s="6" t="n">
        <v>-87.49</v>
      </c>
      <c r="C18" s="16" t="s">
        <v>131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43326.431388889</v>
      </c>
      <c r="B19" s="6" t="n">
        <v>64209.817378</v>
      </c>
      <c r="C19" s="16" t="s">
        <v>126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43326.958321759</v>
      </c>
      <c r="B20" s="6" t="n">
        <v>-68941.792402</v>
      </c>
      <c r="C20" s="16" t="s">
        <v>131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43332.983229167</v>
      </c>
      <c r="B21" s="6" t="n">
        <v>1003.1355</v>
      </c>
      <c r="C21" s="16" t="s">
        <v>126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43334</v>
      </c>
      <c r="B22" s="6" t="n">
        <v>-1416.45</v>
      </c>
      <c r="C22" s="16" t="s">
        <v>125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43339</v>
      </c>
      <c r="B23" s="6" t="n">
        <v>-298.96</v>
      </c>
      <c r="C23" s="16" t="s">
        <v>132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43361.945925926</v>
      </c>
      <c r="B24" s="6" t="n">
        <v>386.670186</v>
      </c>
      <c r="C24" s="16" t="s">
        <v>133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43385</v>
      </c>
      <c r="B25" s="6" t="n">
        <v>-1641.4</v>
      </c>
      <c r="C25" s="16" t="s">
        <v>134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43398.850520833</v>
      </c>
      <c r="B26" s="6" t="n">
        <v>1048</v>
      </c>
      <c r="C26" s="16" t="s">
        <v>135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43410</v>
      </c>
      <c r="B27" s="6" t="n">
        <v>250000</v>
      </c>
      <c r="C27" s="16" t="s">
        <v>124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43425</v>
      </c>
      <c r="B28" s="6" t="n">
        <v>71000</v>
      </c>
      <c r="C28" s="16" t="s">
        <v>136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43425</v>
      </c>
      <c r="B29" s="6" t="n">
        <v>-1416.45</v>
      </c>
      <c r="C29" s="16" t="s">
        <v>125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43425</v>
      </c>
      <c r="B30" s="6" t="n">
        <v>-71000</v>
      </c>
      <c r="C30" s="16" t="s">
        <v>137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43455</v>
      </c>
      <c r="B31" s="6" t="n">
        <v>-1792.7</v>
      </c>
      <c r="C31" s="16" t="s">
        <v>138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43455</v>
      </c>
      <c r="B32" s="6" t="n">
        <v>-826</v>
      </c>
      <c r="C32" s="16" t="s">
        <v>139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43468.605717593</v>
      </c>
      <c r="B33" s="6" t="n">
        <v>103</v>
      </c>
      <c r="C33" s="16" t="s">
        <v>126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43474</v>
      </c>
      <c r="B34" s="6" t="n">
        <v>-1891.4</v>
      </c>
      <c r="C34" s="16" t="s">
        <v>140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43474.448333333</v>
      </c>
      <c r="B35" s="6" t="n">
        <v>36408.846754</v>
      </c>
      <c r="C35" s="16" t="s">
        <v>126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43474.452789352</v>
      </c>
      <c r="B36" s="6" t="n">
        <v>8457.350844</v>
      </c>
      <c r="C36" s="16" t="s">
        <v>126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43476.447395833</v>
      </c>
      <c r="B37" s="6" t="n">
        <v>-3085.34</v>
      </c>
      <c r="C37" s="16" t="s">
        <v>131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43483.433611111</v>
      </c>
      <c r="B38" s="6" t="n">
        <v>19598.263248</v>
      </c>
      <c r="C38" s="16" t="s">
        <v>126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43488</v>
      </c>
      <c r="B39" s="6" t="n">
        <v>1208</v>
      </c>
      <c r="C39" s="16" t="s">
        <v>135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43489.553900463</v>
      </c>
      <c r="B40" s="6" t="n">
        <v>-1051</v>
      </c>
      <c r="C40" s="16" t="s">
        <v>131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43508.962280093</v>
      </c>
      <c r="B41" s="6" t="n">
        <v>33119.01</v>
      </c>
      <c r="C41" s="16" t="s">
        <v>126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43516</v>
      </c>
      <c r="B42" s="6" t="n">
        <v>-277.39</v>
      </c>
      <c r="C42" s="16" t="s">
        <v>141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43521</v>
      </c>
      <c r="B43" s="6" t="n">
        <v>-165.1</v>
      </c>
      <c r="C43" s="16" t="s">
        <v>142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43521.701875</v>
      </c>
      <c r="B44" s="6" t="n">
        <v>-31110.9</v>
      </c>
      <c r="C44" s="16" t="s">
        <v>131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43532</v>
      </c>
      <c r="B45" s="6" t="n">
        <v>-21.11</v>
      </c>
      <c r="C45" s="16" t="s">
        <v>143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43539.744537037</v>
      </c>
      <c r="B46" s="6" t="n">
        <v>211.902804</v>
      </c>
      <c r="C46" s="16" t="s">
        <v>144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43539.745578704</v>
      </c>
      <c r="B47" s="6" t="n">
        <v>-2062.782234</v>
      </c>
      <c r="C47" s="16" t="s">
        <v>131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43544.427476852</v>
      </c>
      <c r="B48" s="6" t="n">
        <v>346.023846</v>
      </c>
      <c r="C48" s="16" t="s">
        <v>145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43565.683668981</v>
      </c>
      <c r="B49" s="6" t="n">
        <v>30000</v>
      </c>
      <c r="C49" s="16" t="s">
        <v>126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43565.688310185</v>
      </c>
      <c r="B50" s="6" t="n">
        <v>-30000</v>
      </c>
      <c r="C50" s="16" t="s">
        <v>131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43565.689456019</v>
      </c>
      <c r="B51" s="6" t="n">
        <v>38865.96</v>
      </c>
      <c r="C51" s="16" t="s">
        <v>126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43591</v>
      </c>
      <c r="B52" s="6" t="n">
        <v>-1716</v>
      </c>
      <c r="C52" s="16" t="s">
        <v>146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43591</v>
      </c>
      <c r="B53" s="6" t="n">
        <v>4000.4</v>
      </c>
      <c r="C53" s="16" t="s">
        <v>147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43593.982650463</v>
      </c>
      <c r="B54" s="6" t="n">
        <v>26.738806</v>
      </c>
      <c r="C54" s="16" t="s">
        <v>148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43595</v>
      </c>
      <c r="B55" s="6" t="n">
        <v>-105.67</v>
      </c>
      <c r="C55" s="16" t="s">
        <v>149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43606</v>
      </c>
      <c r="B56" s="6" t="n">
        <v>30000</v>
      </c>
      <c r="C56" s="16" t="s">
        <v>147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43609</v>
      </c>
      <c r="B57" s="6" t="n">
        <v>-171.55</v>
      </c>
      <c r="C57" s="16" t="s">
        <v>150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43609</v>
      </c>
      <c r="B58" s="6" t="n">
        <v>134.141904</v>
      </c>
      <c r="C58" s="16" t="s">
        <v>151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43629</v>
      </c>
      <c r="B59" s="6" t="n">
        <v>-5846</v>
      </c>
      <c r="C59" s="16" t="s">
        <v>152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43630</v>
      </c>
      <c r="B60" s="6" t="n">
        <v>-4353.4</v>
      </c>
      <c r="C60" s="16" t="s">
        <v>153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43635</v>
      </c>
      <c r="B61" s="6" t="n">
        <v>-3384.2</v>
      </c>
      <c r="C61" s="16" t="s">
        <v>154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43640</v>
      </c>
      <c r="B62" s="6" t="n">
        <v>-8297</v>
      </c>
      <c r="C62" s="16" t="s">
        <v>155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43655</v>
      </c>
      <c r="B63" s="6" t="n">
        <v>-752.39</v>
      </c>
      <c r="C63" s="16" t="s">
        <v>156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43656</v>
      </c>
      <c r="B64" s="6" t="n">
        <v>-8482</v>
      </c>
      <c r="C64" s="16" t="s">
        <v>157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43661</v>
      </c>
      <c r="B65" s="6" t="n">
        <v>50000</v>
      </c>
      <c r="C65" s="16" t="s">
        <v>147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43668.483009259</v>
      </c>
      <c r="B66" s="6" t="n">
        <v>215.003772</v>
      </c>
      <c r="C66" s="16" t="s">
        <v>144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43686.603541667</v>
      </c>
      <c r="B67" s="6" t="n">
        <v>986.717985</v>
      </c>
      <c r="C67" s="16" t="s">
        <v>158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43706</v>
      </c>
      <c r="B68" s="6" t="n">
        <v>996.1905</v>
      </c>
      <c r="C68" s="16" t="s">
        <v>159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43706</v>
      </c>
      <c r="B69" s="6" t="n">
        <v>-1992.381</v>
      </c>
      <c r="C69" s="16" t="s">
        <v>131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43711.840104167</v>
      </c>
      <c r="B70" s="6" t="n">
        <v>-67622.8525</v>
      </c>
      <c r="C70" s="16" t="s">
        <v>131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43711.846400463</v>
      </c>
      <c r="B71" s="6" t="n">
        <v>-3331.175</v>
      </c>
      <c r="C71" s="16" t="s">
        <v>131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43712</v>
      </c>
      <c r="B72" s="6" t="n">
        <v>270974.16</v>
      </c>
      <c r="C72" s="16" t="s">
        <v>159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43747</v>
      </c>
      <c r="B73" s="6" t="n">
        <v>-764.14</v>
      </c>
      <c r="C73" s="16" t="s">
        <v>160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43748</v>
      </c>
      <c r="B74" s="6" t="n">
        <v>-2721</v>
      </c>
      <c r="C74" s="16" t="s">
        <v>161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43755</v>
      </c>
      <c r="B75" s="6" t="n">
        <v>50000</v>
      </c>
      <c r="C75" s="16" t="s">
        <v>147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43763</v>
      </c>
      <c r="B76" s="6" t="n">
        <v>-447.02</v>
      </c>
      <c r="C76" s="16" t="s">
        <v>162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43776</v>
      </c>
      <c r="B77" s="6" t="n">
        <v>-274.38</v>
      </c>
      <c r="C77" s="16" t="s">
        <v>163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43783</v>
      </c>
      <c r="B78" s="6" t="n">
        <v>-611.19</v>
      </c>
      <c r="C78" s="16" t="s">
        <v>164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43784.5128125</v>
      </c>
      <c r="B79" s="6" t="n">
        <v>972.783015</v>
      </c>
      <c r="C79" s="16" t="s">
        <v>158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43811</v>
      </c>
      <c r="B80" s="6" t="n">
        <v>266000</v>
      </c>
      <c r="C80" s="16" t="s">
        <v>147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43812</v>
      </c>
      <c r="B81" s="6" t="n">
        <v>300000</v>
      </c>
      <c r="C81" s="16" t="s">
        <v>147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43812</v>
      </c>
      <c r="B82" s="6" t="n">
        <v>100000</v>
      </c>
      <c r="C82" s="16" t="s">
        <v>147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43815.777997685</v>
      </c>
      <c r="B83" s="6" t="n">
        <v>347.17692</v>
      </c>
      <c r="C83" s="16" t="s">
        <v>165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43818.591446759</v>
      </c>
      <c r="B84" s="6" t="n">
        <v>766.017144</v>
      </c>
      <c r="C84" s="16" t="s">
        <v>166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43825</v>
      </c>
      <c r="B85" s="6" t="n">
        <v>100000</v>
      </c>
      <c r="C85" s="16" t="s">
        <v>167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43838</v>
      </c>
      <c r="B86" s="6" t="n">
        <v>370</v>
      </c>
      <c r="C86" s="16" t="s">
        <v>167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43839</v>
      </c>
      <c r="B87" s="6" t="n">
        <v>-2381</v>
      </c>
      <c r="C87" s="16" t="s">
        <v>168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43839</v>
      </c>
      <c r="B88" s="6" t="n">
        <v>-810.96</v>
      </c>
      <c r="C88" s="16" t="s">
        <v>169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43839.944780093</v>
      </c>
      <c r="B89" s="6" t="n">
        <v>10280</v>
      </c>
      <c r="C89" s="16" t="s">
        <v>126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43840</v>
      </c>
      <c r="B90" s="6" t="n">
        <v>-3841.7</v>
      </c>
      <c r="C90" s="16" t="s">
        <v>170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43860</v>
      </c>
      <c r="B91" s="6" t="n">
        <v>-2714.34</v>
      </c>
      <c r="C91" s="16" t="s">
        <v>171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43865</v>
      </c>
      <c r="B92" s="6" t="n">
        <v>-1670</v>
      </c>
      <c r="C92" s="16" t="s">
        <v>172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43871.682372685</v>
      </c>
      <c r="B93" s="6" t="n">
        <v>646.77968</v>
      </c>
      <c r="C93" s="16" t="s">
        <v>173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43874</v>
      </c>
      <c r="B94" s="6" t="n">
        <v>-466.55</v>
      </c>
      <c r="C94" s="16" t="s">
        <v>174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43885</v>
      </c>
      <c r="B95" s="6" t="n">
        <v>-578.71</v>
      </c>
      <c r="C95" s="16" t="s">
        <v>175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43888</v>
      </c>
      <c r="B96" s="6" t="n">
        <v>-28.17</v>
      </c>
      <c r="C96" s="16" t="s">
        <v>176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43888.947337963</v>
      </c>
      <c r="B97" s="6" t="n">
        <v>151032.59</v>
      </c>
      <c r="C97" s="16" t="s">
        <v>126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43888.989930556</v>
      </c>
      <c r="B98" s="6" t="n">
        <v>6549.64</v>
      </c>
      <c r="C98" s="16" t="s">
        <v>126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43900</v>
      </c>
      <c r="B99" s="6" t="n">
        <v>100000</v>
      </c>
      <c r="C99" s="16" t="s">
        <v>177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43902</v>
      </c>
      <c r="B100" s="6" t="n">
        <v>-1878.28</v>
      </c>
      <c r="C100" s="16" t="s">
        <v>178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43903</v>
      </c>
      <c r="B101" s="6" t="n">
        <v>-2072.9</v>
      </c>
      <c r="C101" s="16" t="s">
        <v>179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43903</v>
      </c>
      <c r="B102" s="6" t="n">
        <v>200000</v>
      </c>
      <c r="C102" s="16" t="s">
        <v>177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43903.841388889</v>
      </c>
      <c r="B103" s="6" t="n">
        <v>425.65755</v>
      </c>
      <c r="C103" s="16" t="s">
        <v>180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43914</v>
      </c>
      <c r="B104" s="6" t="n">
        <v>100000</v>
      </c>
      <c r="C104" s="16" t="s">
        <v>177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43916</v>
      </c>
      <c r="B105" s="6" t="n">
        <v>26.449552</v>
      </c>
      <c r="C105" s="16" t="s">
        <v>181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43928.958483796</v>
      </c>
      <c r="B106" s="6" t="n">
        <v>64267.42</v>
      </c>
      <c r="C106" s="16" t="s">
        <v>126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43928.9621875</v>
      </c>
      <c r="B107" s="6" t="n">
        <v>80018.47</v>
      </c>
      <c r="C107" s="16" t="s">
        <v>126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43929</v>
      </c>
      <c r="B108" s="6" t="n">
        <v>-1553.62</v>
      </c>
      <c r="C108" s="16" t="s">
        <v>182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43930.590833333</v>
      </c>
      <c r="B109" s="6" t="n">
        <v>1548.327956</v>
      </c>
      <c r="C109" s="16" t="s">
        <v>183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43938</v>
      </c>
      <c r="B110" s="6" t="n">
        <v>-4176.25</v>
      </c>
      <c r="C110" s="16" t="s">
        <v>184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43944</v>
      </c>
      <c r="B111" s="6" t="n">
        <v>100000</v>
      </c>
      <c r="C111" s="16" t="s">
        <v>185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43945</v>
      </c>
      <c r="B112" s="6" t="n">
        <v>100000</v>
      </c>
      <c r="C112" s="16" t="s">
        <v>186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43945.619849537</v>
      </c>
      <c r="B113" s="6" t="n">
        <v>74774.73</v>
      </c>
      <c r="C113" s="16" t="s">
        <v>126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43945.621875</v>
      </c>
      <c r="B114" s="6" t="n">
        <v>1116</v>
      </c>
      <c r="C114" s="16" t="s">
        <v>126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43951</v>
      </c>
      <c r="B115" s="6" t="n">
        <v>-2714.34</v>
      </c>
      <c r="C115" s="16" t="s">
        <v>171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43955</v>
      </c>
      <c r="B116" s="6" t="n">
        <v>-654.54</v>
      </c>
      <c r="C116" s="16" t="s">
        <v>187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43957.754780093</v>
      </c>
      <c r="B117" s="6" t="n">
        <v>1497.434517</v>
      </c>
      <c r="C117" s="16" t="s">
        <v>188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43963</v>
      </c>
      <c r="B118" s="6" t="n">
        <v>-3262</v>
      </c>
      <c r="C118" s="16" t="s">
        <v>189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43963</v>
      </c>
      <c r="B119" s="6" t="n">
        <v>200000</v>
      </c>
      <c r="C119" s="16" t="s">
        <v>186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43970</v>
      </c>
      <c r="B120" s="6" t="n">
        <v>-4711.5</v>
      </c>
      <c r="C120" s="16" t="s">
        <v>190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43976</v>
      </c>
      <c r="B121" s="6" t="n">
        <v>-1454.6</v>
      </c>
      <c r="C121" s="16" t="s">
        <v>191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43979</v>
      </c>
      <c r="B122" s="6" t="n">
        <v>-1995.46</v>
      </c>
      <c r="C122" s="16" t="s">
        <v>192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43980</v>
      </c>
      <c r="B123" s="6" t="n">
        <v>-6.1</v>
      </c>
      <c r="C123" s="16" t="s">
        <v>193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43983.487013889</v>
      </c>
      <c r="B124" s="6" t="n">
        <v>21225.6</v>
      </c>
      <c r="C124" s="16" t="s">
        <v>126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43986</v>
      </c>
      <c r="B125" s="6" t="n">
        <v>-221.43</v>
      </c>
      <c r="C125" s="16" t="s">
        <v>194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43991</v>
      </c>
      <c r="B126" s="6" t="n">
        <v>-4343</v>
      </c>
      <c r="C126" s="16" t="s">
        <v>195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43994</v>
      </c>
      <c r="B127" s="6" t="n">
        <v>-2072.9</v>
      </c>
      <c r="C127" s="16" t="s">
        <v>179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43998.526689815</v>
      </c>
      <c r="B128" s="6" t="n">
        <v>640.5945</v>
      </c>
      <c r="C128" s="16" t="s">
        <v>196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44001</v>
      </c>
      <c r="B129" s="6" t="n">
        <v>-5600</v>
      </c>
      <c r="C129" s="16" t="s">
        <v>197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44012</v>
      </c>
      <c r="B130" s="6" t="n">
        <v>226.642212</v>
      </c>
      <c r="C130" s="16" t="s">
        <v>198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44014</v>
      </c>
      <c r="B131" s="6" t="n">
        <v>493.0891</v>
      </c>
      <c r="C131" s="16" t="s">
        <v>199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44014</v>
      </c>
      <c r="B132" s="6" t="n">
        <v>1344.020004</v>
      </c>
      <c r="C132" s="16" t="s">
        <v>200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44018</v>
      </c>
      <c r="B133" s="6" t="n">
        <v>-7503.8</v>
      </c>
      <c r="C133" s="16" t="s">
        <v>201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44021</v>
      </c>
      <c r="B134" s="6" t="n">
        <v>-3467.15</v>
      </c>
      <c r="C134" s="16" t="s">
        <v>202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44021</v>
      </c>
      <c r="B135" s="6" t="n">
        <v>-3221.6</v>
      </c>
      <c r="C135" s="16" t="s">
        <v>203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44021.513831019</v>
      </c>
      <c r="B136" s="6" t="n">
        <v>35618.95</v>
      </c>
      <c r="C136" s="16" t="s">
        <v>126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44025</v>
      </c>
      <c r="B137" s="6" t="n">
        <v>-6521.5</v>
      </c>
      <c r="C137" s="16" t="s">
        <v>204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44025</v>
      </c>
      <c r="B138" s="6" t="n">
        <v>-4468</v>
      </c>
      <c r="C138" s="16" t="s">
        <v>205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44027</v>
      </c>
      <c r="B139" s="6" t="n">
        <v>50000</v>
      </c>
      <c r="C139" s="16" t="s">
        <v>186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44027</v>
      </c>
      <c r="B140" s="6" t="n">
        <v>100000</v>
      </c>
      <c r="C140" s="16" t="s">
        <v>186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44028</v>
      </c>
      <c r="B141" s="6" t="n">
        <v>-792</v>
      </c>
      <c r="C141" s="16" t="s">
        <v>206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44028</v>
      </c>
      <c r="B142" s="6" t="n">
        <v>-3978</v>
      </c>
      <c r="C142" s="16" t="s">
        <v>207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44032</v>
      </c>
      <c r="B143" s="6" t="n">
        <v>100000</v>
      </c>
      <c r="C143" s="16" t="s">
        <v>186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44042</v>
      </c>
      <c r="B144" s="6" t="n">
        <v>-2711.34</v>
      </c>
      <c r="C144" s="16" t="s">
        <v>208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44042</v>
      </c>
      <c r="B145" s="6" t="n">
        <v>-197.92</v>
      </c>
      <c r="C145" s="16" t="s">
        <v>209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44049</v>
      </c>
      <c r="B146" s="6" t="n">
        <v>-348.08</v>
      </c>
      <c r="C146" s="16" t="s">
        <v>210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44049.574236111</v>
      </c>
      <c r="B147" s="6" t="n">
        <v>2194.75397</v>
      </c>
      <c r="C147" s="16" t="s">
        <v>211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44050</v>
      </c>
      <c r="B148" s="6" t="n">
        <v>-535.38</v>
      </c>
      <c r="C148" s="16" t="s">
        <v>212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44064</v>
      </c>
      <c r="B149" s="6" t="n">
        <v>-7</v>
      </c>
      <c r="C149" s="16" t="s">
        <v>213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44064</v>
      </c>
      <c r="B150" s="6" t="n">
        <v>150000</v>
      </c>
      <c r="C150" s="16" t="s">
        <v>186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44070</v>
      </c>
      <c r="B151" s="6" t="n">
        <v>-1903.56</v>
      </c>
      <c r="C151" s="16" t="s">
        <v>214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44074</v>
      </c>
      <c r="B152" s="6" t="n">
        <v>-167.94</v>
      </c>
      <c r="C152" s="16" t="s">
        <v>215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44075.749583333</v>
      </c>
      <c r="B153" s="6" t="n">
        <v>738.039</v>
      </c>
      <c r="C153" s="16" t="s">
        <v>216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44077</v>
      </c>
      <c r="B154" s="6" t="n">
        <v>-239.3</v>
      </c>
      <c r="C154" s="16" t="s">
        <v>217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44081.707523148</v>
      </c>
      <c r="B155" s="6" t="n">
        <v>205.999502</v>
      </c>
      <c r="C155" s="16" t="s">
        <v>218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44082</v>
      </c>
      <c r="B156" s="6" t="n">
        <v>-604.8</v>
      </c>
      <c r="C156" s="16" t="s">
        <v>219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44082</v>
      </c>
      <c r="B157" s="6" t="n">
        <v>179.90658</v>
      </c>
      <c r="C157" s="16" t="s">
        <v>220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44085</v>
      </c>
      <c r="B158" s="6" t="n">
        <v>-2072.9</v>
      </c>
      <c r="C158" s="16" t="s">
        <v>179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44088</v>
      </c>
      <c r="B159" s="6" t="n">
        <v>-718.19</v>
      </c>
      <c r="C159" s="16" t="s">
        <v>221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44089</v>
      </c>
      <c r="B160" s="6" t="n">
        <v>328.74512</v>
      </c>
      <c r="C160" s="16" t="s">
        <v>222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44092</v>
      </c>
      <c r="B161" s="6" t="n">
        <v>169.186725</v>
      </c>
      <c r="C161" s="16" t="s">
        <v>223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44096</v>
      </c>
      <c r="B162" s="6" t="n">
        <v>-246.36</v>
      </c>
      <c r="C162" s="16" t="s">
        <v>224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44104</v>
      </c>
      <c r="B163" s="6" t="n">
        <v>258.17778</v>
      </c>
      <c r="C163" s="16" t="s">
        <v>198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44104.649814815</v>
      </c>
      <c r="B164" s="6" t="n">
        <v>1290.8889</v>
      </c>
      <c r="C164" s="16" t="s">
        <v>225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44109</v>
      </c>
      <c r="B165" s="6" t="n">
        <v>-14154</v>
      </c>
      <c r="C165" s="16" t="s">
        <v>226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44110.86400463</v>
      </c>
      <c r="B166" s="6" t="n">
        <v>40000</v>
      </c>
      <c r="C166" s="16" t="s">
        <v>126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44111</v>
      </c>
      <c r="B167" s="6" t="n">
        <v>30000</v>
      </c>
      <c r="C167" s="16" t="s">
        <v>186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44111</v>
      </c>
      <c r="B168" s="6" t="n">
        <v>289.708911</v>
      </c>
      <c r="C168" s="16" t="s">
        <v>227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44112</v>
      </c>
      <c r="B169" s="6" t="n">
        <v>-3837.45</v>
      </c>
      <c r="C169" s="16" t="s">
        <v>228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44116</v>
      </c>
      <c r="B170" s="6" t="n">
        <v>-4711</v>
      </c>
      <c r="C170" s="16" t="s">
        <v>229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44116</v>
      </c>
      <c r="B171" s="6" t="n">
        <v>-2252.7</v>
      </c>
      <c r="C171" s="16" t="s">
        <v>230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44116</v>
      </c>
      <c r="B172" s="6" t="n">
        <v>-2662</v>
      </c>
      <c r="C172" s="16" t="s">
        <v>231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44119</v>
      </c>
      <c r="B173" s="6" t="n">
        <v>-574</v>
      </c>
      <c r="C173" s="16" t="s">
        <v>232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44119</v>
      </c>
      <c r="B174" s="6" t="n">
        <v>-125000</v>
      </c>
      <c r="C174" s="16" t="s">
        <v>233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44120</v>
      </c>
      <c r="B175" s="6" t="n">
        <v>-4176.25</v>
      </c>
      <c r="C175" s="16" t="s">
        <v>184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44120</v>
      </c>
      <c r="B176" s="6" t="n">
        <v>125000</v>
      </c>
      <c r="C176" s="16" t="s">
        <v>234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44123</v>
      </c>
      <c r="B177" s="6" t="n">
        <v>22000</v>
      </c>
      <c r="C177" s="16" t="s">
        <v>186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44123</v>
      </c>
      <c r="B178" s="6" t="n">
        <v>272.095756</v>
      </c>
      <c r="C178" s="16" t="s">
        <v>235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44123.50287037</v>
      </c>
      <c r="B179" s="6" t="n">
        <v>7.79644</v>
      </c>
      <c r="C179" s="16" t="s">
        <v>235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44130.673101852</v>
      </c>
      <c r="B180" s="6" t="n">
        <v>39826.151361</v>
      </c>
      <c r="C180" s="16" t="s">
        <v>126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44133</v>
      </c>
      <c r="B181" s="6" t="n">
        <v>-2684.34</v>
      </c>
      <c r="C181" s="16" t="s">
        <v>236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44133.876446759</v>
      </c>
      <c r="B182" s="6" t="n">
        <v>7756.75104</v>
      </c>
      <c r="C182" s="16" t="s">
        <v>126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44140</v>
      </c>
      <c r="B183" s="6" t="n">
        <v>-451.2</v>
      </c>
      <c r="C183" s="16" t="s">
        <v>237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44140</v>
      </c>
      <c r="B184" s="6" t="n">
        <v>-273.6</v>
      </c>
      <c r="C184" s="16" t="s">
        <v>238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44144</v>
      </c>
      <c r="B185" s="6" t="n">
        <v>-1132.34</v>
      </c>
      <c r="C185" s="16" t="s">
        <v>239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44144</v>
      </c>
      <c r="B186" s="6" t="n">
        <v>2348.04375</v>
      </c>
      <c r="C186" s="16" t="s">
        <v>240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44151</v>
      </c>
      <c r="B187" s="6" t="n">
        <v>-150000</v>
      </c>
      <c r="C187" s="16" t="s">
        <v>241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44152</v>
      </c>
      <c r="B188" s="6" t="n">
        <v>150000</v>
      </c>
      <c r="C188" s="16" t="s">
        <v>242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44152</v>
      </c>
      <c r="B189" s="6" t="n">
        <v>-2912.7</v>
      </c>
      <c r="C189" s="16" t="s">
        <v>243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44152</v>
      </c>
      <c r="B190" s="6" t="n">
        <v>-4711.5</v>
      </c>
      <c r="C190" s="16" t="s">
        <v>190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44160</v>
      </c>
      <c r="B191" s="6" t="n">
        <v>-1910.53</v>
      </c>
      <c r="C191" s="16" t="s">
        <v>244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44162</v>
      </c>
      <c r="B192" s="6" t="n">
        <v>-8.25</v>
      </c>
      <c r="C192" s="16" t="s">
        <v>245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44165</v>
      </c>
      <c r="B193" s="6" t="n">
        <v>-175.99</v>
      </c>
      <c r="C193" s="16" t="s">
        <v>246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44165</v>
      </c>
      <c r="B194" s="6" t="n">
        <v>-727.5</v>
      </c>
      <c r="C194" s="16" t="s">
        <v>247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44168</v>
      </c>
      <c r="B195" s="6" t="n">
        <v>-244.99</v>
      </c>
      <c r="C195" s="16" t="s">
        <v>248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44169.535833333</v>
      </c>
      <c r="B196" s="6" t="n">
        <v>37422.31</v>
      </c>
      <c r="C196" s="16" t="s">
        <v>126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44172</v>
      </c>
      <c r="B197" s="6" t="n">
        <v>198.255243</v>
      </c>
      <c r="C197" s="16" t="s">
        <v>249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44172</v>
      </c>
      <c r="B198" s="6" t="n">
        <v>835.345125</v>
      </c>
      <c r="C198" s="16" t="s">
        <v>250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44172.972395833</v>
      </c>
      <c r="B199" s="6" t="n">
        <v>25761.51</v>
      </c>
      <c r="C199" s="16" t="s">
        <v>126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44173</v>
      </c>
      <c r="B200" s="6" t="n">
        <v>-1462.3</v>
      </c>
      <c r="C200" s="16" t="s">
        <v>251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44173</v>
      </c>
      <c r="B201" s="6" t="n">
        <v>278439.75</v>
      </c>
      <c r="C201" s="16" t="s">
        <v>159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44173</v>
      </c>
      <c r="B202" s="6" t="n">
        <v>253.937052</v>
      </c>
      <c r="C202" s="16" t="s">
        <v>252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44176</v>
      </c>
      <c r="B203" s="6" t="n">
        <v>-2072.9</v>
      </c>
      <c r="C203" s="16" t="s">
        <v>179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44180.768275463</v>
      </c>
      <c r="B204" s="6" t="n">
        <v>428.082664</v>
      </c>
      <c r="C204" s="16" t="s">
        <v>253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44183</v>
      </c>
      <c r="B205" s="6" t="n">
        <v>-840</v>
      </c>
      <c r="C205" s="16" t="s">
        <v>254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44183</v>
      </c>
      <c r="B206" s="6" t="n">
        <v>169.309192</v>
      </c>
      <c r="C206" s="16" t="s">
        <v>223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44183.901226852</v>
      </c>
      <c r="B207" s="6" t="n">
        <v>269.289189</v>
      </c>
      <c r="C207" s="16" t="s">
        <v>227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44185</v>
      </c>
      <c r="B208" s="6" t="n">
        <v>-2124.56</v>
      </c>
      <c r="C208" s="16" t="s">
        <v>255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44187</v>
      </c>
      <c r="B209" s="6" t="n">
        <v>-403.23</v>
      </c>
      <c r="C209" s="16" t="s">
        <v>256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44188.678136574</v>
      </c>
      <c r="B210" s="6" t="n">
        <v>1220.66676</v>
      </c>
      <c r="C210" s="16" t="s">
        <v>225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44189</v>
      </c>
      <c r="B211" s="6" t="n">
        <v>-2169.4</v>
      </c>
      <c r="C211" s="16" t="s">
        <v>257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44189</v>
      </c>
      <c r="B212" s="6" t="n">
        <v>-2320.56</v>
      </c>
      <c r="C212" s="16" t="s">
        <v>258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44190</v>
      </c>
      <c r="B213" s="6" t="n">
        <v>-2140</v>
      </c>
      <c r="C213" s="16" t="s">
        <v>259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44194</v>
      </c>
      <c r="B214" s="6" t="n">
        <v>-4754.5</v>
      </c>
      <c r="C214" s="16" t="s">
        <v>260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44194</v>
      </c>
      <c r="B215" s="6" t="n">
        <v>238.8447</v>
      </c>
      <c r="C215" s="16" t="s">
        <v>198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44195</v>
      </c>
      <c r="B216" s="6" t="n">
        <v>-428.68</v>
      </c>
      <c r="C216" s="16" t="s">
        <v>261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44200</v>
      </c>
      <c r="B217" s="6" t="n">
        <v>150000</v>
      </c>
      <c r="C217" s="16" t="s">
        <v>186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44204</v>
      </c>
      <c r="B218" s="6" t="n">
        <v>-3803.12</v>
      </c>
      <c r="C218" s="16" t="s">
        <v>262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44204</v>
      </c>
      <c r="B219" s="6" t="n">
        <v>-6402.3</v>
      </c>
      <c r="C219" s="16" t="s">
        <v>263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44208</v>
      </c>
      <c r="B220" s="6" t="n">
        <v>50000</v>
      </c>
      <c r="C220" s="16" t="s">
        <v>186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44209</v>
      </c>
      <c r="B221" s="6" t="n">
        <v>50000</v>
      </c>
      <c r="C221" s="16" t="s">
        <v>186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44218.836990741</v>
      </c>
      <c r="B222" s="6" t="n">
        <v>11.739104</v>
      </c>
      <c r="C222" s="16" t="s">
        <v>264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44218.870162037</v>
      </c>
      <c r="B223" s="6" t="n">
        <v>427.009908</v>
      </c>
      <c r="C223" s="16" t="s">
        <v>264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44223</v>
      </c>
      <c r="B224" s="6" t="n">
        <v>-425.07</v>
      </c>
      <c r="C224" s="16" t="s">
        <v>265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44224</v>
      </c>
      <c r="B225" s="6" t="n">
        <v>-2361.34</v>
      </c>
      <c r="C225" s="16" t="s">
        <v>266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44231</v>
      </c>
      <c r="B226" s="6" t="n">
        <v>-690.96</v>
      </c>
      <c r="C226" s="16" t="s">
        <v>267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44231.60130787</v>
      </c>
      <c r="B227" s="6" t="n">
        <v>2492.384076</v>
      </c>
      <c r="C227" s="16" t="s">
        <v>268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44235</v>
      </c>
      <c r="B228" s="6" t="n">
        <v>-1432.36</v>
      </c>
      <c r="C228" s="16" t="s">
        <v>269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44235.701481481</v>
      </c>
      <c r="B229" s="6" t="n">
        <v>100388.92</v>
      </c>
      <c r="C229" s="16" t="s">
        <v>126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44237.665069444</v>
      </c>
      <c r="B230" s="6" t="n">
        <v>100486.22</v>
      </c>
      <c r="C230" s="16" t="s">
        <v>126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44242</v>
      </c>
      <c r="B231" s="6" t="n">
        <v>428.099862</v>
      </c>
      <c r="C231" s="16" t="s">
        <v>270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44242.472094907</v>
      </c>
      <c r="B232" s="6" t="n">
        <v>7393.78</v>
      </c>
      <c r="C232" s="16" t="s">
        <v>126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44243</v>
      </c>
      <c r="B233" s="6" t="n">
        <v>-4269.7</v>
      </c>
      <c r="C233" s="16" t="s">
        <v>271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44253</v>
      </c>
      <c r="B234" s="6" t="n">
        <v>-170.46</v>
      </c>
      <c r="C234" s="16" t="s">
        <v>272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44259</v>
      </c>
      <c r="B235" s="6" t="n">
        <v>-238.2</v>
      </c>
      <c r="C235" s="16" t="s">
        <v>273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44260.726053241</v>
      </c>
      <c r="B236" s="6" t="n">
        <v>208.077648</v>
      </c>
      <c r="C236" s="16" t="s">
        <v>249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44263</v>
      </c>
      <c r="B237" s="6" t="n">
        <v>-1905.24</v>
      </c>
      <c r="C237" s="16" t="s">
        <v>274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44266</v>
      </c>
      <c r="B238" s="6" t="n">
        <v>-1865.79</v>
      </c>
      <c r="C238" s="16" t="s">
        <v>275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44267</v>
      </c>
      <c r="B239" s="6" t="n">
        <v>-1803.9</v>
      </c>
      <c r="C239" s="16" t="s">
        <v>276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44267</v>
      </c>
      <c r="B240" s="6" t="n">
        <v>-777.63</v>
      </c>
      <c r="C240" s="16" t="s">
        <v>277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44267.672337963</v>
      </c>
      <c r="B241" s="6" t="n">
        <v>413.067752</v>
      </c>
      <c r="C241" s="16" t="s">
        <v>278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44271</v>
      </c>
      <c r="B242" s="6" t="n">
        <v>536.788361</v>
      </c>
      <c r="C242" s="16" t="s">
        <v>279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44274</v>
      </c>
      <c r="B243" s="6" t="n">
        <v>-477.31</v>
      </c>
      <c r="C243" s="16" t="s">
        <v>280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44274.446666667</v>
      </c>
      <c r="B244" s="6" t="n">
        <v>145604.583432</v>
      </c>
      <c r="C244" s="16" t="s">
        <v>126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44274.968344907</v>
      </c>
      <c r="B245" s="6" t="n">
        <v>38449.5804</v>
      </c>
      <c r="C245" s="16" t="s">
        <v>126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44278</v>
      </c>
      <c r="B246" s="6" t="n">
        <v>-421.54</v>
      </c>
      <c r="C246" s="16" t="s">
        <v>281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44278</v>
      </c>
      <c r="B247" s="6" t="n">
        <v>173.09172</v>
      </c>
      <c r="C247" s="16" t="s">
        <v>223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44281</v>
      </c>
      <c r="B248" s="6" t="n">
        <v>-3.8</v>
      </c>
      <c r="C248" s="16" t="s">
        <v>282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44284</v>
      </c>
      <c r="B249" s="6" t="n">
        <v>23900</v>
      </c>
      <c r="C249" s="16" t="s">
        <v>186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44286.5325</v>
      </c>
      <c r="B250" s="6" t="n">
        <v>1226.37726</v>
      </c>
      <c r="C250" s="16" t="s">
        <v>225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44286.561539352</v>
      </c>
      <c r="B251" s="6" t="n">
        <v>245.275452</v>
      </c>
      <c r="C251" s="16" t="s">
        <v>198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44291</v>
      </c>
      <c r="B252" s="6" t="n">
        <v>100000</v>
      </c>
      <c r="C252" s="16" t="s">
        <v>186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44292</v>
      </c>
      <c r="B253" s="6" t="n">
        <v>347.787608</v>
      </c>
      <c r="C253" s="16" t="s">
        <v>283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44294</v>
      </c>
      <c r="B254" s="6" t="n">
        <v>-4003.75</v>
      </c>
      <c r="C254" s="16" t="s">
        <v>284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44309</v>
      </c>
      <c r="B255" s="6" t="n">
        <v>24.454944</v>
      </c>
      <c r="C255" s="16" t="s">
        <v>285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44309</v>
      </c>
      <c r="B256" s="6" t="n">
        <v>522.724428</v>
      </c>
      <c r="C256" s="16" t="s">
        <v>285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44312.509351852</v>
      </c>
      <c r="B257" s="6" t="n">
        <v>360.42864</v>
      </c>
      <c r="C257" s="16" t="s">
        <v>286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44314</v>
      </c>
      <c r="B258" s="6" t="n">
        <v>-114000</v>
      </c>
      <c r="C258" s="16" t="s">
        <v>287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44315</v>
      </c>
      <c r="B259" s="6" t="n">
        <v>-8039</v>
      </c>
      <c r="C259" s="16" t="s">
        <v>288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44315</v>
      </c>
      <c r="B260" s="6" t="n">
        <v>-2361.34</v>
      </c>
      <c r="C260" s="16" t="s">
        <v>266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44315</v>
      </c>
      <c r="B261" s="6" t="n">
        <v>114000</v>
      </c>
      <c r="C261" s="16" t="s">
        <v>289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44320</v>
      </c>
      <c r="B262" s="6" t="n">
        <v>417.635658</v>
      </c>
      <c r="C262" s="16" t="s">
        <v>270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44322</v>
      </c>
      <c r="B263" s="6" t="n">
        <v>-679.89</v>
      </c>
      <c r="C263" s="16" t="s">
        <v>290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44322</v>
      </c>
      <c r="B264" s="6" t="n">
        <v>-683.49</v>
      </c>
      <c r="C264" s="16" t="s">
        <v>291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44323</v>
      </c>
      <c r="B265" s="6" t="n">
        <v>-1431.13</v>
      </c>
      <c r="C265" s="16" t="s">
        <v>292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44327</v>
      </c>
      <c r="B266" s="6" t="n">
        <v>-5361.5</v>
      </c>
      <c r="C266" s="16" t="s">
        <v>293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44328</v>
      </c>
      <c r="B267" s="6" t="n">
        <v>-11388</v>
      </c>
      <c r="C267" s="16" t="s">
        <v>294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44328</v>
      </c>
      <c r="B268" s="6" t="n">
        <v>2429.373492</v>
      </c>
      <c r="C268" s="16" t="s">
        <v>268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44333</v>
      </c>
      <c r="B269" s="6" t="n">
        <v>20000</v>
      </c>
      <c r="C269" s="16" t="s">
        <v>186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44334</v>
      </c>
      <c r="B270" s="6" t="n">
        <v>-3436.1</v>
      </c>
      <c r="C270" s="16" t="s">
        <v>295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44335</v>
      </c>
      <c r="B271" s="6" t="n">
        <v>-2078</v>
      </c>
      <c r="C271" s="16" t="s">
        <v>296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44337</v>
      </c>
      <c r="B272" s="6" t="n">
        <v>-7.36</v>
      </c>
      <c r="C272" s="16" t="s">
        <v>297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44340</v>
      </c>
      <c r="B273" s="6" t="n">
        <v>22119.97</v>
      </c>
      <c r="C273" s="16" t="s">
        <v>186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44343</v>
      </c>
      <c r="B274" s="6" t="n">
        <v>50000</v>
      </c>
      <c r="C274" s="16" t="s">
        <v>186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44343</v>
      </c>
      <c r="B275" s="6" t="n">
        <v>-1851.54</v>
      </c>
      <c r="C275" s="16" t="s">
        <v>298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44344</v>
      </c>
      <c r="B276" s="6" t="n">
        <v>-170.42</v>
      </c>
      <c r="C276" s="16" t="s">
        <v>299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44344</v>
      </c>
      <c r="B277" s="6" t="n">
        <v>50000</v>
      </c>
      <c r="C277" s="16" t="s">
        <v>186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44348</v>
      </c>
      <c r="B278" s="6" t="n">
        <v>-1627.8</v>
      </c>
      <c r="C278" s="16" t="s">
        <v>300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44348</v>
      </c>
      <c r="B279" s="6" t="n">
        <v>-1261.8</v>
      </c>
      <c r="C279" s="16" t="s">
        <v>301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44348</v>
      </c>
      <c r="B280" s="6" t="n">
        <v>-6219.54</v>
      </c>
      <c r="C280" s="16" t="s">
        <v>302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44350</v>
      </c>
      <c r="B281" s="6" t="n">
        <v>-238.13</v>
      </c>
      <c r="C281" s="16" t="s">
        <v>303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44354</v>
      </c>
      <c r="B282" s="6" t="n">
        <v>-1096</v>
      </c>
      <c r="C282" s="16" t="s">
        <v>304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44355</v>
      </c>
      <c r="B283" s="6" t="n">
        <v>205.660908</v>
      </c>
      <c r="C283" s="16" t="s">
        <v>249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44357</v>
      </c>
      <c r="B284" s="6" t="n">
        <v>-15000</v>
      </c>
      <c r="C284" s="16" t="s">
        <v>305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44357.689571759</v>
      </c>
      <c r="B285" s="6" t="n">
        <v>101.3</v>
      </c>
      <c r="C285" s="16" t="s">
        <v>126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44358</v>
      </c>
      <c r="B286" s="6" t="n">
        <v>-949</v>
      </c>
      <c r="C286" s="16" t="s">
        <v>306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44358</v>
      </c>
      <c r="B287" s="6" t="n">
        <v>15000</v>
      </c>
      <c r="C287" s="16" t="s">
        <v>307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44361</v>
      </c>
      <c r="B288" s="6" t="n">
        <v>-246.58</v>
      </c>
      <c r="C288" s="16" t="s">
        <v>308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44361</v>
      </c>
      <c r="B289" s="6" t="n">
        <v>-758.37</v>
      </c>
      <c r="C289" s="16" t="s">
        <v>309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44363</v>
      </c>
      <c r="B290" s="6" t="n">
        <v>20000</v>
      </c>
      <c r="C290" s="16" t="s">
        <v>186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44364</v>
      </c>
      <c r="B291" s="6" t="n">
        <v>50000</v>
      </c>
      <c r="C291" s="16" t="s">
        <v>186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44364</v>
      </c>
      <c r="B292" s="6" t="n">
        <v>531.598374</v>
      </c>
      <c r="C292" s="16" t="s">
        <v>279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44365</v>
      </c>
      <c r="B293" s="6" t="n">
        <v>20000</v>
      </c>
      <c r="C293" s="16" t="s">
        <v>186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44369</v>
      </c>
      <c r="B294" s="6" t="n">
        <v>-6843.93</v>
      </c>
      <c r="C294" s="16" t="s">
        <v>310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44369</v>
      </c>
      <c r="B295" s="6" t="n">
        <v>-423.02</v>
      </c>
      <c r="C295" s="16" t="s">
        <v>311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44369.478090278</v>
      </c>
      <c r="B296" s="6" t="n">
        <v>169.820984</v>
      </c>
      <c r="C296" s="16" t="s">
        <v>223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44370</v>
      </c>
      <c r="B297" s="6" t="n">
        <v>-5701.5</v>
      </c>
      <c r="C297" s="16" t="s">
        <v>312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44371</v>
      </c>
      <c r="B298" s="6" t="n">
        <v>-4118.77</v>
      </c>
      <c r="C298" s="16" t="s">
        <v>313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44371</v>
      </c>
      <c r="B299" s="6" t="n">
        <v>-470.88</v>
      </c>
      <c r="C299" s="16" t="s">
        <v>314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44371.4609375</v>
      </c>
      <c r="B300" s="6" t="n">
        <v>7266.71</v>
      </c>
      <c r="C300" s="16" t="s">
        <v>126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44372</v>
      </c>
      <c r="B301" s="6" t="n">
        <v>-6402.3</v>
      </c>
      <c r="C301" s="16" t="s">
        <v>263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44372</v>
      </c>
      <c r="B302" s="6" t="n">
        <v>7.2326</v>
      </c>
      <c r="C302" s="16" t="s">
        <v>315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44372.890324074</v>
      </c>
      <c r="B303" s="6" t="n">
        <v>660.33638</v>
      </c>
      <c r="C303" s="16" t="s">
        <v>316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44376</v>
      </c>
      <c r="B304" s="6" t="n">
        <v>-7390.53</v>
      </c>
      <c r="C304" s="16" t="s">
        <v>317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44377</v>
      </c>
      <c r="B305" s="6" t="n">
        <v>235.933698</v>
      </c>
      <c r="C305" s="16" t="s">
        <v>318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44377.450381944</v>
      </c>
      <c r="B306" s="6" t="n">
        <v>234.486252</v>
      </c>
      <c r="C306" s="16" t="s">
        <v>198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44377.842662037</v>
      </c>
      <c r="B307" s="6" t="n">
        <v>1172.43126</v>
      </c>
      <c r="C307" s="16" t="s">
        <v>225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44381</v>
      </c>
      <c r="B308" s="6" t="n">
        <v>-19753.2</v>
      </c>
      <c r="C308" s="16" t="s">
        <v>319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44382</v>
      </c>
      <c r="B309" s="6" t="n">
        <v>-1827</v>
      </c>
      <c r="C309" s="16" t="s">
        <v>320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44382</v>
      </c>
      <c r="B310" s="6" t="n">
        <v>-10007</v>
      </c>
      <c r="C310" s="16" t="s">
        <v>321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44382</v>
      </c>
      <c r="B311" s="6" t="n">
        <v>2134.9075</v>
      </c>
      <c r="C311" s="16" t="s">
        <v>126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44383.806168981</v>
      </c>
      <c r="B312" s="6" t="n">
        <v>333.02716</v>
      </c>
      <c r="C312" s="16" t="s">
        <v>283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44385</v>
      </c>
      <c r="B313" s="6" t="n">
        <v>-3812.51</v>
      </c>
      <c r="C313" s="16" t="s">
        <v>322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44389</v>
      </c>
      <c r="B314" s="6" t="n">
        <v>50000</v>
      </c>
      <c r="C314" s="16" t="s">
        <v>186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44390</v>
      </c>
      <c r="B315" s="6" t="n">
        <v>50000</v>
      </c>
      <c r="C315" s="16" t="s">
        <v>186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44392</v>
      </c>
      <c r="B316" s="6" t="n">
        <v>-11388</v>
      </c>
      <c r="C316" s="16" t="s">
        <v>323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44392</v>
      </c>
      <c r="B317" s="6" t="n">
        <v>-782</v>
      </c>
      <c r="C317" s="16" t="s">
        <v>324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44392</v>
      </c>
      <c r="B318" s="6" t="n">
        <v>-18015.5</v>
      </c>
      <c r="C318" s="16" t="s">
        <v>325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44392.524097222</v>
      </c>
      <c r="B319" s="6" t="n">
        <v>6486.556236</v>
      </c>
      <c r="C319" s="16" t="s">
        <v>326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44397</v>
      </c>
      <c r="B320" s="6" t="n">
        <v>-11693</v>
      </c>
      <c r="C320" s="16" t="s">
        <v>327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44403.496261574</v>
      </c>
      <c r="B321" s="6" t="n">
        <v>-25051.773143</v>
      </c>
      <c r="C321" s="16" t="s">
        <v>131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44403.536736111</v>
      </c>
      <c r="B322" s="6" t="n">
        <v>416.041932</v>
      </c>
      <c r="C322" s="16" t="s">
        <v>270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44404</v>
      </c>
      <c r="B323" s="6" t="n">
        <v>296392</v>
      </c>
      <c r="C323" s="16" t="s">
        <v>159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44404.598148148</v>
      </c>
      <c r="B324" s="6" t="n">
        <v>199970.15</v>
      </c>
      <c r="C324" s="16" t="s">
        <v>126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44406</v>
      </c>
      <c r="B325" s="6" t="n">
        <v>-672.05</v>
      </c>
      <c r="C325" s="16" t="s">
        <v>328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44406</v>
      </c>
      <c r="B326" s="6" t="n">
        <v>503.484192</v>
      </c>
      <c r="C326" s="16" t="s">
        <v>285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44406.615763889</v>
      </c>
      <c r="B327" s="6" t="n">
        <v>-199674.175232</v>
      </c>
      <c r="C327" s="16" t="s">
        <v>131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44406.703796296</v>
      </c>
      <c r="B328" s="6" t="n">
        <v>24.290904</v>
      </c>
      <c r="C328" s="16" t="s">
        <v>285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44413</v>
      </c>
      <c r="B329" s="6" t="n">
        <v>-661.04</v>
      </c>
      <c r="C329" s="16" t="s">
        <v>329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44413</v>
      </c>
      <c r="B330" s="6" t="n">
        <v>497</v>
      </c>
      <c r="C330" s="16" t="s">
        <v>330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44413.477777778</v>
      </c>
      <c r="B331" s="6" t="n">
        <v>-100660.17</v>
      </c>
      <c r="C331" s="16" t="s">
        <v>131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44414</v>
      </c>
      <c r="B332" s="6" t="n">
        <v>-1404.09</v>
      </c>
      <c r="C332" s="16" t="s">
        <v>331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44414</v>
      </c>
      <c r="B333" s="6" t="n">
        <v>2396.98368</v>
      </c>
      <c r="C333" s="16" t="s">
        <v>268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44427</v>
      </c>
      <c r="B334" s="6" t="n">
        <v>54000</v>
      </c>
      <c r="C334" s="16" t="s">
        <v>186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44431</v>
      </c>
      <c r="B335" s="6" t="n">
        <v>-7.44</v>
      </c>
      <c r="C335" s="16" t="s">
        <v>332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44431</v>
      </c>
      <c r="B336" s="6" t="n">
        <v>-100000</v>
      </c>
      <c r="C336" s="16" t="s">
        <v>333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44432</v>
      </c>
      <c r="B337" s="6" t="n">
        <v>-1869</v>
      </c>
      <c r="C337" s="16" t="s">
        <v>334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44432</v>
      </c>
      <c r="B338" s="6" t="n">
        <v>100000</v>
      </c>
      <c r="C338" s="16" t="s">
        <v>335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44435</v>
      </c>
      <c r="B339" s="6" t="n">
        <v>20000</v>
      </c>
      <c r="C339" s="16" t="s">
        <v>186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44435</v>
      </c>
      <c r="B340" s="6" t="n">
        <v>40000</v>
      </c>
      <c r="C340" s="16" t="s">
        <v>186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44438</v>
      </c>
      <c r="B341" s="6" t="n">
        <v>-1864.46</v>
      </c>
      <c r="C341" s="16" t="s">
        <v>336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44439</v>
      </c>
      <c r="B342" s="6" t="n">
        <v>-170.69</v>
      </c>
      <c r="C342" s="16" t="s">
        <v>337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44441</v>
      </c>
      <c r="B343" s="6" t="n">
        <v>-3967.3</v>
      </c>
      <c r="C343" s="16" t="s">
        <v>338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44441</v>
      </c>
      <c r="B344" s="6" t="n">
        <v>-276.66</v>
      </c>
      <c r="C344" s="16" t="s">
        <v>339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44442</v>
      </c>
      <c r="B345" s="6" t="n">
        <v>-12919</v>
      </c>
      <c r="C345" s="16" t="s">
        <v>340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44445</v>
      </c>
      <c r="B346" s="6" t="n">
        <v>100000</v>
      </c>
      <c r="C346" s="16" t="s">
        <v>186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44445.84025463</v>
      </c>
      <c r="B347" s="6" t="n">
        <v>205.44969</v>
      </c>
      <c r="C347" s="16" t="s">
        <v>249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44446</v>
      </c>
      <c r="B348" s="6" t="n">
        <v>-10072</v>
      </c>
      <c r="C348" s="16" t="s">
        <v>341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44449</v>
      </c>
      <c r="B349" s="6" t="n">
        <v>-202.4</v>
      </c>
      <c r="C349" s="16" t="s">
        <v>342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44449</v>
      </c>
      <c r="B350" s="6" t="n">
        <v>667.66777</v>
      </c>
      <c r="C350" s="16" t="s">
        <v>316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44454</v>
      </c>
      <c r="B351" s="6" t="n">
        <v>-769.35</v>
      </c>
      <c r="C351" s="16" t="s">
        <v>343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44454</v>
      </c>
      <c r="B352" s="6" t="n">
        <v>-825.34</v>
      </c>
      <c r="C352" s="16" t="s">
        <v>344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44454</v>
      </c>
      <c r="B353" s="6" t="n">
        <v>536.652198</v>
      </c>
      <c r="C353" s="16" t="s">
        <v>279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44455</v>
      </c>
      <c r="B354" s="6" t="n">
        <v>-410.89</v>
      </c>
      <c r="C354" s="16" t="s">
        <v>345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44459</v>
      </c>
      <c r="B355" s="6" t="n">
        <v>30000</v>
      </c>
      <c r="C355" s="16" t="s">
        <v>186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44460.856898148</v>
      </c>
      <c r="B356" s="6" t="n">
        <v>170.12908</v>
      </c>
      <c r="C356" s="16" t="s">
        <v>223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44461.923356481</v>
      </c>
      <c r="B357" s="6" t="n">
        <v>7.32067</v>
      </c>
      <c r="C357" s="16" t="s">
        <v>315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44462</v>
      </c>
      <c r="B358" s="6" t="n">
        <v>-9453.49</v>
      </c>
      <c r="C358" s="16" t="s">
        <v>346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44463</v>
      </c>
      <c r="B359" s="6" t="n">
        <v>-2714</v>
      </c>
      <c r="C359" s="16" t="s">
        <v>347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44466</v>
      </c>
      <c r="B360" s="6" t="n">
        <v>-6664.1</v>
      </c>
      <c r="C360" s="16" t="s">
        <v>348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44467</v>
      </c>
      <c r="B361" s="6" t="n">
        <v>-490.46</v>
      </c>
      <c r="C361" s="16" t="s">
        <v>349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44468.526851852</v>
      </c>
      <c r="B362" s="6" t="n">
        <v>274.081374</v>
      </c>
      <c r="C362" s="16" t="s">
        <v>198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44469</v>
      </c>
      <c r="B363" s="6" t="n">
        <v>1178.72496</v>
      </c>
      <c r="C363" s="16" t="s">
        <v>225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44473</v>
      </c>
      <c r="B364" s="6" t="n">
        <v>229.702725</v>
      </c>
      <c r="C364" s="16" t="s">
        <v>350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44476</v>
      </c>
      <c r="B365" s="6" t="n">
        <v>329.459628</v>
      </c>
      <c r="C365" s="16" t="s">
        <v>283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44477</v>
      </c>
      <c r="B366" s="6" t="n">
        <v>-3721.25</v>
      </c>
      <c r="C366" s="16" t="s">
        <v>351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44480</v>
      </c>
      <c r="B367" s="6" t="n">
        <v>-232.48</v>
      </c>
      <c r="C367" s="16" t="s">
        <v>352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44487.476770833</v>
      </c>
      <c r="B368" s="6" t="n">
        <v>13736.649993</v>
      </c>
      <c r="C368" s="16" t="s">
        <v>353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44488</v>
      </c>
      <c r="B369" s="6" t="n">
        <v>-18277.1</v>
      </c>
      <c r="C369" s="16" t="s">
        <v>354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44490</v>
      </c>
      <c r="B370" s="6" t="n">
        <v>100000</v>
      </c>
      <c r="C370" s="16" t="s">
        <v>186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44490.918587963</v>
      </c>
      <c r="B371" s="6" t="n">
        <v>100000</v>
      </c>
      <c r="C371" s="16" t="s">
        <v>126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44491.811111111</v>
      </c>
      <c r="B372" s="6" t="n">
        <v>-49693.28</v>
      </c>
      <c r="C372" s="16" t="s">
        <v>131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44491.825266204</v>
      </c>
      <c r="B373" s="6" t="n">
        <v>-80540.06</v>
      </c>
      <c r="C373" s="16" t="s">
        <v>131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44495</v>
      </c>
      <c r="B374" s="6" t="n">
        <v>386.441095</v>
      </c>
      <c r="C374" s="16" t="s">
        <v>270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44498.887523148</v>
      </c>
      <c r="B375" s="6" t="n">
        <v>-57541.57</v>
      </c>
      <c r="C375" s="16" t="s">
        <v>131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44498.889340278</v>
      </c>
      <c r="B376" s="6" t="n">
        <v>60000</v>
      </c>
      <c r="C376" s="16" t="s">
        <v>126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44501.538009259</v>
      </c>
      <c r="B377" s="6" t="n">
        <v>502.1024</v>
      </c>
      <c r="C377" s="16" t="s">
        <v>285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44504</v>
      </c>
      <c r="B378" s="6" t="n">
        <v>-652.68</v>
      </c>
      <c r="C378" s="16" t="s">
        <v>355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44507</v>
      </c>
      <c r="B379" s="6" t="n">
        <v>-648.21</v>
      </c>
      <c r="C379" s="16" t="s">
        <v>356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44509</v>
      </c>
      <c r="B380" s="6" t="n">
        <v>-1053.83</v>
      </c>
      <c r="C380" s="16" t="s">
        <v>357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44524</v>
      </c>
      <c r="B381" s="6" t="n">
        <v>-1885.78</v>
      </c>
      <c r="C381" s="16" t="s">
        <v>358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44526</v>
      </c>
      <c r="B382" s="6" t="n">
        <v>-1090.66</v>
      </c>
      <c r="C382" s="16" t="s">
        <v>359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44529</v>
      </c>
      <c r="B383" s="6" t="n">
        <v>-1105.09</v>
      </c>
      <c r="C383" s="16" t="s">
        <v>360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44529</v>
      </c>
      <c r="B384" s="6" t="n">
        <v>-799.71</v>
      </c>
      <c r="C384" s="16" t="s">
        <v>361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44529</v>
      </c>
      <c r="B385" s="6" t="n">
        <v>-187.46</v>
      </c>
      <c r="C385" s="16" t="s">
        <v>362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44537</v>
      </c>
      <c r="B386" s="6" t="n">
        <v>-9857.5</v>
      </c>
      <c r="C386" s="16" t="s">
        <v>363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44544</v>
      </c>
      <c r="B387" s="6" t="n">
        <v>-649.9</v>
      </c>
      <c r="C387" s="16" t="s">
        <v>364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44544</v>
      </c>
      <c r="B388" s="6" t="n">
        <v>-833.21</v>
      </c>
      <c r="C388" s="16" t="s">
        <v>365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44544</v>
      </c>
      <c r="B389" s="6" t="n">
        <v>-9045.53</v>
      </c>
      <c r="C389" s="16" t="s">
        <v>366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44547</v>
      </c>
      <c r="B390" s="6" t="n">
        <v>-10266.4</v>
      </c>
      <c r="C390" s="16" t="s">
        <v>367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44550</v>
      </c>
      <c r="B391" s="6" t="n">
        <v>-4072</v>
      </c>
      <c r="C391" s="16" t="s">
        <v>368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44551</v>
      </c>
      <c r="B392" s="6" t="n">
        <v>-12128</v>
      </c>
      <c r="C392" s="16" t="s">
        <v>369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44560</v>
      </c>
      <c r="B393" s="6" t="n">
        <v>-396.98</v>
      </c>
      <c r="C393" s="16" t="s">
        <v>370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44561</v>
      </c>
      <c r="B394" s="6" t="n">
        <v>-7683.1</v>
      </c>
      <c r="C394" s="16" t="s">
        <v>371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44568</v>
      </c>
      <c r="B395" s="6" t="n">
        <v>-2433.83</v>
      </c>
      <c r="C395" s="16" t="s">
        <v>372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44574</v>
      </c>
      <c r="B396" s="6" t="n">
        <v>-4634</v>
      </c>
      <c r="C396" s="16" t="s">
        <v>373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44575</v>
      </c>
      <c r="B397" s="6" t="n">
        <v>-21202.72</v>
      </c>
      <c r="C397" s="16" t="s">
        <v>374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44588</v>
      </c>
      <c r="B398" s="6" t="n">
        <v>-738.91</v>
      </c>
      <c r="C398" s="16" t="s">
        <v>375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44599</v>
      </c>
      <c r="B399" s="6" t="n">
        <v>-724.38</v>
      </c>
      <c r="C399" s="16" t="s">
        <v>376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44602</v>
      </c>
      <c r="B400" s="6" t="n">
        <v>-1104.07</v>
      </c>
      <c r="C400" s="16" t="s">
        <v>377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44617</v>
      </c>
      <c r="B401" s="6" t="n">
        <v>-1270.9</v>
      </c>
      <c r="C401" s="16" t="s">
        <v>378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44620</v>
      </c>
      <c r="B402" s="6" t="n">
        <v>-207.2</v>
      </c>
      <c r="C402" s="16" t="s">
        <v>379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44630</v>
      </c>
      <c r="B403" s="6" t="n">
        <v>-2925.33</v>
      </c>
      <c r="C403" s="16" t="s">
        <v>380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44634</v>
      </c>
      <c r="B404" s="6" t="n">
        <v>-1294.78</v>
      </c>
      <c r="C404" s="16" t="s">
        <v>381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44638</v>
      </c>
      <c r="B405" s="6" t="n">
        <v>-557.54</v>
      </c>
      <c r="C405" s="16" t="s">
        <v>382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44664</v>
      </c>
      <c r="B406" s="6" t="n">
        <v>-1392.29</v>
      </c>
      <c r="C406" s="16" t="s">
        <v>383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44688</v>
      </c>
      <c r="B407" s="6" t="n">
        <v>-641.84</v>
      </c>
      <c r="C407" s="16" t="s">
        <v>384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44693</v>
      </c>
      <c r="B408" s="6" t="n">
        <v>-644.33</v>
      </c>
      <c r="C408" s="16" t="s">
        <v>385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44707</v>
      </c>
      <c r="B409" s="6" t="n">
        <v>-1418.75</v>
      </c>
      <c r="C409" s="16" t="s">
        <v>386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44708</v>
      </c>
      <c r="B410" s="6" t="n">
        <v>-29438.14</v>
      </c>
      <c r="C410" s="16" t="s">
        <v>387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44715</v>
      </c>
      <c r="B411" s="6" t="n">
        <v>-152.71</v>
      </c>
      <c r="C411" s="16" t="s">
        <v>388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44722</v>
      </c>
      <c r="B412" s="6" t="n">
        <v>-12186.71</v>
      </c>
      <c r="C412" s="16" t="s">
        <v>389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44726</v>
      </c>
      <c r="B413" s="6" t="n">
        <v>-16233.52</v>
      </c>
      <c r="C413" s="16" t="s">
        <v>390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44726</v>
      </c>
      <c r="B414" s="6" t="n">
        <v>-1272.21</v>
      </c>
      <c r="C414" s="16" t="s">
        <v>391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44726</v>
      </c>
      <c r="B415" s="6" t="n">
        <v>-640.76</v>
      </c>
      <c r="C415" s="16" t="s">
        <v>392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44728</v>
      </c>
      <c r="B416" s="6" t="n">
        <v>-282.75</v>
      </c>
      <c r="C416" s="16" t="s">
        <v>393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44750</v>
      </c>
      <c r="B417" s="6" t="n">
        <v>-1105.63</v>
      </c>
      <c r="C417" s="16" t="s">
        <v>394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44762</v>
      </c>
      <c r="B418" s="6" t="n">
        <v>-10699</v>
      </c>
      <c r="C418" s="16" t="s">
        <v>395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44770</v>
      </c>
      <c r="B419" s="6" t="n">
        <v>-563.66</v>
      </c>
      <c r="C419" s="16" t="s">
        <v>396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44778</v>
      </c>
      <c r="B420" s="6" t="n">
        <v>-573.96</v>
      </c>
      <c r="C420" s="16" t="s">
        <v>397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44782</v>
      </c>
      <c r="B421" s="6" t="n">
        <v>-895.7</v>
      </c>
      <c r="C421" s="16" t="s">
        <v>398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44785</v>
      </c>
      <c r="B422" s="6" t="n">
        <v>-3464.96</v>
      </c>
      <c r="C422" s="16" t="s">
        <v>399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44798</v>
      </c>
      <c r="B423" s="6" t="n">
        <v>-1511.93</v>
      </c>
      <c r="C423" s="16" t="s">
        <v>400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44803</v>
      </c>
      <c r="B424" s="6" t="n">
        <v>-21187.62</v>
      </c>
      <c r="C424" s="16" t="s">
        <v>401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44804</v>
      </c>
      <c r="B425" s="6" t="n">
        <v>-149.71</v>
      </c>
      <c r="C425" s="16" t="s">
        <v>402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44809</v>
      </c>
      <c r="B426" s="6" t="n">
        <v>-896.51</v>
      </c>
      <c r="C426" s="16" t="s">
        <v>403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44818</v>
      </c>
      <c r="B427" s="6" t="n">
        <v>-1295.36</v>
      </c>
      <c r="C427" s="16" t="s">
        <v>404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44819</v>
      </c>
      <c r="B428" s="6" t="n">
        <v>-662.91</v>
      </c>
      <c r="C428" s="16" t="s">
        <v>405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44823</v>
      </c>
      <c r="B429" s="6" t="n">
        <v>-297.16</v>
      </c>
      <c r="C429" s="16" t="s">
        <v>406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44837</v>
      </c>
      <c r="B430" s="6" t="n">
        <v>-6786</v>
      </c>
      <c r="C430" s="16" t="s">
        <v>407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44837</v>
      </c>
      <c r="B431" s="6" t="n">
        <v>-6786</v>
      </c>
      <c r="C431" s="16" t="s">
        <v>407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44840</v>
      </c>
      <c r="B432" s="6" t="n">
        <v>-1040.17</v>
      </c>
      <c r="C432" s="16" t="s">
        <v>408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44845</v>
      </c>
      <c r="B433" s="6" t="n">
        <v>-106106.7</v>
      </c>
      <c r="C433" s="16" t="s">
        <v>409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44868</v>
      </c>
      <c r="B434" s="6" t="n">
        <v>-576.74</v>
      </c>
      <c r="C434" s="16" t="s">
        <v>410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44869</v>
      </c>
      <c r="B435" s="6" t="n">
        <v>-591.46</v>
      </c>
      <c r="C435" s="16" t="s">
        <v>411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44874</v>
      </c>
      <c r="B436" s="6" t="n">
        <v>-905.51</v>
      </c>
      <c r="C436" s="16" t="s">
        <v>412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44888</v>
      </c>
      <c r="B437" s="6" t="n">
        <v>-1528.55</v>
      </c>
      <c r="C437" s="16" t="s">
        <v>413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44894</v>
      </c>
      <c r="B438" s="6" t="n">
        <v>-38205.11</v>
      </c>
      <c r="C438" s="16" t="s">
        <v>414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44895</v>
      </c>
      <c r="B439" s="6" t="n">
        <v>-167.34</v>
      </c>
      <c r="C439" s="16" t="s">
        <v>415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44895</v>
      </c>
      <c r="B440" s="6" t="n">
        <v>-677.31</v>
      </c>
      <c r="C440" s="16" t="s">
        <v>416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44908</v>
      </c>
      <c r="B441" s="6" t="n">
        <v>-292.37</v>
      </c>
      <c r="C441" s="16" t="s">
        <v>417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44909</v>
      </c>
      <c r="B442" s="6" t="n">
        <v>-1320.12</v>
      </c>
      <c r="C442" s="16" t="s">
        <v>418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44914</v>
      </c>
      <c r="B443" s="6" t="n">
        <v>-5533</v>
      </c>
      <c r="C443" s="16" t="s">
        <v>419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44916</v>
      </c>
      <c r="B444" s="6" t="n">
        <v>-9132</v>
      </c>
      <c r="C444" s="16" t="s">
        <v>420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44916</v>
      </c>
      <c r="B445" s="6" t="n">
        <v>-19155</v>
      </c>
      <c r="C445" s="16" t="s">
        <v>421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44924</v>
      </c>
      <c r="B446" s="6" t="n">
        <v>-369.47</v>
      </c>
      <c r="C446" s="16" t="s">
        <v>422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44934</v>
      </c>
      <c r="B447" s="6" t="n">
        <v>-254.71</v>
      </c>
      <c r="C447" s="16" t="s">
        <v>423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44935</v>
      </c>
      <c r="B448" s="6" t="n">
        <v>-1231.61</v>
      </c>
      <c r="C448" s="16" t="s">
        <v>424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44952</v>
      </c>
      <c r="B449" s="6" t="n">
        <v>-661.3</v>
      </c>
      <c r="C449" s="16" t="s">
        <v>425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44963</v>
      </c>
      <c r="B450" s="6" t="n">
        <v>-670.41</v>
      </c>
      <c r="C450" s="16" t="s">
        <v>426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44984</v>
      </c>
      <c r="B451" s="6" t="n">
        <v>-13591.75</v>
      </c>
      <c r="C451" s="16" t="s">
        <v>427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44985</v>
      </c>
      <c r="B452" s="6" t="n">
        <v>-206.68</v>
      </c>
      <c r="C452" s="16" t="s">
        <v>428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44994</v>
      </c>
      <c r="B453" s="6" t="n">
        <v>-1901.53</v>
      </c>
      <c r="C453" s="16" t="s">
        <v>429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44995</v>
      </c>
      <c r="B454" s="6" t="n">
        <v>-1127.16</v>
      </c>
      <c r="C454" s="16" t="s">
        <v>430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44999</v>
      </c>
      <c r="B455" s="6" t="n">
        <v>-2222.47</v>
      </c>
      <c r="C455" s="16" t="s">
        <v>431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44999</v>
      </c>
      <c r="B456" s="6" t="n">
        <v>-7792.47</v>
      </c>
      <c r="C456" s="16" t="s">
        <v>432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45005</v>
      </c>
      <c r="B457" s="6" t="n">
        <v>-406.77</v>
      </c>
      <c r="C457" s="16" t="s">
        <v>433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45019</v>
      </c>
      <c r="B458" s="6" t="n">
        <v>-896.18</v>
      </c>
      <c r="C458" s="16" t="s">
        <v>434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45020</v>
      </c>
      <c r="B459" s="6" t="n">
        <v>-8091</v>
      </c>
      <c r="C459" s="16" t="s">
        <v>435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45022</v>
      </c>
      <c r="B460" s="6" t="n">
        <v>-1391.98</v>
      </c>
      <c r="C460" s="16" t="s">
        <v>436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45050</v>
      </c>
      <c r="B461" s="6" t="n">
        <v>-258.94</v>
      </c>
      <c r="C461" s="16" t="s">
        <v>437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45055</v>
      </c>
      <c r="B462" s="6" t="n">
        <v>-1147.7</v>
      </c>
      <c r="C462" s="16" t="s">
        <v>438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45057</v>
      </c>
      <c r="B463" s="6" t="n">
        <v>-15225</v>
      </c>
      <c r="C463" s="16" t="s">
        <v>439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45057</v>
      </c>
      <c r="B464" s="6" t="n">
        <v>-735.48</v>
      </c>
      <c r="C464" s="16" t="s">
        <v>440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45076</v>
      </c>
      <c r="B465" s="6" t="n">
        <v>-11473.55</v>
      </c>
      <c r="C465" s="16" t="s">
        <v>441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45079</v>
      </c>
      <c r="B466" s="6" t="n">
        <v>-221.85</v>
      </c>
      <c r="C466" s="16" t="s">
        <v>442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45082</v>
      </c>
      <c r="B467" s="6" t="n">
        <v>-15623</v>
      </c>
      <c r="C467" s="16" t="s">
        <v>443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45082</v>
      </c>
      <c r="B468" s="6" t="n">
        <v>-2038.07</v>
      </c>
      <c r="C468" s="16" t="s">
        <v>444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45091</v>
      </c>
      <c r="B469" s="6" t="n">
        <v>-1784.72</v>
      </c>
      <c r="C469" s="16" t="s">
        <v>445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45092</v>
      </c>
      <c r="B470" s="6" t="n">
        <v>-977.33</v>
      </c>
      <c r="C470" s="16" t="s">
        <v>446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45093</v>
      </c>
      <c r="B471" s="6" t="n">
        <v>-479.42</v>
      </c>
      <c r="C471" s="16" t="s">
        <v>447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45104</v>
      </c>
      <c r="B472" s="6" t="n">
        <v>-10811.93</v>
      </c>
      <c r="C472" s="16" t="s">
        <v>448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45114</v>
      </c>
      <c r="B473" s="6" t="n">
        <v>-1620.89</v>
      </c>
      <c r="C473" s="16" t="s">
        <v>449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45118</v>
      </c>
      <c r="B474" s="6" t="n">
        <v>-4594</v>
      </c>
      <c r="C474" s="16" t="s">
        <v>450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45126</v>
      </c>
      <c r="B475" s="6" t="n">
        <v>-1320</v>
      </c>
      <c r="C475" s="16" t="s">
        <v>451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45127</v>
      </c>
      <c r="B476" s="6" t="n">
        <v>-1810</v>
      </c>
      <c r="C476" s="16" t="s">
        <v>452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45134</v>
      </c>
      <c r="B477" s="6" t="n">
        <v>-863.55</v>
      </c>
      <c r="C477" s="16" t="s">
        <v>453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45142</v>
      </c>
      <c r="B478" s="6" t="n">
        <v>-306.19</v>
      </c>
      <c r="C478" s="16" t="s">
        <v>454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45147</v>
      </c>
      <c r="B479" s="6" t="n">
        <v>-1435.37</v>
      </c>
      <c r="C479" s="16" t="s">
        <v>455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45152</v>
      </c>
      <c r="B480" s="6" t="n">
        <v>-3317.22</v>
      </c>
      <c r="C480" s="16" t="s">
        <v>456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45168</v>
      </c>
      <c r="B481" s="6" t="n">
        <v>-22226.99</v>
      </c>
      <c r="C481" s="16" t="s">
        <v>457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45169</v>
      </c>
      <c r="B482" s="6" t="n">
        <v>-262.84</v>
      </c>
      <c r="C482" s="16" t="s">
        <v>458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45169</v>
      </c>
      <c r="B483" s="6" t="n">
        <v>-2417.39</v>
      </c>
      <c r="C483" s="16" t="s">
        <v>459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45183</v>
      </c>
      <c r="B484" s="6" t="n">
        <v>-2004.43</v>
      </c>
      <c r="C484" s="16" t="s">
        <v>460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45183</v>
      </c>
      <c r="B485" s="6" t="n">
        <v>-1112.4</v>
      </c>
      <c r="C485" s="16" t="s">
        <v>461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45184</v>
      </c>
      <c r="B486" s="6" t="n">
        <v>-557.73</v>
      </c>
      <c r="C486" s="16" t="s">
        <v>462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45205</v>
      </c>
      <c r="B487" s="6" t="n">
        <v>-1745.33</v>
      </c>
      <c r="C487" s="16" t="s">
        <v>463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45217</v>
      </c>
      <c r="B488" s="6" t="n">
        <v>-6592.7</v>
      </c>
      <c r="C488" s="16" t="s">
        <v>464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45236</v>
      </c>
      <c r="B489" s="6" t="n">
        <v>-303.76</v>
      </c>
      <c r="C489" s="16" t="s">
        <v>465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45239</v>
      </c>
      <c r="B490" s="6" t="n">
        <v>-884.17</v>
      </c>
      <c r="C490" s="16" t="s">
        <v>466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45239</v>
      </c>
      <c r="B491" s="6" t="n">
        <v>-1377.43</v>
      </c>
      <c r="C491" s="16" t="s">
        <v>467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45252</v>
      </c>
      <c r="B492" s="6" t="n">
        <v>-3428.87</v>
      </c>
      <c r="C492" s="16" t="s">
        <v>468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45259</v>
      </c>
      <c r="B493" s="6" t="n">
        <v>-5857.13</v>
      </c>
      <c r="C493" s="16" t="s">
        <v>469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45260</v>
      </c>
      <c r="B494" s="6" t="n">
        <v>-1030.17</v>
      </c>
      <c r="C494" s="16" t="s">
        <v>470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45260</v>
      </c>
      <c r="B495" s="6" t="n">
        <v>-267.54</v>
      </c>
      <c r="C495" s="16" t="s">
        <v>471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45260</v>
      </c>
      <c r="B496" s="6" t="n">
        <v>-2239.88</v>
      </c>
      <c r="C496" s="16" t="s">
        <v>472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45274</v>
      </c>
      <c r="B497" s="6" t="n">
        <v>-1897.72</v>
      </c>
      <c r="C497" s="16" t="s">
        <v>473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45277</v>
      </c>
      <c r="B498" s="6" t="n">
        <v>-15944</v>
      </c>
      <c r="C498" s="16" t="s">
        <v>474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45280</v>
      </c>
      <c r="B499" s="6" t="n">
        <v>-810.78</v>
      </c>
      <c r="C499" s="16" t="s">
        <v>475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45285</v>
      </c>
      <c r="B500" s="6" t="n">
        <v>-5063</v>
      </c>
      <c r="C500" s="16" t="s">
        <v>476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45286</v>
      </c>
      <c r="B501" s="6" t="n">
        <v>-12741.28</v>
      </c>
      <c r="C501" s="16" t="s">
        <v>477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45288</v>
      </c>
      <c r="B502" s="6" t="n">
        <v>-533.72</v>
      </c>
      <c r="C502" s="16" t="s">
        <v>478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45300</v>
      </c>
      <c r="B503" s="6" t="n">
        <v>-1570.44</v>
      </c>
      <c r="C503" s="16" t="s">
        <v>479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45302</v>
      </c>
      <c r="B504" s="6" t="n">
        <v>-10756.9</v>
      </c>
      <c r="C504" s="16" t="s">
        <v>480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45316</v>
      </c>
      <c r="B505" s="6" t="n">
        <v>-867.82</v>
      </c>
      <c r="C505" s="16" t="s">
        <v>481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45328</v>
      </c>
      <c r="B506" s="6" t="n">
        <v>-297.91</v>
      </c>
      <c r="C506" s="16" t="s">
        <v>482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45330</v>
      </c>
      <c r="B507" s="6" t="n">
        <v>-1361.8</v>
      </c>
      <c r="C507" s="16" t="s">
        <v>483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45350</v>
      </c>
      <c r="B508" s="6" t="n">
        <v>-8883.94</v>
      </c>
      <c r="C508" s="16" t="s">
        <v>484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45351</v>
      </c>
      <c r="B509" s="6" t="n">
        <v>-276.53</v>
      </c>
      <c r="C509" s="16" t="s">
        <v>485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45358</v>
      </c>
      <c r="B510" s="6" t="n">
        <v>-2276.6</v>
      </c>
      <c r="C510" s="16" t="s">
        <v>486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45363</v>
      </c>
      <c r="B511" s="6" t="n">
        <v>-4162.05</v>
      </c>
      <c r="C511" s="16" t="s">
        <v>487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45365</v>
      </c>
      <c r="B512" s="6" t="n">
        <v>-1932.6</v>
      </c>
      <c r="C512" s="16" t="s">
        <v>488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45365</v>
      </c>
      <c r="B513" s="6" t="n">
        <v>-1118.68</v>
      </c>
      <c r="C513" s="16" t="s">
        <v>489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3" t="n">
        <v>45369</v>
      </c>
      <c r="B514" s="6" t="n">
        <v>-535.6</v>
      </c>
      <c r="C514" s="16" t="s">
        <v>490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 t="n">
        <v>45391</v>
      </c>
      <c r="B515" s="6" t="n">
        <v>-1621.09</v>
      </c>
      <c r="C515" s="16" t="s">
        <v>491</v>
      </c>
      <c r="D515" s="16"/>
      <c r="E515" s="16"/>
      <c r="F515" s="6" t="s">
        <f>=A515-A514</f>
      </c>
      <c r="G515" s="6" t="s">
        <f>=B515+G514</f>
      </c>
      <c r="H515" s="6" t="s">
        <f>=F515*G514</f>
      </c>
    </row>
    <row collapsed="false" customFormat="false" customHeight="false" hidden="false" ht="12.1" outlineLevel="0" r="516">
      <c r="A516" s="13" t="n">
        <v>45418</v>
      </c>
      <c r="B516" s="6" t="n">
        <v>-299.37</v>
      </c>
      <c r="C516" s="16" t="s">
        <v>492</v>
      </c>
      <c r="D516" s="16"/>
      <c r="E516" s="16"/>
      <c r="F516" s="6" t="s">
        <f>=A516-A515</f>
      </c>
      <c r="G516" s="6" t="s">
        <f>=B516+G515</f>
      </c>
      <c r="H516" s="6" t="s">
        <f>=F516*G515</f>
      </c>
    </row>
    <row collapsed="false" customFormat="false" customHeight="false" hidden="false" ht="12.1" outlineLevel="0" r="517">
      <c r="A517" s="13" t="n">
        <v>45419</v>
      </c>
      <c r="B517" s="6" t="n">
        <v>-17764</v>
      </c>
      <c r="C517" s="16" t="s">
        <v>493</v>
      </c>
      <c r="D517" s="16"/>
      <c r="E517" s="16"/>
      <c r="F517" s="6" t="s">
        <f>=A517-A516</f>
      </c>
      <c r="G517" s="6" t="s">
        <f>=B517+G516</f>
      </c>
      <c r="H517" s="6" t="s">
        <f>=F517*G516</f>
      </c>
    </row>
    <row collapsed="false" customFormat="false" customHeight="false" hidden="false" ht="12.1" outlineLevel="0" r="518">
      <c r="A518" s="13" t="n">
        <v>45439</v>
      </c>
      <c r="B518" s="6" t="n">
        <v>-18805.5</v>
      </c>
      <c r="C518" s="16" t="s">
        <v>494</v>
      </c>
      <c r="D518" s="16"/>
      <c r="E518" s="16"/>
      <c r="F518" s="6" t="s">
        <f>=A518-A517</f>
      </c>
      <c r="G518" s="6" t="s">
        <f>=B518+G517</f>
      </c>
      <c r="H518" s="6" t="s">
        <f>=F518*G517</f>
      </c>
    </row>
    <row collapsed="false" customFormat="false" customHeight="false" hidden="false" ht="12.1" outlineLevel="0" r="519">
      <c r="A519" s="13" t="n">
        <v>45443</v>
      </c>
      <c r="B519" s="6" t="n">
        <v>-3532.2</v>
      </c>
      <c r="C519" s="16" t="s">
        <v>495</v>
      </c>
      <c r="D519" s="16"/>
      <c r="E519" s="16"/>
      <c r="F519" s="6" t="s">
        <f>=A519-A518</f>
      </c>
      <c r="G519" s="6" t="s">
        <f>=B519+G518</f>
      </c>
      <c r="H519" s="6" t="s">
        <f>=F519*G518</f>
      </c>
    </row>
    <row collapsed="false" customFormat="false" customHeight="false" hidden="false" ht="12.1" outlineLevel="0" r="520">
      <c r="A520" s="13" t="n">
        <v>45443</v>
      </c>
      <c r="B520" s="6" t="n">
        <v>-5829.86</v>
      </c>
      <c r="C520" s="16" t="s">
        <v>496</v>
      </c>
      <c r="D520" s="16"/>
      <c r="E520" s="16"/>
      <c r="F520" s="6" t="s">
        <f>=A520-A519</f>
      </c>
      <c r="G520" s="6" t="s">
        <f>=B520+G519</f>
      </c>
      <c r="H520" s="6" t="s">
        <f>=F520*G519</f>
      </c>
    </row>
    <row collapsed="false" customFormat="false" customHeight="false" hidden="false" ht="12.1" outlineLevel="0" r="521">
      <c r="A521" s="13" t="n">
        <v>45446</v>
      </c>
      <c r="B521" s="6" t="n">
        <v>-271.48</v>
      </c>
      <c r="C521" s="16" t="s">
        <v>497</v>
      </c>
      <c r="D521" s="16"/>
      <c r="E521" s="16"/>
      <c r="F521" s="6" t="s">
        <f>=A521-A520</f>
      </c>
      <c r="G521" s="6" t="s">
        <f>=B521+G520</f>
      </c>
      <c r="H521" s="6" t="s">
        <f>=F521*G520</f>
      </c>
    </row>
    <row collapsed="false" customFormat="false" customHeight="false" hidden="false" ht="12.1" outlineLevel="0" r="522">
      <c r="A522" s="13" t="n">
        <v>45449</v>
      </c>
      <c r="B522" s="6" t="n">
        <v>-2236.34</v>
      </c>
      <c r="C522" s="16" t="s">
        <v>498</v>
      </c>
      <c r="D522" s="16"/>
      <c r="E522" s="16"/>
      <c r="F522" s="6" t="s">
        <f>=A522-A521</f>
      </c>
      <c r="G522" s="6" t="s">
        <f>=B522+G521</f>
      </c>
      <c r="H522" s="6" t="s">
        <f>=F522*G521</f>
      </c>
    </row>
    <row collapsed="false" customFormat="false" customHeight="false" hidden="false" ht="12.1" outlineLevel="0" r="523">
      <c r="A523" s="13" t="n">
        <v>45453</v>
      </c>
      <c r="B523" s="6" t="n">
        <v>-4788</v>
      </c>
      <c r="C523" s="16" t="s">
        <v>499</v>
      </c>
      <c r="D523" s="16"/>
      <c r="E523" s="16"/>
      <c r="F523" s="6" t="s">
        <f>=A523-A522</f>
      </c>
      <c r="G523" s="6" t="s">
        <f>=B523+G522</f>
      </c>
      <c r="H523" s="6" t="s">
        <f>=F523*G522</f>
      </c>
    </row>
    <row collapsed="false" customFormat="false" customHeight="false" hidden="false" ht="12.1" outlineLevel="0" r="524">
      <c r="A524" s="13" t="n">
        <v>45456</v>
      </c>
      <c r="B524" s="6" t="n">
        <v>-1329.98</v>
      </c>
      <c r="C524" s="16" t="s">
        <v>500</v>
      </c>
      <c r="D524" s="16"/>
      <c r="E524" s="16"/>
      <c r="F524" s="6" t="s">
        <f>=A524-A523</f>
      </c>
      <c r="G524" s="6" t="s">
        <f>=B524+G523</f>
      </c>
      <c r="H524" s="6" t="s">
        <f>=F524*G523</f>
      </c>
    </row>
    <row collapsed="false" customFormat="false" customHeight="false" hidden="false" ht="12.1" outlineLevel="0" r="525">
      <c r="A525" s="13" t="n">
        <v>45457</v>
      </c>
      <c r="B525" s="6" t="n">
        <v>-1077.9</v>
      </c>
      <c r="C525" s="16" t="s">
        <v>501</v>
      </c>
      <c r="D525" s="16"/>
      <c r="E525" s="16"/>
      <c r="F525" s="6" t="s">
        <f>=A525-A524</f>
      </c>
      <c r="G525" s="6" t="s">
        <f>=B525+G524</f>
      </c>
      <c r="H525" s="6" t="s">
        <f>=F525*G524</f>
      </c>
    </row>
    <row collapsed="false" customFormat="false" customHeight="false" hidden="false" ht="12.1" outlineLevel="0" r="526">
      <c r="A526" s="13" t="n">
        <v>45460</v>
      </c>
      <c r="B526" s="6" t="n">
        <v>-1839.83</v>
      </c>
      <c r="C526" s="16" t="s">
        <v>502</v>
      </c>
      <c r="D526" s="16"/>
      <c r="E526" s="16"/>
      <c r="F526" s="6" t="s">
        <f>=A526-A525</f>
      </c>
      <c r="G526" s="6" t="s">
        <f>=B526+G525</f>
      </c>
      <c r="H526" s="6" t="s">
        <f>=F526*G525</f>
      </c>
    </row>
    <row collapsed="false" customFormat="false" customHeight="false" hidden="false" ht="12.1" outlineLevel="0" r="527">
      <c r="A527" s="13" t="n">
        <v>45461</v>
      </c>
      <c r="B527" s="6" t="n">
        <v>-4032.3</v>
      </c>
      <c r="C527" s="16" t="s">
        <v>503</v>
      </c>
      <c r="D527" s="16"/>
      <c r="E527" s="16"/>
      <c r="F527" s="6" t="s">
        <f>=A527-A526</f>
      </c>
      <c r="G527" s="6" t="s">
        <f>=B527+G526</f>
      </c>
      <c r="H527" s="6" t="s">
        <f>=F527*G526</f>
      </c>
    </row>
    <row collapsed="false" customFormat="false" customHeight="false" hidden="false" ht="12.1" outlineLevel="0" r="528">
      <c r="A528" s="13" t="n">
        <v>45461</v>
      </c>
      <c r="B528" s="6" t="n">
        <v>-20160.71</v>
      </c>
      <c r="C528" s="16" t="s">
        <v>504</v>
      </c>
      <c r="D528" s="16"/>
      <c r="E528" s="16"/>
      <c r="F528" s="6" t="s">
        <f>=A528-A527</f>
      </c>
      <c r="G528" s="6" t="s">
        <f>=B528+G527</f>
      </c>
      <c r="H528" s="6" t="s">
        <f>=F528*G527</f>
      </c>
    </row>
    <row collapsed="false" customFormat="false" customHeight="false" hidden="false" ht="12.1" outlineLevel="0" r="529">
      <c r="A529" s="13" t="n">
        <v>45461</v>
      </c>
      <c r="B529" s="6" t="n">
        <v>-550.33</v>
      </c>
      <c r="C529" s="16" t="s">
        <v>505</v>
      </c>
      <c r="D529" s="16"/>
      <c r="E529" s="16"/>
      <c r="F529" s="6" t="s">
        <f>=A529-A528</f>
      </c>
      <c r="G529" s="6" t="s">
        <f>=B529+G528</f>
      </c>
      <c r="H529" s="6" t="s">
        <f>=F529*G528</f>
      </c>
    </row>
    <row collapsed="false" customFormat="false" customHeight="false" hidden="false" ht="12.1" outlineLevel="0" r="530">
      <c r="A530" s="13" t="n">
        <v>45475</v>
      </c>
      <c r="B530" s="6" t="n">
        <v>-12772.9</v>
      </c>
      <c r="C530" s="16" t="s">
        <v>506</v>
      </c>
      <c r="D530" s="16"/>
      <c r="E530" s="16"/>
      <c r="F530" s="6" t="s">
        <f>=A530-A529</f>
      </c>
      <c r="G530" s="6" t="s">
        <f>=B530+G529</f>
      </c>
      <c r="H530" s="6" t="s">
        <f>=F530*G529</f>
      </c>
    </row>
    <row collapsed="false" customFormat="false" customHeight="false" hidden="false" ht="12.1" outlineLevel="0" r="531">
      <c r="A531" s="13" t="n">
        <v>45483</v>
      </c>
      <c r="B531" s="6" t="n">
        <v>-1540.93</v>
      </c>
      <c r="C531" s="16" t="s">
        <v>507</v>
      </c>
      <c r="D531" s="16"/>
      <c r="E531" s="16"/>
      <c r="F531" s="6" t="s">
        <f>=A531-A530</f>
      </c>
      <c r="G531" s="6" t="s">
        <f>=B531+G530</f>
      </c>
      <c r="H531" s="6" t="s">
        <f>=F531*G530</f>
      </c>
    </row>
    <row collapsed="false" customFormat="false" customHeight="false" hidden="false" ht="12.1" outlineLevel="0" r="532">
      <c r="A532" s="13" t="n">
        <v>45484</v>
      </c>
      <c r="B532" s="6" t="n">
        <v>-261</v>
      </c>
      <c r="C532" s="16" t="s">
        <v>508</v>
      </c>
      <c r="D532" s="16"/>
      <c r="E532" s="16"/>
      <c r="F532" s="6" t="s">
        <f>=A532-A531</f>
      </c>
      <c r="G532" s="6" t="s">
        <f>=B532+G531</f>
      </c>
      <c r="H532" s="6" t="s">
        <f>=F532*G531</f>
      </c>
    </row>
    <row collapsed="false" customFormat="false" customHeight="false" hidden="false" ht="12.1" outlineLevel="0" r="533">
      <c r="A533" s="13" t="n">
        <v>45484</v>
      </c>
      <c r="B533" s="6" t="n">
        <v>-5116</v>
      </c>
      <c r="C533" s="16" t="s">
        <v>509</v>
      </c>
      <c r="D533" s="16"/>
      <c r="E533" s="16"/>
      <c r="F533" s="6" t="s">
        <f>=A533-A532</f>
      </c>
      <c r="G533" s="6" t="s">
        <f>=B533+G532</f>
      </c>
      <c r="H533" s="6" t="s">
        <f>=F533*G532</f>
      </c>
    </row>
    <row collapsed="false" customFormat="false" customHeight="false" hidden="false" ht="12.1" outlineLevel="0" r="534">
      <c r="A534" s="13" t="n">
        <v>45484</v>
      </c>
      <c r="B534" s="6" t="n">
        <v>-20280</v>
      </c>
      <c r="C534" s="16" t="s">
        <v>510</v>
      </c>
      <c r="D534" s="16"/>
      <c r="E534" s="16"/>
      <c r="F534" s="6" t="s">
        <f>=A534-A533</f>
      </c>
      <c r="G534" s="6" t="s">
        <f>=B534+G533</f>
      </c>
      <c r="H534" s="6" t="s">
        <f>=F534*G533</f>
      </c>
    </row>
    <row collapsed="false" customFormat="false" customHeight="false" hidden="false" ht="12.1" outlineLevel="0" r="535">
      <c r="A535" s="13" t="n">
        <v>45488</v>
      </c>
      <c r="B535" s="6" t="n">
        <v>-10756.9</v>
      </c>
      <c r="C535" s="16" t="s">
        <v>480</v>
      </c>
      <c r="D535" s="16"/>
      <c r="E535" s="16"/>
      <c r="F535" s="6" t="s">
        <f>=A535-A534</f>
      </c>
      <c r="G535" s="6" t="s">
        <f>=B535+G534</f>
      </c>
      <c r="H535" s="6" t="s">
        <f>=F535*G534</f>
      </c>
    </row>
    <row collapsed="false" customFormat="false" customHeight="false" hidden="false" ht="12.1" outlineLevel="0" r="536">
      <c r="A536" s="13" t="n">
        <v>45490</v>
      </c>
      <c r="B536" s="6" t="n">
        <v>-1674</v>
      </c>
      <c r="C536" s="16" t="s">
        <v>511</v>
      </c>
      <c r="D536" s="16"/>
      <c r="E536" s="16"/>
      <c r="F536" s="6" t="s">
        <f>=A536-A535</f>
      </c>
      <c r="G536" s="6" t="s">
        <f>=B536+G535</f>
      </c>
      <c r="H536" s="6" t="s">
        <f>=F536*G535</f>
      </c>
    </row>
    <row collapsed="false" customFormat="false" customHeight="false" hidden="false" ht="12.1" outlineLevel="0" r="537">
      <c r="A537" s="13" t="n">
        <v>45491</v>
      </c>
      <c r="B537" s="6" t="n">
        <v>-27800</v>
      </c>
      <c r="C537" s="16" t="s">
        <v>512</v>
      </c>
      <c r="D537" s="16"/>
      <c r="E537" s="16"/>
      <c r="F537" s="6" t="s">
        <f>=A537-A536</f>
      </c>
      <c r="G537" s="6" t="s">
        <f>=B537+G536</f>
      </c>
      <c r="H537" s="6" t="s">
        <f>=F537*G536</f>
      </c>
    </row>
    <row collapsed="false" customFormat="false" customHeight="false" hidden="false" ht="12.1" outlineLevel="0" r="538">
      <c r="A538" s="13" t="n">
        <v>45499</v>
      </c>
      <c r="B538" s="6" t="n">
        <v>-839.58</v>
      </c>
      <c r="C538" s="16" t="s">
        <v>513</v>
      </c>
      <c r="D538" s="16"/>
      <c r="E538" s="16"/>
      <c r="F538" s="6" t="s">
        <f>=A538-A537</f>
      </c>
      <c r="G538" s="6" t="s">
        <f>=B538+G537</f>
      </c>
      <c r="H538" s="6" t="s">
        <f>=F538*G537</f>
      </c>
    </row>
    <row collapsed="false" customFormat="false" customHeight="false" hidden="false" ht="12.1" outlineLevel="0" r="539">
      <c r="A539" s="13" t="n">
        <v>45509</v>
      </c>
      <c r="B539" s="6" t="n">
        <v>-2637.92</v>
      </c>
      <c r="C539" s="16" t="s">
        <v>514</v>
      </c>
      <c r="D539" s="16"/>
      <c r="E539" s="16"/>
      <c r="F539" s="6" t="s">
        <f>=A539-A538</f>
      </c>
      <c r="G539" s="6" t="s">
        <f>=B539+G538</f>
      </c>
      <c r="H539" s="6" t="s">
        <f>=F539*G538</f>
      </c>
    </row>
    <row collapsed="false" customFormat="false" customHeight="false" hidden="false" ht="12.1" outlineLevel="0" r="540">
      <c r="A540" s="13" t="n">
        <v>45511</v>
      </c>
      <c r="B540" s="6" t="n">
        <v>-278.06</v>
      </c>
      <c r="C540" s="16" t="s">
        <v>515</v>
      </c>
      <c r="D540" s="16"/>
      <c r="E540" s="16"/>
      <c r="F540" s="6" t="s">
        <f>=A540-A539</f>
      </c>
      <c r="G540" s="6" t="s">
        <f>=B540+G539</f>
      </c>
      <c r="H540" s="6" t="s">
        <f>=F540*G539</f>
      </c>
    </row>
    <row collapsed="false" customFormat="false" customHeight="false" hidden="false" ht="12.1" outlineLevel="0" r="541">
      <c r="A541" s="13" t="n">
        <v>45513</v>
      </c>
      <c r="B541" s="6" t="n">
        <v>-1301.03</v>
      </c>
      <c r="C541" s="16" t="s">
        <v>516</v>
      </c>
      <c r="D541" s="16"/>
      <c r="E541" s="16"/>
      <c r="F541" s="6" t="s">
        <f>=A541-A540</f>
      </c>
      <c r="G541" s="6" t="s">
        <f>=B541+G540</f>
      </c>
      <c r="H541" s="6" t="s">
        <f>=F541*G540</f>
      </c>
    </row>
    <row collapsed="false" customFormat="false" customHeight="false" hidden="false" ht="12.1" outlineLevel="0" r="542">
      <c r="A542" s="13" t="n">
        <v>45534</v>
      </c>
      <c r="B542" s="6" t="n">
        <v>-2304.66</v>
      </c>
      <c r="C542" s="16" t="s">
        <v>517</v>
      </c>
      <c r="D542" s="16"/>
      <c r="E542" s="16"/>
      <c r="F542" s="6" t="s">
        <f>=A542-A541</f>
      </c>
      <c r="G542" s="6" t="s">
        <f>=B542+G541</f>
      </c>
      <c r="H542" s="6" t="s">
        <f>=F542*G541</f>
      </c>
    </row>
    <row collapsed="false" customFormat="false" customHeight="false" hidden="false" ht="12.1" outlineLevel="0" r="543">
      <c r="A543" s="13" t="n">
        <v>45534</v>
      </c>
      <c r="B543" s="6" t="n">
        <v>-1337.07</v>
      </c>
      <c r="C543" s="16" t="s">
        <v>518</v>
      </c>
      <c r="D543" s="16"/>
      <c r="E543" s="16"/>
      <c r="F543" s="6" t="s">
        <f>=A543-A542</f>
      </c>
      <c r="G543" s="6" t="s">
        <f>=B543+G542</f>
      </c>
      <c r="H543" s="6" t="s">
        <f>=F543*G542</f>
      </c>
    </row>
    <row collapsed="false" customFormat="false" customHeight="false" hidden="false" ht="12.1" outlineLevel="0" r="544">
      <c r="A544" s="13" t="n">
        <v>45538</v>
      </c>
      <c r="B544" s="6" t="n">
        <v>-270.9</v>
      </c>
      <c r="C544" s="16" t="s">
        <v>519</v>
      </c>
      <c r="D544" s="16"/>
      <c r="E544" s="16"/>
      <c r="F544" s="6" t="s">
        <f>=A544-A543</f>
      </c>
      <c r="G544" s="6" t="s">
        <f>=B544+G543</f>
      </c>
      <c r="H544" s="6" t="s">
        <f>=F544*G543</f>
      </c>
    </row>
    <row collapsed="false" customFormat="false" customHeight="false" hidden="false" ht="12.1" outlineLevel="0" r="545">
      <c r="A545" s="13" t="n">
        <v>45545</v>
      </c>
      <c r="B545" s="6" t="n">
        <v>-3269.26</v>
      </c>
      <c r="C545" s="16" t="s">
        <v>520</v>
      </c>
      <c r="D545" s="16"/>
      <c r="E545" s="16"/>
      <c r="F545" s="6" t="s">
        <f>=A545-A544</f>
      </c>
      <c r="G545" s="6" t="s">
        <f>=B545+G544</f>
      </c>
      <c r="H545" s="6" t="s">
        <f>=F545*G544</f>
      </c>
    </row>
    <row collapsed="false" customFormat="false" customHeight="false" hidden="false" ht="12.1" outlineLevel="0" r="546">
      <c r="A546" s="13" t="n">
        <v>45548</v>
      </c>
      <c r="B546" s="6" t="n">
        <v>-9511.84</v>
      </c>
      <c r="C546" s="16" t="s">
        <v>521</v>
      </c>
      <c r="D546" s="16"/>
      <c r="E546" s="16"/>
      <c r="F546" s="6" t="s">
        <f>=A546-A545</f>
      </c>
      <c r="G546" s="6" t="s">
        <f>=B546+G545</f>
      </c>
      <c r="H546" s="6" t="s">
        <f>=F546*G545</f>
      </c>
    </row>
    <row collapsed="false" customFormat="false" customHeight="false" hidden="false" ht="12.1" outlineLevel="0" r="547">
      <c r="A547" s="13" t="n">
        <v>45548</v>
      </c>
      <c r="B547" s="6" t="n">
        <v>-1113.36</v>
      </c>
      <c r="C547" s="16" t="s">
        <v>522</v>
      </c>
      <c r="D547" s="16"/>
      <c r="E547" s="16"/>
      <c r="F547" s="6" t="s">
        <f>=A547-A546</f>
      </c>
      <c r="G547" s="6" t="s">
        <f>=B547+G546</f>
      </c>
      <c r="H547" s="6" t="s">
        <f>=F547*G546</f>
      </c>
    </row>
    <row collapsed="false" customFormat="false" customHeight="false" hidden="false" ht="12.1" outlineLevel="0" r="548">
      <c r="A548" s="13" t="n">
        <v>45557</v>
      </c>
      <c r="B548" s="6" t="n">
        <v>-2036</v>
      </c>
      <c r="C548" s="16" t="s">
        <v>523</v>
      </c>
      <c r="D548" s="16"/>
      <c r="E548" s="16"/>
      <c r="F548" s="6" t="s">
        <f>=A548-A547</f>
      </c>
      <c r="G548" s="6" t="s">
        <f>=B548+G547</f>
      </c>
      <c r="H548" s="6" t="s">
        <f>=F548*G547</f>
      </c>
    </row>
    <row collapsed="false" customFormat="false" customHeight="false" hidden="false" ht="12.1" outlineLevel="0" r="549">
      <c r="A549" s="13" t="n">
        <v>45559</v>
      </c>
      <c r="B549" s="6" t="n">
        <v>-584.47</v>
      </c>
      <c r="C549" s="16" t="s">
        <v>524</v>
      </c>
      <c r="D549" s="16"/>
      <c r="E549" s="16"/>
      <c r="F549" s="6" t="s">
        <f>=A549-A548</f>
      </c>
      <c r="G549" s="6" t="s">
        <f>=B549+G548</f>
      </c>
      <c r="H549" s="6" t="s">
        <f>=F549*G548</f>
      </c>
    </row>
    <row collapsed="false" customFormat="false" customHeight="false" hidden="false" ht="12.1" outlineLevel="0" r="550">
      <c r="A550" s="13" t="n">
        <v>45575</v>
      </c>
      <c r="B550" s="6" t="n">
        <v>-1697.56</v>
      </c>
      <c r="C550" s="16" t="s">
        <v>525</v>
      </c>
      <c r="D550" s="16"/>
      <c r="E550" s="16"/>
      <c r="F550" s="6" t="s">
        <f>=A550-A549</f>
      </c>
      <c r="G550" s="6" t="s">
        <f>=B550+G549</f>
      </c>
      <c r="H550" s="6" t="s">
        <f>=F550*G549</f>
      </c>
    </row>
    <row collapsed="false" customFormat="false" customHeight="false" hidden="false" ht="12.1" outlineLevel="0" r="551">
      <c r="A551" s="13" t="n">
        <v>45582</v>
      </c>
      <c r="B551" s="6" t="n">
        <v>-4340</v>
      </c>
      <c r="C551" s="16" t="s">
        <v>526</v>
      </c>
      <c r="D551" s="16"/>
      <c r="E551" s="16"/>
      <c r="F551" s="6" t="s">
        <f>=A551-A550</f>
      </c>
      <c r="G551" s="6" t="s">
        <f>=B551+G550</f>
      </c>
      <c r="H551" s="6" t="s">
        <f>=F551*G550</f>
      </c>
    </row>
    <row collapsed="false" customFormat="false" customHeight="false" hidden="false" ht="12.1" outlineLevel="0" r="552">
      <c r="A552" s="13" t="n">
        <v>45584</v>
      </c>
      <c r="B552" s="6" t="n">
        <v>-4353.9</v>
      </c>
      <c r="C552" s="16" t="s">
        <v>527</v>
      </c>
      <c r="D552" s="16"/>
      <c r="E552" s="16"/>
      <c r="F552" s="6" t="s">
        <f>=A552-A551</f>
      </c>
      <c r="G552" s="6" t="s">
        <f>=B552+G551</f>
      </c>
      <c r="H552" s="6" t="s">
        <f>=F552*G551</f>
      </c>
    </row>
    <row collapsed="false" customFormat="false" customHeight="false" hidden="false" ht="12.1" outlineLevel="0" r="553">
      <c r="A553" s="13" t="n">
        <v>45604</v>
      </c>
      <c r="B553" s="6" t="n">
        <v>-964.05</v>
      </c>
      <c r="C553" s="16" t="s">
        <v>528</v>
      </c>
      <c r="D553" s="16"/>
      <c r="E553" s="16"/>
      <c r="F553" s="6" t="s">
        <f>=A553-A552</f>
      </c>
      <c r="G553" s="6" t="s">
        <f>=B553+G552</f>
      </c>
      <c r="H553" s="6" t="s">
        <f>=F553*G552</f>
      </c>
    </row>
    <row collapsed="false" customFormat="false" customHeight="false" hidden="false" ht="12.1" outlineLevel="0" r="554">
      <c r="A554" s="13" t="n">
        <v>45608</v>
      </c>
      <c r="B554" s="6" t="n">
        <v>-1472.26</v>
      </c>
      <c r="C554" s="16" t="s">
        <v>529</v>
      </c>
      <c r="D554" s="16"/>
      <c r="E554" s="16"/>
      <c r="F554" s="6" t="s">
        <f>=A554-A553</f>
      </c>
      <c r="G554" s="6" t="s">
        <f>=B554+G553</f>
      </c>
      <c r="H554" s="6" t="s">
        <f>=F554*G553</f>
      </c>
    </row>
    <row collapsed="false" customFormat="false" customHeight="false" hidden="false" ht="12.1" outlineLevel="0" r="555">
      <c r="A555" s="13" t="n">
        <v>45611</v>
      </c>
      <c r="B555" s="6" t="n">
        <v>-1447.64</v>
      </c>
      <c r="C555" s="16" t="s">
        <v>530</v>
      </c>
      <c r="D555" s="16"/>
      <c r="E555" s="16"/>
      <c r="F555" s="6" t="s">
        <f>=A555-A554</f>
      </c>
      <c r="G555" s="6" t="s">
        <f>=B555+G554</f>
      </c>
      <c r="H555" s="6" t="s">
        <f>=F555*G554</f>
      </c>
    </row>
    <row collapsed="false" customFormat="false" customHeight="false" hidden="false" ht="12.1" outlineLevel="0" r="556">
      <c r="A556" s="13" t="n">
        <v>45621</v>
      </c>
      <c r="B556" s="6" t="n">
        <v>-805</v>
      </c>
      <c r="C556" s="16" t="s">
        <v>531</v>
      </c>
      <c r="D556" s="16"/>
      <c r="E556" s="16"/>
      <c r="F556" s="6" t="s">
        <f>=A556-A555</f>
      </c>
      <c r="G556" s="6" t="s">
        <f>=B556+G555</f>
      </c>
      <c r="H556" s="6" t="s">
        <f>=F556*G555</f>
      </c>
    </row>
    <row collapsed="false" customFormat="false" customHeight="false" hidden="false" ht="12.1" outlineLevel="0" r="557">
      <c r="A557" s="13" t="n">
        <v>45625</v>
      </c>
      <c r="B557" s="6" t="n">
        <v>-1339.05</v>
      </c>
      <c r="C557" s="16" t="s">
        <v>532</v>
      </c>
      <c r="D557" s="16"/>
      <c r="E557" s="16"/>
      <c r="F557" s="6" t="s">
        <f>=A557-A556</f>
      </c>
      <c r="G557" s="6" t="s">
        <f>=B557+G556</f>
      </c>
      <c r="H557" s="6" t="s">
        <f>=F557*G556</f>
      </c>
    </row>
    <row collapsed="false" customFormat="false" customHeight="false" hidden="false" ht="12.1" outlineLevel="0" r="558">
      <c r="A558" s="13" t="n">
        <v>45625</v>
      </c>
      <c r="B558" s="6" t="n">
        <v>-2761.37</v>
      </c>
      <c r="C558" s="16" t="s">
        <v>533</v>
      </c>
      <c r="D558" s="16"/>
      <c r="E558" s="16"/>
      <c r="F558" s="6" t="s">
        <f>=A558-A557</f>
      </c>
      <c r="G558" s="6" t="s">
        <f>=B558+G557</f>
      </c>
      <c r="H558" s="6" t="s">
        <f>=F558*G557</f>
      </c>
    </row>
    <row collapsed="false" customFormat="false" customHeight="false" hidden="false" ht="12.1" outlineLevel="0" r="559">
      <c r="A559" s="13" t="n">
        <v>45628</v>
      </c>
      <c r="B559" s="6" t="n">
        <v>-343.69</v>
      </c>
      <c r="C559" s="16" t="s">
        <v>534</v>
      </c>
      <c r="D559" s="16"/>
      <c r="E559" s="16"/>
      <c r="F559" s="6" t="s">
        <f>=A559-A558</f>
      </c>
      <c r="G559" s="6" t="s">
        <f>=B559+G558</f>
      </c>
      <c r="H559" s="6" t="s">
        <f>=F559*G558</f>
      </c>
    </row>
    <row collapsed="false" customFormat="false" customHeight="false" hidden="false" ht="12.1" outlineLevel="0" r="560">
      <c r="A560" s="13" t="n">
        <v>45639</v>
      </c>
      <c r="B560" s="6" t="n">
        <v>-1132.75</v>
      </c>
      <c r="C560" s="16" t="s">
        <v>535</v>
      </c>
      <c r="D560" s="16"/>
      <c r="E560" s="16"/>
      <c r="F560" s="6" t="s">
        <f>=A560-A559</f>
      </c>
      <c r="G560" s="6" t="s">
        <f>=B560+G559</f>
      </c>
      <c r="H560" s="6" t="s">
        <f>=F560*G559</f>
      </c>
    </row>
    <row collapsed="false" customFormat="false" customHeight="false" hidden="false" ht="12.1" outlineLevel="0" r="561">
      <c r="A561" s="13" t="n">
        <v>45639</v>
      </c>
      <c r="B561" s="6" t="n">
        <v>-2076.51</v>
      </c>
      <c r="C561" s="16" t="s">
        <v>536</v>
      </c>
      <c r="D561" s="16"/>
      <c r="E561" s="16"/>
      <c r="F561" s="6" t="s">
        <f>=A561-A560</f>
      </c>
      <c r="G561" s="6" t="s">
        <f>=B561+G560</f>
      </c>
      <c r="H561" s="6" t="s">
        <f>=F561*G560</f>
      </c>
    </row>
    <row collapsed="false" customFormat="false" customHeight="false" hidden="false" ht="12.1" outlineLevel="0" r="562">
      <c r="A562" s="13" t="n">
        <v>45643</v>
      </c>
      <c r="B562" s="6" t="n">
        <v>-18334</v>
      </c>
      <c r="C562" s="16" t="s">
        <v>537</v>
      </c>
      <c r="D562" s="16"/>
      <c r="E562" s="16"/>
      <c r="F562" s="6" t="s">
        <f>=A562-A561</f>
      </c>
      <c r="G562" s="6" t="s">
        <f>=B562+G561</f>
      </c>
      <c r="H562" s="6" t="s">
        <f>=F562*G561</f>
      </c>
    </row>
    <row collapsed="false" customFormat="false" customHeight="false" hidden="false" ht="12.1" outlineLevel="0" r="563">
      <c r="A563" s="13" t="n">
        <v>45643</v>
      </c>
      <c r="B563" s="6" t="n">
        <v>-5164.26</v>
      </c>
      <c r="C563" s="16" t="s">
        <v>538</v>
      </c>
      <c r="D563" s="16"/>
      <c r="E563" s="16"/>
      <c r="F563" s="6" t="s">
        <f>=A563-A562</f>
      </c>
      <c r="G563" s="6" t="s">
        <f>=B563+G562</f>
      </c>
      <c r="H563" s="6" t="s">
        <f>=F563*G562</f>
      </c>
    </row>
    <row collapsed="false" customFormat="false" customHeight="false" hidden="false" ht="12.1" outlineLevel="0" r="564">
      <c r="A564" s="13" t="n">
        <v>45648</v>
      </c>
      <c r="B564" s="6" t="n">
        <v>-2192</v>
      </c>
      <c r="C564" s="16" t="s">
        <v>539</v>
      </c>
      <c r="D564" s="16"/>
      <c r="E564" s="16"/>
      <c r="F564" s="6" t="s">
        <f>=A564-A563</f>
      </c>
      <c r="G564" s="6" t="s">
        <f>=B564+G563</f>
      </c>
      <c r="H564" s="6" t="s">
        <f>=F564*G563</f>
      </c>
    </row>
    <row collapsed="false" customFormat="false" customHeight="false" hidden="false" ht="12.1" outlineLevel="0" r="565">
      <c r="A565" s="13" t="n">
        <v>45667</v>
      </c>
      <c r="B565" s="6" t="n">
        <v>-1791.12</v>
      </c>
      <c r="C565" s="16" t="s">
        <v>540</v>
      </c>
      <c r="D565" s="16"/>
      <c r="E565" s="16"/>
      <c r="F565" s="6" t="s">
        <f>=A565-A564</f>
      </c>
      <c r="G565" s="6" t="s">
        <f>=B565+G564</f>
      </c>
      <c r="H565" s="6" t="s">
        <f>=F565*G564</f>
      </c>
    </row>
    <row collapsed="false" customFormat="false" customHeight="false" hidden="false" ht="12.1" outlineLevel="0" r="566">
      <c r="A566" s="13" t="n">
        <v>45681</v>
      </c>
      <c r="B566" s="6" t="n">
        <v>-996.92</v>
      </c>
      <c r="C566" s="16" t="s">
        <v>541</v>
      </c>
      <c r="D566" s="16"/>
      <c r="E566" s="16"/>
      <c r="F566" s="6" t="s">
        <f>=A566-A565</f>
      </c>
      <c r="G566" s="6" t="s">
        <f>=B566+G565</f>
      </c>
      <c r="H566" s="6" t="s">
        <f>=F566*G565</f>
      </c>
    </row>
    <row collapsed="false" customFormat="false" customHeight="false" hidden="false" ht="12.1" outlineLevel="0" r="567">
      <c r="A567" s="13" t="n">
        <v>45698</v>
      </c>
      <c r="B567" s="6" t="n">
        <v>-1462.06</v>
      </c>
      <c r="C567" s="16" t="s">
        <v>542</v>
      </c>
      <c r="D567" s="16"/>
      <c r="E567" s="16"/>
      <c r="F567" s="6" t="s">
        <f>=A567-A566</f>
      </c>
      <c r="G567" s="6" t="s">
        <f>=B567+G566</f>
      </c>
      <c r="H567" s="6" t="s">
        <f>=F567*G566</f>
      </c>
    </row>
    <row collapsed="false" customFormat="false" customHeight="false" hidden="false" ht="12.1" outlineLevel="0" r="568">
      <c r="A568" s="13" t="n">
        <v>45719</v>
      </c>
      <c r="B568" s="6" t="n">
        <v>-281.54</v>
      </c>
      <c r="C568" s="16" t="s">
        <v>543</v>
      </c>
      <c r="D568" s="16"/>
      <c r="E568" s="16"/>
      <c r="F568" s="6" t="s">
        <f>=A568-A567</f>
      </c>
      <c r="G568" s="6" t="s">
        <f>=B568+G567</f>
      </c>
      <c r="H568" s="6" t="s">
        <f>=F568*G567</f>
      </c>
    </row>
    <row collapsed="false" customFormat="false" customHeight="false" hidden="false" ht="12.1" outlineLevel="0" r="569">
      <c r="A569" s="13" t="n">
        <v>45723</v>
      </c>
      <c r="B569" s="6" t="n">
        <v>-2257.22</v>
      </c>
      <c r="C569" s="16" t="s">
        <v>544</v>
      </c>
      <c r="D569" s="16"/>
      <c r="E569" s="16"/>
      <c r="F569" s="6" t="s">
        <f>=A569-A568</f>
      </c>
      <c r="G569" s="6" t="s">
        <f>=B569+G568</f>
      </c>
      <c r="H569" s="6" t="s">
        <f>=F569*G568</f>
      </c>
    </row>
    <row collapsed="false" customFormat="false" customHeight="false" hidden="false" ht="12.1" outlineLevel="0" r="570">
      <c r="A570" s="13" t="n">
        <v>45730</v>
      </c>
      <c r="B570" s="6" t="n">
        <v>-1710.64</v>
      </c>
      <c r="C570" s="16" t="s">
        <v>545</v>
      </c>
      <c r="D570" s="16"/>
      <c r="E570" s="16"/>
      <c r="F570" s="6" t="s">
        <f>=A570-A569</f>
      </c>
      <c r="G570" s="6" t="s">
        <f>=B570+G569</f>
      </c>
      <c r="H570" s="6" t="s">
        <f>=F570*G569</f>
      </c>
    </row>
    <row collapsed="false" customFormat="false" customHeight="false" hidden="false" ht="12.1" outlineLevel="0" r="571">
      <c r="A571" s="13" t="n">
        <v>45730</v>
      </c>
      <c r="B571" s="6" t="n">
        <v>-1113.05</v>
      </c>
      <c r="C571" s="16" t="s">
        <v>546</v>
      </c>
      <c r="D571" s="16"/>
      <c r="E571" s="16"/>
      <c r="F571" s="6" t="s">
        <f>=A571-A570</f>
      </c>
      <c r="G571" s="6" t="s">
        <f>=B571+G570</f>
      </c>
      <c r="H571" s="6" t="s">
        <f>=F571*G570</f>
      </c>
    </row>
    <row collapsed="false" customFormat="false" customHeight="false" hidden="false" ht="12.1" outlineLevel="0" r="572">
      <c r="A572" s="13" t="n">
        <v>45741</v>
      </c>
      <c r="B572" s="6" t="n">
        <v>-501.56</v>
      </c>
      <c r="C572" s="16" t="s">
        <v>547</v>
      </c>
      <c r="D572" s="16"/>
      <c r="E572" s="16"/>
      <c r="F572" s="6" t="s">
        <f>=A572-A571</f>
      </c>
      <c r="G572" s="6" t="s">
        <f>=B572+G571</f>
      </c>
      <c r="H572" s="6" t="s">
        <f>=F572*G571</f>
      </c>
    </row>
    <row collapsed="false" customFormat="false" customHeight="false" hidden="false" ht="12.1" outlineLevel="0" r="573">
      <c r="A573" s="13" t="n">
        <v>45757</v>
      </c>
      <c r="B573" s="6" t="n">
        <v>-1507.48</v>
      </c>
      <c r="C573" s="16" t="s">
        <v>548</v>
      </c>
      <c r="D573" s="16"/>
      <c r="E573" s="16"/>
      <c r="F573" s="6" t="s">
        <f>=A573-A572</f>
      </c>
      <c r="G573" s="6" t="s">
        <f>=B573+G572</f>
      </c>
      <c r="H573" s="6" t="s">
        <f>=F573*G572</f>
      </c>
    </row>
    <row collapsed="false" customFormat="false" customHeight="false" hidden="false" ht="12.1" outlineLevel="0" r="574">
      <c r="A574" s="13" t="n">
        <v>45772</v>
      </c>
      <c r="B574" s="6" t="n">
        <v>-635</v>
      </c>
      <c r="C574" s="16" t="s">
        <v>549</v>
      </c>
      <c r="D574" s="16"/>
      <c r="E574" s="16"/>
      <c r="F574" s="6" t="s">
        <f>=A574-A573</f>
      </c>
      <c r="G574" s="6" t="s">
        <f>=B574+G573</f>
      </c>
      <c r="H574" s="6" t="s">
        <f>=F574*G573</f>
      </c>
    </row>
    <row collapsed="false" customFormat="false" customHeight="false" hidden="false" ht="12.1" outlineLevel="0" r="575">
      <c r="A575" s="13" t="n">
        <v>45786</v>
      </c>
      <c r="B575" s="6" t="n">
        <v>-813.46</v>
      </c>
      <c r="C575" s="16" t="s">
        <v>550</v>
      </c>
      <c r="D575" s="16"/>
      <c r="E575" s="16"/>
      <c r="F575" s="6" t="s">
        <f>=A575-A574</f>
      </c>
      <c r="G575" s="6" t="s">
        <f>=B575+G574</f>
      </c>
      <c r="H575" s="6" t="s">
        <f>=F575*G574</f>
      </c>
    </row>
    <row collapsed="false" customFormat="false" customHeight="false" hidden="false" ht="12.1" outlineLevel="0" r="576">
      <c r="A576" s="13" t="n">
        <v>45786</v>
      </c>
      <c r="B576" s="6" t="n">
        <v>-1222.62</v>
      </c>
      <c r="C576" s="16" t="s">
        <v>551</v>
      </c>
      <c r="D576" s="16"/>
      <c r="E576" s="16"/>
      <c r="F576" s="6" t="s">
        <f>=A576-A575</f>
      </c>
      <c r="G576" s="6" t="s">
        <f>=B576+G575</f>
      </c>
      <c r="H576" s="6" t="s">
        <f>=F576*G575</f>
      </c>
    </row>
    <row collapsed="false" customFormat="false" customHeight="false" hidden="false" ht="12.1" outlineLevel="0" r="577">
      <c r="A577" s="13" t="n">
        <v>45793</v>
      </c>
      <c r="B577" s="6" t="n">
        <v>-278</v>
      </c>
      <c r="C577" s="16" t="s">
        <v>552</v>
      </c>
      <c r="D577" s="16"/>
      <c r="E577" s="16"/>
      <c r="F577" s="6" t="s">
        <f>=A577-A576</f>
      </c>
      <c r="G577" s="6" t="s">
        <f>=B577+G576</f>
      </c>
      <c r="H577" s="6" t="s">
        <f>=F577*G576</f>
      </c>
    </row>
    <row collapsed="false" customFormat="false" customHeight="false" hidden="false" ht="12.1" outlineLevel="0" r="578">
      <c r="A578" s="13" t="n">
        <v>45807</v>
      </c>
      <c r="B578" s="6" t="n">
        <v>-1978.12</v>
      </c>
      <c r="C578" s="16" t="s">
        <v>553</v>
      </c>
      <c r="D578" s="16"/>
      <c r="E578" s="16"/>
      <c r="F578" s="6" t="s">
        <f>=A578-A577</f>
      </c>
      <c r="G578" s="6" t="s">
        <f>=B578+G577</f>
      </c>
      <c r="H578" s="6" t="s">
        <f>=F578*G577</f>
      </c>
    </row>
    <row collapsed="false" customFormat="false" customHeight="false" hidden="false" ht="12.1" outlineLevel="0" r="579">
      <c r="A579" s="13" t="n">
        <v>45810</v>
      </c>
      <c r="B579" s="6" t="n">
        <v>-250.79</v>
      </c>
      <c r="C579" s="16" t="s">
        <v>554</v>
      </c>
      <c r="D579" s="16"/>
      <c r="E579" s="16"/>
      <c r="F579" s="6" t="s">
        <f>=A579-A578</f>
      </c>
      <c r="G579" s="6" t="s">
        <f>=B579+G578</f>
      </c>
      <c r="H579" s="6" t="s">
        <f>=F579*G578</f>
      </c>
    </row>
    <row collapsed="false" customFormat="false" customHeight="false" hidden="false" ht="12.1" outlineLevel="0" r="580">
      <c r="A580" s="13" t="n">
        <v>45811</v>
      </c>
      <c r="B580" s="6" t="n">
        <v>-19297</v>
      </c>
      <c r="C580" s="16" t="s">
        <v>555</v>
      </c>
      <c r="D580" s="16"/>
      <c r="E580" s="16"/>
      <c r="F580" s="6" t="s">
        <f>=A580-A579</f>
      </c>
      <c r="G580" s="6" t="s">
        <f>=B580+G579</f>
      </c>
      <c r="H580" s="6" t="s">
        <f>=F580*G579</f>
      </c>
    </row>
    <row collapsed="false" customFormat="false" customHeight="false" hidden="false" ht="12.1" outlineLevel="0" r="581">
      <c r="A581" s="13" t="n">
        <v>45817</v>
      </c>
      <c r="B581" s="6" t="n">
        <v>-1514</v>
      </c>
      <c r="C581" s="16" t="s">
        <v>556</v>
      </c>
      <c r="D581" s="16"/>
      <c r="E581" s="16"/>
      <c r="F581" s="6" t="s">
        <f>=A581-A580</f>
      </c>
      <c r="G581" s="6" t="s">
        <f>=B581+G580</f>
      </c>
      <c r="H581" s="6" t="s">
        <f>=F581*G580</f>
      </c>
    </row>
    <row collapsed="false" customFormat="false" customHeight="false" hidden="false" ht="12.1" outlineLevel="0" r="582">
      <c r="A582" s="13" t="n">
        <v>45821</v>
      </c>
      <c r="B582" s="6" t="n">
        <v>-1015.19</v>
      </c>
      <c r="C582" s="16" t="s">
        <v>557</v>
      </c>
      <c r="D582" s="16"/>
      <c r="E582" s="16"/>
      <c r="F582" s="6" t="s">
        <f>=A582-A581</f>
      </c>
      <c r="G582" s="6" t="s">
        <f>=B582+G581</f>
      </c>
      <c r="H582" s="6" t="s">
        <f>=F582*G581</f>
      </c>
    </row>
    <row collapsed="false" customFormat="false" customHeight="false" hidden="false" ht="12.1" outlineLevel="0" r="583">
      <c r="A583" s="13" t="n">
        <v>45824</v>
      </c>
      <c r="B583" s="6" t="n">
        <v>-1649.89</v>
      </c>
      <c r="C583" s="16" t="s">
        <v>558</v>
      </c>
      <c r="D583" s="16"/>
      <c r="E583" s="16"/>
      <c r="F583" s="6" t="s">
        <f>=A583-A582</f>
      </c>
      <c r="G583" s="6" t="s">
        <f>=B583+G582</f>
      </c>
      <c r="H583" s="6" t="s">
        <f>=F583*G582</f>
      </c>
    </row>
    <row collapsed="false" customFormat="false" customHeight="false" hidden="false" ht="12.1" outlineLevel="0" r="584">
      <c r="A584" s="13" t="n">
        <v>45841</v>
      </c>
      <c r="B584" s="6" t="n">
        <v>-14901.52</v>
      </c>
      <c r="C584" s="16" t="s">
        <v>559</v>
      </c>
      <c r="D584" s="16"/>
      <c r="E584" s="16"/>
      <c r="F584" s="6" t="s">
        <f>=A584-A583</f>
      </c>
      <c r="G584" s="6" t="s">
        <f>=B584+G583</f>
      </c>
      <c r="H584" s="6" t="s">
        <f>=F584*G583</f>
      </c>
    </row>
    <row collapsed="false" customFormat="false" customHeight="false" hidden="false" ht="12.1" outlineLevel="0" r="585">
      <c r="A585" s="13" t="n">
        <v>45848</v>
      </c>
      <c r="B585" s="6" t="n">
        <v>-1368.8</v>
      </c>
      <c r="C585" s="16" t="s">
        <v>560</v>
      </c>
      <c r="D585" s="16"/>
      <c r="E585" s="16"/>
      <c r="F585" s="6" t="s">
        <f>=A585-A584</f>
      </c>
      <c r="G585" s="6" t="s">
        <f>=B585+G584</f>
      </c>
      <c r="H585" s="6" t="s">
        <f>=F585*G584</f>
      </c>
    </row>
    <row collapsed="false" customFormat="false" customHeight="false" hidden="false" ht="12.1" outlineLevel="0" r="586">
      <c r="A586" s="13" t="n">
        <v>45849</v>
      </c>
      <c r="B586" s="6" t="n">
        <v>-49983.68</v>
      </c>
      <c r="C586" s="16" t="s">
        <v>561</v>
      </c>
      <c r="D586" s="16"/>
      <c r="E586" s="16"/>
      <c r="F586" s="6" t="s">
        <f>=A586-A585</f>
      </c>
      <c r="G586" s="6" t="s">
        <f>=B586+G585</f>
      </c>
      <c r="H586" s="6" t="s">
        <f>=F586*G585</f>
      </c>
    </row>
    <row collapsed="false" customFormat="false" customHeight="false" hidden="false" ht="12.1" outlineLevel="0" r="587">
      <c r="A587" s="13" t="n">
        <v>45855</v>
      </c>
      <c r="B587" s="6" t="n">
        <v>-19227</v>
      </c>
      <c r="C587" s="16" t="s">
        <v>562</v>
      </c>
      <c r="D587" s="16"/>
      <c r="E587" s="16"/>
      <c r="F587" s="6" t="s">
        <f>=A587-A586</f>
      </c>
      <c r="G587" s="6" t="s">
        <f>=B587+G586</f>
      </c>
      <c r="H587" s="6" t="s">
        <f>=F587*G586</f>
      </c>
    </row>
    <row collapsed="false" customFormat="false" customHeight="false" hidden="false" ht="12.1" outlineLevel="0" r="588">
      <c r="A588" s="13" t="n">
        <v>45855</v>
      </c>
      <c r="B588" s="6" t="n">
        <v>-287</v>
      </c>
      <c r="C588" s="16" t="s">
        <v>563</v>
      </c>
      <c r="D588" s="16"/>
      <c r="E588" s="16"/>
      <c r="F588" s="6" t="s">
        <f>=A588-A587</f>
      </c>
      <c r="G588" s="6" t="s">
        <f>=B588+G587</f>
      </c>
      <c r="H588" s="6" t="s">
        <f>=F588*G587</f>
      </c>
    </row>
    <row collapsed="false" customFormat="false" customHeight="false" hidden="false" ht="12.1" outlineLevel="0" r="589">
      <c r="A589" s="13" t="n">
        <v>45856</v>
      </c>
      <c r="B589" s="6" t="n">
        <v>-21218</v>
      </c>
      <c r="C589" s="16" t="s">
        <v>564</v>
      </c>
      <c r="D589" s="16"/>
      <c r="E589" s="16"/>
      <c r="F589" s="6" t="s">
        <f>=A589-A588</f>
      </c>
      <c r="G589" s="6" t="s">
        <f>=B589+G588</f>
      </c>
      <c r="H589" s="6" t="s">
        <f>=F589*G588</f>
      </c>
    </row>
    <row collapsed="false" customFormat="false" customHeight="false" hidden="false" ht="12.1" outlineLevel="0" r="590">
      <c r="A590" s="13" t="n">
        <v>45863</v>
      </c>
      <c r="B590" s="6" t="n">
        <v>-793.35</v>
      </c>
      <c r="C590" s="16" t="s">
        <v>565</v>
      </c>
      <c r="D590" s="16"/>
      <c r="E590" s="16"/>
      <c r="F590" s="6" t="s">
        <f>=A590-A589</f>
      </c>
      <c r="G590" s="6" t="s">
        <f>=B590+G589</f>
      </c>
      <c r="H590" s="6" t="s">
        <f>=F590*G589</f>
      </c>
    </row>
    <row collapsed="false" customFormat="false" customHeight="false" hidden="false" ht="12.1" outlineLevel="0" r="591">
      <c r="A591" s="13" t="n">
        <v>45877</v>
      </c>
      <c r="B591" s="6" t="n">
        <v>-1200.3</v>
      </c>
      <c r="C591" s="16" t="s">
        <v>566</v>
      </c>
      <c r="D591" s="16"/>
      <c r="E591" s="16"/>
      <c r="F591" s="6" t="s">
        <f>=A591-A590</f>
      </c>
      <c r="G591" s="6" t="s">
        <f>=B591+G590</f>
      </c>
      <c r="H591" s="6" t="s">
        <f>=F591*G590</f>
      </c>
    </row>
    <row collapsed="false" customFormat="false" customHeight="false" hidden="false" ht="12.1" outlineLevel="0" r="592">
      <c r="A592" s="13" t="n">
        <v>45882</v>
      </c>
      <c r="B592" s="6" t="n">
        <v>-2272.82</v>
      </c>
      <c r="C592" s="16" t="s">
        <v>567</v>
      </c>
      <c r="D592" s="16"/>
      <c r="E592" s="16"/>
      <c r="F592" s="6" t="s">
        <f>=A592-A591</f>
      </c>
      <c r="G592" s="6" t="s">
        <f>=B592+G591</f>
      </c>
      <c r="H592" s="6" t="s">
        <f>=F592*G591</f>
      </c>
    </row>
    <row collapsed="false" customFormat="false" customHeight="false" hidden="false" ht="12.1" outlineLevel="0" r="593">
      <c r="A593" s="13" t="n">
        <v>45898</v>
      </c>
      <c r="B593" s="6" t="n">
        <v>-2023.35</v>
      </c>
      <c r="C593" s="16" t="s">
        <v>568</v>
      </c>
      <c r="D593" s="16"/>
      <c r="E593" s="16"/>
      <c r="F593" s="6" t="s">
        <f>=A593-A592</f>
      </c>
      <c r="G593" s="6" t="s">
        <f>=B593+G592</f>
      </c>
      <c r="H593" s="6" t="s">
        <f>=F593*G592</f>
      </c>
    </row>
    <row collapsed="false" customFormat="false" customHeight="false" hidden="false" ht="12.1" outlineLevel="0" r="594">
      <c r="A594" s="13" t="n">
        <v>45902</v>
      </c>
      <c r="B594" s="6" t="n">
        <v>-256.56</v>
      </c>
      <c r="C594" s="16" t="s">
        <v>569</v>
      </c>
      <c r="D594" s="16"/>
      <c r="E594" s="16"/>
      <c r="F594" s="6" t="s">
        <f>=A594-A593</f>
      </c>
      <c r="G594" s="6" t="s">
        <f>=B594+G593</f>
      </c>
      <c r="H594" s="6" t="s">
        <f>=F594*G593</f>
      </c>
    </row>
    <row collapsed="false" customFormat="false" customHeight="false" hidden="false" ht="12.1" outlineLevel="0" r="595">
      <c r="A595" s="13" t="n">
        <v>45915</v>
      </c>
      <c r="B595" s="6" t="n">
        <v>-1723.88</v>
      </c>
      <c r="C595" s="16" t="s">
        <v>570</v>
      </c>
      <c r="D595" s="16"/>
      <c r="E595" s="16"/>
      <c r="F595" s="6" t="s">
        <f>=A595-A594</f>
      </c>
      <c r="G595" s="6" t="s">
        <f>=B595+G594</f>
      </c>
      <c r="H595" s="6" t="s">
        <f>=F595*G594</f>
      </c>
    </row>
    <row collapsed="false" customFormat="false" customHeight="false" hidden="false" ht="12.1" outlineLevel="0" r="596">
      <c r="A596" s="13" t="n">
        <v>45915</v>
      </c>
      <c r="B596" s="6" t="n">
        <v>-1084.28</v>
      </c>
      <c r="C596" s="16" t="s">
        <v>571</v>
      </c>
      <c r="D596" s="16"/>
      <c r="E596" s="16"/>
      <c r="F596" s="6" t="s">
        <f>=A596-A595</f>
      </c>
      <c r="G596" s="6" t="s">
        <f>=B596+G595</f>
      </c>
      <c r="H596" s="6" t="s">
        <f>=F596*G595</f>
      </c>
    </row>
    <row collapsed="false" customFormat="false" customHeight="false" hidden="false" ht="12.1" outlineLevel="0" r="597">
      <c r="A597" s="13" t="n">
        <v>45931</v>
      </c>
      <c r="B597" s="6" t="n">
        <v>-4750</v>
      </c>
      <c r="C597" s="16" t="s">
        <v>572</v>
      </c>
      <c r="D597" s="16"/>
      <c r="E597" s="16"/>
      <c r="F597" s="6" t="s">
        <f>=A597-A596</f>
      </c>
      <c r="G597" s="6" t="s">
        <f>=B597+G596</f>
      </c>
      <c r="H597" s="6" t="s">
        <f>=F597*G596</f>
      </c>
    </row>
    <row collapsed="false" customFormat="false" customHeight="false" hidden="false" ht="12.1" outlineLevel="0" r="598">
      <c r="A598" s="13" t="n">
        <v>45936</v>
      </c>
      <c r="B598" s="6" t="n">
        <v>-304</v>
      </c>
      <c r="C598" s="16" t="s">
        <v>573</v>
      </c>
      <c r="D598" s="16"/>
      <c r="E598" s="16"/>
      <c r="F598" s="6" t="s">
        <f>=A598-A597</f>
      </c>
      <c r="G598" s="6" t="s">
        <f>=B598+G597</f>
      </c>
      <c r="H598" s="6" t="s">
        <f>=F598*G597</f>
      </c>
    </row>
    <row collapsed="false" customFormat="false" customHeight="false" hidden="false" ht="12.1" outlineLevel="0" r="599">
      <c r="A599" s="13" t="n">
        <v>45940</v>
      </c>
      <c r="B599" s="6" t="n">
        <v>-1425.49</v>
      </c>
      <c r="C599" s="16" t="s">
        <v>574</v>
      </c>
      <c r="D599" s="16"/>
      <c r="E599" s="16"/>
      <c r="F599" s="6" t="s">
        <f>=A599-A598</f>
      </c>
      <c r="G599" s="6" t="s">
        <f>=B599+G598</f>
      </c>
      <c r="H599" s="6" t="s">
        <f>=F599*G598</f>
      </c>
    </row>
    <row collapsed="false" customFormat="false" customHeight="false" hidden="false" ht="12.1" outlineLevel="0" r="600">
      <c r="A600" s="13" t="n">
        <v>45943</v>
      </c>
      <c r="B600" s="6" t="n">
        <v>-616.5</v>
      </c>
      <c r="C600" s="16" t="s">
        <v>575</v>
      </c>
      <c r="D600" s="16"/>
      <c r="E600" s="16"/>
      <c r="F600" s="6" t="s">
        <f>=A600-A599</f>
      </c>
      <c r="G600" s="6" t="s">
        <f>=B600+G599</f>
      </c>
      <c r="H600" s="6" t="s">
        <f>=F600*G599</f>
      </c>
    </row>
    <row collapsed="false" customFormat="false" customHeight="false" hidden="false" ht="12.1" outlineLevel="0" r="601">
      <c r="A601" s="13" t="n">
        <v>45968</v>
      </c>
      <c r="B601" s="6" t="n">
        <v>-818.65</v>
      </c>
      <c r="C601" s="16" t="s">
        <v>576</v>
      </c>
      <c r="D601" s="16"/>
      <c r="E601" s="16"/>
      <c r="F601" s="6" t="s">
        <f>=A601-A600</f>
      </c>
      <c r="G601" s="6" t="s">
        <f>=B601+G600</f>
      </c>
      <c r="H601" s="6" t="s">
        <f>=F601*G600</f>
      </c>
    </row>
    <row collapsed="false" customFormat="false" customHeight="false" hidden="false" ht="12.1" outlineLevel="0" r="602">
      <c r="A602" s="13" t="n">
        <v>45971</v>
      </c>
      <c r="B602" s="6" t="n">
        <v>-1228.13</v>
      </c>
      <c r="C602" s="16" t="s">
        <v>577</v>
      </c>
      <c r="D602" s="16"/>
      <c r="E602" s="16"/>
      <c r="F602" s="6" t="s">
        <f>=A602-A601</f>
      </c>
      <c r="G602" s="6" t="s">
        <f>=B602+G601</f>
      </c>
      <c r="H602" s="6" t="s">
        <f>=F602*G601</f>
      </c>
    </row>
    <row collapsed="false" customFormat="false" customHeight="false" hidden="false" ht="12.1" outlineLevel="0" r="603">
      <c r="A603" s="13" t="n">
        <v>45989</v>
      </c>
      <c r="B603" s="6" t="n">
        <v>-1971.91</v>
      </c>
      <c r="C603" s="16" t="s">
        <v>578</v>
      </c>
      <c r="D603" s="16"/>
      <c r="E603" s="16"/>
      <c r="F603" s="6" t="s">
        <f>=A603-A602</f>
      </c>
      <c r="G603" s="6" t="s">
        <f>=B603+G602</f>
      </c>
      <c r="H603" s="6" t="s">
        <f>=F603*G602</f>
      </c>
    </row>
    <row collapsed="false" customFormat="false" customHeight="false" hidden="false" ht="12.1" outlineLevel="0" r="604">
      <c r="A604" s="13" t="n">
        <v>45992</v>
      </c>
      <c r="B604" s="6" t="n">
        <v>-1005.23</v>
      </c>
      <c r="C604" s="16" t="s">
        <v>579</v>
      </c>
      <c r="D604" s="16"/>
      <c r="E604" s="16"/>
      <c r="F604" s="6" t="s">
        <f>=A604-A603</f>
      </c>
      <c r="G604" s="6" t="s">
        <f>=B604+G603</f>
      </c>
      <c r="H604" s="6" t="s">
        <f>=F604*G603</f>
      </c>
    </row>
    <row collapsed="false" customFormat="false" customHeight="false" hidden="false" ht="12.1" outlineLevel="0" r="605">
      <c r="A605" s="13" t="n">
        <v>45992</v>
      </c>
      <c r="B605" s="6" t="n">
        <v>-262.07</v>
      </c>
      <c r="C605" s="16" t="s">
        <v>580</v>
      </c>
      <c r="D605" s="16"/>
      <c r="E605" s="16"/>
      <c r="F605" s="6" t="s">
        <f>=A605-A604</f>
      </c>
      <c r="G605" s="6" t="s">
        <f>=B605+G604</f>
      </c>
      <c r="H605" s="6" t="s">
        <f>=F605*G604</f>
      </c>
    </row>
    <row collapsed="false" customFormat="false" customHeight="false" hidden="false" ht="12.1" outlineLevel="0" r="606">
      <c r="A606" s="13" t="n">
        <v>46013</v>
      </c>
      <c r="B606" s="6" t="n">
        <v>-313</v>
      </c>
      <c r="C606" s="16" t="s">
        <v>581</v>
      </c>
      <c r="D606" s="16"/>
      <c r="E606" s="16"/>
      <c r="F606" s="6" t="s">
        <f>=A606-A605</f>
      </c>
      <c r="G606" s="6" t="s">
        <f>=B606+G605</f>
      </c>
      <c r="H606" s="6" t="s">
        <f>=F606*G605</f>
      </c>
    </row>
    <row collapsed="false" customFormat="false" customHeight="false" hidden="false" ht="12.1" outlineLevel="0" r="607">
      <c r="A607" s="13" t="n">
        <v>46030</v>
      </c>
      <c r="B607" s="6" t="n">
        <v>-313</v>
      </c>
      <c r="C607" s="16" t="s">
        <v>582</v>
      </c>
      <c r="D607" s="16"/>
      <c r="E607" s="16"/>
      <c r="F607" s="6" t="s">
        <f>=A607-A606</f>
      </c>
      <c r="G607" s="6" t="s">
        <f>=B607+G606</f>
      </c>
      <c r="H607" s="6" t="s">
        <f>=F607*G606</f>
      </c>
    </row>
    <row collapsed="false" customFormat="false" customHeight="false" hidden="false" ht="12.1" outlineLevel="0" r="608">
      <c r="A608" s="13" t="n">
        <v>46034</v>
      </c>
      <c r="B608" s="6" t="n">
        <v>-14161</v>
      </c>
      <c r="C608" s="16" t="s">
        <v>583</v>
      </c>
      <c r="D608" s="16"/>
      <c r="E608" s="16"/>
      <c r="F608" s="6" t="s">
        <f>=A608-A607</f>
      </c>
      <c r="G608" s="6" t="s">
        <f>=B608+G607</f>
      </c>
      <c r="H608" s="6" t="s">
        <f>=F608*G607</f>
      </c>
    </row>
    <row collapsed="false" customFormat="false" customHeight="false" hidden="false" ht="12.1" outlineLevel="0" r="609">
      <c r="A609" s="13" t="n">
        <v>46034</v>
      </c>
      <c r="B609" s="6" t="n">
        <v>-1369.75</v>
      </c>
      <c r="C609" s="16" t="s">
        <v>584</v>
      </c>
      <c r="D609" s="16"/>
      <c r="E609" s="16"/>
      <c r="F609" s="6" t="s">
        <f>=A609-A608</f>
      </c>
      <c r="G609" s="6" t="s">
        <f>=B609+G608</f>
      </c>
      <c r="H609" s="6" t="s">
        <f>=F609*G608</f>
      </c>
    </row>
    <row collapsed="false" customFormat="false" customHeight="false" hidden="false" ht="12.1" outlineLevel="0" r="610">
      <c r="A610" s="13" t="n">
        <v>46045</v>
      </c>
      <c r="B610" s="6" t="n">
        <v>-764.94</v>
      </c>
      <c r="C610" s="16" t="s">
        <v>585</v>
      </c>
      <c r="D610" s="16"/>
      <c r="E610" s="16"/>
      <c r="F610" s="6" t="s">
        <f>=A610-A609</f>
      </c>
      <c r="G610" s="6" t="s">
        <f>=B610+G609</f>
      </c>
      <c r="H610" s="6" t="s">
        <f>=F610*G609</f>
      </c>
    </row>
    <row collapsed="false" customFormat="false" customHeight="false" hidden="false" ht="12.1" outlineLevel="0" r="611">
      <c r="A611" s="13" t="n">
        <v>46063</v>
      </c>
      <c r="B611" s="6" t="n">
        <v>-1174.07</v>
      </c>
      <c r="C611" s="16" t="s">
        <v>586</v>
      </c>
      <c r="D611" s="16"/>
      <c r="E611" s="16"/>
      <c r="F611" s="6" t="s">
        <f>=A611-A610</f>
      </c>
      <c r="G611" s="6" t="s">
        <f>=B611+G610</f>
      </c>
      <c r="H611" s="6" t="s">
        <f>=F611*G610</f>
      </c>
    </row>
    <row collapsed="false" customFormat="false" customHeight="false" hidden="false" ht="12.1" outlineLevel="0" r="612">
      <c r="A612" s="13" t="n">
        <v>46084</v>
      </c>
      <c r="B612" s="6" t="n">
        <v>-258.53</v>
      </c>
      <c r="C612" s="16" t="s">
        <v>587</v>
      </c>
      <c r="D612" s="16"/>
      <c r="E612" s="16"/>
      <c r="F612" s="6" t="s">
        <f>=A612-A611</f>
      </c>
      <c r="G612" s="6" t="s">
        <f>=B612+G611</f>
      </c>
      <c r="H612" s="6" t="s">
        <f>=F612*G611</f>
      </c>
    </row>
    <row collapsed="false" customFormat="false" customHeight="false" hidden="false" ht="12.1" outlineLevel="0" r="613">
      <c r="A613" s="13" t="n">
        <v>46087</v>
      </c>
      <c r="B613" s="6" t="n">
        <v>-1970.39</v>
      </c>
      <c r="C613" s="16" t="s">
        <v>588</v>
      </c>
      <c r="D613" s="16"/>
      <c r="E613" s="16"/>
      <c r="F613" s="6" t="s">
        <f>=A613-A612</f>
      </c>
      <c r="G613" s="6" t="s">
        <f>=B613+G612</f>
      </c>
      <c r="H613" s="6" t="s">
        <f>=F613*G612</f>
      </c>
    </row>
    <row collapsed="false" customFormat="false" customHeight="false" hidden="false" ht="12.1" outlineLevel="0" r="614">
      <c r="A614" s="13" t="n">
        <v>46094</v>
      </c>
      <c r="B614" s="6" t="n">
        <v>-1056.34</v>
      </c>
      <c r="C614" s="16" t="s">
        <v>589</v>
      </c>
      <c r="D614" s="16"/>
      <c r="E614" s="16"/>
      <c r="F614" s="6" t="s">
        <f>=A614-A613</f>
      </c>
      <c r="G614" s="6" t="s">
        <f>=B614+G613</f>
      </c>
      <c r="H614" s="6" t="s">
        <f>=F614*G613</f>
      </c>
    </row>
    <row collapsed="false" customFormat="false" customHeight="false" hidden="false" ht="12.1" outlineLevel="0" r="615">
      <c r="A615" s="13" t="n">
        <v>46094</v>
      </c>
      <c r="B615" s="6" t="n">
        <v>-1651.24</v>
      </c>
      <c r="C615" s="16" t="s">
        <v>590</v>
      </c>
      <c r="D615" s="16"/>
      <c r="E615" s="16"/>
      <c r="F615" s="6" t="s">
        <f>=A615-A614</f>
      </c>
      <c r="G615" s="6" t="s">
        <f>=B615+G614</f>
      </c>
      <c r="H615" s="6" t="s">
        <f>=F615*G614</f>
      </c>
    </row>
    <row collapsed="false" customFormat="false" customHeight="false" hidden="false" ht="12.1" outlineLevel="0" r="616">
      <c r="A616" s="13" t="n">
        <v>46112</v>
      </c>
      <c r="B616" s="6" t="n">
        <v>-569.88</v>
      </c>
      <c r="C616" s="16" t="s">
        <v>591</v>
      </c>
      <c r="D616" s="16"/>
      <c r="E616" s="16"/>
      <c r="F616" s="6" t="s">
        <f>=A616-A615</f>
      </c>
      <c r="G616" s="6" t="s">
        <f>=B616+G615</f>
      </c>
      <c r="H616" s="6" t="s">
        <f>=F616*G615</f>
      </c>
    </row>
    <row collapsed="false" customFormat="false" customHeight="false" hidden="false" ht="12.1" outlineLevel="0" r="617">
      <c r="A617" s="13" t="n">
        <v>46122</v>
      </c>
      <c r="B617" s="6" t="n">
        <v>-1362.92</v>
      </c>
      <c r="C617" s="16" t="s">
        <v>592</v>
      </c>
      <c r="D617" s="16"/>
      <c r="E617" s="16"/>
      <c r="F617" s="6" t="s">
        <f>=A617-A616</f>
      </c>
      <c r="G617" s="6" t="s">
        <f>=B617+G616</f>
      </c>
      <c r="H617" s="6" t="s">
        <f>=F617*G616</f>
      </c>
    </row>
    <row collapsed="false" customFormat="false" customHeight="false" hidden="false" ht="12.1" outlineLevel="0" r="618">
      <c r="A618" s="13" t="n">
        <v>46146</v>
      </c>
      <c r="B618" s="6" t="n">
        <v>-9916</v>
      </c>
      <c r="C618" s="16" t="s">
        <v>593</v>
      </c>
      <c r="D618" s="16"/>
      <c r="E618" s="16"/>
      <c r="F618" s="6" t="s">
        <f>=A618-A617</f>
      </c>
      <c r="G618" s="6" t="s">
        <f>=B618+G617</f>
      </c>
      <c r="H618" s="6" t="s">
        <f>=F618*G617</f>
      </c>
    </row>
    <row collapsed="false" customFormat="false" customHeight="false" hidden="false" ht="12.1" outlineLevel="0" r="619">
      <c r="A619" s="13" t="n">
        <v>46150</v>
      </c>
      <c r="B619" s="6" t="n">
        <v>-1134.98</v>
      </c>
      <c r="C619" s="16" t="s">
        <v>594</v>
      </c>
      <c r="D619" s="16"/>
      <c r="E619" s="16"/>
      <c r="F619" s="6" t="s">
        <f>=A619-A618</f>
      </c>
      <c r="G619" s="6" t="s">
        <f>=B619+G618</f>
      </c>
      <c r="H619" s="6" t="s">
        <f>=F619*G618</f>
      </c>
    </row>
    <row collapsed="false" customFormat="false" customHeight="false" hidden="false" ht="12.1" outlineLevel="0" r="620">
      <c r="A620" s="13" t="n">
        <v>46150</v>
      </c>
      <c r="B620" s="6" t="n">
        <v>-750.69</v>
      </c>
      <c r="C620" s="16" t="s">
        <v>595</v>
      </c>
      <c r="D620" s="16"/>
      <c r="E620" s="16"/>
      <c r="F620" s="6" t="s">
        <f>=A620-A619</f>
      </c>
      <c r="G620" s="6" t="s">
        <f>=B620+G619</f>
      </c>
      <c r="H620" s="6" t="s">
        <f>=F620*G619</f>
      </c>
    </row>
    <row collapsed="false" customFormat="false" customHeight="false" hidden="false" ht="12.1" outlineLevel="0" r="621">
      <c r="A621" s="12" t="n">
        <v>46170.999988426</v>
      </c>
      <c r="B621" s="5" t="n">
        <v>-7949856.32</v>
      </c>
      <c r="C621" s="14" t="s">
        <v>596</v>
      </c>
      <c r="D621" s="16"/>
      <c r="E621" s="16"/>
      <c r="F621" s="6" t="s">
        <f>=A621-A620</f>
      </c>
      <c r="G621" s="6" t="s">
        <f>=B621+G620</f>
      </c>
      <c r="H621" s="6" t="s">
        <f>=F621*G620</f>
      </c>
    </row>
    <row collapsed="false" customFormat="false" customHeight="false" hidden="false" ht="12.1" outlineLevel="0" r="622">
      <c r="A622" s="13"/>
      <c r="B622" s="9" t="s">
        <f>=XIRR(B2:B621,A2:A621)</f>
      </c>
      <c r="C622" s="16" t="s">
        <v>597</v>
      </c>
      <c r="D622" s="16"/>
      <c r="E622" s="16"/>
      <c r="F622" s="7"/>
      <c r="G622" s="2" t="s">
        <v>598</v>
      </c>
      <c r="H622" s="6" t="s">
        <f>=SUM(I2:H621)/365</f>
      </c>
    </row>
    <row collapsed="false" customFormat="false" customHeight="false" hidden="false" ht="12.1" outlineLevel="0" r="623">
      <c r="A623" s="13"/>
      <c r="B623" s="5" t="s">
        <f>=-SUM(B2:B621)</f>
      </c>
      <c r="C623" s="16" t="s">
        <v>599</v>
      </c>
      <c r="D623" s="16"/>
      <c r="E623" s="16"/>
      <c r="F623" s="7"/>
      <c r="G623" s="14" t="s">
        <v>600</v>
      </c>
      <c r="H623" s="9" t="s">
        <f>=B623/H622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P5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87</v>
      </c>
      <c r="CF1" s="0"/>
      <c r="CG1" s="0"/>
      <c r="CH1" s="4" t="s">
        <v>89</v>
      </c>
      <c r="CI1" s="0"/>
      <c r="CJ1" s="0"/>
      <c r="CK1" s="4" t="s">
        <v>91</v>
      </c>
      <c r="CL1" s="0"/>
      <c r="CM1" s="0"/>
      <c r="CN1" s="4" t="s">
        <v>93</v>
      </c>
      <c r="CO1" s="0"/>
      <c r="CP1" s="0"/>
      <c r="CQ1" s="4" t="s">
        <v>95</v>
      </c>
      <c r="CR1" s="0"/>
      <c r="CS1" s="0"/>
      <c r="CT1" s="4" t="s">
        <v>97</v>
      </c>
      <c r="CU1" s="0"/>
      <c r="CV1" s="0"/>
      <c r="CW1" s="4" t="s">
        <v>99</v>
      </c>
      <c r="CX1" s="0"/>
      <c r="CY1" s="0"/>
      <c r="CZ1" s="4" t="s">
        <v>65</v>
      </c>
      <c r="DA1" s="0"/>
      <c r="DB1" s="0"/>
      <c r="DC1" s="4" t="s">
        <v>102</v>
      </c>
      <c r="DD1" s="0"/>
      <c r="DE1" s="0"/>
      <c r="DF1" s="4" t="s">
        <v>104</v>
      </c>
      <c r="DG1" s="0"/>
      <c r="DH1" s="0"/>
      <c r="DI1" s="4" t="s">
        <v>106</v>
      </c>
      <c r="DJ1" s="0"/>
      <c r="DK1" s="0"/>
      <c r="DL1" s="4" t="s">
        <v>108</v>
      </c>
      <c r="DM1" s="0"/>
      <c r="DN1" s="0"/>
      <c r="DO1" s="4" t="s">
        <v>110</v>
      </c>
      <c r="DP1" s="0"/>
    </row>
    <row collapsed="false" customFormat="false" customHeight="false" hidden="false" ht="12.1" outlineLevel="0" r="2">
      <c r="A2" s="11" t="n">
        <v>44173</v>
      </c>
      <c r="B2" s="6" t="n">
        <v>22794.9342</v>
      </c>
      <c r="C2" s="0" t="s">
        <v>601</v>
      </c>
      <c r="D2" s="11" t="n">
        <v>44274</v>
      </c>
      <c r="E2" s="6" t="n">
        <v>126294.34972</v>
      </c>
      <c r="F2" s="0" t="s">
        <v>601</v>
      </c>
      <c r="G2" s="11" t="n">
        <v>44025</v>
      </c>
      <c r="H2" s="6" t="n">
        <v>199300.9804</v>
      </c>
      <c r="I2" s="0" t="s">
        <v>601</v>
      </c>
      <c r="J2" s="11" t="n">
        <v>44200</v>
      </c>
      <c r="K2" s="6" t="n">
        <v>96626.43</v>
      </c>
      <c r="L2" s="0" t="s">
        <v>601</v>
      </c>
      <c r="M2" s="11" t="n">
        <v>44015</v>
      </c>
      <c r="N2" s="6" t="n">
        <v>58635.06</v>
      </c>
      <c r="O2" s="0" t="s">
        <v>601</v>
      </c>
      <c r="P2" s="11" t="n">
        <v>43773</v>
      </c>
      <c r="Q2" s="6" t="n">
        <v>44669.084476</v>
      </c>
      <c r="R2" s="0" t="s">
        <v>601</v>
      </c>
      <c r="S2" s="11" t="n">
        <v>44041</v>
      </c>
      <c r="T2" s="6" t="n">
        <v>28206.86712</v>
      </c>
      <c r="U2" s="0" t="s">
        <v>601</v>
      </c>
      <c r="V2" s="11" t="n">
        <v>44181</v>
      </c>
      <c r="W2" s="6" t="n">
        <v>65606.32</v>
      </c>
      <c r="X2" s="0" t="s">
        <v>601</v>
      </c>
      <c r="Y2" s="11" t="n">
        <v>43578</v>
      </c>
      <c r="Z2" s="6" t="n">
        <v>4119.71</v>
      </c>
      <c r="AA2" s="0" t="s">
        <v>601</v>
      </c>
      <c r="AB2" s="11" t="n">
        <v>43181</v>
      </c>
      <c r="AC2" s="6" t="n">
        <v>3856.97</v>
      </c>
      <c r="AD2" s="0" t="s">
        <v>601</v>
      </c>
      <c r="AE2" s="11" t="n">
        <v>43838</v>
      </c>
      <c r="AF2" s="6" t="n">
        <v>99100.82</v>
      </c>
      <c r="AG2" s="0" t="s">
        <v>601</v>
      </c>
      <c r="AH2" s="11" t="n">
        <v>44041</v>
      </c>
      <c r="AI2" s="6" t="n">
        <v>27317.940864</v>
      </c>
      <c r="AJ2" s="0" t="s">
        <v>601</v>
      </c>
      <c r="AK2" s="11" t="n">
        <v>44176</v>
      </c>
      <c r="AL2" s="6" t="n">
        <v>3803.78</v>
      </c>
      <c r="AM2" s="0" t="s">
        <v>601</v>
      </c>
      <c r="AN2" s="11" t="n">
        <v>44029</v>
      </c>
      <c r="AO2" s="6" t="n">
        <v>13188.41965</v>
      </c>
      <c r="AP2" s="0" t="s">
        <v>601</v>
      </c>
      <c r="AQ2" s="11" t="n">
        <v>44273</v>
      </c>
      <c r="AR2" s="6" t="n">
        <v>38112.406584</v>
      </c>
      <c r="AS2" s="0" t="s">
        <v>601</v>
      </c>
      <c r="AT2" s="11" t="n">
        <v>43838</v>
      </c>
      <c r="AU2" s="6" t="n">
        <v>96929.7</v>
      </c>
      <c r="AV2" s="0" t="s">
        <v>601</v>
      </c>
      <c r="AW2" s="11" t="n">
        <v>43565</v>
      </c>
      <c r="AX2" s="6" t="n">
        <v>6215.962536</v>
      </c>
      <c r="AY2" s="0" t="s">
        <v>601</v>
      </c>
      <c r="AZ2" s="11" t="n">
        <v>43773</v>
      </c>
      <c r="BA2" s="6" t="n">
        <v>36026.739424</v>
      </c>
      <c r="BB2" s="0" t="s">
        <v>601</v>
      </c>
      <c r="BC2" s="11" t="n">
        <v>43887</v>
      </c>
      <c r="BD2" s="6" t="n">
        <v>58406.447545</v>
      </c>
      <c r="BE2" s="0" t="s">
        <v>601</v>
      </c>
      <c r="BF2" s="11" t="n">
        <v>44146</v>
      </c>
      <c r="BG2" s="6" t="n">
        <v>19316.58</v>
      </c>
      <c r="BH2" s="0" t="s">
        <v>601</v>
      </c>
      <c r="BI2" s="11" t="n">
        <v>43781</v>
      </c>
      <c r="BJ2" s="6" t="n">
        <v>35763.293797</v>
      </c>
      <c r="BK2" s="0" t="s">
        <v>601</v>
      </c>
      <c r="BL2" s="11" t="n">
        <v>44078</v>
      </c>
      <c r="BM2" s="6" t="n">
        <v>42487.47</v>
      </c>
      <c r="BN2" s="0" t="s">
        <v>601</v>
      </c>
      <c r="BO2" s="11" t="n">
        <v>44172</v>
      </c>
      <c r="BP2" s="6" t="n">
        <v>22315.44</v>
      </c>
      <c r="BQ2" s="0" t="s">
        <v>601</v>
      </c>
      <c r="BR2" s="11" t="n">
        <v>43410</v>
      </c>
      <c r="BS2" s="6" t="n">
        <v>55400.9</v>
      </c>
      <c r="BT2" s="0" t="s">
        <v>601</v>
      </c>
      <c r="BU2" s="11" t="n">
        <v>43258</v>
      </c>
      <c r="BV2" s="6" t="n">
        <v>25939.3</v>
      </c>
      <c r="BW2" s="0" t="s">
        <v>601</v>
      </c>
      <c r="BX2" s="11" t="n">
        <v>44138</v>
      </c>
      <c r="BY2" s="6" t="n">
        <v>13115.982222</v>
      </c>
      <c r="BZ2" s="0" t="s">
        <v>601</v>
      </c>
      <c r="CA2" s="11" t="n">
        <v>43838</v>
      </c>
      <c r="CB2" s="6" t="n">
        <v>17966.31</v>
      </c>
      <c r="CC2" s="0" t="s">
        <v>601</v>
      </c>
      <c r="CD2" s="11" t="n">
        <v>44041</v>
      </c>
      <c r="CE2" s="6" t="n">
        <v>2814.933144</v>
      </c>
      <c r="CF2" s="0" t="s">
        <v>601</v>
      </c>
      <c r="CG2" s="11" t="n">
        <v>44371</v>
      </c>
      <c r="CH2" s="6" t="n">
        <v>100120.29</v>
      </c>
      <c r="CI2" s="0" t="s">
        <v>601</v>
      </c>
      <c r="CJ2" s="11" t="n">
        <v>43410</v>
      </c>
      <c r="CK2" s="6" t="n">
        <v>1636.44</v>
      </c>
      <c r="CL2" s="0" t="s">
        <v>601</v>
      </c>
      <c r="CM2" s="11" t="n">
        <v>44041</v>
      </c>
      <c r="CN2" s="6" t="n">
        <v>28274.471544</v>
      </c>
      <c r="CO2" s="0" t="s">
        <v>601</v>
      </c>
      <c r="CP2" s="11" t="n">
        <v>44501</v>
      </c>
      <c r="CQ2" s="6" t="n">
        <v>2680.27</v>
      </c>
      <c r="CR2" s="0" t="s">
        <v>601</v>
      </c>
      <c r="CS2" s="11" t="n">
        <v>44488</v>
      </c>
      <c r="CT2" s="6" t="n">
        <v>50514.12</v>
      </c>
      <c r="CU2" s="0" t="s">
        <v>601</v>
      </c>
      <c r="CV2" s="11" t="n">
        <v>44665</v>
      </c>
      <c r="CW2" s="6" t="n">
        <v>33216.3936</v>
      </c>
      <c r="CX2" s="0" t="s">
        <v>602</v>
      </c>
      <c r="CY2" s="11" t="n">
        <v>45349</v>
      </c>
      <c r="CZ2" s="6" t="n">
        <v>30570</v>
      </c>
      <c r="DA2" s="0" t="s">
        <v>603</v>
      </c>
      <c r="DB2" s="11" t="n">
        <v>44393</v>
      </c>
      <c r="DC2" s="6" t="n">
        <v>29423.14</v>
      </c>
      <c r="DD2" s="0" t="s">
        <v>601</v>
      </c>
      <c r="DE2" s="11" t="n">
        <v>44200</v>
      </c>
      <c r="DF2" s="6" t="n">
        <v>19860.18</v>
      </c>
      <c r="DG2" s="0" t="s">
        <v>601</v>
      </c>
      <c r="DH2" s="11" t="n">
        <v>44363</v>
      </c>
      <c r="DI2" s="6" t="n">
        <v>14844.08</v>
      </c>
      <c r="DJ2" s="0" t="s">
        <v>601</v>
      </c>
      <c r="DK2" s="11" t="n">
        <v>44376</v>
      </c>
      <c r="DL2" s="6" t="n">
        <v>11135.31</v>
      </c>
      <c r="DM2" s="0" t="s">
        <v>601</v>
      </c>
      <c r="DN2" s="11" t="n">
        <v>44505</v>
      </c>
      <c r="DO2" s="6" t="n">
        <v>3771.685776</v>
      </c>
      <c r="DP2" s="0" t="s">
        <v>604</v>
      </c>
    </row>
    <row collapsed="false" customFormat="false" customHeight="false" hidden="false" ht="12.1" outlineLevel="0" r="3">
      <c r="A3" s="11" t="n">
        <v>44173</v>
      </c>
      <c r="B3" s="6" t="n">
        <v>280985.060568</v>
      </c>
      <c r="C3" s="0" t="s">
        <v>601</v>
      </c>
      <c r="D3" s="11" t="n">
        <v>44274</v>
      </c>
      <c r="E3" s="6" t="n">
        <v>1559.8577126286</v>
      </c>
      <c r="F3" s="0" t="s">
        <v>601</v>
      </c>
      <c r="G3" s="11" t="n">
        <v>44025</v>
      </c>
      <c r="H3" s="6" t="n">
        <v>19994.20486</v>
      </c>
      <c r="I3" s="0" t="s">
        <v>601</v>
      </c>
      <c r="J3" s="11" t="n">
        <v>44200</v>
      </c>
      <c r="K3" s="6" t="n">
        <v>4600.26</v>
      </c>
      <c r="L3" s="0" t="s">
        <v>601</v>
      </c>
      <c r="M3" s="11" t="n">
        <v>44027</v>
      </c>
      <c r="N3" s="6" t="n">
        <v>10905.54</v>
      </c>
      <c r="O3" s="0" t="s">
        <v>601</v>
      </c>
      <c r="P3" s="11" t="n">
        <v>43773</v>
      </c>
      <c r="Q3" s="6" t="n">
        <v>22334.22208</v>
      </c>
      <c r="R3" s="0" t="s">
        <v>601</v>
      </c>
      <c r="S3" s="11" t="n">
        <v>44047</v>
      </c>
      <c r="T3" s="6" t="n">
        <v>10889.448824</v>
      </c>
      <c r="U3" s="0" t="s">
        <v>601</v>
      </c>
      <c r="V3" s="11" t="n">
        <v>44273</v>
      </c>
      <c r="W3" s="6" t="n">
        <v>19756.44</v>
      </c>
      <c r="X3" s="0" t="s">
        <v>601</v>
      </c>
      <c r="Y3" s="11" t="n">
        <v>43578</v>
      </c>
      <c r="Z3" s="6" t="n">
        <v>14418.99</v>
      </c>
      <c r="AA3" s="0" t="s">
        <v>601</v>
      </c>
      <c r="AB3" s="11" t="n">
        <v>43217</v>
      </c>
      <c r="AC3" s="6" t="n">
        <v>25146.9</v>
      </c>
      <c r="AD3" s="0" t="s">
        <v>601</v>
      </c>
      <c r="AE3" s="11" t="n">
        <v>43951</v>
      </c>
      <c r="AF3" s="6" t="n">
        <v>-40787.07</v>
      </c>
      <c r="AG3" s="0" t="s">
        <v>605</v>
      </c>
      <c r="AH3" s="11" t="n">
        <v>44047</v>
      </c>
      <c r="AI3" s="6" t="n">
        <v>9231.262528</v>
      </c>
      <c r="AJ3" s="0" t="s">
        <v>601</v>
      </c>
      <c r="AK3" s="11" t="n">
        <v>44179</v>
      </c>
      <c r="AL3" s="6" t="n">
        <v>7663.66</v>
      </c>
      <c r="AM3" s="0" t="s">
        <v>601</v>
      </c>
      <c r="AN3" s="11" t="n">
        <v>44029</v>
      </c>
      <c r="AO3" s="6" t="n">
        <v>3297.28299</v>
      </c>
      <c r="AP3" s="0" t="s">
        <v>601</v>
      </c>
      <c r="AQ3" s="11" t="n">
        <v>44274</v>
      </c>
      <c r="AR3" s="6" t="n">
        <v>25527.722374</v>
      </c>
      <c r="AS3" s="0" t="s">
        <v>601</v>
      </c>
      <c r="AT3" s="11" t="n">
        <v>43865</v>
      </c>
      <c r="AU3" s="6" t="n">
        <v>-1670</v>
      </c>
      <c r="AV3" s="0" t="s">
        <v>172</v>
      </c>
      <c r="AW3" s="11" t="n">
        <v>43606</v>
      </c>
      <c r="AX3" s="6" t="n">
        <v>62987.500736</v>
      </c>
      <c r="AY3" s="0" t="s">
        <v>601</v>
      </c>
      <c r="AZ3" s="11" t="n">
        <v>43773</v>
      </c>
      <c r="BA3" s="6" t="n">
        <v>36026.739424</v>
      </c>
      <c r="BB3" s="0" t="s">
        <v>601</v>
      </c>
      <c r="BC3" s="11" t="n">
        <v>43913</v>
      </c>
      <c r="BD3" s="6" t="n">
        <v>11876.781574</v>
      </c>
      <c r="BE3" s="0" t="s">
        <v>601</v>
      </c>
      <c r="BF3" s="11" t="n">
        <v>44146</v>
      </c>
      <c r="BG3" s="6" t="n">
        <v>65676.38</v>
      </c>
      <c r="BH3" s="0" t="s">
        <v>601</v>
      </c>
      <c r="BI3" s="11" t="n">
        <v>43816</v>
      </c>
      <c r="BJ3" s="6" t="n">
        <v>-39300.675832</v>
      </c>
      <c r="BK3" s="0" t="s">
        <v>605</v>
      </c>
      <c r="BL3" s="11" t="n">
        <v>44082</v>
      </c>
      <c r="BM3" s="6" t="n">
        <v>-604.8</v>
      </c>
      <c r="BN3" s="0" t="s">
        <v>219</v>
      </c>
      <c r="BO3" s="11" t="n">
        <v>44172</v>
      </c>
      <c r="BP3" s="6" t="n">
        <v>39083.44</v>
      </c>
      <c r="BQ3" s="0" t="s">
        <v>601</v>
      </c>
      <c r="BR3" s="11" t="n">
        <v>43455</v>
      </c>
      <c r="BS3" s="6" t="n">
        <v>-1792.7</v>
      </c>
      <c r="BT3" s="0" t="s">
        <v>138</v>
      </c>
      <c r="BU3" s="11" t="n">
        <v>43271</v>
      </c>
      <c r="BV3" s="6" t="n">
        <v>-438</v>
      </c>
      <c r="BW3" s="0" t="s">
        <v>127</v>
      </c>
      <c r="BX3" s="11" t="n">
        <v>44138</v>
      </c>
      <c r="BY3" s="6" t="n">
        <v>13115.982222</v>
      </c>
      <c r="BZ3" s="0" t="s">
        <v>601</v>
      </c>
      <c r="CA3" s="11" t="n">
        <v>43838</v>
      </c>
      <c r="CB3" s="6" t="n">
        <v>80420.64</v>
      </c>
      <c r="CC3" s="0" t="s">
        <v>601</v>
      </c>
      <c r="CD3" s="11" t="n">
        <v>44041</v>
      </c>
      <c r="CE3" s="6" t="n">
        <v>5626.989504</v>
      </c>
      <c r="CF3" s="0" t="s">
        <v>601</v>
      </c>
      <c r="CG3" s="11" t="n">
        <v>44377</v>
      </c>
      <c r="CH3" s="6" t="n">
        <v>13149.08</v>
      </c>
      <c r="CI3" s="0" t="s">
        <v>601</v>
      </c>
      <c r="CJ3" s="11" t="n">
        <v>43410</v>
      </c>
      <c r="CK3" s="6" t="n">
        <v>32744.79</v>
      </c>
      <c r="CL3" s="0" t="s">
        <v>601</v>
      </c>
      <c r="CM3" s="11" t="n">
        <v>44074</v>
      </c>
      <c r="CN3" s="6" t="n">
        <v>-167.94</v>
      </c>
      <c r="CO3" s="0" t="s">
        <v>215</v>
      </c>
      <c r="CP3" s="11" t="n">
        <v>44501</v>
      </c>
      <c r="CQ3" s="6" t="n">
        <v>3573.71</v>
      </c>
      <c r="CR3" s="0" t="s">
        <v>601</v>
      </c>
      <c r="CS3" s="11" t="n">
        <v>44488</v>
      </c>
      <c r="CT3" s="6" t="n">
        <v>1653.19</v>
      </c>
      <c r="CU3" s="0" t="s">
        <v>601</v>
      </c>
      <c r="CV3" s="11" t="n">
        <v>46170</v>
      </c>
      <c r="CW3" s="8" t="s">
        <f>=-Портфель!J35</f>
      </c>
      <c r="CX3" s="0" t="s">
        <v>606</v>
      </c>
      <c r="CY3" s="11" t="n">
        <v>45621</v>
      </c>
      <c r="CZ3" s="6" t="n">
        <v>-805</v>
      </c>
      <c r="DA3" s="0" t="s">
        <v>531</v>
      </c>
      <c r="DB3" s="11" t="n">
        <v>44393</v>
      </c>
      <c r="DC3" s="6" t="n">
        <v>5117.07</v>
      </c>
      <c r="DD3" s="0" t="s">
        <v>601</v>
      </c>
      <c r="DE3" s="11" t="n">
        <v>44200</v>
      </c>
      <c r="DF3" s="6" t="n">
        <v>9930.09</v>
      </c>
      <c r="DG3" s="0" t="s">
        <v>601</v>
      </c>
      <c r="DH3" s="11" t="n">
        <v>44480</v>
      </c>
      <c r="DI3" s="6" t="n">
        <v>-232.48</v>
      </c>
      <c r="DJ3" s="0" t="s">
        <v>352</v>
      </c>
      <c r="DK3" s="11" t="n">
        <v>44449</v>
      </c>
      <c r="DL3" s="6" t="n">
        <v>-202.4</v>
      </c>
      <c r="DM3" s="0" t="s">
        <v>342</v>
      </c>
      <c r="DN3" s="11" t="n">
        <v>46170</v>
      </c>
      <c r="DO3" s="8" t="s">
        <f>=-Портфель!J41</f>
      </c>
      <c r="DP3" s="0" t="s">
        <v>606</v>
      </c>
    </row>
    <row collapsed="false" customFormat="false" customHeight="false" hidden="false" ht="12.1" outlineLevel="0" r="4">
      <c r="A4" s="11" t="n">
        <v>44224</v>
      </c>
      <c r="B4" s="6" t="n">
        <v>12130.9664</v>
      </c>
      <c r="C4" s="0" t="s">
        <v>601</v>
      </c>
      <c r="D4" s="11" t="n">
        <v>44361</v>
      </c>
      <c r="E4" s="6" t="n">
        <v>-246.58</v>
      </c>
      <c r="F4" s="0" t="s">
        <v>308</v>
      </c>
      <c r="G4" s="11" t="n">
        <v>44099</v>
      </c>
      <c r="H4" s="6" t="n">
        <v>-156412.78079815</v>
      </c>
      <c r="I4" s="0" t="s">
        <v>605</v>
      </c>
      <c r="J4" s="11" t="n">
        <v>44266</v>
      </c>
      <c r="K4" s="6" t="n">
        <v>24704.82</v>
      </c>
      <c r="L4" s="0" t="s">
        <v>601</v>
      </c>
      <c r="M4" s="11" t="n">
        <v>44027</v>
      </c>
      <c r="N4" s="6" t="n">
        <v>18175.89</v>
      </c>
      <c r="O4" s="0" t="s">
        <v>601</v>
      </c>
      <c r="P4" s="11" t="n">
        <v>43776</v>
      </c>
      <c r="Q4" s="6" t="n">
        <v>-274.38</v>
      </c>
      <c r="R4" s="0" t="s">
        <v>163</v>
      </c>
      <c r="S4" s="11" t="n">
        <v>44047</v>
      </c>
      <c r="T4" s="6" t="n">
        <v>14520.25388</v>
      </c>
      <c r="U4" s="0" t="s">
        <v>601</v>
      </c>
      <c r="V4" s="11" t="n">
        <v>44376</v>
      </c>
      <c r="W4" s="6" t="n">
        <v>-7390.53</v>
      </c>
      <c r="X4" s="0" t="s">
        <v>317</v>
      </c>
      <c r="Y4" s="11" t="n">
        <v>43578</v>
      </c>
      <c r="Z4" s="6" t="n">
        <v>26778.13</v>
      </c>
      <c r="AA4" s="0" t="s">
        <v>601</v>
      </c>
      <c r="AB4" s="11" t="n">
        <v>43292</v>
      </c>
      <c r="AC4" s="6" t="n">
        <v>-792</v>
      </c>
      <c r="AD4" s="0" t="s">
        <v>130</v>
      </c>
      <c r="AE4" s="11" t="n">
        <v>43973</v>
      </c>
      <c r="AF4" s="6" t="n">
        <v>-66110.07</v>
      </c>
      <c r="AG4" s="0" t="s">
        <v>605</v>
      </c>
      <c r="AH4" s="11" t="n">
        <v>44047</v>
      </c>
      <c r="AI4" s="6" t="n">
        <v>9231.262528</v>
      </c>
      <c r="AJ4" s="0" t="s">
        <v>601</v>
      </c>
      <c r="AK4" s="11" t="n">
        <v>44179</v>
      </c>
      <c r="AL4" s="6" t="n">
        <v>22607.79</v>
      </c>
      <c r="AM4" s="0" t="s">
        <v>601</v>
      </c>
      <c r="AN4" s="11" t="n">
        <v>44029</v>
      </c>
      <c r="AO4" s="6" t="n">
        <v>3297.28299</v>
      </c>
      <c r="AP4" s="0" t="s">
        <v>601</v>
      </c>
      <c r="AQ4" s="11" t="n">
        <v>44274</v>
      </c>
      <c r="AR4" s="6" t="n">
        <v>25542.454014</v>
      </c>
      <c r="AS4" s="0" t="s">
        <v>601</v>
      </c>
      <c r="AT4" s="11" t="n">
        <v>43927</v>
      </c>
      <c r="AU4" s="6" t="n">
        <v>-97829.79</v>
      </c>
      <c r="AV4" s="0" t="s">
        <v>605</v>
      </c>
      <c r="AW4" s="11" t="n">
        <v>43655</v>
      </c>
      <c r="AX4" s="6" t="n">
        <v>-752.39</v>
      </c>
      <c r="AY4" s="0" t="s">
        <v>156</v>
      </c>
      <c r="AZ4" s="11" t="n">
        <v>43783</v>
      </c>
      <c r="BA4" s="6" t="n">
        <v>-611.19</v>
      </c>
      <c r="BB4" s="0" t="s">
        <v>164</v>
      </c>
      <c r="BC4" s="11" t="n">
        <v>43916</v>
      </c>
      <c r="BD4" s="6" t="n">
        <v>-19814.604088</v>
      </c>
      <c r="BE4" s="0" t="s">
        <v>605</v>
      </c>
      <c r="BF4" s="11" t="n">
        <v>44176</v>
      </c>
      <c r="BG4" s="6" t="n">
        <v>47944.76</v>
      </c>
      <c r="BH4" s="0" t="s">
        <v>601</v>
      </c>
      <c r="BI4" s="11" t="n">
        <v>44145</v>
      </c>
      <c r="BJ4" s="6" t="n">
        <v>20402.151195</v>
      </c>
      <c r="BK4" s="0" t="s">
        <v>601</v>
      </c>
      <c r="BL4" s="11" t="n">
        <v>44173</v>
      </c>
      <c r="BM4" s="6" t="n">
        <v>-1462.3</v>
      </c>
      <c r="BN4" s="0" t="s">
        <v>251</v>
      </c>
      <c r="BO4" s="11" t="n">
        <v>44185</v>
      </c>
      <c r="BP4" s="6" t="n">
        <v>-2124.56</v>
      </c>
      <c r="BQ4" s="0" t="s">
        <v>255</v>
      </c>
      <c r="BR4" s="11" t="n">
        <v>43577</v>
      </c>
      <c r="BS4" s="6" t="n">
        <v>54050.22</v>
      </c>
      <c r="BT4" s="0" t="s">
        <v>601</v>
      </c>
      <c r="BU4" s="11" t="n">
        <v>43271</v>
      </c>
      <c r="BV4" s="6" t="n">
        <v>-747.5</v>
      </c>
      <c r="BW4" s="0" t="s">
        <v>128</v>
      </c>
      <c r="BX4" s="11" t="n">
        <v>44195</v>
      </c>
      <c r="BY4" s="6" t="n">
        <v>-428.68</v>
      </c>
      <c r="BZ4" s="0" t="s">
        <v>261</v>
      </c>
      <c r="CA4" s="11" t="n">
        <v>43963</v>
      </c>
      <c r="CB4" s="6" t="n">
        <v>50273.78</v>
      </c>
      <c r="CC4" s="0" t="s">
        <v>601</v>
      </c>
      <c r="CD4" s="11" t="n">
        <v>44041</v>
      </c>
      <c r="CE4" s="6" t="n">
        <v>5629.866288</v>
      </c>
      <c r="CF4" s="0" t="s">
        <v>601</v>
      </c>
      <c r="CG4" s="11" t="n">
        <v>44383</v>
      </c>
      <c r="CH4" s="6" t="n">
        <v>11562.51</v>
      </c>
      <c r="CI4" s="0" t="s">
        <v>601</v>
      </c>
      <c r="CJ4" s="11" t="n">
        <v>43410</v>
      </c>
      <c r="CK4" s="6" t="n">
        <v>14736.96</v>
      </c>
      <c r="CL4" s="0" t="s">
        <v>601</v>
      </c>
      <c r="CM4" s="11" t="n">
        <v>44165</v>
      </c>
      <c r="CN4" s="6" t="n">
        <v>-175.99</v>
      </c>
      <c r="CO4" s="0" t="s">
        <v>246</v>
      </c>
      <c r="CP4" s="11" t="n">
        <v>44501</v>
      </c>
      <c r="CQ4" s="6" t="n">
        <v>5360.56</v>
      </c>
      <c r="CR4" s="0" t="s">
        <v>601</v>
      </c>
      <c r="CS4" s="11" t="n">
        <v>44494</v>
      </c>
      <c r="CT4" s="6" t="n">
        <v>2971.42</v>
      </c>
      <c r="CU4" s="0" t="s">
        <v>601</v>
      </c>
      <c r="CV4" s="0"/>
      <c r="CW4" s="10" t="s">
        <f>=XIRR(CW2:CW3,CV2:CV3)</f>
      </c>
      <c r="CX4" s="0"/>
      <c r="CY4" s="11" t="n">
        <v>45793</v>
      </c>
      <c r="CZ4" s="6" t="n">
        <v>-278</v>
      </c>
      <c r="DA4" s="0" t="s">
        <v>552</v>
      </c>
      <c r="DB4" s="11" t="n">
        <v>44393</v>
      </c>
      <c r="DC4" s="6" t="n">
        <v>116413.3</v>
      </c>
      <c r="DD4" s="0" t="s">
        <v>601</v>
      </c>
      <c r="DE4" s="11" t="n">
        <v>44200</v>
      </c>
      <c r="DF4" s="6" t="n">
        <v>5958.05</v>
      </c>
      <c r="DG4" s="0" t="s">
        <v>601</v>
      </c>
      <c r="DH4" s="11" t="n">
        <v>45639</v>
      </c>
      <c r="DI4" s="6" t="n">
        <v>-1132.75</v>
      </c>
      <c r="DJ4" s="0" t="s">
        <v>535</v>
      </c>
      <c r="DK4" s="11" t="n">
        <v>46170</v>
      </c>
      <c r="DL4" s="8" t="s">
        <f>=-Портфель!J40</f>
      </c>
      <c r="DM4" s="0" t="s">
        <v>606</v>
      </c>
      <c r="DN4" s="0"/>
      <c r="DO4" s="10" t="s">
        <f>=XIRR(DO2:DO3,DN2:DN3)</f>
      </c>
      <c r="DP4" s="0"/>
    </row>
    <row collapsed="false" customFormat="false" customHeight="false" hidden="false" ht="12.1" outlineLevel="0" r="5">
      <c r="A5" s="11" t="n">
        <v>44235</v>
      </c>
      <c r="B5" s="6" t="n">
        <v>39981.42561</v>
      </c>
      <c r="C5" s="0" t="s">
        <v>601</v>
      </c>
      <c r="D5" s="11" t="n">
        <v>44404</v>
      </c>
      <c r="E5" s="6" t="n">
        <v>295166.78957</v>
      </c>
      <c r="F5" s="0" t="s">
        <v>601</v>
      </c>
      <c r="G5" s="11" t="n">
        <v>44526</v>
      </c>
      <c r="H5" s="6" t="n">
        <v>-1090.66</v>
      </c>
      <c r="I5" s="0" t="s">
        <v>359</v>
      </c>
      <c r="J5" s="11" t="n">
        <v>44305</v>
      </c>
      <c r="K5" s="6" t="n">
        <v>29579.74</v>
      </c>
      <c r="L5" s="0" t="s">
        <v>601</v>
      </c>
      <c r="M5" s="11" t="n">
        <v>44027</v>
      </c>
      <c r="N5" s="6" t="n">
        <v>5452.76</v>
      </c>
      <c r="O5" s="0" t="s">
        <v>601</v>
      </c>
      <c r="P5" s="11" t="n">
        <v>43816</v>
      </c>
      <c r="Q5" s="6" t="n">
        <v>20219.649118</v>
      </c>
      <c r="R5" s="0" t="s">
        <v>601</v>
      </c>
      <c r="S5" s="11" t="n">
        <v>44049</v>
      </c>
      <c r="T5" s="6" t="n">
        <v>-348.08</v>
      </c>
      <c r="U5" s="0" t="s">
        <v>210</v>
      </c>
      <c r="V5" s="11" t="n">
        <v>44377</v>
      </c>
      <c r="W5" s="6" t="n">
        <v>15097.21</v>
      </c>
      <c r="X5" s="0" t="s">
        <v>601</v>
      </c>
      <c r="Y5" s="11" t="n">
        <v>43578</v>
      </c>
      <c r="Z5" s="6" t="n">
        <v>41197.13</v>
      </c>
      <c r="AA5" s="0" t="s">
        <v>601</v>
      </c>
      <c r="AB5" s="11" t="n">
        <v>43329</v>
      </c>
      <c r="AC5" s="6" t="n">
        <v>-30532.32</v>
      </c>
      <c r="AD5" s="0" t="s">
        <v>605</v>
      </c>
      <c r="AE5" s="11" t="n">
        <v>43976</v>
      </c>
      <c r="AF5" s="6" t="n">
        <v>-1454.6</v>
      </c>
      <c r="AG5" s="0" t="s">
        <v>191</v>
      </c>
      <c r="AH5" s="11" t="n">
        <v>44050</v>
      </c>
      <c r="AI5" s="6" t="n">
        <v>-535.38</v>
      </c>
      <c r="AJ5" s="0" t="s">
        <v>212</v>
      </c>
      <c r="AK5" s="11" t="n">
        <v>44179</v>
      </c>
      <c r="AL5" s="6" t="n">
        <v>15329.32</v>
      </c>
      <c r="AM5" s="0" t="s">
        <v>601</v>
      </c>
      <c r="AN5" s="11" t="n">
        <v>44029</v>
      </c>
      <c r="AO5" s="6" t="n">
        <v>16485.70264</v>
      </c>
      <c r="AP5" s="0" t="s">
        <v>601</v>
      </c>
      <c r="AQ5" s="11" t="n">
        <v>44274</v>
      </c>
      <c r="AR5" s="6" t="n">
        <v>6378.063538</v>
      </c>
      <c r="AS5" s="0" t="s">
        <v>601</v>
      </c>
      <c r="AT5" s="11" t="n">
        <v>44015</v>
      </c>
      <c r="AU5" s="6" t="n">
        <v>51866.59</v>
      </c>
      <c r="AV5" s="0" t="s">
        <v>601</v>
      </c>
      <c r="AW5" s="11" t="n">
        <v>43747</v>
      </c>
      <c r="AX5" s="6" t="n">
        <v>-764.14</v>
      </c>
      <c r="AY5" s="0" t="s">
        <v>160</v>
      </c>
      <c r="AZ5" s="11" t="n">
        <v>43815</v>
      </c>
      <c r="BA5" s="6" t="n">
        <v>7943.157712</v>
      </c>
      <c r="BB5" s="0" t="s">
        <v>601</v>
      </c>
      <c r="BC5" s="11" t="n">
        <v>43922</v>
      </c>
      <c r="BD5" s="6" t="n">
        <v>50023.195725</v>
      </c>
      <c r="BE5" s="0" t="s">
        <v>601</v>
      </c>
      <c r="BF5" s="11" t="n">
        <v>44246</v>
      </c>
      <c r="BG5" s="6" t="n">
        <v>3990.39</v>
      </c>
      <c r="BH5" s="0" t="s">
        <v>601</v>
      </c>
      <c r="BI5" s="11" t="n">
        <v>44172</v>
      </c>
      <c r="BJ5" s="6" t="n">
        <v>19705.234602</v>
      </c>
      <c r="BK5" s="0" t="s">
        <v>601</v>
      </c>
      <c r="BL5" s="11" t="n">
        <v>44179</v>
      </c>
      <c r="BM5" s="6" t="n">
        <v>-6336.98</v>
      </c>
      <c r="BN5" s="0" t="s">
        <v>605</v>
      </c>
      <c r="BO5" s="11" t="n">
        <v>44208</v>
      </c>
      <c r="BP5" s="6" t="n">
        <v>2894.48</v>
      </c>
      <c r="BQ5" s="0" t="s">
        <v>601</v>
      </c>
      <c r="BR5" s="11" t="n">
        <v>43630</v>
      </c>
      <c r="BS5" s="6" t="n">
        <v>-4353.4</v>
      </c>
      <c r="BT5" s="0" t="s">
        <v>153</v>
      </c>
      <c r="BU5" s="11" t="n">
        <v>43293</v>
      </c>
      <c r="BV5" s="6" t="n">
        <v>1549.4</v>
      </c>
      <c r="BW5" s="0" t="s">
        <v>601</v>
      </c>
      <c r="BX5" s="11" t="n">
        <v>44278</v>
      </c>
      <c r="BY5" s="6" t="n">
        <v>-421.54</v>
      </c>
      <c r="BZ5" s="0" t="s">
        <v>281</v>
      </c>
      <c r="CA5" s="11" t="n">
        <v>43987</v>
      </c>
      <c r="CB5" s="6" t="n">
        <v>58493.99</v>
      </c>
      <c r="CC5" s="0" t="s">
        <v>601</v>
      </c>
      <c r="CD5" s="11" t="n">
        <v>44041</v>
      </c>
      <c r="CE5" s="6" t="n">
        <v>5637.058248</v>
      </c>
      <c r="CF5" s="0" t="s">
        <v>601</v>
      </c>
      <c r="CG5" s="11" t="n">
        <v>44383</v>
      </c>
      <c r="CH5" s="6" t="n">
        <v>5783.26</v>
      </c>
      <c r="CI5" s="0" t="s">
        <v>601</v>
      </c>
      <c r="CJ5" s="11" t="n">
        <v>43514</v>
      </c>
      <c r="CK5" s="6" t="n">
        <v>-39099.93</v>
      </c>
      <c r="CL5" s="0" t="s">
        <v>605</v>
      </c>
      <c r="CM5" s="11" t="n">
        <v>44253</v>
      </c>
      <c r="CN5" s="6" t="n">
        <v>-170.46</v>
      </c>
      <c r="CO5" s="0" t="s">
        <v>272</v>
      </c>
      <c r="CP5" s="11" t="n">
        <v>44501</v>
      </c>
      <c r="CQ5" s="6" t="n">
        <v>1786.85</v>
      </c>
      <c r="CR5" s="0" t="s">
        <v>601</v>
      </c>
      <c r="CS5" s="11" t="n">
        <v>44497</v>
      </c>
      <c r="CT5" s="6" t="n">
        <v>9357.87</v>
      </c>
      <c r="CU5" s="0" t="s">
        <v>601</v>
      </c>
      <c r="CV5" s="0"/>
      <c r="CW5" s="8" t="s">
        <f>=-SUM(CW2:CW3)</f>
      </c>
      <c r="CX5" s="0" t="s">
        <v>607</v>
      </c>
      <c r="CY5" s="11" t="n">
        <v>45855</v>
      </c>
      <c r="CZ5" s="6" t="n">
        <v>-287</v>
      </c>
      <c r="DA5" s="0" t="s">
        <v>563</v>
      </c>
      <c r="DB5" s="11" t="n">
        <v>44393</v>
      </c>
      <c r="DC5" s="6" t="n">
        <v>2558.54</v>
      </c>
      <c r="DD5" s="0" t="s">
        <v>601</v>
      </c>
      <c r="DE5" s="11" t="n">
        <v>44200</v>
      </c>
      <c r="DF5" s="6" t="n">
        <v>1986.01</v>
      </c>
      <c r="DG5" s="0" t="s">
        <v>601</v>
      </c>
      <c r="DH5" s="11" t="n">
        <v>45772</v>
      </c>
      <c r="DI5" s="6" t="n">
        <v>-635</v>
      </c>
      <c r="DJ5" s="0" t="s">
        <v>549</v>
      </c>
      <c r="DK5" s="0"/>
      <c r="DL5" s="10" t="s">
        <f>=XIRR(DL2:DL4,DK2:DK4)</f>
      </c>
      <c r="DM5" s="0"/>
      <c r="DN5" s="0"/>
      <c r="DO5" s="8" t="s">
        <f>=-SUM(DO2:DO3)</f>
      </c>
      <c r="DP5" s="0" t="s">
        <v>607</v>
      </c>
    </row>
    <row collapsed="false" customFormat="false" customHeight="false" hidden="false" ht="12.1" outlineLevel="0" r="6">
      <c r="A6" s="11" t="n">
        <v>44235</v>
      </c>
      <c r="B6" s="6" t="n">
        <v>100570.222872</v>
      </c>
      <c r="C6" s="0" t="s">
        <v>601</v>
      </c>
      <c r="D6" s="11" t="n">
        <v>44404</v>
      </c>
      <c r="E6" s="6" t="n">
        <v>1609.260364</v>
      </c>
      <c r="F6" s="0" t="s">
        <v>601</v>
      </c>
      <c r="G6" s="11" t="n">
        <v>44529</v>
      </c>
      <c r="H6" s="6" t="n">
        <v>-1105.09</v>
      </c>
      <c r="I6" s="0" t="s">
        <v>360</v>
      </c>
      <c r="J6" s="11" t="n">
        <v>44314</v>
      </c>
      <c r="K6" s="6" t="n">
        <v>18717.23</v>
      </c>
      <c r="L6" s="0" t="s">
        <v>601</v>
      </c>
      <c r="M6" s="11" t="n">
        <v>44027</v>
      </c>
      <c r="N6" s="6" t="n">
        <v>30933.76</v>
      </c>
      <c r="O6" s="0" t="s">
        <v>601</v>
      </c>
      <c r="P6" s="11" t="n">
        <v>43874</v>
      </c>
      <c r="Q6" s="6" t="n">
        <v>-466.55</v>
      </c>
      <c r="R6" s="0" t="s">
        <v>174</v>
      </c>
      <c r="S6" s="11" t="n">
        <v>44049</v>
      </c>
      <c r="T6" s="6" t="n">
        <v>3550.44507</v>
      </c>
      <c r="U6" s="0" t="s">
        <v>601</v>
      </c>
      <c r="V6" s="11" t="n">
        <v>44722</v>
      </c>
      <c r="W6" s="6" t="n">
        <v>-12186.71</v>
      </c>
      <c r="X6" s="0" t="s">
        <v>389</v>
      </c>
      <c r="Y6" s="11" t="n">
        <v>43629</v>
      </c>
      <c r="Z6" s="6" t="n">
        <v>-5846</v>
      </c>
      <c r="AA6" s="0" t="s">
        <v>152</v>
      </c>
      <c r="AB6" s="11" t="n">
        <v>43341</v>
      </c>
      <c r="AC6" s="6" t="n">
        <v>46563.88</v>
      </c>
      <c r="AD6" s="0" t="s">
        <v>601</v>
      </c>
      <c r="AE6" s="11" t="n">
        <v>44027</v>
      </c>
      <c r="AF6" s="6" t="n">
        <v>35854.38</v>
      </c>
      <c r="AG6" s="0" t="s">
        <v>601</v>
      </c>
      <c r="AH6" s="11" t="n">
        <v>44124</v>
      </c>
      <c r="AI6" s="6" t="n">
        <v>9547.260732</v>
      </c>
      <c r="AJ6" s="0" t="s">
        <v>601</v>
      </c>
      <c r="AK6" s="11" t="n">
        <v>44179</v>
      </c>
      <c r="AL6" s="6" t="n">
        <v>8335.38</v>
      </c>
      <c r="AM6" s="0" t="s">
        <v>601</v>
      </c>
      <c r="AN6" s="11" t="n">
        <v>44029</v>
      </c>
      <c r="AO6" s="6" t="n">
        <v>16485.70264</v>
      </c>
      <c r="AP6" s="0" t="s">
        <v>601</v>
      </c>
      <c r="AQ6" s="11" t="n">
        <v>44274</v>
      </c>
      <c r="AR6" s="6" t="n">
        <v>25571.917294</v>
      </c>
      <c r="AS6" s="0" t="s">
        <v>601</v>
      </c>
      <c r="AT6" s="11" t="n">
        <v>44119</v>
      </c>
      <c r="AU6" s="6" t="n">
        <v>-574</v>
      </c>
      <c r="AV6" s="0" t="s">
        <v>232</v>
      </c>
      <c r="AW6" s="11" t="n">
        <v>43756</v>
      </c>
      <c r="AX6" s="6" t="n">
        <v>-7279.717568</v>
      </c>
      <c r="AY6" s="0" t="s">
        <v>605</v>
      </c>
      <c r="AZ6" s="11" t="n">
        <v>43816</v>
      </c>
      <c r="BA6" s="6" t="n">
        <v>6019.50874</v>
      </c>
      <c r="BB6" s="0" t="s">
        <v>601</v>
      </c>
      <c r="BC6" s="11" t="n">
        <v>43927</v>
      </c>
      <c r="BD6" s="6" t="n">
        <v>6852.8972</v>
      </c>
      <c r="BE6" s="0" t="s">
        <v>601</v>
      </c>
      <c r="BF6" s="11" t="n">
        <v>44246</v>
      </c>
      <c r="BG6" s="6" t="n">
        <v>39908.93</v>
      </c>
      <c r="BH6" s="0" t="s">
        <v>601</v>
      </c>
      <c r="BI6" s="11" t="n">
        <v>44189</v>
      </c>
      <c r="BJ6" s="6" t="n">
        <v>16756.003626</v>
      </c>
      <c r="BK6" s="0" t="s">
        <v>601</v>
      </c>
      <c r="BL6" s="11" t="n">
        <v>44348</v>
      </c>
      <c r="BM6" s="6" t="n">
        <v>-1627.8</v>
      </c>
      <c r="BN6" s="0" t="s">
        <v>300</v>
      </c>
      <c r="BO6" s="11" t="n">
        <v>44208</v>
      </c>
      <c r="BP6" s="6" t="n">
        <v>31839.32</v>
      </c>
      <c r="BQ6" s="0" t="s">
        <v>601</v>
      </c>
      <c r="BR6" s="11" t="n">
        <v>43840</v>
      </c>
      <c r="BS6" s="6" t="n">
        <v>-3841.7</v>
      </c>
      <c r="BT6" s="0" t="s">
        <v>170</v>
      </c>
      <c r="BU6" s="11" t="n">
        <v>43305</v>
      </c>
      <c r="BV6" s="6" t="n">
        <v>6505.95</v>
      </c>
      <c r="BW6" s="0" t="s">
        <v>601</v>
      </c>
      <c r="BX6" s="11" t="n">
        <v>44369</v>
      </c>
      <c r="BY6" s="6" t="n">
        <v>-423.02</v>
      </c>
      <c r="BZ6" s="0" t="s">
        <v>311</v>
      </c>
      <c r="CA6" s="11" t="n">
        <v>44025</v>
      </c>
      <c r="CB6" s="6" t="n">
        <v>-6521.5</v>
      </c>
      <c r="CC6" s="0" t="s">
        <v>204</v>
      </c>
      <c r="CD6" s="11" t="n">
        <v>44041</v>
      </c>
      <c r="CE6" s="6" t="n">
        <v>2816.371536</v>
      </c>
      <c r="CF6" s="0" t="s">
        <v>601</v>
      </c>
      <c r="CG6" s="11" t="n">
        <v>44466</v>
      </c>
      <c r="CH6" s="6" t="n">
        <v>-6664.1</v>
      </c>
      <c r="CI6" s="0" t="s">
        <v>348</v>
      </c>
      <c r="CJ6" s="11" t="n">
        <v>43514</v>
      </c>
      <c r="CK6" s="6" t="n">
        <v>-9775.97</v>
      </c>
      <c r="CL6" s="0" t="s">
        <v>605</v>
      </c>
      <c r="CM6" s="11" t="n">
        <v>44344</v>
      </c>
      <c r="CN6" s="6" t="n">
        <v>-170.42</v>
      </c>
      <c r="CO6" s="0" t="s">
        <v>299</v>
      </c>
      <c r="CP6" s="11" t="n">
        <v>44501</v>
      </c>
      <c r="CQ6" s="6" t="n">
        <v>18761.96</v>
      </c>
      <c r="CR6" s="0" t="s">
        <v>601</v>
      </c>
      <c r="CS6" s="11" t="n">
        <v>46170</v>
      </c>
      <c r="CT6" s="8" t="s">
        <f>=-Портфель!J34</f>
      </c>
      <c r="CU6" s="0" t="s">
        <v>606</v>
      </c>
      <c r="CV6" s="0"/>
      <c r="CW6" s="0"/>
      <c r="CX6" s="0"/>
      <c r="CY6" s="11" t="n">
        <v>45936</v>
      </c>
      <c r="CZ6" s="6" t="n">
        <v>-304</v>
      </c>
      <c r="DA6" s="0" t="s">
        <v>573</v>
      </c>
      <c r="DB6" s="11" t="n">
        <v>44435</v>
      </c>
      <c r="DC6" s="6" t="n">
        <v>75886.22</v>
      </c>
      <c r="DD6" s="0" t="s">
        <v>601</v>
      </c>
      <c r="DE6" s="11" t="n">
        <v>44200</v>
      </c>
      <c r="DF6" s="6" t="n">
        <v>21846.21</v>
      </c>
      <c r="DG6" s="0" t="s">
        <v>601</v>
      </c>
      <c r="DH6" s="11" t="n">
        <v>45943</v>
      </c>
      <c r="DI6" s="6" t="n">
        <v>-616.5</v>
      </c>
      <c r="DJ6" s="0" t="s">
        <v>575</v>
      </c>
      <c r="DK6" s="0"/>
      <c r="DL6" s="8" t="s">
        <f>=-SUM(DL2:DL4)</f>
      </c>
      <c r="DM6" s="0" t="s">
        <v>607</v>
      </c>
    </row>
    <row collapsed="false" customFormat="false" customHeight="false" hidden="false" ht="12.1" outlineLevel="0" r="7">
      <c r="A7" s="11" t="n">
        <v>44237</v>
      </c>
      <c r="B7" s="6" t="n">
        <v>101519.585856</v>
      </c>
      <c r="C7" s="0" t="s">
        <v>601</v>
      </c>
      <c r="D7" s="11" t="n">
        <v>44454</v>
      </c>
      <c r="E7" s="6" t="n">
        <v>-825.34</v>
      </c>
      <c r="F7" s="0" t="s">
        <v>344</v>
      </c>
      <c r="G7" s="11" t="n">
        <v>44617</v>
      </c>
      <c r="H7" s="6" t="n">
        <v>-1270.9</v>
      </c>
      <c r="I7" s="0" t="s">
        <v>378</v>
      </c>
      <c r="J7" s="11" t="n">
        <v>44315</v>
      </c>
      <c r="K7" s="6" t="n">
        <v>-8039</v>
      </c>
      <c r="L7" s="0" t="s">
        <v>288</v>
      </c>
      <c r="M7" s="11" t="n">
        <v>44028</v>
      </c>
      <c r="N7" s="6" t="n">
        <v>-3978</v>
      </c>
      <c r="O7" s="0" t="s">
        <v>207</v>
      </c>
      <c r="P7" s="11" t="n">
        <v>43908</v>
      </c>
      <c r="Q7" s="6" t="n">
        <v>7473.93304</v>
      </c>
      <c r="R7" s="0" t="s">
        <v>601</v>
      </c>
      <c r="S7" s="11" t="n">
        <v>44127</v>
      </c>
      <c r="T7" s="6" t="n">
        <v>3705.278863</v>
      </c>
      <c r="U7" s="0" t="s">
        <v>601</v>
      </c>
      <c r="V7" s="11" t="n">
        <v>44934</v>
      </c>
      <c r="W7" s="6" t="n">
        <v>-254.71</v>
      </c>
      <c r="X7" s="0" t="s">
        <v>423</v>
      </c>
      <c r="Y7" s="11" t="n">
        <v>43903</v>
      </c>
      <c r="Z7" s="6" t="n">
        <v>18196.33</v>
      </c>
      <c r="AA7" s="0" t="s">
        <v>601</v>
      </c>
      <c r="AB7" s="11" t="n">
        <v>43455</v>
      </c>
      <c r="AC7" s="6" t="n">
        <v>-826</v>
      </c>
      <c r="AD7" s="0" t="s">
        <v>139</v>
      </c>
      <c r="AE7" s="11" t="n">
        <v>44027</v>
      </c>
      <c r="AF7" s="6" t="n">
        <v>17879.17</v>
      </c>
      <c r="AG7" s="0" t="s">
        <v>601</v>
      </c>
      <c r="AH7" s="11" t="n">
        <v>44124</v>
      </c>
      <c r="AI7" s="6" t="n">
        <v>9547.260732</v>
      </c>
      <c r="AJ7" s="0" t="s">
        <v>601</v>
      </c>
      <c r="AK7" s="11" t="n">
        <v>44180</v>
      </c>
      <c r="AL7" s="6" t="n">
        <v>56749.59</v>
      </c>
      <c r="AM7" s="0" t="s">
        <v>601</v>
      </c>
      <c r="AN7" s="11" t="n">
        <v>44032</v>
      </c>
      <c r="AO7" s="6" t="n">
        <v>16771.729793</v>
      </c>
      <c r="AP7" s="0" t="s">
        <v>601</v>
      </c>
      <c r="AQ7" s="11" t="n">
        <v>44274</v>
      </c>
      <c r="AR7" s="6" t="n">
        <v>20446.043156</v>
      </c>
      <c r="AS7" s="0" t="s">
        <v>601</v>
      </c>
      <c r="AT7" s="11" t="n">
        <v>44190</v>
      </c>
      <c r="AU7" s="6" t="n">
        <v>-2140</v>
      </c>
      <c r="AV7" s="0" t="s">
        <v>259</v>
      </c>
      <c r="AW7" s="11" t="n">
        <v>43756</v>
      </c>
      <c r="AX7" s="6" t="n">
        <v>-4852.931664</v>
      </c>
      <c r="AY7" s="0" t="s">
        <v>605</v>
      </c>
      <c r="AZ7" s="11" t="n">
        <v>43816</v>
      </c>
      <c r="BA7" s="6" t="n">
        <v>5976.198406</v>
      </c>
      <c r="BB7" s="0" t="s">
        <v>601</v>
      </c>
      <c r="BC7" s="11" t="n">
        <v>43927</v>
      </c>
      <c r="BD7" s="6" t="n">
        <v>36584.0238</v>
      </c>
      <c r="BE7" s="0" t="s">
        <v>601</v>
      </c>
      <c r="BF7" s="11" t="n">
        <v>44278</v>
      </c>
      <c r="BG7" s="6" t="n">
        <v>44631.76</v>
      </c>
      <c r="BH7" s="0" t="s">
        <v>601</v>
      </c>
      <c r="BI7" s="11" t="n">
        <v>44193</v>
      </c>
      <c r="BJ7" s="6" t="n">
        <v>15940.338151</v>
      </c>
      <c r="BK7" s="0" t="s">
        <v>601</v>
      </c>
      <c r="BL7" s="11" t="n">
        <v>44348</v>
      </c>
      <c r="BM7" s="6" t="n">
        <v>-1261.8</v>
      </c>
      <c r="BN7" s="0" t="s">
        <v>301</v>
      </c>
      <c r="BO7" s="11" t="n">
        <v>44209</v>
      </c>
      <c r="BP7" s="6" t="n">
        <v>26079.64</v>
      </c>
      <c r="BQ7" s="0" t="s">
        <v>601</v>
      </c>
      <c r="BR7" s="11" t="n">
        <v>43903</v>
      </c>
      <c r="BS7" s="6" t="n">
        <v>36971.45</v>
      </c>
      <c r="BT7" s="0" t="s">
        <v>601</v>
      </c>
      <c r="BU7" s="11" t="n">
        <v>43305</v>
      </c>
      <c r="BV7" s="6" t="n">
        <v>26023.8</v>
      </c>
      <c r="BW7" s="0" t="s">
        <v>601</v>
      </c>
      <c r="BX7" s="11" t="n">
        <v>44455</v>
      </c>
      <c r="BY7" s="6" t="n">
        <v>-410.89</v>
      </c>
      <c r="BZ7" s="0" t="s">
        <v>345</v>
      </c>
      <c r="CA7" s="11" t="n">
        <v>44175</v>
      </c>
      <c r="CB7" s="6" t="n">
        <v>-13811.21</v>
      </c>
      <c r="CC7" s="0" t="s">
        <v>605</v>
      </c>
      <c r="CD7" s="11" t="n">
        <v>44042</v>
      </c>
      <c r="CE7" s="6" t="n">
        <v>-197.92</v>
      </c>
      <c r="CF7" s="0" t="s">
        <v>209</v>
      </c>
      <c r="CG7" s="11" t="n">
        <v>44494</v>
      </c>
      <c r="CH7" s="6" t="n">
        <v>99573.13</v>
      </c>
      <c r="CI7" s="0" t="s">
        <v>601</v>
      </c>
      <c r="CJ7" s="11" t="n">
        <v>43514</v>
      </c>
      <c r="CK7" s="6" t="n">
        <v>-9775.97</v>
      </c>
      <c r="CL7" s="0" t="s">
        <v>605</v>
      </c>
      <c r="CM7" s="11" t="n">
        <v>44439</v>
      </c>
      <c r="CN7" s="6" t="n">
        <v>-170.69</v>
      </c>
      <c r="CO7" s="0" t="s">
        <v>337</v>
      </c>
      <c r="CP7" s="11" t="n">
        <v>44501</v>
      </c>
      <c r="CQ7" s="6" t="n">
        <v>35737.06</v>
      </c>
      <c r="CR7" s="0" t="s">
        <v>601</v>
      </c>
      <c r="CS7" s="0"/>
      <c r="CT7" s="10" t="s">
        <f>=XIRR(CT2:CT6,CS2:CS6)</f>
      </c>
      <c r="CU7" s="0"/>
      <c r="CV7" s="0"/>
      <c r="CW7" s="0"/>
      <c r="CX7" s="0"/>
      <c r="CY7" s="11" t="n">
        <v>46030</v>
      </c>
      <c r="CZ7" s="6" t="n">
        <v>-313</v>
      </c>
      <c r="DA7" s="0" t="s">
        <v>582</v>
      </c>
      <c r="DB7" s="11" t="n">
        <v>44435</v>
      </c>
      <c r="DC7" s="6" t="n">
        <v>4108.96</v>
      </c>
      <c r="DD7" s="0" t="s">
        <v>601</v>
      </c>
      <c r="DE7" s="11" t="n">
        <v>44200</v>
      </c>
      <c r="DF7" s="6" t="n">
        <v>17874.17</v>
      </c>
      <c r="DG7" s="0" t="s">
        <v>601</v>
      </c>
      <c r="DH7" s="11" t="n">
        <v>46013</v>
      </c>
      <c r="DI7" s="6" t="n">
        <v>-313</v>
      </c>
      <c r="DJ7" s="0" t="s">
        <v>581</v>
      </c>
    </row>
    <row collapsed="false" customFormat="false" customHeight="false" hidden="false" ht="12.1" outlineLevel="0" r="8">
      <c r="A8" s="11" t="n">
        <v>44243</v>
      </c>
      <c r="B8" s="6" t="n">
        <v>6367.637112</v>
      </c>
      <c r="C8" s="0" t="s">
        <v>601</v>
      </c>
      <c r="D8" s="11" t="n">
        <v>44544</v>
      </c>
      <c r="E8" s="6" t="n">
        <v>-833.21</v>
      </c>
      <c r="F8" s="0" t="s">
        <v>365</v>
      </c>
      <c r="G8" s="11" t="n">
        <v>44708</v>
      </c>
      <c r="H8" s="6" t="n">
        <v>-29438.14</v>
      </c>
      <c r="I8" s="0" t="s">
        <v>387</v>
      </c>
      <c r="J8" s="11" t="n">
        <v>44333</v>
      </c>
      <c r="K8" s="6" t="n">
        <v>9065.44</v>
      </c>
      <c r="L8" s="0" t="s">
        <v>601</v>
      </c>
      <c r="M8" s="11" t="n">
        <v>44081</v>
      </c>
      <c r="N8" s="6" t="n">
        <v>1772.47</v>
      </c>
      <c r="O8" s="0" t="s">
        <v>601</v>
      </c>
      <c r="P8" s="11" t="n">
        <v>43908</v>
      </c>
      <c r="Q8" s="6" t="n">
        <v>30013.95552</v>
      </c>
      <c r="R8" s="0" t="s">
        <v>601</v>
      </c>
      <c r="S8" s="11" t="n">
        <v>44127</v>
      </c>
      <c r="T8" s="6" t="n">
        <v>7410.557726</v>
      </c>
      <c r="U8" s="0" t="s">
        <v>601</v>
      </c>
      <c r="V8" s="11" t="n">
        <v>45104</v>
      </c>
      <c r="W8" s="6" t="n">
        <v>-10811.93</v>
      </c>
      <c r="X8" s="0" t="s">
        <v>448</v>
      </c>
      <c r="Y8" s="11" t="n">
        <v>44011</v>
      </c>
      <c r="Z8" s="6" t="n">
        <v>65658.66</v>
      </c>
      <c r="AA8" s="0" t="s">
        <v>601</v>
      </c>
      <c r="AB8" s="11" t="n">
        <v>43514</v>
      </c>
      <c r="AC8" s="6" t="n">
        <v>-27146.07</v>
      </c>
      <c r="AD8" s="0" t="s">
        <v>605</v>
      </c>
      <c r="AE8" s="11" t="n">
        <v>44027</v>
      </c>
      <c r="AF8" s="6" t="n">
        <v>17875.17</v>
      </c>
      <c r="AG8" s="0" t="s">
        <v>601</v>
      </c>
      <c r="AH8" s="11" t="n">
        <v>44125</v>
      </c>
      <c r="AI8" s="6" t="n">
        <v>9133.47054</v>
      </c>
      <c r="AJ8" s="0" t="s">
        <v>601</v>
      </c>
      <c r="AK8" s="11" t="n">
        <v>44200</v>
      </c>
      <c r="AL8" s="6" t="n">
        <v>33527.59</v>
      </c>
      <c r="AM8" s="0" t="s">
        <v>601</v>
      </c>
      <c r="AN8" s="11" t="n">
        <v>44032</v>
      </c>
      <c r="AO8" s="6" t="n">
        <v>16771.729793</v>
      </c>
      <c r="AP8" s="0" t="s">
        <v>601</v>
      </c>
      <c r="AQ8" s="11" t="n">
        <v>44274</v>
      </c>
      <c r="AR8" s="6" t="n">
        <v>25586.648934</v>
      </c>
      <c r="AS8" s="0" t="s">
        <v>601</v>
      </c>
      <c r="AT8" s="11" t="n">
        <v>44354</v>
      </c>
      <c r="AU8" s="6" t="n">
        <v>-1096</v>
      </c>
      <c r="AV8" s="0" t="s">
        <v>304</v>
      </c>
      <c r="AW8" s="11" t="n">
        <v>43839</v>
      </c>
      <c r="AX8" s="6" t="n">
        <v>-810.96</v>
      </c>
      <c r="AY8" s="0" t="s">
        <v>169</v>
      </c>
      <c r="AZ8" s="11" t="n">
        <v>43816</v>
      </c>
      <c r="BA8" s="6" t="n">
        <v>3983.923042</v>
      </c>
      <c r="BB8" s="0" t="s">
        <v>601</v>
      </c>
      <c r="BC8" s="11" t="n">
        <v>43927</v>
      </c>
      <c r="BD8" s="6" t="n">
        <v>38540.550825</v>
      </c>
      <c r="BE8" s="0" t="s">
        <v>601</v>
      </c>
      <c r="BF8" s="11" t="n">
        <v>44291</v>
      </c>
      <c r="BG8" s="6" t="n">
        <v>99004.77</v>
      </c>
      <c r="BH8" s="0" t="s">
        <v>601</v>
      </c>
      <c r="BI8" s="11" t="n">
        <v>44280</v>
      </c>
      <c r="BJ8" s="6" t="n">
        <v>17029.44567</v>
      </c>
      <c r="BK8" s="0" t="s">
        <v>601</v>
      </c>
      <c r="BL8" s="11" t="n">
        <v>44371</v>
      </c>
      <c r="BM8" s="6" t="n">
        <v>1540.74</v>
      </c>
      <c r="BN8" s="0" t="s">
        <v>601</v>
      </c>
      <c r="BO8" s="11" t="n">
        <v>44246</v>
      </c>
      <c r="BP8" s="6" t="n">
        <v>8540.12</v>
      </c>
      <c r="BQ8" s="0" t="s">
        <v>601</v>
      </c>
      <c r="BR8" s="11" t="n">
        <v>43906</v>
      </c>
      <c r="BS8" s="6" t="n">
        <v>47854.53</v>
      </c>
      <c r="BT8" s="0" t="s">
        <v>601</v>
      </c>
      <c r="BU8" s="11" t="n">
        <v>43385</v>
      </c>
      <c r="BV8" s="6" t="n">
        <v>-1641.4</v>
      </c>
      <c r="BW8" s="0" t="s">
        <v>134</v>
      </c>
      <c r="BX8" s="11" t="n">
        <v>44560</v>
      </c>
      <c r="BY8" s="6" t="n">
        <v>-396.98</v>
      </c>
      <c r="BZ8" s="0" t="s">
        <v>370</v>
      </c>
      <c r="CA8" s="11" t="n">
        <v>44377</v>
      </c>
      <c r="CB8" s="6" t="n">
        <v>-20190.85</v>
      </c>
      <c r="CC8" s="0" t="s">
        <v>605</v>
      </c>
      <c r="CD8" s="11" t="n">
        <v>44083</v>
      </c>
      <c r="CE8" s="6" t="n">
        <v>2771.944605</v>
      </c>
      <c r="CF8" s="0" t="s">
        <v>601</v>
      </c>
      <c r="CG8" s="11" t="n">
        <v>44494</v>
      </c>
      <c r="CH8" s="6" t="n">
        <v>-1369.8</v>
      </c>
      <c r="CI8" s="0" t="s">
        <v>605</v>
      </c>
      <c r="CJ8" s="11" t="n">
        <v>43906</v>
      </c>
      <c r="CK8" s="6" t="n">
        <v>98897.7</v>
      </c>
      <c r="CL8" s="0" t="s">
        <v>601</v>
      </c>
      <c r="CM8" s="11" t="n">
        <v>44529</v>
      </c>
      <c r="CN8" s="6" t="n">
        <v>-187.46</v>
      </c>
      <c r="CO8" s="0" t="s">
        <v>362</v>
      </c>
      <c r="CP8" s="11" t="n">
        <v>44501</v>
      </c>
      <c r="CQ8" s="6" t="n">
        <v>22335.66</v>
      </c>
      <c r="CR8" s="0" t="s">
        <v>601</v>
      </c>
      <c r="CS8" s="0"/>
      <c r="CT8" s="8" t="s">
        <f>=-SUM(CT2:CT6)</f>
      </c>
      <c r="CU8" s="0" t="s">
        <v>607</v>
      </c>
      <c r="CV8" s="0"/>
      <c r="CW8" s="0"/>
      <c r="CX8" s="0"/>
      <c r="CY8" s="11" t="n">
        <v>46170</v>
      </c>
      <c r="CZ8" s="8" t="s">
        <f>=-Портфель!J36</f>
      </c>
      <c r="DA8" s="0" t="s">
        <v>606</v>
      </c>
      <c r="DB8" s="11" t="n">
        <v>44435</v>
      </c>
      <c r="DC8" s="6" t="n">
        <v>8217.92</v>
      </c>
      <c r="DD8" s="0" t="s">
        <v>601</v>
      </c>
      <c r="DE8" s="11" t="n">
        <v>44200</v>
      </c>
      <c r="DF8" s="6" t="n">
        <v>1986.01</v>
      </c>
      <c r="DG8" s="0" t="s">
        <v>601</v>
      </c>
      <c r="DH8" s="11" t="n">
        <v>46170</v>
      </c>
      <c r="DI8" s="8" t="s">
        <f>=-Портфель!J39</f>
      </c>
      <c r="DJ8" s="0" t="s">
        <v>606</v>
      </c>
    </row>
    <row collapsed="false" customFormat="false" customHeight="false" hidden="false" ht="12.1" outlineLevel="0" r="9">
      <c r="A9" s="11" t="n">
        <v>44246</v>
      </c>
      <c r="B9" s="6" t="n">
        <v>17862.52406</v>
      </c>
      <c r="C9" s="0" t="s">
        <v>601</v>
      </c>
      <c r="D9" s="11" t="n">
        <v>44544</v>
      </c>
      <c r="E9" s="6" t="n">
        <v>-649.9</v>
      </c>
      <c r="F9" s="0" t="s">
        <v>364</v>
      </c>
      <c r="G9" s="11" t="n">
        <v>44803</v>
      </c>
      <c r="H9" s="6" t="n">
        <v>-21187.62</v>
      </c>
      <c r="I9" s="0" t="s">
        <v>401</v>
      </c>
      <c r="J9" s="11" t="n">
        <v>44335</v>
      </c>
      <c r="K9" s="6" t="n">
        <v>27196.31</v>
      </c>
      <c r="L9" s="0" t="s">
        <v>601</v>
      </c>
      <c r="M9" s="11" t="n">
        <v>44081</v>
      </c>
      <c r="N9" s="6" t="n">
        <v>1772.37</v>
      </c>
      <c r="O9" s="0" t="s">
        <v>601</v>
      </c>
      <c r="P9" s="11" t="n">
        <v>43913</v>
      </c>
      <c r="Q9" s="6" t="n">
        <v>16248.042817</v>
      </c>
      <c r="R9" s="0" t="s">
        <v>601</v>
      </c>
      <c r="S9" s="11" t="n">
        <v>44140</v>
      </c>
      <c r="T9" s="6" t="n">
        <v>-451.2</v>
      </c>
      <c r="U9" s="0" t="s">
        <v>237</v>
      </c>
      <c r="V9" s="11" t="n">
        <v>45475</v>
      </c>
      <c r="W9" s="6" t="n">
        <v>-12772.9</v>
      </c>
      <c r="X9" s="0" t="s">
        <v>506</v>
      </c>
      <c r="Y9" s="11" t="n">
        <v>44109</v>
      </c>
      <c r="Z9" s="6" t="n">
        <v>-14154</v>
      </c>
      <c r="AA9" s="0" t="s">
        <v>226</v>
      </c>
      <c r="AB9" s="11" t="n">
        <v>43518</v>
      </c>
      <c r="AC9" s="6" t="n">
        <v>-10998.35</v>
      </c>
      <c r="AD9" s="0" t="s">
        <v>605</v>
      </c>
      <c r="AE9" s="11" t="n">
        <v>44189</v>
      </c>
      <c r="AF9" s="6" t="n">
        <v>-2169.4</v>
      </c>
      <c r="AG9" s="0" t="s">
        <v>257</v>
      </c>
      <c r="AH9" s="11" t="n">
        <v>44125</v>
      </c>
      <c r="AI9" s="6" t="n">
        <v>9132.69276</v>
      </c>
      <c r="AJ9" s="0" t="s">
        <v>601</v>
      </c>
      <c r="AK9" s="11" t="n">
        <v>44200</v>
      </c>
      <c r="AL9" s="6" t="n">
        <v>16380.65</v>
      </c>
      <c r="AM9" s="0" t="s">
        <v>601</v>
      </c>
      <c r="AN9" s="11" t="n">
        <v>44088</v>
      </c>
      <c r="AO9" s="6" t="n">
        <v>-718.19</v>
      </c>
      <c r="AP9" s="0" t="s">
        <v>221</v>
      </c>
      <c r="AQ9" s="11" t="n">
        <v>44274</v>
      </c>
      <c r="AR9" s="6" t="n">
        <v>10228.914234</v>
      </c>
      <c r="AS9" s="0" t="s">
        <v>601</v>
      </c>
      <c r="AT9" s="11" t="n">
        <v>44382</v>
      </c>
      <c r="AU9" s="6" t="n">
        <v>-1827</v>
      </c>
      <c r="AV9" s="0" t="s">
        <v>320</v>
      </c>
      <c r="AW9" s="11" t="n">
        <v>43908</v>
      </c>
      <c r="AX9" s="6" t="n">
        <v>-31106.782704</v>
      </c>
      <c r="AY9" s="0" t="s">
        <v>605</v>
      </c>
      <c r="AZ9" s="11" t="n">
        <v>43887</v>
      </c>
      <c r="BA9" s="6" t="n">
        <v>16498.449969</v>
      </c>
      <c r="BB9" s="0" t="s">
        <v>601</v>
      </c>
      <c r="BC9" s="11" t="n">
        <v>43927</v>
      </c>
      <c r="BD9" s="6" t="n">
        <v>10395.167225</v>
      </c>
      <c r="BE9" s="0" t="s">
        <v>601</v>
      </c>
      <c r="BF9" s="11" t="n">
        <v>44291</v>
      </c>
      <c r="BG9" s="6" t="n">
        <v>17082.16</v>
      </c>
      <c r="BH9" s="0" t="s">
        <v>601</v>
      </c>
      <c r="BI9" s="11" t="n">
        <v>44494</v>
      </c>
      <c r="BJ9" s="6" t="n">
        <v>38105.493202</v>
      </c>
      <c r="BK9" s="0" t="s">
        <v>601</v>
      </c>
      <c r="BL9" s="11" t="n">
        <v>44385</v>
      </c>
      <c r="BM9" s="6" t="n">
        <v>7816</v>
      </c>
      <c r="BN9" s="0" t="s">
        <v>601</v>
      </c>
      <c r="BO9" s="11" t="n">
        <v>44246</v>
      </c>
      <c r="BP9" s="6" t="n">
        <v>17080.25</v>
      </c>
      <c r="BQ9" s="0" t="s">
        <v>601</v>
      </c>
      <c r="BR9" s="11" t="n">
        <v>43951</v>
      </c>
      <c r="BS9" s="6" t="n">
        <v>-69794.17</v>
      </c>
      <c r="BT9" s="0" t="s">
        <v>605</v>
      </c>
      <c r="BU9" s="11" t="n">
        <v>43474</v>
      </c>
      <c r="BV9" s="6" t="n">
        <v>-1891.4</v>
      </c>
      <c r="BW9" s="0" t="s">
        <v>140</v>
      </c>
      <c r="BX9" s="11" t="n">
        <v>44638</v>
      </c>
      <c r="BY9" s="6" t="n">
        <v>-557.54</v>
      </c>
      <c r="BZ9" s="0" t="s">
        <v>382</v>
      </c>
      <c r="CA9" s="11" t="n">
        <v>44377</v>
      </c>
      <c r="CB9" s="6" t="n">
        <v>-5385.43</v>
      </c>
      <c r="CC9" s="0" t="s">
        <v>605</v>
      </c>
      <c r="CD9" s="11" t="n">
        <v>44083</v>
      </c>
      <c r="CE9" s="6" t="n">
        <v>2771.944605</v>
      </c>
      <c r="CF9" s="0" t="s">
        <v>601</v>
      </c>
      <c r="CG9" s="11" t="n">
        <v>44494</v>
      </c>
      <c r="CH9" s="6" t="n">
        <v>-40409.1</v>
      </c>
      <c r="CI9" s="0" t="s">
        <v>605</v>
      </c>
      <c r="CJ9" s="11" t="n">
        <v>43945</v>
      </c>
      <c r="CK9" s="6" t="n">
        <v>26178.32</v>
      </c>
      <c r="CL9" s="0" t="s">
        <v>601</v>
      </c>
      <c r="CM9" s="11" t="n">
        <v>44620</v>
      </c>
      <c r="CN9" s="6" t="n">
        <v>-207.2</v>
      </c>
      <c r="CO9" s="0" t="s">
        <v>379</v>
      </c>
      <c r="CP9" s="11" t="n">
        <v>46170</v>
      </c>
      <c r="CQ9" s="8" t="s">
        <f>=-Портфель!J33</f>
      </c>
      <c r="CR9" s="0" t="s">
        <v>606</v>
      </c>
      <c r="CS9" s="0"/>
      <c r="CT9" s="0"/>
      <c r="CU9" s="0"/>
      <c r="CV9" s="0"/>
      <c r="CW9" s="0"/>
      <c r="CX9" s="0"/>
      <c r="CY9" s="0"/>
      <c r="CZ9" s="10" t="s">
        <f>=XIRR(CZ2:CZ8,CY2:CY8)</f>
      </c>
      <c r="DA9" s="0"/>
      <c r="DB9" s="11" t="n">
        <v>44435</v>
      </c>
      <c r="DC9" s="6" t="n">
        <v>28755.72</v>
      </c>
      <c r="DD9" s="0" t="s">
        <v>601</v>
      </c>
      <c r="DE9" s="11" t="n">
        <v>44200</v>
      </c>
      <c r="DF9" s="6" t="n">
        <v>19860.18</v>
      </c>
      <c r="DG9" s="0" t="s">
        <v>601</v>
      </c>
      <c r="DH9" s="0"/>
      <c r="DI9" s="10" t="s">
        <f>=XIRR(DI2:DI8,DH2:DH8)</f>
      </c>
      <c r="DJ9" s="0"/>
    </row>
    <row collapsed="false" customFormat="false" customHeight="false" hidden="false" ht="12.1" outlineLevel="0" r="10">
      <c r="A10" s="11" t="n">
        <v>44264</v>
      </c>
      <c r="B10" s="6" t="n">
        <v>7222.504142</v>
      </c>
      <c r="C10" s="0" t="s">
        <v>601</v>
      </c>
      <c r="D10" s="11" t="n">
        <v>44726</v>
      </c>
      <c r="E10" s="6" t="n">
        <v>-1272.21</v>
      </c>
      <c r="F10" s="0" t="s">
        <v>391</v>
      </c>
      <c r="G10" s="11" t="n">
        <v>44894</v>
      </c>
      <c r="H10" s="6" t="n">
        <v>-38205.11</v>
      </c>
      <c r="I10" s="0" t="s">
        <v>414</v>
      </c>
      <c r="J10" s="11" t="n">
        <v>44343</v>
      </c>
      <c r="K10" s="6" t="n">
        <v>51620.96</v>
      </c>
      <c r="L10" s="0" t="s">
        <v>601</v>
      </c>
      <c r="M10" s="11" t="n">
        <v>44081</v>
      </c>
      <c r="N10" s="6" t="n">
        <v>1772.37</v>
      </c>
      <c r="O10" s="0" t="s">
        <v>601</v>
      </c>
      <c r="P10" s="11" t="n">
        <v>43916</v>
      </c>
      <c r="Q10" s="6" t="n">
        <v>-28392.038216</v>
      </c>
      <c r="R10" s="0" t="s">
        <v>605</v>
      </c>
      <c r="S10" s="11" t="n">
        <v>44151</v>
      </c>
      <c r="T10" s="6" t="n">
        <v>3545.40627</v>
      </c>
      <c r="U10" s="0" t="s">
        <v>601</v>
      </c>
      <c r="V10" s="11" t="n">
        <v>45841</v>
      </c>
      <c r="W10" s="6" t="n">
        <v>-14901.52</v>
      </c>
      <c r="X10" s="0" t="s">
        <v>559</v>
      </c>
      <c r="Y10" s="11" t="n">
        <v>44145</v>
      </c>
      <c r="Z10" s="6" t="n">
        <v>-15378.88</v>
      </c>
      <c r="AA10" s="0" t="s">
        <v>605</v>
      </c>
      <c r="AB10" s="11" t="n">
        <v>43518</v>
      </c>
      <c r="AC10" s="6" t="n">
        <v>-16497.53</v>
      </c>
      <c r="AD10" s="0" t="s">
        <v>605</v>
      </c>
      <c r="AE10" s="11" t="n">
        <v>44252</v>
      </c>
      <c r="AF10" s="6" t="n">
        <v>24001.46</v>
      </c>
      <c r="AG10" s="0" t="s">
        <v>601</v>
      </c>
      <c r="AH10" s="11" t="n">
        <v>44126</v>
      </c>
      <c r="AI10" s="6" t="n">
        <v>8881.81266</v>
      </c>
      <c r="AJ10" s="0" t="s">
        <v>601</v>
      </c>
      <c r="AK10" s="11" t="n">
        <v>44200</v>
      </c>
      <c r="AL10" s="6" t="n">
        <v>50670.13</v>
      </c>
      <c r="AM10" s="0" t="s">
        <v>601</v>
      </c>
      <c r="AN10" s="11" t="n">
        <v>44165</v>
      </c>
      <c r="AO10" s="6" t="n">
        <v>-727.5</v>
      </c>
      <c r="AP10" s="0" t="s">
        <v>247</v>
      </c>
      <c r="AQ10" s="11" t="n">
        <v>44274</v>
      </c>
      <c r="AR10" s="6" t="n">
        <v>1284.599008</v>
      </c>
      <c r="AS10" s="0" t="s">
        <v>601</v>
      </c>
      <c r="AT10" s="11" t="n">
        <v>44463</v>
      </c>
      <c r="AU10" s="6" t="n">
        <v>-2714</v>
      </c>
      <c r="AV10" s="0" t="s">
        <v>347</v>
      </c>
      <c r="AW10" s="11" t="n">
        <v>43927</v>
      </c>
      <c r="AX10" s="6" t="n">
        <v>34530.33115</v>
      </c>
      <c r="AY10" s="0" t="s">
        <v>601</v>
      </c>
      <c r="AZ10" s="11" t="n">
        <v>43887</v>
      </c>
      <c r="BA10" s="6" t="n">
        <v>16498.449969</v>
      </c>
      <c r="BB10" s="0" t="s">
        <v>601</v>
      </c>
      <c r="BC10" s="11" t="n">
        <v>43927</v>
      </c>
      <c r="BD10" s="6" t="n">
        <v>18524.432075</v>
      </c>
      <c r="BE10" s="0" t="s">
        <v>601</v>
      </c>
      <c r="BF10" s="11" t="n">
        <v>44291</v>
      </c>
      <c r="BG10" s="6" t="n">
        <v>12789.11</v>
      </c>
      <c r="BH10" s="0" t="s">
        <v>601</v>
      </c>
      <c r="BI10" s="11" t="n">
        <v>44494</v>
      </c>
      <c r="BJ10" s="6" t="n">
        <v>25403.425927</v>
      </c>
      <c r="BK10" s="0" t="s">
        <v>601</v>
      </c>
      <c r="BL10" s="11" t="n">
        <v>44385</v>
      </c>
      <c r="BM10" s="6" t="n">
        <v>4689.6</v>
      </c>
      <c r="BN10" s="0" t="s">
        <v>601</v>
      </c>
      <c r="BO10" s="11" t="n">
        <v>44246</v>
      </c>
      <c r="BP10" s="6" t="n">
        <v>28514.62</v>
      </c>
      <c r="BQ10" s="0" t="s">
        <v>601</v>
      </c>
      <c r="BR10" s="11" t="n">
        <v>43951</v>
      </c>
      <c r="BS10" s="6" t="n">
        <v>-14674.48</v>
      </c>
      <c r="BT10" s="0" t="s">
        <v>605</v>
      </c>
      <c r="BU10" s="11" t="n">
        <v>43516</v>
      </c>
      <c r="BV10" s="6" t="n">
        <v>-30978.78</v>
      </c>
      <c r="BW10" s="0" t="s">
        <v>605</v>
      </c>
      <c r="BX10" s="11" t="n">
        <v>44728</v>
      </c>
      <c r="BY10" s="6" t="n">
        <v>-282.75</v>
      </c>
      <c r="BZ10" s="0" t="s">
        <v>393</v>
      </c>
      <c r="CA10" s="11" t="n">
        <v>44377</v>
      </c>
      <c r="CB10" s="6" t="n">
        <v>-17502.64</v>
      </c>
      <c r="CC10" s="0" t="s">
        <v>605</v>
      </c>
      <c r="CD10" s="11" t="n">
        <v>44140</v>
      </c>
      <c r="CE10" s="6" t="n">
        <v>-273.6</v>
      </c>
      <c r="CF10" s="0" t="s">
        <v>238</v>
      </c>
      <c r="CG10" s="11" t="n">
        <v>44494</v>
      </c>
      <c r="CH10" s="6" t="n">
        <v>-68490</v>
      </c>
      <c r="CI10" s="0" t="s">
        <v>605</v>
      </c>
      <c r="CJ10" s="11" t="n">
        <v>43945</v>
      </c>
      <c r="CK10" s="6" t="n">
        <v>22048.11</v>
      </c>
      <c r="CL10" s="0" t="s">
        <v>601</v>
      </c>
      <c r="CM10" s="11" t="n">
        <v>44715</v>
      </c>
      <c r="CN10" s="6" t="n">
        <v>-152.71</v>
      </c>
      <c r="CO10" s="0" t="s">
        <v>388</v>
      </c>
      <c r="CP10" s="0"/>
      <c r="CQ10" s="10" t="s">
        <f>=XIRR(CQ2:CQ9,CP2:CP9)</f>
      </c>
      <c r="CR10" s="0"/>
      <c r="CS10" s="0"/>
      <c r="CT10" s="0"/>
      <c r="CU10" s="0"/>
      <c r="CV10" s="0"/>
      <c r="CW10" s="0"/>
      <c r="CX10" s="0"/>
      <c r="CY10" s="0"/>
      <c r="CZ10" s="8" t="s">
        <f>=-SUM(CZ2:CZ8)</f>
      </c>
      <c r="DA10" s="0" t="s">
        <v>607</v>
      </c>
      <c r="DB10" s="11" t="n">
        <v>44435</v>
      </c>
      <c r="DC10" s="6" t="n">
        <v>19120.63</v>
      </c>
      <c r="DD10" s="0" t="s">
        <v>601</v>
      </c>
      <c r="DE10" s="11" t="n">
        <v>44266</v>
      </c>
      <c r="DF10" s="6" t="n">
        <v>29751.8</v>
      </c>
      <c r="DG10" s="0" t="s">
        <v>601</v>
      </c>
      <c r="DH10" s="0"/>
      <c r="DI10" s="8" t="s">
        <f>=-SUM(DI2:DI8)</f>
      </c>
      <c r="DJ10" s="0" t="s">
        <v>607</v>
      </c>
    </row>
    <row collapsed="false" customFormat="false" customHeight="false" hidden="false" ht="12.1" outlineLevel="0" r="11">
      <c r="A11" s="11" t="n">
        <v>44286</v>
      </c>
      <c r="B11" s="6" t="n">
        <v>6782.92608</v>
      </c>
      <c r="C11" s="0" t="s">
        <v>601</v>
      </c>
      <c r="D11" s="11" t="n">
        <v>44818</v>
      </c>
      <c r="E11" s="6" t="n">
        <v>-1295.36</v>
      </c>
      <c r="F11" s="0" t="s">
        <v>404</v>
      </c>
      <c r="G11" s="11" t="n">
        <v>44984</v>
      </c>
      <c r="H11" s="6" t="n">
        <v>-13591.75</v>
      </c>
      <c r="I11" s="0" t="s">
        <v>427</v>
      </c>
      <c r="J11" s="11" t="n">
        <v>44344</v>
      </c>
      <c r="K11" s="6" t="n">
        <v>47103.25</v>
      </c>
      <c r="L11" s="0" t="s">
        <v>601</v>
      </c>
      <c r="M11" s="11" t="n">
        <v>44081</v>
      </c>
      <c r="N11" s="6" t="n">
        <v>1772.37</v>
      </c>
      <c r="O11" s="0" t="s">
        <v>601</v>
      </c>
      <c r="P11" s="11" t="n">
        <v>43945</v>
      </c>
      <c r="Q11" s="6" t="n">
        <v>31265.68464</v>
      </c>
      <c r="R11" s="0" t="s">
        <v>601</v>
      </c>
      <c r="S11" s="11" t="n">
        <v>44151</v>
      </c>
      <c r="T11" s="6" t="n">
        <v>3545.40627</v>
      </c>
      <c r="U11" s="0" t="s">
        <v>601</v>
      </c>
      <c r="V11" s="11" t="n">
        <v>46170</v>
      </c>
      <c r="W11" s="8" t="s">
        <f>=-Портфель!J9</f>
      </c>
      <c r="X11" s="0" t="s">
        <v>606</v>
      </c>
      <c r="Y11" s="11" t="n">
        <v>44175</v>
      </c>
      <c r="Z11" s="6" t="n">
        <v>-22582.74</v>
      </c>
      <c r="AA11" s="0" t="s">
        <v>605</v>
      </c>
      <c r="AB11" s="11" t="n">
        <v>44021</v>
      </c>
      <c r="AC11" s="6" t="n">
        <v>30591.69</v>
      </c>
      <c r="AD11" s="0" t="s">
        <v>601</v>
      </c>
      <c r="AE11" s="11" t="n">
        <v>44278</v>
      </c>
      <c r="AF11" s="6" t="n">
        <v>22410.7</v>
      </c>
      <c r="AG11" s="0" t="s">
        <v>601</v>
      </c>
      <c r="AH11" s="11" t="n">
        <v>44144</v>
      </c>
      <c r="AI11" s="6" t="n">
        <v>-1132.34</v>
      </c>
      <c r="AJ11" s="0" t="s">
        <v>239</v>
      </c>
      <c r="AK11" s="11" t="n">
        <v>44245</v>
      </c>
      <c r="AL11" s="6" t="n">
        <v>22528.51</v>
      </c>
      <c r="AM11" s="0" t="s">
        <v>601</v>
      </c>
      <c r="AN11" s="11" t="n">
        <v>44211</v>
      </c>
      <c r="AO11" s="6" t="n">
        <v>7178.146647</v>
      </c>
      <c r="AP11" s="0" t="s">
        <v>601</v>
      </c>
      <c r="AQ11" s="11" t="n">
        <v>44274</v>
      </c>
      <c r="AR11" s="6" t="n">
        <v>1283.125844</v>
      </c>
      <c r="AS11" s="0" t="s">
        <v>601</v>
      </c>
      <c r="AT11" s="11" t="n">
        <v>44550</v>
      </c>
      <c r="AU11" s="6" t="n">
        <v>-4072</v>
      </c>
      <c r="AV11" s="0" t="s">
        <v>368</v>
      </c>
      <c r="AW11" s="11" t="n">
        <v>43927</v>
      </c>
      <c r="AX11" s="6" t="n">
        <v>16086.740875</v>
      </c>
      <c r="AY11" s="0" t="s">
        <v>601</v>
      </c>
      <c r="AZ11" s="11" t="n">
        <v>43887</v>
      </c>
      <c r="BA11" s="6" t="n">
        <v>11672.84974</v>
      </c>
      <c r="BB11" s="0" t="s">
        <v>601</v>
      </c>
      <c r="BC11" s="11" t="n">
        <v>43927</v>
      </c>
      <c r="BD11" s="6" t="n">
        <v>10395.167225</v>
      </c>
      <c r="BE11" s="0" t="s">
        <v>601</v>
      </c>
      <c r="BF11" s="11" t="n">
        <v>44335</v>
      </c>
      <c r="BG11" s="6" t="n">
        <v>-18480.9</v>
      </c>
      <c r="BH11" s="0" t="s">
        <v>605</v>
      </c>
      <c r="BI11" s="11" t="n">
        <v>45280</v>
      </c>
      <c r="BJ11" s="6" t="n">
        <v>-810.78</v>
      </c>
      <c r="BK11" s="0" t="s">
        <v>475</v>
      </c>
      <c r="BL11" s="11" t="n">
        <v>44385</v>
      </c>
      <c r="BM11" s="6" t="n">
        <v>1563.2</v>
      </c>
      <c r="BN11" s="0" t="s">
        <v>601</v>
      </c>
      <c r="BO11" s="11" t="n">
        <v>44369</v>
      </c>
      <c r="BP11" s="6" t="n">
        <v>-6843.93</v>
      </c>
      <c r="BQ11" s="0" t="s">
        <v>310</v>
      </c>
      <c r="BR11" s="11" t="n">
        <v>44001</v>
      </c>
      <c r="BS11" s="6" t="n">
        <v>-5600</v>
      </c>
      <c r="BT11" s="0" t="s">
        <v>197</v>
      </c>
      <c r="BU11" s="11" t="n">
        <v>43577</v>
      </c>
      <c r="BV11" s="6" t="n">
        <v>31444.13</v>
      </c>
      <c r="BW11" s="0" t="s">
        <v>601</v>
      </c>
      <c r="BX11" s="11" t="n">
        <v>44823</v>
      </c>
      <c r="BY11" s="6" t="n">
        <v>-297.16</v>
      </c>
      <c r="BZ11" s="0" t="s">
        <v>406</v>
      </c>
      <c r="CA11" s="11" t="n">
        <v>44381</v>
      </c>
      <c r="CB11" s="6" t="n">
        <v>-19753.2</v>
      </c>
      <c r="CC11" s="0" t="s">
        <v>319</v>
      </c>
      <c r="CD11" s="11" t="n">
        <v>44200</v>
      </c>
      <c r="CE11" s="6" t="n">
        <v>2709.021919</v>
      </c>
      <c r="CF11" s="0" t="s">
        <v>601</v>
      </c>
      <c r="CG11" s="11" t="n">
        <v>44574</v>
      </c>
      <c r="CH11" s="6" t="n">
        <v>-4634</v>
      </c>
      <c r="CI11" s="0" t="s">
        <v>373</v>
      </c>
      <c r="CJ11" s="11" t="n">
        <v>43951</v>
      </c>
      <c r="CK11" s="6" t="n">
        <v>-28597.31</v>
      </c>
      <c r="CL11" s="0" t="s">
        <v>605</v>
      </c>
      <c r="CM11" s="11" t="n">
        <v>44804</v>
      </c>
      <c r="CN11" s="6" t="n">
        <v>-149.71</v>
      </c>
      <c r="CO11" s="0" t="s">
        <v>402</v>
      </c>
      <c r="CP11" s="0"/>
      <c r="CQ11" s="8" t="s">
        <f>=-SUM(CQ2:CQ9)</f>
      </c>
      <c r="CR11" s="0" t="s">
        <v>607</v>
      </c>
      <c r="CS11" s="0"/>
      <c r="CT11" s="0"/>
      <c r="CU11" s="0"/>
      <c r="CV11" s="0"/>
      <c r="CW11" s="0"/>
      <c r="CX11" s="0"/>
      <c r="CY11" s="0"/>
      <c r="CZ11" s="0"/>
      <c r="DA11" s="0"/>
      <c r="DB11" s="11" t="n">
        <v>44445</v>
      </c>
      <c r="DC11" s="6" t="n">
        <v>88067.04</v>
      </c>
      <c r="DD11" s="0" t="s">
        <v>601</v>
      </c>
      <c r="DE11" s="11" t="n">
        <v>44340</v>
      </c>
      <c r="DF11" s="6" t="n">
        <v>24696.59</v>
      </c>
      <c r="DG11" s="0" t="s">
        <v>601</v>
      </c>
    </row>
    <row collapsed="false" customFormat="false" customHeight="false" hidden="false" ht="12.1" outlineLevel="0" r="12">
      <c r="A12" s="11" t="n">
        <v>44286</v>
      </c>
      <c r="B12" s="6" t="n">
        <v>5087.19456</v>
      </c>
      <c r="C12" s="0" t="s">
        <v>601</v>
      </c>
      <c r="D12" s="11" t="n">
        <v>44909</v>
      </c>
      <c r="E12" s="6" t="n">
        <v>-1320.12</v>
      </c>
      <c r="F12" s="0" t="s">
        <v>418</v>
      </c>
      <c r="G12" s="11" t="n">
        <v>45076</v>
      </c>
      <c r="H12" s="6" t="n">
        <v>-11473.55</v>
      </c>
      <c r="I12" s="0" t="s">
        <v>441</v>
      </c>
      <c r="J12" s="11" t="n">
        <v>44442</v>
      </c>
      <c r="K12" s="6" t="n">
        <v>-12919</v>
      </c>
      <c r="L12" s="0" t="s">
        <v>340</v>
      </c>
      <c r="M12" s="11" t="n">
        <v>44081</v>
      </c>
      <c r="N12" s="6" t="n">
        <v>1772.37</v>
      </c>
      <c r="O12" s="0" t="s">
        <v>601</v>
      </c>
      <c r="P12" s="11" t="n">
        <v>43945</v>
      </c>
      <c r="Q12" s="6" t="n">
        <v>10421.89488</v>
      </c>
      <c r="R12" s="0" t="s">
        <v>601</v>
      </c>
      <c r="S12" s="11" t="n">
        <v>44151</v>
      </c>
      <c r="T12" s="6" t="n">
        <v>3545.40627</v>
      </c>
      <c r="U12" s="0" t="s">
        <v>601</v>
      </c>
      <c r="V12" s="0"/>
      <c r="W12" s="10" t="s">
        <f>=XIRR(W2:W11,V2:V11)</f>
      </c>
      <c r="X12" s="0"/>
      <c r="Y12" s="11" t="n">
        <v>44175</v>
      </c>
      <c r="Z12" s="6" t="n">
        <v>-2509.19</v>
      </c>
      <c r="AA12" s="0" t="s">
        <v>605</v>
      </c>
      <c r="AB12" s="11" t="n">
        <v>44025</v>
      </c>
      <c r="AC12" s="6" t="n">
        <v>19833.89</v>
      </c>
      <c r="AD12" s="0" t="s">
        <v>601</v>
      </c>
      <c r="AE12" s="11" t="n">
        <v>44284</v>
      </c>
      <c r="AF12" s="6" t="n">
        <v>22634.8</v>
      </c>
      <c r="AG12" s="0" t="s">
        <v>601</v>
      </c>
      <c r="AH12" s="11" t="n">
        <v>44159</v>
      </c>
      <c r="AI12" s="6" t="n">
        <v>9195.7488</v>
      </c>
      <c r="AJ12" s="0" t="s">
        <v>601</v>
      </c>
      <c r="AK12" s="11" t="n">
        <v>44245</v>
      </c>
      <c r="AL12" s="6" t="n">
        <v>10454.96</v>
      </c>
      <c r="AM12" s="0" t="s">
        <v>601</v>
      </c>
      <c r="AN12" s="11" t="n">
        <v>44267</v>
      </c>
      <c r="AO12" s="6" t="n">
        <v>-777.63</v>
      </c>
      <c r="AP12" s="0" t="s">
        <v>277</v>
      </c>
      <c r="AQ12" s="11" t="n">
        <v>44274</v>
      </c>
      <c r="AR12" s="6" t="n">
        <v>3849.377532</v>
      </c>
      <c r="AS12" s="0" t="s">
        <v>601</v>
      </c>
      <c r="AT12" s="11" t="n">
        <v>44837</v>
      </c>
      <c r="AU12" s="6" t="n">
        <v>-6786</v>
      </c>
      <c r="AV12" s="0" t="s">
        <v>407</v>
      </c>
      <c r="AW12" s="11" t="n">
        <v>43927</v>
      </c>
      <c r="AX12" s="6" t="n">
        <v>11509.851275</v>
      </c>
      <c r="AY12" s="0" t="s">
        <v>601</v>
      </c>
      <c r="AZ12" s="11" t="n">
        <v>43902</v>
      </c>
      <c r="BA12" s="6" t="n">
        <v>-1878.28</v>
      </c>
      <c r="BB12" s="0" t="s">
        <v>178</v>
      </c>
      <c r="BC12" s="11" t="n">
        <v>43927</v>
      </c>
      <c r="BD12" s="6" t="n">
        <v>5197.972275</v>
      </c>
      <c r="BE12" s="0" t="s">
        <v>601</v>
      </c>
      <c r="BF12" s="11" t="n">
        <v>44383</v>
      </c>
      <c r="BG12" s="6" t="n">
        <v>-47977.08</v>
      </c>
      <c r="BH12" s="0" t="s">
        <v>605</v>
      </c>
      <c r="BI12" s="11" t="n">
        <v>45456</v>
      </c>
      <c r="BJ12" s="6" t="n">
        <v>-1329.98</v>
      </c>
      <c r="BK12" s="0" t="s">
        <v>500</v>
      </c>
      <c r="BL12" s="11" t="n">
        <v>44385</v>
      </c>
      <c r="BM12" s="6" t="n">
        <v>1563.2</v>
      </c>
      <c r="BN12" s="0" t="s">
        <v>601</v>
      </c>
      <c r="BO12" s="11" t="n">
        <v>44547</v>
      </c>
      <c r="BP12" s="6" t="n">
        <v>-10266.4</v>
      </c>
      <c r="BQ12" s="0" t="s">
        <v>367</v>
      </c>
      <c r="BR12" s="11" t="n">
        <v>44032</v>
      </c>
      <c r="BS12" s="6" t="n">
        <v>-17883.26</v>
      </c>
      <c r="BT12" s="0" t="s">
        <v>605</v>
      </c>
      <c r="BU12" s="11" t="n">
        <v>43591</v>
      </c>
      <c r="BV12" s="6" t="n">
        <v>-1716</v>
      </c>
      <c r="BW12" s="0" t="s">
        <v>146</v>
      </c>
      <c r="BX12" s="11" t="n">
        <v>44924</v>
      </c>
      <c r="BY12" s="6" t="n">
        <v>-369.47</v>
      </c>
      <c r="BZ12" s="0" t="s">
        <v>422</v>
      </c>
      <c r="CA12" s="11" t="n">
        <v>44468</v>
      </c>
      <c r="CB12" s="6" t="n">
        <v>1330.77</v>
      </c>
      <c r="CC12" s="0" t="s">
        <v>601</v>
      </c>
      <c r="CD12" s="11" t="n">
        <v>44200</v>
      </c>
      <c r="CE12" s="6" t="n">
        <v>5418.043838</v>
      </c>
      <c r="CF12" s="0" t="s">
        <v>601</v>
      </c>
      <c r="CG12" s="11" t="n">
        <v>45453</v>
      </c>
      <c r="CH12" s="6" t="n">
        <v>-4788</v>
      </c>
      <c r="CI12" s="0" t="s">
        <v>499</v>
      </c>
      <c r="CJ12" s="11" t="n">
        <v>44021</v>
      </c>
      <c r="CK12" s="6" t="n">
        <v>-5479.69</v>
      </c>
      <c r="CL12" s="0" t="s">
        <v>605</v>
      </c>
      <c r="CM12" s="11" t="n">
        <v>44895</v>
      </c>
      <c r="CN12" s="6" t="n">
        <v>-167.34</v>
      </c>
      <c r="CO12" s="0" t="s">
        <v>415</v>
      </c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11" t="n">
        <v>44445</v>
      </c>
      <c r="DC12" s="6" t="n">
        <v>12581</v>
      </c>
      <c r="DD12" s="0" t="s">
        <v>601</v>
      </c>
      <c r="DE12" s="11" t="n">
        <v>44441</v>
      </c>
      <c r="DF12" s="6" t="n">
        <v>6140.53</v>
      </c>
      <c r="DG12" s="0" t="s">
        <v>601</v>
      </c>
    </row>
    <row collapsed="false" customFormat="false" customHeight="false" hidden="false" ht="12.1" outlineLevel="0" r="13">
      <c r="A13" s="11" t="n">
        <v>44291</v>
      </c>
      <c r="B13" s="6" t="n">
        <v>-1797.6950237379</v>
      </c>
      <c r="C13" s="0" t="s">
        <v>605</v>
      </c>
      <c r="D13" s="11" t="n">
        <v>44999</v>
      </c>
      <c r="E13" s="6" t="n">
        <v>-7792.47</v>
      </c>
      <c r="F13" s="0" t="s">
        <v>432</v>
      </c>
      <c r="G13" s="11" t="n">
        <v>45168</v>
      </c>
      <c r="H13" s="6" t="n">
        <v>-22226.99</v>
      </c>
      <c r="I13" s="0" t="s">
        <v>457</v>
      </c>
      <c r="J13" s="11" t="n">
        <v>46170</v>
      </c>
      <c r="K13" s="8" t="s">
        <f>=-Портфель!J5</f>
      </c>
      <c r="L13" s="0" t="s">
        <v>606</v>
      </c>
      <c r="M13" s="11" t="n">
        <v>44085</v>
      </c>
      <c r="N13" s="6" t="n">
        <v>5308.39</v>
      </c>
      <c r="O13" s="0" t="s">
        <v>601</v>
      </c>
      <c r="P13" s="11" t="n">
        <v>43964</v>
      </c>
      <c r="Q13" s="6" t="n">
        <v>18448.472098</v>
      </c>
      <c r="R13" s="0" t="s">
        <v>601</v>
      </c>
      <c r="S13" s="11" t="n">
        <v>44151</v>
      </c>
      <c r="T13" s="6" t="n">
        <v>7090.81254</v>
      </c>
      <c r="U13" s="0" t="s">
        <v>601</v>
      </c>
      <c r="V13" s="0"/>
      <c r="W13" s="8" t="s">
        <f>=-SUM(W2:W11)</f>
      </c>
      <c r="X13" s="0" t="s">
        <v>607</v>
      </c>
      <c r="Y13" s="11" t="n">
        <v>44328</v>
      </c>
      <c r="Z13" s="6" t="n">
        <v>-11388</v>
      </c>
      <c r="AA13" s="0" t="s">
        <v>294</v>
      </c>
      <c r="AB13" s="11" t="n">
        <v>44026</v>
      </c>
      <c r="AC13" s="6" t="n">
        <v>14594.75</v>
      </c>
      <c r="AD13" s="0" t="s">
        <v>601</v>
      </c>
      <c r="AE13" s="11" t="n">
        <v>44348</v>
      </c>
      <c r="AF13" s="6" t="n">
        <v>-6219.54</v>
      </c>
      <c r="AG13" s="0" t="s">
        <v>302</v>
      </c>
      <c r="AH13" s="11" t="n">
        <v>44159</v>
      </c>
      <c r="AI13" s="6" t="n">
        <v>9195.7488</v>
      </c>
      <c r="AJ13" s="0" t="s">
        <v>601</v>
      </c>
      <c r="AK13" s="11" t="n">
        <v>44246</v>
      </c>
      <c r="AL13" s="6" t="n">
        <v>27507.5</v>
      </c>
      <c r="AM13" s="0" t="s">
        <v>601</v>
      </c>
      <c r="AN13" s="11" t="n">
        <v>44361</v>
      </c>
      <c r="AO13" s="6" t="n">
        <v>-758.37</v>
      </c>
      <c r="AP13" s="0" t="s">
        <v>309</v>
      </c>
      <c r="AQ13" s="11" t="n">
        <v>44274</v>
      </c>
      <c r="AR13" s="6" t="n">
        <v>17658.816868</v>
      </c>
      <c r="AS13" s="0" t="s">
        <v>601</v>
      </c>
      <c r="AT13" s="11" t="n">
        <v>44837</v>
      </c>
      <c r="AU13" s="6" t="n">
        <v>-6786</v>
      </c>
      <c r="AV13" s="0" t="s">
        <v>407</v>
      </c>
      <c r="AW13" s="11" t="n">
        <v>43927</v>
      </c>
      <c r="AX13" s="6" t="n">
        <v>4604.095975</v>
      </c>
      <c r="AY13" s="0" t="s">
        <v>601</v>
      </c>
      <c r="AZ13" s="11" t="n">
        <v>43913</v>
      </c>
      <c r="BA13" s="6" t="n">
        <v>16179.363833</v>
      </c>
      <c r="BB13" s="0" t="s">
        <v>601</v>
      </c>
      <c r="BC13" s="11" t="n">
        <v>43945</v>
      </c>
      <c r="BD13" s="6" t="n">
        <v>35245.26777</v>
      </c>
      <c r="BE13" s="0" t="s">
        <v>601</v>
      </c>
      <c r="BF13" s="11" t="n">
        <v>44393</v>
      </c>
      <c r="BG13" s="6" t="n">
        <v>-124422.3</v>
      </c>
      <c r="BH13" s="0" t="s">
        <v>605</v>
      </c>
      <c r="BI13" s="11" t="n">
        <v>46170</v>
      </c>
      <c r="BJ13" s="8" t="s">
        <f>=-Портфель!J22</f>
      </c>
      <c r="BK13" s="0" t="s">
        <v>606</v>
      </c>
      <c r="BL13" s="11" t="n">
        <v>44385</v>
      </c>
      <c r="BM13" s="6" t="n">
        <v>3126.4</v>
      </c>
      <c r="BN13" s="0" t="s">
        <v>601</v>
      </c>
      <c r="BO13" s="11" t="n">
        <v>46170</v>
      </c>
      <c r="BP13" s="8" t="s">
        <f>=-Портфель!J24</f>
      </c>
      <c r="BQ13" s="0" t="s">
        <v>606</v>
      </c>
      <c r="BR13" s="11" t="n">
        <v>44032</v>
      </c>
      <c r="BS13" s="6" t="n">
        <v>-8942.64</v>
      </c>
      <c r="BT13" s="0" t="s">
        <v>605</v>
      </c>
      <c r="BU13" s="11" t="n">
        <v>43607</v>
      </c>
      <c r="BV13" s="6" t="n">
        <v>30997.3</v>
      </c>
      <c r="BW13" s="0" t="s">
        <v>601</v>
      </c>
      <c r="BX13" s="11" t="n">
        <v>45005</v>
      </c>
      <c r="BY13" s="6" t="n">
        <v>-406.77</v>
      </c>
      <c r="BZ13" s="0" t="s">
        <v>433</v>
      </c>
      <c r="CA13" s="11" t="n">
        <v>44488</v>
      </c>
      <c r="CB13" s="6" t="n">
        <v>-18277.1</v>
      </c>
      <c r="CC13" s="0" t="s">
        <v>354</v>
      </c>
      <c r="CD13" s="11" t="n">
        <v>44211</v>
      </c>
      <c r="CE13" s="6" t="n">
        <v>8160.372738</v>
      </c>
      <c r="CF13" s="0" t="s">
        <v>601</v>
      </c>
      <c r="CG13" s="11" t="n">
        <v>45582</v>
      </c>
      <c r="CH13" s="6" t="n">
        <v>-4340</v>
      </c>
      <c r="CI13" s="0" t="s">
        <v>526</v>
      </c>
      <c r="CJ13" s="11" t="n">
        <v>44021</v>
      </c>
      <c r="CK13" s="6" t="n">
        <v>-29225</v>
      </c>
      <c r="CL13" s="0" t="s">
        <v>605</v>
      </c>
      <c r="CM13" s="11" t="n">
        <v>44985</v>
      </c>
      <c r="CN13" s="6" t="n">
        <v>-206.68</v>
      </c>
      <c r="CO13" s="0" t="s">
        <v>428</v>
      </c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11" t="n">
        <v>44460</v>
      </c>
      <c r="DC13" s="6" t="n">
        <v>30383.19</v>
      </c>
      <c r="DD13" s="0" t="s">
        <v>601</v>
      </c>
      <c r="DE13" s="11" t="n">
        <v>44494</v>
      </c>
      <c r="DF13" s="6" t="n">
        <v>3068.67</v>
      </c>
      <c r="DG13" s="0" t="s">
        <v>601</v>
      </c>
    </row>
    <row collapsed="false" customFormat="false" customHeight="false" hidden="false" ht="12.1" outlineLevel="0" r="14">
      <c r="A14" s="11" t="n">
        <v>44327</v>
      </c>
      <c r="B14" s="6" t="n">
        <v>2673.391038</v>
      </c>
      <c r="C14" s="0" t="s">
        <v>601</v>
      </c>
      <c r="D14" s="11" t="n">
        <v>45091</v>
      </c>
      <c r="E14" s="6" t="n">
        <v>-1784.72</v>
      </c>
      <c r="F14" s="0" t="s">
        <v>445</v>
      </c>
      <c r="G14" s="11" t="n">
        <v>45259</v>
      </c>
      <c r="H14" s="6" t="n">
        <v>-5857.13</v>
      </c>
      <c r="I14" s="0" t="s">
        <v>469</v>
      </c>
      <c r="J14" s="0"/>
      <c r="K14" s="10" t="s">
        <f>=XIRR(K2:K13,J2:J13)</f>
      </c>
      <c r="L14" s="0"/>
      <c r="M14" s="11" t="n">
        <v>44111</v>
      </c>
      <c r="N14" s="6" t="n">
        <v>3352.41</v>
      </c>
      <c r="O14" s="0" t="s">
        <v>601</v>
      </c>
      <c r="P14" s="11" t="n">
        <v>43964</v>
      </c>
      <c r="Q14" s="6" t="n">
        <v>18448.472098</v>
      </c>
      <c r="R14" s="0" t="s">
        <v>601</v>
      </c>
      <c r="S14" s="11" t="n">
        <v>44159</v>
      </c>
      <c r="T14" s="6" t="n">
        <v>3508.4456</v>
      </c>
      <c r="U14" s="0" t="s">
        <v>601</v>
      </c>
      <c r="V14" s="0"/>
      <c r="W14" s="0"/>
      <c r="X14" s="0"/>
      <c r="Y14" s="11" t="n">
        <v>44363</v>
      </c>
      <c r="Z14" s="6" t="n">
        <v>17456.93</v>
      </c>
      <c r="AA14" s="0" t="s">
        <v>601</v>
      </c>
      <c r="AB14" s="11" t="n">
        <v>44081</v>
      </c>
      <c r="AC14" s="6" t="n">
        <v>4798.38</v>
      </c>
      <c r="AD14" s="0" t="s">
        <v>601</v>
      </c>
      <c r="AE14" s="11" t="n">
        <v>44364</v>
      </c>
      <c r="AF14" s="6" t="n">
        <v>50023.89</v>
      </c>
      <c r="AG14" s="0" t="s">
        <v>601</v>
      </c>
      <c r="AH14" s="11" t="n">
        <v>44211</v>
      </c>
      <c r="AI14" s="6" t="n">
        <v>9462.873903</v>
      </c>
      <c r="AJ14" s="0" t="s">
        <v>601</v>
      </c>
      <c r="AK14" s="11" t="n">
        <v>44246</v>
      </c>
      <c r="AL14" s="6" t="n">
        <v>27169.93</v>
      </c>
      <c r="AM14" s="0" t="s">
        <v>601</v>
      </c>
      <c r="AN14" s="11" t="n">
        <v>44454</v>
      </c>
      <c r="AO14" s="6" t="n">
        <v>-769.35</v>
      </c>
      <c r="AP14" s="0" t="s">
        <v>343</v>
      </c>
      <c r="AQ14" s="11" t="n">
        <v>44274</v>
      </c>
      <c r="AR14" s="6" t="n">
        <v>17658.816868</v>
      </c>
      <c r="AS14" s="0" t="s">
        <v>601</v>
      </c>
      <c r="AT14" s="11" t="n">
        <v>44914</v>
      </c>
      <c r="AU14" s="6" t="n">
        <v>-5533</v>
      </c>
      <c r="AV14" s="0" t="s">
        <v>419</v>
      </c>
      <c r="AW14" s="11" t="n">
        <v>43929</v>
      </c>
      <c r="AX14" s="6" t="n">
        <v>-1553.62</v>
      </c>
      <c r="AY14" s="0" t="s">
        <v>182</v>
      </c>
      <c r="AZ14" s="11" t="n">
        <v>43922</v>
      </c>
      <c r="BA14" s="6" t="n">
        <v>55109.2332</v>
      </c>
      <c r="BB14" s="0" t="s">
        <v>601</v>
      </c>
      <c r="BC14" s="11" t="n">
        <v>43951</v>
      </c>
      <c r="BD14" s="6" t="n">
        <v>-91608.451398</v>
      </c>
      <c r="BE14" s="0" t="s">
        <v>605</v>
      </c>
      <c r="BF14" s="11" t="n">
        <v>44393</v>
      </c>
      <c r="BG14" s="6" t="n">
        <v>-115205.83</v>
      </c>
      <c r="BH14" s="0" t="s">
        <v>605</v>
      </c>
      <c r="BI14" s="0"/>
      <c r="BJ14" s="10" t="s">
        <f>=XIRR(BJ2:BJ13,BI2:BI13)</f>
      </c>
      <c r="BK14" s="0"/>
      <c r="BL14" s="11" t="n">
        <v>44385</v>
      </c>
      <c r="BM14" s="6" t="n">
        <v>1563.2</v>
      </c>
      <c r="BN14" s="0" t="s">
        <v>601</v>
      </c>
      <c r="BO14" s="0"/>
      <c r="BP14" s="10" t="s">
        <f>=XIRR(BP2:BP13,BO2:BO13)</f>
      </c>
      <c r="BQ14" s="0"/>
      <c r="BR14" s="11" t="n">
        <v>44125</v>
      </c>
      <c r="BS14" s="6" t="n">
        <v>-14667.2</v>
      </c>
      <c r="BT14" s="0" t="s">
        <v>605</v>
      </c>
      <c r="BU14" s="11" t="n">
        <v>43635</v>
      </c>
      <c r="BV14" s="6" t="n">
        <v>-3384.2</v>
      </c>
      <c r="BW14" s="0" t="s">
        <v>154</v>
      </c>
      <c r="BX14" s="11" t="n">
        <v>45093</v>
      </c>
      <c r="BY14" s="6" t="n">
        <v>-479.42</v>
      </c>
      <c r="BZ14" s="0" t="s">
        <v>447</v>
      </c>
      <c r="CA14" s="11" t="n">
        <v>44494</v>
      </c>
      <c r="CB14" s="6" t="n">
        <v>-49440.98</v>
      </c>
      <c r="CC14" s="0" t="s">
        <v>605</v>
      </c>
      <c r="CD14" s="11" t="n">
        <v>44223</v>
      </c>
      <c r="CE14" s="6" t="n">
        <v>-425.07</v>
      </c>
      <c r="CF14" s="0" t="s">
        <v>265</v>
      </c>
      <c r="CG14" s="11" t="n">
        <v>46170</v>
      </c>
      <c r="CH14" s="8" t="s">
        <f>=-Портфель!J30</f>
      </c>
      <c r="CI14" s="0" t="s">
        <v>606</v>
      </c>
      <c r="CJ14" s="11" t="n">
        <v>44021</v>
      </c>
      <c r="CK14" s="6" t="n">
        <v>-29225</v>
      </c>
      <c r="CL14" s="0" t="s">
        <v>605</v>
      </c>
      <c r="CM14" s="11" t="n">
        <v>45079</v>
      </c>
      <c r="CN14" s="6" t="n">
        <v>-221.85</v>
      </c>
      <c r="CO14" s="0" t="s">
        <v>442</v>
      </c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11" t="n">
        <v>44494</v>
      </c>
      <c r="DC14" s="6" t="n">
        <v>47752.79</v>
      </c>
      <c r="DD14" s="0" t="s">
        <v>601</v>
      </c>
      <c r="DE14" s="11" t="n">
        <v>46170</v>
      </c>
      <c r="DF14" s="8" t="s">
        <f>=-Портфель!J38</f>
      </c>
      <c r="DG14" s="0" t="s">
        <v>606</v>
      </c>
    </row>
    <row collapsed="false" customFormat="false" customHeight="false" hidden="false" ht="12.1" outlineLevel="0" r="15">
      <c r="A15" s="11" t="n">
        <v>44351</v>
      </c>
      <c r="B15" s="6" t="n">
        <v>-1723.8529290252</v>
      </c>
      <c r="C15" s="0" t="s">
        <v>605</v>
      </c>
      <c r="D15" s="11" t="n">
        <v>45183</v>
      </c>
      <c r="E15" s="6" t="n">
        <v>-2004.43</v>
      </c>
      <c r="F15" s="0" t="s">
        <v>460</v>
      </c>
      <c r="G15" s="11" t="n">
        <v>45350</v>
      </c>
      <c r="H15" s="6" t="n">
        <v>-8883.94</v>
      </c>
      <c r="I15" s="0" t="s">
        <v>484</v>
      </c>
      <c r="J15" s="0"/>
      <c r="K15" s="8" t="s">
        <f>=-SUM(K2:K13)</f>
      </c>
      <c r="L15" s="0" t="s">
        <v>607</v>
      </c>
      <c r="M15" s="11" t="n">
        <v>44111</v>
      </c>
      <c r="N15" s="6" t="n">
        <v>11734.83</v>
      </c>
      <c r="O15" s="0" t="s">
        <v>601</v>
      </c>
      <c r="P15" s="11" t="n">
        <v>44193</v>
      </c>
      <c r="Q15" s="6" t="n">
        <v>-16287.427942</v>
      </c>
      <c r="R15" s="0" t="s">
        <v>605</v>
      </c>
      <c r="S15" s="11" t="n">
        <v>44159</v>
      </c>
      <c r="T15" s="6" t="n">
        <v>14033.0248</v>
      </c>
      <c r="U15" s="0" t="s">
        <v>601</v>
      </c>
      <c r="V15" s="0"/>
      <c r="W15" s="0"/>
      <c r="X15" s="0"/>
      <c r="Y15" s="11" t="n">
        <v>44365</v>
      </c>
      <c r="Z15" s="6" t="n">
        <v>8618.62</v>
      </c>
      <c r="AA15" s="0" t="s">
        <v>601</v>
      </c>
      <c r="AB15" s="11" t="n">
        <v>44085</v>
      </c>
      <c r="AC15" s="6" t="n">
        <v>4715.33</v>
      </c>
      <c r="AD15" s="0" t="s">
        <v>601</v>
      </c>
      <c r="AE15" s="11" t="n">
        <v>44371</v>
      </c>
      <c r="AF15" s="6" t="n">
        <v>24187.55</v>
      </c>
      <c r="AG15" s="0" t="s">
        <v>601</v>
      </c>
      <c r="AH15" s="11" t="n">
        <v>44235</v>
      </c>
      <c r="AI15" s="6" t="n">
        <v>-1432.36</v>
      </c>
      <c r="AJ15" s="0" t="s">
        <v>269</v>
      </c>
      <c r="AK15" s="11" t="n">
        <v>44257</v>
      </c>
      <c r="AL15" s="6" t="n">
        <v>50588.4</v>
      </c>
      <c r="AM15" s="0" t="s">
        <v>601</v>
      </c>
      <c r="AN15" s="11" t="n">
        <v>44529</v>
      </c>
      <c r="AO15" s="6" t="n">
        <v>-799.71</v>
      </c>
      <c r="AP15" s="0" t="s">
        <v>361</v>
      </c>
      <c r="AQ15" s="11" t="n">
        <v>44274</v>
      </c>
      <c r="AR15" s="6" t="n">
        <v>10149.363378</v>
      </c>
      <c r="AS15" s="0" t="s">
        <v>601</v>
      </c>
      <c r="AT15" s="11" t="n">
        <v>45020</v>
      </c>
      <c r="AU15" s="6" t="n">
        <v>-8091</v>
      </c>
      <c r="AV15" s="0" t="s">
        <v>435</v>
      </c>
      <c r="AW15" s="11" t="n">
        <v>44011</v>
      </c>
      <c r="AX15" s="6" t="n">
        <v>40570.766676</v>
      </c>
      <c r="AY15" s="0" t="s">
        <v>601</v>
      </c>
      <c r="AZ15" s="11" t="n">
        <v>43951</v>
      </c>
      <c r="BA15" s="6" t="n">
        <v>-15781.321904</v>
      </c>
      <c r="BB15" s="0" t="s">
        <v>605</v>
      </c>
      <c r="BC15" s="11" t="n">
        <v>43951</v>
      </c>
      <c r="BD15" s="6" t="n">
        <v>-14229.42314</v>
      </c>
      <c r="BE15" s="0" t="s">
        <v>605</v>
      </c>
      <c r="BF15" s="11" t="n">
        <v>44397</v>
      </c>
      <c r="BG15" s="6" t="n">
        <v>-11693</v>
      </c>
      <c r="BH15" s="0" t="s">
        <v>327</v>
      </c>
      <c r="BI15" s="0"/>
      <c r="BJ15" s="8" t="s">
        <f>=-SUM(BJ2:BJ13)</f>
      </c>
      <c r="BK15" s="0" t="s">
        <v>607</v>
      </c>
      <c r="BL15" s="11" t="n">
        <v>44441</v>
      </c>
      <c r="BM15" s="6" t="n">
        <v>-3967.3</v>
      </c>
      <c r="BN15" s="0" t="s">
        <v>338</v>
      </c>
      <c r="BO15" s="0"/>
      <c r="BP15" s="8" t="s">
        <f>=-SUM(BP2:BP13)</f>
      </c>
      <c r="BQ15" s="0" t="s">
        <v>607</v>
      </c>
      <c r="BR15" s="11" t="n">
        <v>44175</v>
      </c>
      <c r="BS15" s="6" t="n">
        <v>-5359.28</v>
      </c>
      <c r="BT15" s="0" t="s">
        <v>605</v>
      </c>
      <c r="BU15" s="11" t="n">
        <v>43661</v>
      </c>
      <c r="BV15" s="6" t="n">
        <v>49145.2</v>
      </c>
      <c r="BW15" s="0" t="s">
        <v>601</v>
      </c>
      <c r="BX15" s="11" t="n">
        <v>45184</v>
      </c>
      <c r="BY15" s="6" t="n">
        <v>-557.73</v>
      </c>
      <c r="BZ15" s="0" t="s">
        <v>462</v>
      </c>
      <c r="CA15" s="11" t="n">
        <v>45217</v>
      </c>
      <c r="CB15" s="6" t="n">
        <v>-6592.7</v>
      </c>
      <c r="CC15" s="0" t="s">
        <v>464</v>
      </c>
      <c r="CD15" s="11" t="n">
        <v>44229</v>
      </c>
      <c r="CE15" s="6" t="n">
        <v>5243.843085</v>
      </c>
      <c r="CF15" s="0" t="s">
        <v>601</v>
      </c>
      <c r="CG15" s="0"/>
      <c r="CH15" s="10" t="s">
        <f>=XIRR(CH2:CH14,CG2:CG14)</f>
      </c>
      <c r="CI15" s="0"/>
      <c r="CJ15" s="11" t="n">
        <v>44028</v>
      </c>
      <c r="CK15" s="6" t="n">
        <v>-792</v>
      </c>
      <c r="CL15" s="0" t="s">
        <v>206</v>
      </c>
      <c r="CM15" s="11" t="n">
        <v>45169</v>
      </c>
      <c r="CN15" s="6" t="n">
        <v>-262.84</v>
      </c>
      <c r="CO15" s="0" t="s">
        <v>458</v>
      </c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11" t="n">
        <v>44715</v>
      </c>
      <c r="DC15" s="6" t="n">
        <v>-325260</v>
      </c>
      <c r="DD15" s="0" t="s">
        <v>605</v>
      </c>
      <c r="DE15" s="0"/>
      <c r="DF15" s="10" t="s">
        <f>=XIRR(DF2:DF14,DE2:DE14)</f>
      </c>
      <c r="DG15" s="0"/>
    </row>
    <row collapsed="false" customFormat="false" customHeight="false" hidden="false" ht="12.1" outlineLevel="0" r="16">
      <c r="A16" s="11" t="n">
        <v>44488</v>
      </c>
      <c r="B16" s="6" t="n">
        <v>-132496.948524</v>
      </c>
      <c r="C16" s="0" t="s">
        <v>605</v>
      </c>
      <c r="D16" s="11" t="n">
        <v>45274</v>
      </c>
      <c r="E16" s="6" t="n">
        <v>-1897.72</v>
      </c>
      <c r="F16" s="0" t="s">
        <v>473</v>
      </c>
      <c r="G16" s="11" t="n">
        <v>45443</v>
      </c>
      <c r="H16" s="6" t="n">
        <v>-5829.86</v>
      </c>
      <c r="I16" s="0" t="s">
        <v>496</v>
      </c>
      <c r="J16" s="0"/>
      <c r="K16" s="0"/>
      <c r="L16" s="0"/>
      <c r="M16" s="11" t="n">
        <v>44123</v>
      </c>
      <c r="N16" s="6" t="n">
        <v>23048.81</v>
      </c>
      <c r="O16" s="0" t="s">
        <v>601</v>
      </c>
      <c r="P16" s="11" t="n">
        <v>46170</v>
      </c>
      <c r="Q16" s="8" t="s">
        <f>=-Портфель!J7</f>
      </c>
      <c r="R16" s="0" t="s">
        <v>606</v>
      </c>
      <c r="S16" s="11" t="n">
        <v>44231</v>
      </c>
      <c r="T16" s="6" t="n">
        <v>-690.96</v>
      </c>
      <c r="U16" s="0" t="s">
        <v>267</v>
      </c>
      <c r="V16" s="0"/>
      <c r="W16" s="0"/>
      <c r="X16" s="0"/>
      <c r="Y16" s="11" t="n">
        <v>44365</v>
      </c>
      <c r="Z16" s="6" t="n">
        <v>2865.46</v>
      </c>
      <c r="AA16" s="0" t="s">
        <v>601</v>
      </c>
      <c r="AB16" s="11" t="n">
        <v>44111</v>
      </c>
      <c r="AC16" s="6" t="n">
        <v>13287.46</v>
      </c>
      <c r="AD16" s="0" t="s">
        <v>601</v>
      </c>
      <c r="AE16" s="11" t="n">
        <v>44427</v>
      </c>
      <c r="AF16" s="6" t="n">
        <v>47674.76</v>
      </c>
      <c r="AG16" s="0" t="s">
        <v>601</v>
      </c>
      <c r="AH16" s="11" t="n">
        <v>44323</v>
      </c>
      <c r="AI16" s="6" t="n">
        <v>-1431.13</v>
      </c>
      <c r="AJ16" s="0" t="s">
        <v>292</v>
      </c>
      <c r="AK16" s="11" t="n">
        <v>44392</v>
      </c>
      <c r="AL16" s="6" t="n">
        <v>-11388</v>
      </c>
      <c r="AM16" s="0" t="s">
        <v>323</v>
      </c>
      <c r="AN16" s="11" t="n">
        <v>44634</v>
      </c>
      <c r="AO16" s="6" t="n">
        <v>-1294.78</v>
      </c>
      <c r="AP16" s="0" t="s">
        <v>381</v>
      </c>
      <c r="AQ16" s="11" t="n">
        <v>44274</v>
      </c>
      <c r="AR16" s="6" t="n">
        <v>11418.494164</v>
      </c>
      <c r="AS16" s="0" t="s">
        <v>601</v>
      </c>
      <c r="AT16" s="11" t="n">
        <v>45118</v>
      </c>
      <c r="AU16" s="6" t="n">
        <v>-4594</v>
      </c>
      <c r="AV16" s="0" t="s">
        <v>450</v>
      </c>
      <c r="AW16" s="11" t="n">
        <v>44011</v>
      </c>
      <c r="AX16" s="6" t="n">
        <v>4059.910932</v>
      </c>
      <c r="AY16" s="0" t="s">
        <v>601</v>
      </c>
      <c r="AZ16" s="11" t="n">
        <v>43951</v>
      </c>
      <c r="BA16" s="6" t="n">
        <v>-2254.158746</v>
      </c>
      <c r="BB16" s="0" t="s">
        <v>605</v>
      </c>
      <c r="BC16" s="11" t="n">
        <v>43951</v>
      </c>
      <c r="BD16" s="6" t="n">
        <v>-3049.267372</v>
      </c>
      <c r="BE16" s="0" t="s">
        <v>605</v>
      </c>
      <c r="BF16" s="11" t="n">
        <v>44433</v>
      </c>
      <c r="BG16" s="6" t="n">
        <v>23039</v>
      </c>
      <c r="BH16" s="0" t="s">
        <v>601</v>
      </c>
      <c r="BI16" s="0"/>
      <c r="BJ16" s="0"/>
      <c r="BK16" s="0"/>
      <c r="BL16" s="11" t="n">
        <v>44494</v>
      </c>
      <c r="BM16" s="6" t="n">
        <v>109384.2</v>
      </c>
      <c r="BN16" s="0" t="s">
        <v>601</v>
      </c>
      <c r="BO16" s="0"/>
      <c r="BP16" s="0"/>
      <c r="BQ16" s="0"/>
      <c r="BR16" s="11" t="n">
        <v>44175</v>
      </c>
      <c r="BS16" s="6" t="n">
        <v>-5359.28</v>
      </c>
      <c r="BT16" s="0" t="s">
        <v>605</v>
      </c>
      <c r="BU16" s="11" t="n">
        <v>43748</v>
      </c>
      <c r="BV16" s="6" t="n">
        <v>-2721</v>
      </c>
      <c r="BW16" s="0" t="s">
        <v>161</v>
      </c>
      <c r="BX16" s="11" t="n">
        <v>45288</v>
      </c>
      <c r="BY16" s="6" t="n">
        <v>-533.72</v>
      </c>
      <c r="BZ16" s="0" t="s">
        <v>478</v>
      </c>
      <c r="CA16" s="11" t="n">
        <v>45443</v>
      </c>
      <c r="CB16" s="6" t="n">
        <v>-3532.2</v>
      </c>
      <c r="CC16" s="0" t="s">
        <v>495</v>
      </c>
      <c r="CD16" s="11" t="n">
        <v>44230</v>
      </c>
      <c r="CE16" s="6" t="n">
        <v>2677.172877</v>
      </c>
      <c r="CF16" s="0" t="s">
        <v>601</v>
      </c>
      <c r="CG16" s="0"/>
      <c r="CH16" s="8" t="s">
        <f>=-SUM(CH2:CH14)</f>
      </c>
      <c r="CI16" s="0" t="s">
        <v>607</v>
      </c>
      <c r="CJ16" s="11" t="n">
        <v>44033</v>
      </c>
      <c r="CK16" s="6" t="n">
        <v>-29052.55</v>
      </c>
      <c r="CL16" s="0" t="s">
        <v>605</v>
      </c>
      <c r="CM16" s="11" t="n">
        <v>45260</v>
      </c>
      <c r="CN16" s="6" t="n">
        <v>-267.54</v>
      </c>
      <c r="CO16" s="0" t="s">
        <v>471</v>
      </c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11" t="n">
        <v>44715</v>
      </c>
      <c r="DC16" s="6" t="n">
        <v>-6668</v>
      </c>
      <c r="DD16" s="0" t="s">
        <v>605</v>
      </c>
      <c r="DE16" s="0"/>
      <c r="DF16" s="8" t="s">
        <f>=-SUM(DF2:DF14)</f>
      </c>
      <c r="DG16" s="0" t="s">
        <v>607</v>
      </c>
    </row>
    <row collapsed="false" customFormat="false" customHeight="false" hidden="false" ht="12.1" outlineLevel="0" r="17">
      <c r="A17" s="11" t="n">
        <v>46170</v>
      </c>
      <c r="B17" s="8" t="s">
        <f>=-Портфель!J2</f>
      </c>
      <c r="C17" s="0" t="s">
        <v>606</v>
      </c>
      <c r="D17" s="11" t="n">
        <v>45365</v>
      </c>
      <c r="E17" s="6" t="n">
        <v>-1932.6</v>
      </c>
      <c r="F17" s="0" t="s">
        <v>488</v>
      </c>
      <c r="G17" s="11" t="n">
        <v>45534</v>
      </c>
      <c r="H17" s="6" t="n">
        <v>-1337.07</v>
      </c>
      <c r="I17" s="0" t="s">
        <v>518</v>
      </c>
      <c r="J17" s="0"/>
      <c r="K17" s="0"/>
      <c r="L17" s="0"/>
      <c r="M17" s="11" t="n">
        <v>44123</v>
      </c>
      <c r="N17" s="6" t="n">
        <v>9878.33</v>
      </c>
      <c r="O17" s="0" t="s">
        <v>601</v>
      </c>
      <c r="P17" s="0"/>
      <c r="Q17" s="10" t="s">
        <f>=XIRR(Q2:Q16,P2:P16)</f>
      </c>
      <c r="R17" s="0"/>
      <c r="S17" s="11" t="n">
        <v>44322</v>
      </c>
      <c r="T17" s="6" t="n">
        <v>-679.89</v>
      </c>
      <c r="U17" s="0" t="s">
        <v>290</v>
      </c>
      <c r="V17" s="0"/>
      <c r="W17" s="0"/>
      <c r="X17" s="0"/>
      <c r="Y17" s="11" t="n">
        <v>44368</v>
      </c>
      <c r="Z17" s="6" t="n">
        <v>8522.87</v>
      </c>
      <c r="AA17" s="0" t="s">
        <v>601</v>
      </c>
      <c r="AB17" s="11" t="n">
        <v>44123</v>
      </c>
      <c r="AC17" s="6" t="n">
        <v>12838.71</v>
      </c>
      <c r="AD17" s="0" t="s">
        <v>601</v>
      </c>
      <c r="AE17" s="11" t="n">
        <v>44494</v>
      </c>
      <c r="AF17" s="6" t="n">
        <v>91555.7</v>
      </c>
      <c r="AG17" s="0" t="s">
        <v>601</v>
      </c>
      <c r="AH17" s="11" t="n">
        <v>44414</v>
      </c>
      <c r="AI17" s="6" t="n">
        <v>-1404.09</v>
      </c>
      <c r="AJ17" s="0" t="s">
        <v>331</v>
      </c>
      <c r="AK17" s="11" t="n">
        <v>44496</v>
      </c>
      <c r="AL17" s="6" t="n">
        <v>70204.48</v>
      </c>
      <c r="AM17" s="0" t="s">
        <v>601</v>
      </c>
      <c r="AN17" s="11" t="n">
        <v>44726</v>
      </c>
      <c r="AO17" s="6" t="n">
        <v>-640.76</v>
      </c>
      <c r="AP17" s="0" t="s">
        <v>392</v>
      </c>
      <c r="AQ17" s="11" t="n">
        <v>44274</v>
      </c>
      <c r="AR17" s="6" t="n">
        <v>1269.130786</v>
      </c>
      <c r="AS17" s="0" t="s">
        <v>601</v>
      </c>
      <c r="AT17" s="11" t="n">
        <v>45285</v>
      </c>
      <c r="AU17" s="6" t="n">
        <v>-5063</v>
      </c>
      <c r="AV17" s="0" t="s">
        <v>476</v>
      </c>
      <c r="AW17" s="11" t="n">
        <v>44011</v>
      </c>
      <c r="AX17" s="6" t="n">
        <v>77138.307708</v>
      </c>
      <c r="AY17" s="0" t="s">
        <v>601</v>
      </c>
      <c r="AZ17" s="11" t="n">
        <v>43951</v>
      </c>
      <c r="BA17" s="6" t="n">
        <v>-2254.158746</v>
      </c>
      <c r="BB17" s="0" t="s">
        <v>605</v>
      </c>
      <c r="BC17" s="11" t="n">
        <v>43951</v>
      </c>
      <c r="BD17" s="6" t="n">
        <v>-14229.42314</v>
      </c>
      <c r="BE17" s="0" t="s">
        <v>605</v>
      </c>
      <c r="BF17" s="11" t="n">
        <v>44762</v>
      </c>
      <c r="BG17" s="6" t="n">
        <v>-10699</v>
      </c>
      <c r="BH17" s="0" t="s">
        <v>395</v>
      </c>
      <c r="BI17" s="0"/>
      <c r="BJ17" s="0"/>
      <c r="BK17" s="0"/>
      <c r="BL17" s="11" t="n">
        <v>44544</v>
      </c>
      <c r="BM17" s="6" t="n">
        <v>-9045.53</v>
      </c>
      <c r="BN17" s="0" t="s">
        <v>366</v>
      </c>
      <c r="BO17" s="0"/>
      <c r="BP17" s="0"/>
      <c r="BQ17" s="0"/>
      <c r="BR17" s="11" t="n">
        <v>44204</v>
      </c>
      <c r="BS17" s="6" t="n">
        <v>-6402.3</v>
      </c>
      <c r="BT17" s="0" t="s">
        <v>263</v>
      </c>
      <c r="BU17" s="11" t="n">
        <v>43838</v>
      </c>
      <c r="BV17" s="6" t="n">
        <v>34792.84</v>
      </c>
      <c r="BW17" s="0" t="s">
        <v>601</v>
      </c>
      <c r="BX17" s="11" t="n">
        <v>45369</v>
      </c>
      <c r="BY17" s="6" t="n">
        <v>-535.6</v>
      </c>
      <c r="BZ17" s="0" t="s">
        <v>490</v>
      </c>
      <c r="CA17" s="11" t="n">
        <v>45584</v>
      </c>
      <c r="CB17" s="6" t="n">
        <v>-4353.9</v>
      </c>
      <c r="CC17" s="0" t="s">
        <v>527</v>
      </c>
      <c r="CD17" s="11" t="n">
        <v>44250</v>
      </c>
      <c r="CE17" s="6" t="n">
        <v>2516.911866</v>
      </c>
      <c r="CF17" s="0" t="s">
        <v>601</v>
      </c>
      <c r="CG17" s="0"/>
      <c r="CH17" s="0"/>
      <c r="CI17" s="0"/>
      <c r="CJ17" s="11" t="n">
        <v>44125</v>
      </c>
      <c r="CK17" s="6" t="n">
        <v>-12610.42</v>
      </c>
      <c r="CL17" s="0" t="s">
        <v>605</v>
      </c>
      <c r="CM17" s="11" t="n">
        <v>45351</v>
      </c>
      <c r="CN17" s="6" t="n">
        <v>-276.53</v>
      </c>
      <c r="CO17" s="0" t="s">
        <v>485</v>
      </c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11" t="n">
        <v>46170</v>
      </c>
      <c r="DC17" s="8" t="s">
        <f>=-Портфель!J37</f>
      </c>
      <c r="DD17" s="0" t="s">
        <v>606</v>
      </c>
    </row>
    <row collapsed="false" customFormat="false" customHeight="false" hidden="false" ht="12.1" outlineLevel="0" r="18">
      <c r="A18" s="0"/>
      <c r="B18" s="10" t="s">
        <f>=XIRR(B2:B17,A2:A17)</f>
      </c>
      <c r="C18" s="0"/>
      <c r="D18" s="11" t="n">
        <v>45460</v>
      </c>
      <c r="E18" s="6" t="n">
        <v>-1839.83</v>
      </c>
      <c r="F18" s="0" t="s">
        <v>502</v>
      </c>
      <c r="G18" s="11" t="n">
        <v>45611</v>
      </c>
      <c r="H18" s="6" t="n">
        <v>-1447.64</v>
      </c>
      <c r="I18" s="0" t="s">
        <v>530</v>
      </c>
      <c r="J18" s="0"/>
      <c r="K18" s="0"/>
      <c r="L18" s="0"/>
      <c r="M18" s="11" t="n">
        <v>44344</v>
      </c>
      <c r="N18" s="6" t="n">
        <v>2641.58</v>
      </c>
      <c r="O18" s="0" t="s">
        <v>601</v>
      </c>
      <c r="P18" s="0"/>
      <c r="Q18" s="8" t="s">
        <f>=-SUM(Q2:Q16)</f>
      </c>
      <c r="R18" s="0" t="s">
        <v>607</v>
      </c>
      <c r="S18" s="11" t="n">
        <v>44413</v>
      </c>
      <c r="T18" s="6" t="n">
        <v>-661.04</v>
      </c>
      <c r="U18" s="0" t="s">
        <v>329</v>
      </c>
      <c r="V18" s="0"/>
      <c r="W18" s="0"/>
      <c r="X18" s="0"/>
      <c r="Y18" s="11" t="n">
        <v>44377</v>
      </c>
      <c r="Z18" s="6" t="n">
        <v>8398.01</v>
      </c>
      <c r="AA18" s="0" t="s">
        <v>601</v>
      </c>
      <c r="AB18" s="11" t="n">
        <v>44183</v>
      </c>
      <c r="AC18" s="6" t="n">
        <v>-840</v>
      </c>
      <c r="AD18" s="0" t="s">
        <v>254</v>
      </c>
      <c r="AE18" s="11" t="n">
        <v>44575</v>
      </c>
      <c r="AF18" s="6" t="n">
        <v>-21202.72</v>
      </c>
      <c r="AG18" s="0" t="s">
        <v>374</v>
      </c>
      <c r="AH18" s="11" t="n">
        <v>44495</v>
      </c>
      <c r="AI18" s="6" t="n">
        <v>-8981.42407</v>
      </c>
      <c r="AJ18" s="0" t="s">
        <v>605</v>
      </c>
      <c r="AK18" s="11" t="n">
        <v>44496</v>
      </c>
      <c r="AL18" s="6" t="n">
        <v>34003.8</v>
      </c>
      <c r="AM18" s="0" t="s">
        <v>601</v>
      </c>
      <c r="AN18" s="11" t="n">
        <v>44819</v>
      </c>
      <c r="AO18" s="6" t="n">
        <v>-662.91</v>
      </c>
      <c r="AP18" s="0" t="s">
        <v>405</v>
      </c>
      <c r="AQ18" s="11" t="n">
        <v>44277</v>
      </c>
      <c r="AR18" s="6" t="n">
        <v>6304.78056</v>
      </c>
      <c r="AS18" s="0" t="s">
        <v>601</v>
      </c>
      <c r="AT18" s="11" t="n">
        <v>45484</v>
      </c>
      <c r="AU18" s="6" t="n">
        <v>-261</v>
      </c>
      <c r="AV18" s="0" t="s">
        <v>508</v>
      </c>
      <c r="AW18" s="11" t="n">
        <v>44021</v>
      </c>
      <c r="AX18" s="6" t="n">
        <v>-3467.15</v>
      </c>
      <c r="AY18" s="0" t="s">
        <v>202</v>
      </c>
      <c r="AZ18" s="11" t="n">
        <v>43951</v>
      </c>
      <c r="BA18" s="6" t="n">
        <v>-9015.161196</v>
      </c>
      <c r="BB18" s="0" t="s">
        <v>605</v>
      </c>
      <c r="BC18" s="11" t="n">
        <v>43951</v>
      </c>
      <c r="BD18" s="6" t="n">
        <v>-13213.246314</v>
      </c>
      <c r="BE18" s="0" t="s">
        <v>605</v>
      </c>
      <c r="BF18" s="11" t="n">
        <v>45127</v>
      </c>
      <c r="BG18" s="6" t="n">
        <v>-1810</v>
      </c>
      <c r="BH18" s="0" t="s">
        <v>452</v>
      </c>
      <c r="BI18" s="0"/>
      <c r="BJ18" s="0"/>
      <c r="BK18" s="0"/>
      <c r="BL18" s="11" t="n">
        <v>45461</v>
      </c>
      <c r="BM18" s="6" t="n">
        <v>-4032.3</v>
      </c>
      <c r="BN18" s="0" t="s">
        <v>503</v>
      </c>
      <c r="BO18" s="0"/>
      <c r="BP18" s="0"/>
      <c r="BQ18" s="0"/>
      <c r="BR18" s="11" t="n">
        <v>44372</v>
      </c>
      <c r="BS18" s="6" t="n">
        <v>-6402.3</v>
      </c>
      <c r="BT18" s="0" t="s">
        <v>263</v>
      </c>
      <c r="BU18" s="11" t="n">
        <v>43839</v>
      </c>
      <c r="BV18" s="6" t="n">
        <v>-2381</v>
      </c>
      <c r="BW18" s="0" t="s">
        <v>168</v>
      </c>
      <c r="BX18" s="11" t="n">
        <v>45461</v>
      </c>
      <c r="BY18" s="6" t="n">
        <v>-550.33</v>
      </c>
      <c r="BZ18" s="0" t="s">
        <v>505</v>
      </c>
      <c r="CA18" s="11" t="n">
        <v>46170</v>
      </c>
      <c r="CB18" s="8" t="s">
        <f>=-Портфель!J28</f>
      </c>
      <c r="CC18" s="0" t="s">
        <v>606</v>
      </c>
      <c r="CD18" s="11" t="n">
        <v>44250</v>
      </c>
      <c r="CE18" s="6" t="n">
        <v>10066.907631</v>
      </c>
      <c r="CF18" s="0" t="s">
        <v>601</v>
      </c>
      <c r="CG18" s="0"/>
      <c r="CH18" s="0"/>
      <c r="CI18" s="0"/>
      <c r="CJ18" s="11" t="n">
        <v>44144</v>
      </c>
      <c r="CK18" s="6" t="n">
        <v>-13842.68</v>
      </c>
      <c r="CL18" s="0" t="s">
        <v>605</v>
      </c>
      <c r="CM18" s="11" t="n">
        <v>45446</v>
      </c>
      <c r="CN18" s="6" t="n">
        <v>-271.48</v>
      </c>
      <c r="CO18" s="0" t="s">
        <v>497</v>
      </c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10" t="s">
        <f>=XIRR(DC2:DC17,DB2:DB17)</f>
      </c>
      <c r="DD18" s="0"/>
    </row>
    <row collapsed="false" customFormat="false" customHeight="false" hidden="false" ht="12.1" outlineLevel="0" r="19">
      <c r="A19" s="0"/>
      <c r="B19" s="8" t="s">
        <f>=-SUM(B2:B17)</f>
      </c>
      <c r="C19" s="0" t="s">
        <v>607</v>
      </c>
      <c r="D19" s="11" t="n">
        <v>45548</v>
      </c>
      <c r="E19" s="6" t="n">
        <v>-9511.84</v>
      </c>
      <c r="F19" s="0" t="s">
        <v>521</v>
      </c>
      <c r="G19" s="11" t="n">
        <v>46170</v>
      </c>
      <c r="H19" s="8" t="s">
        <f>=-Портфель!J4</f>
      </c>
      <c r="I19" s="0" t="s">
        <v>606</v>
      </c>
      <c r="J19" s="0"/>
      <c r="K19" s="0"/>
      <c r="L19" s="0"/>
      <c r="M19" s="11" t="n">
        <v>44344</v>
      </c>
      <c r="N19" s="6" t="n">
        <v>66037.09</v>
      </c>
      <c r="O19" s="0" t="s">
        <v>601</v>
      </c>
      <c r="P19" s="0"/>
      <c r="Q19" s="0"/>
      <c r="R19" s="0"/>
      <c r="S19" s="11" t="n">
        <v>44507</v>
      </c>
      <c r="T19" s="6" t="n">
        <v>-648.21</v>
      </c>
      <c r="U19" s="0" t="s">
        <v>356</v>
      </c>
      <c r="V19" s="0"/>
      <c r="W19" s="0"/>
      <c r="X19" s="0"/>
      <c r="Y19" s="11" t="n">
        <v>44385</v>
      </c>
      <c r="Z19" s="6" t="n">
        <v>8384.5</v>
      </c>
      <c r="AA19" s="0" t="s">
        <v>601</v>
      </c>
      <c r="AB19" s="11" t="n">
        <v>44344</v>
      </c>
      <c r="AC19" s="6" t="n">
        <v>53694</v>
      </c>
      <c r="AD19" s="0" t="s">
        <v>601</v>
      </c>
      <c r="AE19" s="11" t="n">
        <v>44726</v>
      </c>
      <c r="AF19" s="6" t="n">
        <v>-16233.52</v>
      </c>
      <c r="AG19" s="0" t="s">
        <v>390</v>
      </c>
      <c r="AH19" s="11" t="n">
        <v>44495</v>
      </c>
      <c r="AI19" s="6" t="n">
        <v>-8981.42407</v>
      </c>
      <c r="AJ19" s="0" t="s">
        <v>605</v>
      </c>
      <c r="AK19" s="11" t="n">
        <v>44496</v>
      </c>
      <c r="AL19" s="6" t="n">
        <v>557.44</v>
      </c>
      <c r="AM19" s="0" t="s">
        <v>601</v>
      </c>
      <c r="AN19" s="11" t="n">
        <v>44895</v>
      </c>
      <c r="AO19" s="6" t="n">
        <v>-677.31</v>
      </c>
      <c r="AP19" s="0" t="s">
        <v>416</v>
      </c>
      <c r="AQ19" s="11" t="n">
        <v>44280</v>
      </c>
      <c r="AR19" s="6" t="n">
        <v>1249.678935</v>
      </c>
      <c r="AS19" s="0" t="s">
        <v>601</v>
      </c>
      <c r="AT19" s="11" t="n">
        <v>45484</v>
      </c>
      <c r="AU19" s="6" t="n">
        <v>-5116</v>
      </c>
      <c r="AV19" s="0" t="s">
        <v>509</v>
      </c>
      <c r="AW19" s="11" t="n">
        <v>44089</v>
      </c>
      <c r="AX19" s="6" t="n">
        <v>2186.155048</v>
      </c>
      <c r="AY19" s="0" t="s">
        <v>601</v>
      </c>
      <c r="AZ19" s="11" t="n">
        <v>43951</v>
      </c>
      <c r="BA19" s="6" t="n">
        <v>-9015.161196</v>
      </c>
      <c r="BB19" s="0" t="s">
        <v>605</v>
      </c>
      <c r="BC19" s="11" t="n">
        <v>43951</v>
      </c>
      <c r="BD19" s="6" t="n">
        <v>-13213.246314</v>
      </c>
      <c r="BE19" s="0" t="s">
        <v>605</v>
      </c>
      <c r="BF19" s="11" t="n">
        <v>45491</v>
      </c>
      <c r="BG19" s="6" t="n">
        <v>-27800</v>
      </c>
      <c r="BH19" s="0" t="s">
        <v>512</v>
      </c>
      <c r="BI19" s="0"/>
      <c r="BJ19" s="0"/>
      <c r="BK19" s="0"/>
      <c r="BL19" s="11" t="n">
        <v>45461</v>
      </c>
      <c r="BM19" s="6" t="n">
        <v>-20160.71</v>
      </c>
      <c r="BN19" s="0" t="s">
        <v>504</v>
      </c>
      <c r="BO19" s="0"/>
      <c r="BP19" s="0"/>
      <c r="BQ19" s="0"/>
      <c r="BR19" s="11" t="n">
        <v>44561</v>
      </c>
      <c r="BS19" s="6" t="n">
        <v>-7683.1</v>
      </c>
      <c r="BT19" s="0" t="s">
        <v>371</v>
      </c>
      <c r="BU19" s="11" t="n">
        <v>43906</v>
      </c>
      <c r="BV19" s="6" t="n">
        <v>53827.6</v>
      </c>
      <c r="BW19" s="0" t="s">
        <v>601</v>
      </c>
      <c r="BX19" s="11" t="n">
        <v>45559</v>
      </c>
      <c r="BY19" s="6" t="n">
        <v>-584.47</v>
      </c>
      <c r="BZ19" s="0" t="s">
        <v>524</v>
      </c>
      <c r="CA19" s="0"/>
      <c r="CB19" s="10" t="s">
        <f>=XIRR(CB2:CB18,CA2:CA18)</f>
      </c>
      <c r="CC19" s="0"/>
      <c r="CD19" s="11" t="n">
        <v>44257</v>
      </c>
      <c r="CE19" s="6" t="n">
        <v>2490.867072</v>
      </c>
      <c r="CF19" s="0" t="s">
        <v>601</v>
      </c>
      <c r="CG19" s="0"/>
      <c r="CH19" s="0"/>
      <c r="CI19" s="0"/>
      <c r="CJ19" s="11" t="n">
        <v>44147</v>
      </c>
      <c r="CK19" s="6" t="n">
        <v>-3005.9</v>
      </c>
      <c r="CL19" s="0" t="s">
        <v>605</v>
      </c>
      <c r="CM19" s="11" t="n">
        <v>45538</v>
      </c>
      <c r="CN19" s="6" t="n">
        <v>-270.9</v>
      </c>
      <c r="CO19" s="0" t="s">
        <v>519</v>
      </c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8" t="s">
        <f>=-SUM(DC2:DC17)</f>
      </c>
      <c r="DD19" s="0" t="s">
        <v>607</v>
      </c>
    </row>
    <row collapsed="false" customFormat="false" customHeight="false" hidden="false" ht="12.1" outlineLevel="0" r="20">
      <c r="A20" s="0"/>
      <c r="B20" s="0"/>
      <c r="C20" s="0"/>
      <c r="D20" s="11" t="n">
        <v>45639</v>
      </c>
      <c r="E20" s="6" t="n">
        <v>-2076.51</v>
      </c>
      <c r="F20" s="0" t="s">
        <v>536</v>
      </c>
      <c r="G20" s="0"/>
      <c r="H20" s="10" t="s">
        <f>=XIRR(H2:H19,G2:G19)</f>
      </c>
      <c r="I20" s="0"/>
      <c r="J20" s="0"/>
      <c r="K20" s="0"/>
      <c r="L20" s="0"/>
      <c r="M20" s="11" t="n">
        <v>44344</v>
      </c>
      <c r="N20" s="6" t="n">
        <v>18374.3</v>
      </c>
      <c r="O20" s="0" t="s">
        <v>601</v>
      </c>
      <c r="P20" s="0"/>
      <c r="Q20" s="0"/>
      <c r="R20" s="0"/>
      <c r="S20" s="11" t="n">
        <v>44599</v>
      </c>
      <c r="T20" s="6" t="n">
        <v>-724.38</v>
      </c>
      <c r="U20" s="0" t="s">
        <v>376</v>
      </c>
      <c r="V20" s="0"/>
      <c r="W20" s="0"/>
      <c r="X20" s="0"/>
      <c r="Y20" s="11" t="n">
        <v>44385</v>
      </c>
      <c r="Z20" s="6" t="n">
        <v>8374</v>
      </c>
      <c r="AA20" s="0" t="s">
        <v>601</v>
      </c>
      <c r="AB20" s="11" t="n">
        <v>44344</v>
      </c>
      <c r="AC20" s="6" t="n">
        <v>59660</v>
      </c>
      <c r="AD20" s="0" t="s">
        <v>601</v>
      </c>
      <c r="AE20" s="11" t="n">
        <v>45286</v>
      </c>
      <c r="AF20" s="6" t="n">
        <v>-12741.28</v>
      </c>
      <c r="AG20" s="0" t="s">
        <v>477</v>
      </c>
      <c r="AH20" s="11" t="n">
        <v>44495</v>
      </c>
      <c r="AI20" s="6" t="n">
        <v>-8981.42407</v>
      </c>
      <c r="AJ20" s="0" t="s">
        <v>605</v>
      </c>
      <c r="AK20" s="11" t="n">
        <v>45849</v>
      </c>
      <c r="AL20" s="6" t="n">
        <v>-49983.68</v>
      </c>
      <c r="AM20" s="0" t="s">
        <v>561</v>
      </c>
      <c r="AN20" s="11" t="n">
        <v>45019</v>
      </c>
      <c r="AO20" s="6" t="n">
        <v>-896.18</v>
      </c>
      <c r="AP20" s="0" t="s">
        <v>434</v>
      </c>
      <c r="AQ20" s="11" t="n">
        <v>44280</v>
      </c>
      <c r="AR20" s="6" t="n">
        <v>3748.27527</v>
      </c>
      <c r="AS20" s="0" t="s">
        <v>601</v>
      </c>
      <c r="AT20" s="11" t="n">
        <v>45557</v>
      </c>
      <c r="AU20" s="6" t="n">
        <v>-2036</v>
      </c>
      <c r="AV20" s="0" t="s">
        <v>523</v>
      </c>
      <c r="AW20" s="11" t="n">
        <v>44112</v>
      </c>
      <c r="AX20" s="6" t="n">
        <v>-3837.45</v>
      </c>
      <c r="AY20" s="0" t="s">
        <v>228</v>
      </c>
      <c r="AZ20" s="11" t="n">
        <v>43951</v>
      </c>
      <c r="BA20" s="6" t="n">
        <v>-9015.161196</v>
      </c>
      <c r="BB20" s="0" t="s">
        <v>605</v>
      </c>
      <c r="BC20" s="11" t="n">
        <v>43951</v>
      </c>
      <c r="BD20" s="6" t="n">
        <v>-13213.246314</v>
      </c>
      <c r="BE20" s="0" t="s">
        <v>605</v>
      </c>
      <c r="BF20" s="11" t="n">
        <v>45855</v>
      </c>
      <c r="BG20" s="6" t="n">
        <v>-19227</v>
      </c>
      <c r="BH20" s="0" t="s">
        <v>562</v>
      </c>
      <c r="BI20" s="0"/>
      <c r="BJ20" s="0"/>
      <c r="BK20" s="0"/>
      <c r="BL20" s="11" t="n">
        <v>45545</v>
      </c>
      <c r="BM20" s="6" t="n">
        <v>-3269.26</v>
      </c>
      <c r="BN20" s="0" t="s">
        <v>520</v>
      </c>
      <c r="BO20" s="0"/>
      <c r="BP20" s="0"/>
      <c r="BQ20" s="0"/>
      <c r="BR20" s="11" t="n">
        <v>45302</v>
      </c>
      <c r="BS20" s="6" t="n">
        <v>-10756.9</v>
      </c>
      <c r="BT20" s="0" t="s">
        <v>480</v>
      </c>
      <c r="BU20" s="11" t="n">
        <v>43991</v>
      </c>
      <c r="BV20" s="6" t="n">
        <v>-4343</v>
      </c>
      <c r="BW20" s="0" t="s">
        <v>195</v>
      </c>
      <c r="BX20" s="11" t="n">
        <v>45741</v>
      </c>
      <c r="BY20" s="6" t="n">
        <v>-501.56</v>
      </c>
      <c r="BZ20" s="0" t="s">
        <v>547</v>
      </c>
      <c r="CA20" s="0"/>
      <c r="CB20" s="8" t="s">
        <f>=-SUM(CB2:CB18)</f>
      </c>
      <c r="CC20" s="0" t="s">
        <v>607</v>
      </c>
      <c r="CD20" s="11" t="n">
        <v>44257</v>
      </c>
      <c r="CE20" s="6" t="n">
        <v>2490.867072</v>
      </c>
      <c r="CF20" s="0" t="s">
        <v>601</v>
      </c>
      <c r="CG20" s="0"/>
      <c r="CH20" s="0"/>
      <c r="CI20" s="0"/>
      <c r="CJ20" s="11" t="n">
        <v>44147</v>
      </c>
      <c r="CK20" s="6" t="n">
        <v>-12021.99</v>
      </c>
      <c r="CL20" s="0" t="s">
        <v>605</v>
      </c>
      <c r="CM20" s="11" t="n">
        <v>45628</v>
      </c>
      <c r="CN20" s="6" t="n">
        <v>-343.69</v>
      </c>
      <c r="CO20" s="0" t="s">
        <v>534</v>
      </c>
    </row>
    <row collapsed="false" customFormat="false" customHeight="false" hidden="false" ht="12.1" outlineLevel="0" r="21">
      <c r="A21" s="0"/>
      <c r="B21" s="0"/>
      <c r="C21" s="0"/>
      <c r="D21" s="11" t="n">
        <v>45730</v>
      </c>
      <c r="E21" s="6" t="n">
        <v>-1710.64</v>
      </c>
      <c r="F21" s="0" t="s">
        <v>545</v>
      </c>
      <c r="G21" s="0"/>
      <c r="H21" s="8" t="s">
        <f>=-SUM(H2:H19)</f>
      </c>
      <c r="I21" s="0" t="s">
        <v>607</v>
      </c>
      <c r="J21" s="0"/>
      <c r="K21" s="0"/>
      <c r="L21" s="0"/>
      <c r="M21" s="11" t="n">
        <v>44344</v>
      </c>
      <c r="N21" s="6" t="n">
        <v>31497.6</v>
      </c>
      <c r="O21" s="0" t="s">
        <v>601</v>
      </c>
      <c r="P21" s="0"/>
      <c r="Q21" s="0"/>
      <c r="R21" s="0"/>
      <c r="S21" s="11" t="n">
        <v>44688</v>
      </c>
      <c r="T21" s="6" t="n">
        <v>-641.84</v>
      </c>
      <c r="U21" s="0" t="s">
        <v>384</v>
      </c>
      <c r="V21" s="0"/>
      <c r="W21" s="0"/>
      <c r="X21" s="0"/>
      <c r="Y21" s="11" t="n">
        <v>44482</v>
      </c>
      <c r="Z21" s="6" t="n">
        <v>-34589.47</v>
      </c>
      <c r="AA21" s="0" t="s">
        <v>605</v>
      </c>
      <c r="AB21" s="11" t="n">
        <v>44344</v>
      </c>
      <c r="AC21" s="6" t="n">
        <v>29830</v>
      </c>
      <c r="AD21" s="0" t="s">
        <v>601</v>
      </c>
      <c r="AE21" s="11" t="n">
        <v>46170</v>
      </c>
      <c r="AF21" s="8" t="s">
        <f>=-Портфель!J12</f>
      </c>
      <c r="AG21" s="0" t="s">
        <v>606</v>
      </c>
      <c r="AH21" s="11" t="n">
        <v>44509</v>
      </c>
      <c r="AI21" s="6" t="n">
        <v>-1053.83</v>
      </c>
      <c r="AJ21" s="0" t="s">
        <v>357</v>
      </c>
      <c r="AK21" s="11" t="n">
        <v>46170</v>
      </c>
      <c r="AL21" s="8" t="s">
        <f>=-Портфель!J14</f>
      </c>
      <c r="AM21" s="0" t="s">
        <v>606</v>
      </c>
      <c r="AN21" s="11" t="n">
        <v>45092</v>
      </c>
      <c r="AO21" s="6" t="n">
        <v>-977.33</v>
      </c>
      <c r="AP21" s="0" t="s">
        <v>446</v>
      </c>
      <c r="AQ21" s="11" t="n">
        <v>44280</v>
      </c>
      <c r="AR21" s="6" t="n">
        <v>1249.678935</v>
      </c>
      <c r="AS21" s="0" t="s">
        <v>601</v>
      </c>
      <c r="AT21" s="11" t="n">
        <v>45648</v>
      </c>
      <c r="AU21" s="6" t="n">
        <v>-2192</v>
      </c>
      <c r="AV21" s="0" t="s">
        <v>539</v>
      </c>
      <c r="AW21" s="11" t="n">
        <v>44125</v>
      </c>
      <c r="AX21" s="6" t="n">
        <v>2093.00598</v>
      </c>
      <c r="AY21" s="0" t="s">
        <v>601</v>
      </c>
      <c r="AZ21" s="11" t="n">
        <v>43951</v>
      </c>
      <c r="BA21" s="6" t="n">
        <v>-9015.161196</v>
      </c>
      <c r="BB21" s="0" t="s">
        <v>605</v>
      </c>
      <c r="BC21" s="11" t="n">
        <v>43956</v>
      </c>
      <c r="BD21" s="6" t="n">
        <v>24321.129246</v>
      </c>
      <c r="BE21" s="0" t="s">
        <v>601</v>
      </c>
      <c r="BF21" s="11" t="n">
        <v>46170</v>
      </c>
      <c r="BG21" s="8" t="s">
        <f>=-Портфель!J21</f>
      </c>
      <c r="BH21" s="0" t="s">
        <v>606</v>
      </c>
      <c r="BI21" s="0"/>
      <c r="BJ21" s="0"/>
      <c r="BK21" s="0"/>
      <c r="BL21" s="11" t="n">
        <v>45643</v>
      </c>
      <c r="BM21" s="6" t="n">
        <v>-5164.26</v>
      </c>
      <c r="BN21" s="0" t="s">
        <v>538</v>
      </c>
      <c r="BO21" s="0"/>
      <c r="BP21" s="0"/>
      <c r="BQ21" s="0"/>
      <c r="BR21" s="11" t="n">
        <v>45488</v>
      </c>
      <c r="BS21" s="6" t="n">
        <v>-10756.9</v>
      </c>
      <c r="BT21" s="0" t="s">
        <v>480</v>
      </c>
      <c r="BU21" s="11" t="n">
        <v>44025</v>
      </c>
      <c r="BV21" s="6" t="n">
        <v>-4468</v>
      </c>
      <c r="BW21" s="0" t="s">
        <v>205</v>
      </c>
      <c r="BX21" s="11" t="n">
        <v>46112</v>
      </c>
      <c r="BY21" s="6" t="n">
        <v>-569.88</v>
      </c>
      <c r="BZ21" s="0" t="s">
        <v>591</v>
      </c>
      <c r="CA21" s="0"/>
      <c r="CB21" s="0"/>
      <c r="CC21" s="0"/>
      <c r="CD21" s="11" t="n">
        <v>44322</v>
      </c>
      <c r="CE21" s="6" t="n">
        <v>-683.49</v>
      </c>
      <c r="CF21" s="0" t="s">
        <v>291</v>
      </c>
      <c r="CG21" s="0"/>
      <c r="CH21" s="0"/>
      <c r="CI21" s="0"/>
      <c r="CJ21" s="11" t="n">
        <v>44148</v>
      </c>
      <c r="CK21" s="6" t="n">
        <v>-16632.51</v>
      </c>
      <c r="CL21" s="0" t="s">
        <v>605</v>
      </c>
      <c r="CM21" s="11" t="n">
        <v>45719</v>
      </c>
      <c r="CN21" s="6" t="n">
        <v>-281.54</v>
      </c>
      <c r="CO21" s="0" t="s">
        <v>543</v>
      </c>
    </row>
    <row collapsed="false" customFormat="false" customHeight="false" hidden="false" ht="12.1" outlineLevel="0" r="22">
      <c r="A22" s="0"/>
      <c r="B22" s="0"/>
      <c r="C22" s="0"/>
      <c r="D22" s="11" t="n">
        <v>45824</v>
      </c>
      <c r="E22" s="6" t="n">
        <v>-1649.89</v>
      </c>
      <c r="F22" s="0" t="s">
        <v>558</v>
      </c>
      <c r="G22" s="0"/>
      <c r="H22" s="0"/>
      <c r="I22" s="0"/>
      <c r="J22" s="0"/>
      <c r="K22" s="0"/>
      <c r="L22" s="0"/>
      <c r="M22" s="11" t="n">
        <v>44389</v>
      </c>
      <c r="N22" s="6" t="n">
        <v>50423.34</v>
      </c>
      <c r="O22" s="0" t="s">
        <v>601</v>
      </c>
      <c r="P22" s="0"/>
      <c r="Q22" s="0"/>
      <c r="R22" s="0"/>
      <c r="S22" s="11" t="n">
        <v>44778</v>
      </c>
      <c r="T22" s="6" t="n">
        <v>-573.96</v>
      </c>
      <c r="U22" s="0" t="s">
        <v>397</v>
      </c>
      <c r="V22" s="0"/>
      <c r="W22" s="0"/>
      <c r="X22" s="0"/>
      <c r="Y22" s="11" t="n">
        <v>44482</v>
      </c>
      <c r="Z22" s="6" t="n">
        <v>-3458.94</v>
      </c>
      <c r="AA22" s="0" t="s">
        <v>605</v>
      </c>
      <c r="AB22" s="11" t="n">
        <v>44344</v>
      </c>
      <c r="AC22" s="6" t="n">
        <v>53694</v>
      </c>
      <c r="AD22" s="0" t="s">
        <v>601</v>
      </c>
      <c r="AE22" s="0"/>
      <c r="AF22" s="10" t="s">
        <f>=XIRR(AF2:AF21,AE2:AE21)</f>
      </c>
      <c r="AG22" s="0"/>
      <c r="AH22" s="11" t="n">
        <v>44602</v>
      </c>
      <c r="AI22" s="6" t="n">
        <v>-1104.07</v>
      </c>
      <c r="AJ22" s="0" t="s">
        <v>377</v>
      </c>
      <c r="AK22" s="0"/>
      <c r="AL22" s="10" t="s">
        <f>=XIRR(AL2:AL21,AK2:AK21)</f>
      </c>
      <c r="AM22" s="0"/>
      <c r="AN22" s="11" t="n">
        <v>45183</v>
      </c>
      <c r="AO22" s="6" t="n">
        <v>-1112.4</v>
      </c>
      <c r="AP22" s="0" t="s">
        <v>461</v>
      </c>
      <c r="AQ22" s="11" t="n">
        <v>44371</v>
      </c>
      <c r="AR22" s="6" t="n">
        <v>-4118.77</v>
      </c>
      <c r="AS22" s="0" t="s">
        <v>313</v>
      </c>
      <c r="AT22" s="11" t="n">
        <v>45817</v>
      </c>
      <c r="AU22" s="6" t="n">
        <v>-1514</v>
      </c>
      <c r="AV22" s="0" t="s">
        <v>556</v>
      </c>
      <c r="AW22" s="11" t="n">
        <v>44125</v>
      </c>
      <c r="AX22" s="6" t="n">
        <v>4186.78974</v>
      </c>
      <c r="AY22" s="0" t="s">
        <v>601</v>
      </c>
      <c r="AZ22" s="11" t="n">
        <v>43951</v>
      </c>
      <c r="BA22" s="6" t="n">
        <v>-9015.161196</v>
      </c>
      <c r="BB22" s="0" t="s">
        <v>605</v>
      </c>
      <c r="BC22" s="11" t="n">
        <v>43957</v>
      </c>
      <c r="BD22" s="6" t="n">
        <v>52989.836706</v>
      </c>
      <c r="BE22" s="0" t="s">
        <v>601</v>
      </c>
      <c r="BF22" s="0"/>
      <c r="BG22" s="10" t="s">
        <f>=XIRR(BG2:BG21,BF2:BF21)</f>
      </c>
      <c r="BH22" s="0"/>
      <c r="BI22" s="0"/>
      <c r="BJ22" s="0"/>
      <c r="BK22" s="0"/>
      <c r="BL22" s="11" t="n">
        <v>46170</v>
      </c>
      <c r="BM22" s="8" t="s">
        <f>=-Портфель!J23</f>
      </c>
      <c r="BN22" s="0" t="s">
        <v>606</v>
      </c>
      <c r="BO22" s="0"/>
      <c r="BP22" s="0"/>
      <c r="BQ22" s="0"/>
      <c r="BR22" s="11" t="n">
        <v>46170</v>
      </c>
      <c r="BS22" s="8" t="s">
        <f>=-Портфель!J25</f>
      </c>
      <c r="BT22" s="0" t="s">
        <v>606</v>
      </c>
      <c r="BU22" s="11" t="n">
        <v>44054</v>
      </c>
      <c r="BV22" s="6" t="n">
        <v>-25312.8</v>
      </c>
      <c r="BW22" s="0" t="s">
        <v>605</v>
      </c>
      <c r="BX22" s="11" t="n">
        <v>46170</v>
      </c>
      <c r="BY22" s="8" t="s">
        <f>=-Портфель!J27</f>
      </c>
      <c r="BZ22" s="0" t="s">
        <v>606</v>
      </c>
      <c r="CA22" s="0"/>
      <c r="CB22" s="0"/>
      <c r="CC22" s="0"/>
      <c r="CD22" s="11" t="n">
        <v>44406</v>
      </c>
      <c r="CE22" s="6" t="n">
        <v>-672.05</v>
      </c>
      <c r="CF22" s="0" t="s">
        <v>328</v>
      </c>
      <c r="CG22" s="0"/>
      <c r="CH22" s="0"/>
      <c r="CI22" s="0"/>
      <c r="CJ22" s="11" t="n">
        <v>44158</v>
      </c>
      <c r="CK22" s="6" t="n">
        <v>-17091.74</v>
      </c>
      <c r="CL22" s="0" t="s">
        <v>605</v>
      </c>
      <c r="CM22" s="11" t="n">
        <v>45810</v>
      </c>
      <c r="CN22" s="6" t="n">
        <v>-250.79</v>
      </c>
      <c r="CO22" s="0" t="s">
        <v>554</v>
      </c>
    </row>
    <row collapsed="false" customFormat="false" customHeight="false" hidden="false" ht="12.1" outlineLevel="0" r="23">
      <c r="A23" s="0"/>
      <c r="B23" s="0"/>
      <c r="C23" s="0"/>
      <c r="D23" s="11" t="n">
        <v>45915</v>
      </c>
      <c r="E23" s="6" t="n">
        <v>-1723.88</v>
      </c>
      <c r="F23" s="0" t="s">
        <v>570</v>
      </c>
      <c r="G23" s="0"/>
      <c r="H23" s="0"/>
      <c r="I23" s="0"/>
      <c r="J23" s="0"/>
      <c r="K23" s="0"/>
      <c r="L23" s="0"/>
      <c r="M23" s="11" t="n">
        <v>44391</v>
      </c>
      <c r="N23" s="6" t="n">
        <v>48477.37</v>
      </c>
      <c r="O23" s="0" t="s">
        <v>601</v>
      </c>
      <c r="P23" s="0"/>
      <c r="Q23" s="0"/>
      <c r="R23" s="0"/>
      <c r="S23" s="11" t="n">
        <v>44869</v>
      </c>
      <c r="T23" s="6" t="n">
        <v>-591.46</v>
      </c>
      <c r="U23" s="0" t="s">
        <v>411</v>
      </c>
      <c r="V23" s="0"/>
      <c r="W23" s="0"/>
      <c r="X23" s="0"/>
      <c r="Y23" s="11" t="n">
        <v>44482</v>
      </c>
      <c r="Z23" s="6" t="n">
        <v>-13835.38</v>
      </c>
      <c r="AA23" s="0" t="s">
        <v>605</v>
      </c>
      <c r="AB23" s="11" t="n">
        <v>44382</v>
      </c>
      <c r="AC23" s="6" t="n">
        <v>-10007</v>
      </c>
      <c r="AD23" s="0" t="s">
        <v>321</v>
      </c>
      <c r="AE23" s="0"/>
      <c r="AF23" s="8" t="s">
        <f>=-SUM(AF2:AF21)</f>
      </c>
      <c r="AG23" s="0" t="s">
        <v>607</v>
      </c>
      <c r="AH23" s="11" t="n">
        <v>44782</v>
      </c>
      <c r="AI23" s="6" t="n">
        <v>-895.7</v>
      </c>
      <c r="AJ23" s="0" t="s">
        <v>398</v>
      </c>
      <c r="AK23" s="0"/>
      <c r="AL23" s="8" t="s">
        <f>=-SUM(AL2:AL21)</f>
      </c>
      <c r="AM23" s="0" t="s">
        <v>607</v>
      </c>
      <c r="AN23" s="11" t="n">
        <v>45260</v>
      </c>
      <c r="AO23" s="6" t="n">
        <v>-1030.17</v>
      </c>
      <c r="AP23" s="0" t="s">
        <v>470</v>
      </c>
      <c r="AQ23" s="11" t="n">
        <v>44410</v>
      </c>
      <c r="AR23" s="6" t="n">
        <v>-37632.838152</v>
      </c>
      <c r="AS23" s="0" t="s">
        <v>605</v>
      </c>
      <c r="AT23" s="11" t="n">
        <v>45931</v>
      </c>
      <c r="AU23" s="6" t="n">
        <v>-4750</v>
      </c>
      <c r="AV23" s="0" t="s">
        <v>572</v>
      </c>
      <c r="AW23" s="11" t="n">
        <v>44125</v>
      </c>
      <c r="AX23" s="6" t="n">
        <v>4185.23418</v>
      </c>
      <c r="AY23" s="0" t="s">
        <v>601</v>
      </c>
      <c r="AZ23" s="11" t="n">
        <v>43951</v>
      </c>
      <c r="BA23" s="6" t="n">
        <v>-13526.426264</v>
      </c>
      <c r="BB23" s="0" t="s">
        <v>605</v>
      </c>
      <c r="BC23" s="11" t="n">
        <v>43978</v>
      </c>
      <c r="BD23" s="6" t="n">
        <v>-130415.31456</v>
      </c>
      <c r="BE23" s="0" t="s">
        <v>605</v>
      </c>
      <c r="BF23" s="0"/>
      <c r="BG23" s="8" t="s">
        <f>=-SUM(BG2:BG21)</f>
      </c>
      <c r="BH23" s="0" t="s">
        <v>607</v>
      </c>
      <c r="BI23" s="0"/>
      <c r="BJ23" s="0"/>
      <c r="BK23" s="0"/>
      <c r="BL23" s="0"/>
      <c r="BM23" s="10" t="s">
        <f>=XIRR(BM2:BM22,BL2:BL22)</f>
      </c>
      <c r="BN23" s="0"/>
      <c r="BO23" s="0"/>
      <c r="BP23" s="0"/>
      <c r="BQ23" s="0"/>
      <c r="BR23" s="0"/>
      <c r="BS23" s="10" t="s">
        <f>=XIRR(BS2:BS22,BR2:BR22)</f>
      </c>
      <c r="BT23" s="0"/>
      <c r="BU23" s="11" t="n">
        <v>44102</v>
      </c>
      <c r="BV23" s="6" t="n">
        <v>-51371.16</v>
      </c>
      <c r="BW23" s="0" t="s">
        <v>605</v>
      </c>
      <c r="BX23" s="0"/>
      <c r="BY23" s="10" t="s">
        <f>=XIRR(BY2:BY22,BX2:BX22)</f>
      </c>
      <c r="BZ23" s="0"/>
      <c r="CA23" s="0"/>
      <c r="CB23" s="0"/>
      <c r="CC23" s="0"/>
      <c r="CD23" s="11" t="n">
        <v>44504</v>
      </c>
      <c r="CE23" s="6" t="n">
        <v>-652.68</v>
      </c>
      <c r="CF23" s="0" t="s">
        <v>355</v>
      </c>
      <c r="CG23" s="0"/>
      <c r="CH23" s="0"/>
      <c r="CI23" s="0"/>
      <c r="CJ23" s="11" t="n">
        <v>44159</v>
      </c>
      <c r="CK23" s="6" t="n">
        <v>-59635.99</v>
      </c>
      <c r="CL23" s="0" t="s">
        <v>605</v>
      </c>
      <c r="CM23" s="11" t="n">
        <v>45902</v>
      </c>
      <c r="CN23" s="6" t="n">
        <v>-256.56</v>
      </c>
      <c r="CO23" s="0" t="s">
        <v>569</v>
      </c>
    </row>
    <row collapsed="false" customFormat="false" customHeight="false" hidden="false" ht="12.1" outlineLevel="0" r="24">
      <c r="A24" s="0"/>
      <c r="B24" s="0"/>
      <c r="C24" s="0"/>
      <c r="D24" s="11" t="n">
        <v>46094</v>
      </c>
      <c r="E24" s="6" t="n">
        <v>-1651.24</v>
      </c>
      <c r="F24" s="0" t="s">
        <v>590</v>
      </c>
      <c r="G24" s="0"/>
      <c r="H24" s="0"/>
      <c r="I24" s="0"/>
      <c r="J24" s="0"/>
      <c r="K24" s="0"/>
      <c r="L24" s="0"/>
      <c r="M24" s="11" t="n">
        <v>44392</v>
      </c>
      <c r="N24" s="6" t="n">
        <v>-18015.5</v>
      </c>
      <c r="O24" s="0" t="s">
        <v>325</v>
      </c>
      <c r="P24" s="0"/>
      <c r="Q24" s="0"/>
      <c r="R24" s="0"/>
      <c r="S24" s="11" t="n">
        <v>44963</v>
      </c>
      <c r="T24" s="6" t="n">
        <v>-670.41</v>
      </c>
      <c r="U24" s="0" t="s">
        <v>426</v>
      </c>
      <c r="V24" s="0"/>
      <c r="W24" s="0"/>
      <c r="X24" s="0"/>
      <c r="Y24" s="11" t="n">
        <v>44494</v>
      </c>
      <c r="Z24" s="6" t="n">
        <v>-23423.4</v>
      </c>
      <c r="AA24" s="0" t="s">
        <v>605</v>
      </c>
      <c r="AB24" s="11" t="n">
        <v>44494</v>
      </c>
      <c r="AC24" s="6" t="n">
        <v>-94568.81</v>
      </c>
      <c r="AD24" s="0" t="s">
        <v>605</v>
      </c>
      <c r="AE24" s="0"/>
      <c r="AF24" s="0"/>
      <c r="AG24" s="0"/>
      <c r="AH24" s="11" t="n">
        <v>44809</v>
      </c>
      <c r="AI24" s="6" t="n">
        <v>-896.51</v>
      </c>
      <c r="AJ24" s="0" t="s">
        <v>403</v>
      </c>
      <c r="AK24" s="0"/>
      <c r="AL24" s="0"/>
      <c r="AM24" s="0"/>
      <c r="AN24" s="11" t="n">
        <v>45365</v>
      </c>
      <c r="AO24" s="6" t="n">
        <v>-1118.68</v>
      </c>
      <c r="AP24" s="0" t="s">
        <v>489</v>
      </c>
      <c r="AQ24" s="11" t="n">
        <v>44410</v>
      </c>
      <c r="AR24" s="6" t="n">
        <v>-37632.838152</v>
      </c>
      <c r="AS24" s="0" t="s">
        <v>605</v>
      </c>
      <c r="AT24" s="11" t="n">
        <v>46170</v>
      </c>
      <c r="AU24" s="8" t="s">
        <f>=-Портфель!J17</f>
      </c>
      <c r="AV24" s="0" t="s">
        <v>606</v>
      </c>
      <c r="AW24" s="11" t="n">
        <v>44204</v>
      </c>
      <c r="AX24" s="6" t="n">
        <v>-3803.12</v>
      </c>
      <c r="AY24" s="0" t="s">
        <v>262</v>
      </c>
      <c r="AZ24" s="11" t="n">
        <v>43979</v>
      </c>
      <c r="BA24" s="6" t="n">
        <v>-1995.46</v>
      </c>
      <c r="BB24" s="0" t="s">
        <v>192</v>
      </c>
      <c r="BC24" s="11" t="n">
        <v>46170</v>
      </c>
      <c r="BD24" s="8" t="s">
        <f>=-Портфель!J20</f>
      </c>
      <c r="BE24" s="0" t="s">
        <v>606</v>
      </c>
      <c r="BF24" s="0"/>
      <c r="BG24" s="0"/>
      <c r="BH24" s="0"/>
      <c r="BI24" s="0"/>
      <c r="BJ24" s="0"/>
      <c r="BK24" s="0"/>
      <c r="BL24" s="0"/>
      <c r="BM24" s="8" t="s">
        <f>=-SUM(BM2:BM22)</f>
      </c>
      <c r="BN24" s="0" t="s">
        <v>607</v>
      </c>
      <c r="BO24" s="0"/>
      <c r="BP24" s="0"/>
      <c r="BQ24" s="0"/>
      <c r="BR24" s="0"/>
      <c r="BS24" s="8" t="s">
        <f>=-SUM(BS2:BS22)</f>
      </c>
      <c r="BT24" s="0" t="s">
        <v>607</v>
      </c>
      <c r="BU24" s="11" t="n">
        <v>44116</v>
      </c>
      <c r="BV24" s="6" t="n">
        <v>-4711</v>
      </c>
      <c r="BW24" s="0" t="s">
        <v>229</v>
      </c>
      <c r="BX24" s="0"/>
      <c r="BY24" s="8" t="s">
        <f>=-SUM(BY2:BY22)</f>
      </c>
      <c r="BZ24" s="0" t="s">
        <v>607</v>
      </c>
      <c r="CA24" s="0"/>
      <c r="CB24" s="0"/>
      <c r="CC24" s="0"/>
      <c r="CD24" s="11" t="n">
        <v>44588</v>
      </c>
      <c r="CE24" s="6" t="n">
        <v>-738.91</v>
      </c>
      <c r="CF24" s="0" t="s">
        <v>375</v>
      </c>
      <c r="CG24" s="0"/>
      <c r="CH24" s="0"/>
      <c r="CI24" s="0"/>
      <c r="CJ24" s="11" t="n">
        <v>44295</v>
      </c>
      <c r="CK24" s="6" t="n">
        <v>43694.86</v>
      </c>
      <c r="CL24" s="0" t="s">
        <v>601</v>
      </c>
      <c r="CM24" s="11" t="n">
        <v>45992</v>
      </c>
      <c r="CN24" s="6" t="n">
        <v>-262.07</v>
      </c>
      <c r="CO24" s="0" t="s">
        <v>580</v>
      </c>
    </row>
    <row collapsed="false" customFormat="false" customHeight="false" hidden="false" ht="12.1" outlineLevel="0" r="25">
      <c r="A25" s="0"/>
      <c r="B25" s="0"/>
      <c r="C25" s="0"/>
      <c r="D25" s="11" t="n">
        <v>46170</v>
      </c>
      <c r="E25" s="8" t="s">
        <f>=-Портфель!J3</f>
      </c>
      <c r="F25" s="0" t="s">
        <v>606</v>
      </c>
      <c r="G25" s="0"/>
      <c r="H25" s="0"/>
      <c r="I25" s="0"/>
      <c r="J25" s="0"/>
      <c r="K25" s="0"/>
      <c r="L25" s="0"/>
      <c r="M25" s="11" t="n">
        <v>44393</v>
      </c>
      <c r="N25" s="6" t="n">
        <v>87097.13</v>
      </c>
      <c r="O25" s="0" t="s">
        <v>601</v>
      </c>
      <c r="P25" s="0"/>
      <c r="Q25" s="0"/>
      <c r="R25" s="0"/>
      <c r="S25" s="11" t="n">
        <v>45050</v>
      </c>
      <c r="T25" s="6" t="n">
        <v>-258.94</v>
      </c>
      <c r="U25" s="0" t="s">
        <v>437</v>
      </c>
      <c r="V25" s="0"/>
      <c r="W25" s="0"/>
      <c r="X25" s="0"/>
      <c r="Y25" s="11" t="n">
        <v>45057</v>
      </c>
      <c r="Z25" s="6" t="n">
        <v>-15225</v>
      </c>
      <c r="AA25" s="0" t="s">
        <v>439</v>
      </c>
      <c r="AB25" s="11" t="n">
        <v>44551</v>
      </c>
      <c r="AC25" s="6" t="n">
        <v>-12128</v>
      </c>
      <c r="AD25" s="0" t="s">
        <v>369</v>
      </c>
      <c r="AE25" s="0"/>
      <c r="AF25" s="0"/>
      <c r="AG25" s="0"/>
      <c r="AH25" s="11" t="n">
        <v>44874</v>
      </c>
      <c r="AI25" s="6" t="n">
        <v>-905.51</v>
      </c>
      <c r="AJ25" s="0" t="s">
        <v>412</v>
      </c>
      <c r="AK25" s="0"/>
      <c r="AL25" s="0"/>
      <c r="AM25" s="0"/>
      <c r="AN25" s="11" t="n">
        <v>45457</v>
      </c>
      <c r="AO25" s="6" t="n">
        <v>-1077.9</v>
      </c>
      <c r="AP25" s="0" t="s">
        <v>501</v>
      </c>
      <c r="AQ25" s="11" t="n">
        <v>44410</v>
      </c>
      <c r="AR25" s="6" t="n">
        <v>-37632.838152</v>
      </c>
      <c r="AS25" s="0" t="s">
        <v>605</v>
      </c>
      <c r="AT25" s="0"/>
      <c r="AU25" s="10" t="s">
        <f>=XIRR(AU2:AU24,AT2:AT24)</f>
      </c>
      <c r="AV25" s="0"/>
      <c r="AW25" s="11" t="n">
        <v>44294</v>
      </c>
      <c r="AX25" s="6" t="n">
        <v>-4003.75</v>
      </c>
      <c r="AY25" s="0" t="s">
        <v>284</v>
      </c>
      <c r="AZ25" s="11" t="n">
        <v>44033</v>
      </c>
      <c r="BA25" s="6" t="n">
        <v>-5002.134228</v>
      </c>
      <c r="BB25" s="0" t="s">
        <v>605</v>
      </c>
      <c r="BC25" s="0"/>
      <c r="BD25" s="10" t="s">
        <f>=XIRR(BD2:BD24,BC2:BC24)</f>
      </c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11" t="n">
        <v>44126</v>
      </c>
      <c r="BV25" s="6" t="n">
        <v>-7190.08</v>
      </c>
      <c r="BW25" s="0" t="s">
        <v>605</v>
      </c>
      <c r="BX25" s="0"/>
      <c r="BY25" s="0"/>
      <c r="BZ25" s="0"/>
      <c r="CA25" s="0"/>
      <c r="CB25" s="0"/>
      <c r="CC25" s="0"/>
      <c r="CD25" s="11" t="n">
        <v>44693</v>
      </c>
      <c r="CE25" s="6" t="n">
        <v>-644.33</v>
      </c>
      <c r="CF25" s="0" t="s">
        <v>385</v>
      </c>
      <c r="CG25" s="0"/>
      <c r="CH25" s="0"/>
      <c r="CI25" s="0"/>
      <c r="CJ25" s="11" t="n">
        <v>44295</v>
      </c>
      <c r="CK25" s="6" t="n">
        <v>14563.36</v>
      </c>
      <c r="CL25" s="0" t="s">
        <v>601</v>
      </c>
      <c r="CM25" s="11" t="n">
        <v>46084</v>
      </c>
      <c r="CN25" s="6" t="n">
        <v>-258.53</v>
      </c>
      <c r="CO25" s="0" t="s">
        <v>587</v>
      </c>
    </row>
    <row collapsed="false" customFormat="false" customHeight="false" hidden="false" ht="12.1" outlineLevel="0" r="26">
      <c r="A26" s="0"/>
      <c r="B26" s="0"/>
      <c r="C26" s="0"/>
      <c r="D26" s="0"/>
      <c r="E26" s="10" t="s">
        <f>=XIRR(E2:E25,D2:D25)</f>
      </c>
      <c r="F26" s="0"/>
      <c r="G26" s="0"/>
      <c r="H26" s="0"/>
      <c r="I26" s="0"/>
      <c r="J26" s="0"/>
      <c r="K26" s="0"/>
      <c r="L26" s="0"/>
      <c r="M26" s="11" t="n">
        <v>44489</v>
      </c>
      <c r="N26" s="6" t="n">
        <v>96339.15</v>
      </c>
      <c r="O26" s="0" t="s">
        <v>601</v>
      </c>
      <c r="P26" s="0"/>
      <c r="Q26" s="0"/>
      <c r="R26" s="0"/>
      <c r="S26" s="11" t="n">
        <v>45142</v>
      </c>
      <c r="T26" s="6" t="n">
        <v>-306.19</v>
      </c>
      <c r="U26" s="0" t="s">
        <v>454</v>
      </c>
      <c r="V26" s="0"/>
      <c r="W26" s="0"/>
      <c r="X26" s="0"/>
      <c r="Y26" s="11" t="n">
        <v>45484</v>
      </c>
      <c r="Z26" s="6" t="n">
        <v>-20280</v>
      </c>
      <c r="AA26" s="0" t="s">
        <v>510</v>
      </c>
      <c r="AB26" s="11" t="n">
        <v>44916</v>
      </c>
      <c r="AC26" s="6" t="n">
        <v>-9132</v>
      </c>
      <c r="AD26" s="0" t="s">
        <v>420</v>
      </c>
      <c r="AE26" s="0"/>
      <c r="AF26" s="0"/>
      <c r="AG26" s="0"/>
      <c r="AH26" s="11" t="n">
        <v>44995</v>
      </c>
      <c r="AI26" s="6" t="n">
        <v>-1127.16</v>
      </c>
      <c r="AJ26" s="0" t="s">
        <v>430</v>
      </c>
      <c r="AK26" s="0"/>
      <c r="AL26" s="0"/>
      <c r="AM26" s="0"/>
      <c r="AN26" s="11" t="n">
        <v>45548</v>
      </c>
      <c r="AO26" s="6" t="n">
        <v>-1113.36</v>
      </c>
      <c r="AP26" s="0" t="s">
        <v>522</v>
      </c>
      <c r="AQ26" s="11" t="n">
        <v>44462</v>
      </c>
      <c r="AR26" s="6" t="n">
        <v>-9453.49</v>
      </c>
      <c r="AS26" s="0" t="s">
        <v>346</v>
      </c>
      <c r="AT26" s="0"/>
      <c r="AU26" s="8" t="s">
        <f>=-SUM(AU2:AU24)</f>
      </c>
      <c r="AV26" s="0" t="s">
        <v>607</v>
      </c>
      <c r="AW26" s="11" t="n">
        <v>44385</v>
      </c>
      <c r="AX26" s="6" t="n">
        <v>-3812.51</v>
      </c>
      <c r="AY26" s="0" t="s">
        <v>322</v>
      </c>
      <c r="AZ26" s="11" t="n">
        <v>44033</v>
      </c>
      <c r="BA26" s="6" t="n">
        <v>-2500.7073</v>
      </c>
      <c r="BB26" s="0" t="s">
        <v>605</v>
      </c>
      <c r="BC26" s="0"/>
      <c r="BD26" s="8" t="s">
        <f>=-SUM(BD2:BD24)</f>
      </c>
      <c r="BE26" s="0" t="s">
        <v>607</v>
      </c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11" t="n">
        <v>44148</v>
      </c>
      <c r="BV26" s="6" t="n">
        <v>-19810.11</v>
      </c>
      <c r="BW26" s="0" t="s">
        <v>605</v>
      </c>
      <c r="BX26" s="0"/>
      <c r="BY26" s="0"/>
      <c r="BZ26" s="0"/>
      <c r="CA26" s="0"/>
      <c r="CB26" s="0"/>
      <c r="CC26" s="0"/>
      <c r="CD26" s="11" t="n">
        <v>44770</v>
      </c>
      <c r="CE26" s="6" t="n">
        <v>-563.66</v>
      </c>
      <c r="CF26" s="0" t="s">
        <v>396</v>
      </c>
      <c r="CG26" s="0"/>
      <c r="CH26" s="0"/>
      <c r="CI26" s="0"/>
      <c r="CJ26" s="11" t="n">
        <v>44295</v>
      </c>
      <c r="CK26" s="6" t="n">
        <v>3639.53</v>
      </c>
      <c r="CL26" s="0" t="s">
        <v>601</v>
      </c>
      <c r="CM26" s="11" t="n">
        <v>46170</v>
      </c>
      <c r="CN26" s="8" t="s">
        <f>=-Портфель!J32</f>
      </c>
      <c r="CO26" s="0" t="s">
        <v>606</v>
      </c>
    </row>
    <row collapsed="false" customFormat="false" customHeight="false" hidden="false" ht="12.1" outlineLevel="0" r="27">
      <c r="A27" s="0"/>
      <c r="B27" s="0"/>
      <c r="C27" s="0"/>
      <c r="D27" s="0"/>
      <c r="E27" s="8" t="s">
        <f>=-SUM(E2:E25)</f>
      </c>
      <c r="F27" s="0" t="s">
        <v>607</v>
      </c>
      <c r="G27" s="0"/>
      <c r="H27" s="0"/>
      <c r="I27" s="0"/>
      <c r="J27" s="0"/>
      <c r="K27" s="0"/>
      <c r="L27" s="0"/>
      <c r="M27" s="11" t="n">
        <v>44845</v>
      </c>
      <c r="N27" s="6" t="n">
        <v>-106106.7</v>
      </c>
      <c r="O27" s="0" t="s">
        <v>409</v>
      </c>
      <c r="P27" s="0"/>
      <c r="Q27" s="0"/>
      <c r="R27" s="0"/>
      <c r="S27" s="11" t="n">
        <v>45236</v>
      </c>
      <c r="T27" s="6" t="n">
        <v>-303.76</v>
      </c>
      <c r="U27" s="0" t="s">
        <v>465</v>
      </c>
      <c r="V27" s="0"/>
      <c r="W27" s="0"/>
      <c r="X27" s="0"/>
      <c r="Y27" s="11" t="n">
        <v>45856</v>
      </c>
      <c r="Z27" s="6" t="n">
        <v>-21218</v>
      </c>
      <c r="AA27" s="0" t="s">
        <v>564</v>
      </c>
      <c r="AB27" s="11" t="n">
        <v>44916</v>
      </c>
      <c r="AC27" s="6" t="n">
        <v>-19155</v>
      </c>
      <c r="AD27" s="0" t="s">
        <v>421</v>
      </c>
      <c r="AE27" s="0"/>
      <c r="AF27" s="0"/>
      <c r="AG27" s="0"/>
      <c r="AH27" s="11" t="n">
        <v>45055</v>
      </c>
      <c r="AI27" s="6" t="n">
        <v>-1147.7</v>
      </c>
      <c r="AJ27" s="0" t="s">
        <v>438</v>
      </c>
      <c r="AK27" s="0"/>
      <c r="AL27" s="0"/>
      <c r="AM27" s="0"/>
      <c r="AN27" s="11" t="n">
        <v>45625</v>
      </c>
      <c r="AO27" s="6" t="n">
        <v>-1339.05</v>
      </c>
      <c r="AP27" s="0" t="s">
        <v>532</v>
      </c>
      <c r="AQ27" s="11" t="n">
        <v>44785</v>
      </c>
      <c r="AR27" s="6" t="n">
        <v>-3464.96</v>
      </c>
      <c r="AS27" s="0" t="s">
        <v>399</v>
      </c>
      <c r="AT27" s="0"/>
      <c r="AU27" s="0"/>
      <c r="AV27" s="0"/>
      <c r="AW27" s="11" t="n">
        <v>44477</v>
      </c>
      <c r="AX27" s="6" t="n">
        <v>-3721.25</v>
      </c>
      <c r="AY27" s="0" t="s">
        <v>351</v>
      </c>
      <c r="AZ27" s="11" t="n">
        <v>44041</v>
      </c>
      <c r="BA27" s="6" t="n">
        <v>-12719.700456</v>
      </c>
      <c r="BB27" s="0" t="s">
        <v>605</v>
      </c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11" t="n">
        <v>44175</v>
      </c>
      <c r="BV27" s="6" t="n">
        <v>-20045.97</v>
      </c>
      <c r="BW27" s="0" t="s">
        <v>605</v>
      </c>
      <c r="BX27" s="0"/>
      <c r="BY27" s="0"/>
      <c r="BZ27" s="0"/>
      <c r="CA27" s="0"/>
      <c r="CB27" s="0"/>
      <c r="CC27" s="0"/>
      <c r="CD27" s="11" t="n">
        <v>44868</v>
      </c>
      <c r="CE27" s="6" t="n">
        <v>-576.74</v>
      </c>
      <c r="CF27" s="0" t="s">
        <v>410</v>
      </c>
      <c r="CG27" s="0"/>
      <c r="CH27" s="0"/>
      <c r="CI27" s="0"/>
      <c r="CJ27" s="11" t="n">
        <v>44392</v>
      </c>
      <c r="CK27" s="6" t="n">
        <v>-782</v>
      </c>
      <c r="CL27" s="0" t="s">
        <v>324</v>
      </c>
      <c r="CM27" s="0"/>
      <c r="CN27" s="10" t="s">
        <f>=XIRR(CN2:CN26,CM2:CM26)</f>
      </c>
      <c r="CO27" s="0"/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11" t="n">
        <v>46170</v>
      </c>
      <c r="N28" s="8" t="s">
        <f>=-Портфель!J6</f>
      </c>
      <c r="O28" s="0" t="s">
        <v>606</v>
      </c>
      <c r="P28" s="0"/>
      <c r="Q28" s="0"/>
      <c r="R28" s="0"/>
      <c r="S28" s="11" t="n">
        <v>45328</v>
      </c>
      <c r="T28" s="6" t="n">
        <v>-297.91</v>
      </c>
      <c r="U28" s="0" t="s">
        <v>482</v>
      </c>
      <c r="V28" s="0"/>
      <c r="W28" s="0"/>
      <c r="X28" s="0"/>
      <c r="Y28" s="11" t="n">
        <v>46170</v>
      </c>
      <c r="Z28" s="8" t="s">
        <f>=-Портфель!J10</f>
      </c>
      <c r="AA28" s="0" t="s">
        <v>606</v>
      </c>
      <c r="AB28" s="11" t="n">
        <v>45082</v>
      </c>
      <c r="AC28" s="6" t="n">
        <v>-15623</v>
      </c>
      <c r="AD28" s="0" t="s">
        <v>443</v>
      </c>
      <c r="AE28" s="0"/>
      <c r="AF28" s="0"/>
      <c r="AG28" s="0"/>
      <c r="AH28" s="11" t="n">
        <v>45147</v>
      </c>
      <c r="AI28" s="6" t="n">
        <v>-1435.37</v>
      </c>
      <c r="AJ28" s="0" t="s">
        <v>455</v>
      </c>
      <c r="AK28" s="0"/>
      <c r="AL28" s="0"/>
      <c r="AM28" s="0"/>
      <c r="AN28" s="11" t="n">
        <v>45730</v>
      </c>
      <c r="AO28" s="6" t="n">
        <v>-1113.05</v>
      </c>
      <c r="AP28" s="0" t="s">
        <v>546</v>
      </c>
      <c r="AQ28" s="11" t="n">
        <v>44908</v>
      </c>
      <c r="AR28" s="6" t="n">
        <v>-292.37</v>
      </c>
      <c r="AS28" s="0" t="s">
        <v>417</v>
      </c>
      <c r="AT28" s="0"/>
      <c r="AU28" s="0"/>
      <c r="AV28" s="0"/>
      <c r="AW28" s="11" t="n">
        <v>44498</v>
      </c>
      <c r="AX28" s="6" t="n">
        <v>-23211.183198</v>
      </c>
      <c r="AY28" s="0" t="s">
        <v>605</v>
      </c>
      <c r="AZ28" s="11" t="n">
        <v>44070</v>
      </c>
      <c r="BA28" s="6" t="n">
        <v>-1903.56</v>
      </c>
      <c r="BB28" s="0" t="s">
        <v>214</v>
      </c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11" t="n">
        <v>44179</v>
      </c>
      <c r="BV28" s="6" t="n">
        <v>-4201.99</v>
      </c>
      <c r="BW28" s="0" t="s">
        <v>605</v>
      </c>
      <c r="BX28" s="0"/>
      <c r="BY28" s="0"/>
      <c r="BZ28" s="0"/>
      <c r="CA28" s="0"/>
      <c r="CB28" s="0"/>
      <c r="CC28" s="0"/>
      <c r="CD28" s="11" t="n">
        <v>44952</v>
      </c>
      <c r="CE28" s="6" t="n">
        <v>-661.3</v>
      </c>
      <c r="CF28" s="0" t="s">
        <v>425</v>
      </c>
      <c r="CG28" s="0"/>
      <c r="CH28" s="0"/>
      <c r="CI28" s="0"/>
      <c r="CJ28" s="11" t="n">
        <v>44494</v>
      </c>
      <c r="CK28" s="6" t="n">
        <v>22574.78</v>
      </c>
      <c r="CL28" s="0" t="s">
        <v>601</v>
      </c>
      <c r="CM28" s="0"/>
      <c r="CN28" s="8" t="s">
        <f>=-SUM(CN2:CN26)</f>
      </c>
      <c r="CO28" s="0" t="s">
        <v>607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10" t="s">
        <f>=XIRR(N2:N28,M2:M28)</f>
      </c>
      <c r="O29" s="0"/>
      <c r="P29" s="0"/>
      <c r="Q29" s="0"/>
      <c r="R29" s="0"/>
      <c r="S29" s="11" t="n">
        <v>45418</v>
      </c>
      <c r="T29" s="6" t="n">
        <v>-299.37</v>
      </c>
      <c r="U29" s="0" t="s">
        <v>492</v>
      </c>
      <c r="V29" s="0"/>
      <c r="W29" s="0"/>
      <c r="X29" s="0"/>
      <c r="Y29" s="0"/>
      <c r="Z29" s="10" t="s">
        <f>=XIRR(Z2:Z28,Y2:Y28)</f>
      </c>
      <c r="AA29" s="0"/>
      <c r="AB29" s="11" t="n">
        <v>45277</v>
      </c>
      <c r="AC29" s="6" t="n">
        <v>-15944</v>
      </c>
      <c r="AD29" s="0" t="s">
        <v>474</v>
      </c>
      <c r="AE29" s="0"/>
      <c r="AF29" s="0"/>
      <c r="AG29" s="0"/>
      <c r="AH29" s="11" t="n">
        <v>45239</v>
      </c>
      <c r="AI29" s="6" t="n">
        <v>-1377.43</v>
      </c>
      <c r="AJ29" s="0" t="s">
        <v>467</v>
      </c>
      <c r="AK29" s="0"/>
      <c r="AL29" s="0"/>
      <c r="AM29" s="0"/>
      <c r="AN29" s="11" t="n">
        <v>45821</v>
      </c>
      <c r="AO29" s="6" t="n">
        <v>-1015.19</v>
      </c>
      <c r="AP29" s="0" t="s">
        <v>557</v>
      </c>
      <c r="AQ29" s="11" t="n">
        <v>44999</v>
      </c>
      <c r="AR29" s="6" t="n">
        <v>-2222.47</v>
      </c>
      <c r="AS29" s="0" t="s">
        <v>431</v>
      </c>
      <c r="AT29" s="0"/>
      <c r="AU29" s="0"/>
      <c r="AV29" s="0"/>
      <c r="AW29" s="11" t="n">
        <v>44498</v>
      </c>
      <c r="AX29" s="6" t="n">
        <v>-24996.062115</v>
      </c>
      <c r="AY29" s="0" t="s">
        <v>605</v>
      </c>
      <c r="AZ29" s="11" t="n">
        <v>44160</v>
      </c>
      <c r="BA29" s="6" t="n">
        <v>-1910.53</v>
      </c>
      <c r="BB29" s="0" t="s">
        <v>244</v>
      </c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11" t="n">
        <v>44179</v>
      </c>
      <c r="BV29" s="6" t="n">
        <v>-6302.99</v>
      </c>
      <c r="BW29" s="0" t="s">
        <v>605</v>
      </c>
      <c r="BX29" s="0"/>
      <c r="BY29" s="0"/>
      <c r="BZ29" s="0"/>
      <c r="CA29" s="0"/>
      <c r="CB29" s="0"/>
      <c r="CC29" s="0"/>
      <c r="CD29" s="11" t="n">
        <v>45057</v>
      </c>
      <c r="CE29" s="6" t="n">
        <v>-735.48</v>
      </c>
      <c r="CF29" s="0" t="s">
        <v>440</v>
      </c>
      <c r="CG29" s="0"/>
      <c r="CH29" s="0"/>
      <c r="CI29" s="0"/>
      <c r="CJ29" s="11" t="n">
        <v>45126</v>
      </c>
      <c r="CK29" s="6" t="n">
        <v>-1320</v>
      </c>
      <c r="CL29" s="0" t="s">
        <v>451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8" t="s">
        <f>=-SUM(N2:N28)</f>
      </c>
      <c r="O30" s="0" t="s">
        <v>607</v>
      </c>
      <c r="P30" s="0"/>
      <c r="Q30" s="0"/>
      <c r="R30" s="0"/>
      <c r="S30" s="11" t="n">
        <v>45511</v>
      </c>
      <c r="T30" s="6" t="n">
        <v>-278.06</v>
      </c>
      <c r="U30" s="0" t="s">
        <v>515</v>
      </c>
      <c r="V30" s="0"/>
      <c r="W30" s="0"/>
      <c r="X30" s="0"/>
      <c r="Y30" s="0"/>
      <c r="Z30" s="8" t="s">
        <f>=-SUM(Z2:Z28)</f>
      </c>
      <c r="AA30" s="0" t="s">
        <v>607</v>
      </c>
      <c r="AB30" s="11" t="n">
        <v>45419</v>
      </c>
      <c r="AC30" s="6" t="n">
        <v>-17764</v>
      </c>
      <c r="AD30" s="0" t="s">
        <v>493</v>
      </c>
      <c r="AE30" s="0"/>
      <c r="AF30" s="0"/>
      <c r="AG30" s="0"/>
      <c r="AH30" s="11" t="n">
        <v>45330</v>
      </c>
      <c r="AI30" s="6" t="n">
        <v>-1361.8</v>
      </c>
      <c r="AJ30" s="0" t="s">
        <v>483</v>
      </c>
      <c r="AK30" s="0"/>
      <c r="AL30" s="0"/>
      <c r="AM30" s="0"/>
      <c r="AN30" s="11" t="n">
        <v>45915</v>
      </c>
      <c r="AO30" s="6" t="n">
        <v>-1084.28</v>
      </c>
      <c r="AP30" s="0" t="s">
        <v>571</v>
      </c>
      <c r="AQ30" s="11" t="n">
        <v>45152</v>
      </c>
      <c r="AR30" s="6" t="n">
        <v>-3317.22</v>
      </c>
      <c r="AS30" s="0" t="s">
        <v>456</v>
      </c>
      <c r="AT30" s="0"/>
      <c r="AU30" s="0"/>
      <c r="AV30" s="0"/>
      <c r="AW30" s="11" t="n">
        <v>44498</v>
      </c>
      <c r="AX30" s="6" t="n">
        <v>-23211.183198</v>
      </c>
      <c r="AY30" s="0" t="s">
        <v>605</v>
      </c>
      <c r="AZ30" s="11" t="n">
        <v>44266</v>
      </c>
      <c r="BA30" s="6" t="n">
        <v>-1865.79</v>
      </c>
      <c r="BB30" s="0" t="s">
        <v>275</v>
      </c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11" t="n">
        <v>44194</v>
      </c>
      <c r="BV30" s="6" t="n">
        <v>-4754.5</v>
      </c>
      <c r="BW30" s="0" t="s">
        <v>260</v>
      </c>
      <c r="BX30" s="0"/>
      <c r="BY30" s="0"/>
      <c r="BZ30" s="0"/>
      <c r="CA30" s="0"/>
      <c r="CB30" s="0"/>
      <c r="CC30" s="0"/>
      <c r="CD30" s="11" t="n">
        <v>45134</v>
      </c>
      <c r="CE30" s="6" t="n">
        <v>-863.55</v>
      </c>
      <c r="CF30" s="0" t="s">
        <v>453</v>
      </c>
      <c r="CG30" s="0"/>
      <c r="CH30" s="0"/>
      <c r="CI30" s="0"/>
      <c r="CJ30" s="11" t="n">
        <v>45490</v>
      </c>
      <c r="CK30" s="6" t="n">
        <v>-1674</v>
      </c>
      <c r="CL30" s="0" t="s">
        <v>511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11" t="n">
        <v>46170</v>
      </c>
      <c r="T31" s="8" t="s">
        <f>=-Портфель!J8</f>
      </c>
      <c r="U31" s="0" t="s">
        <v>606</v>
      </c>
      <c r="V31" s="0"/>
      <c r="W31" s="0"/>
      <c r="X31" s="0"/>
      <c r="Y31" s="0"/>
      <c r="Z31" s="0"/>
      <c r="AA31" s="0"/>
      <c r="AB31" s="11" t="n">
        <v>45643</v>
      </c>
      <c r="AC31" s="6" t="n">
        <v>-18334</v>
      </c>
      <c r="AD31" s="0" t="s">
        <v>537</v>
      </c>
      <c r="AE31" s="0"/>
      <c r="AF31" s="0"/>
      <c r="AG31" s="0"/>
      <c r="AH31" s="11" t="n">
        <v>45513</v>
      </c>
      <c r="AI31" s="6" t="n">
        <v>-1301.03</v>
      </c>
      <c r="AJ31" s="0" t="s">
        <v>516</v>
      </c>
      <c r="AK31" s="0"/>
      <c r="AL31" s="0"/>
      <c r="AM31" s="0"/>
      <c r="AN31" s="11" t="n">
        <v>45992</v>
      </c>
      <c r="AO31" s="6" t="n">
        <v>-1005.23</v>
      </c>
      <c r="AP31" s="0" t="s">
        <v>579</v>
      </c>
      <c r="AQ31" s="11" t="n">
        <v>45252</v>
      </c>
      <c r="AR31" s="6" t="n">
        <v>-3428.87</v>
      </c>
      <c r="AS31" s="0" t="s">
        <v>468</v>
      </c>
      <c r="AT31" s="0"/>
      <c r="AU31" s="0"/>
      <c r="AV31" s="0"/>
      <c r="AW31" s="11" t="n">
        <v>44568</v>
      </c>
      <c r="AX31" s="6" t="n">
        <v>-2433.83</v>
      </c>
      <c r="AY31" s="0" t="s">
        <v>372</v>
      </c>
      <c r="AZ31" s="11" t="n">
        <v>44343</v>
      </c>
      <c r="BA31" s="6" t="n">
        <v>-1851.54</v>
      </c>
      <c r="BB31" s="0" t="s">
        <v>298</v>
      </c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11" t="n">
        <v>44327</v>
      </c>
      <c r="BV31" s="6" t="n">
        <v>-5361.5</v>
      </c>
      <c r="BW31" s="0" t="s">
        <v>293</v>
      </c>
      <c r="BX31" s="0"/>
      <c r="BY31" s="0"/>
      <c r="BZ31" s="0"/>
      <c r="CA31" s="0"/>
      <c r="CB31" s="0"/>
      <c r="CC31" s="0"/>
      <c r="CD31" s="11" t="n">
        <v>45239</v>
      </c>
      <c r="CE31" s="6" t="n">
        <v>-884.17</v>
      </c>
      <c r="CF31" s="0" t="s">
        <v>466</v>
      </c>
      <c r="CG31" s="0"/>
      <c r="CH31" s="0"/>
      <c r="CI31" s="0"/>
      <c r="CJ31" s="11" t="n">
        <v>46170</v>
      </c>
      <c r="CK31" s="8" t="s">
        <f>=-Портфель!J31</f>
      </c>
      <c r="CL31" s="0" t="s">
        <v>606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10" t="s">
        <f>=XIRR(T2:T31,S2:S31)</f>
      </c>
      <c r="U32" s="0"/>
      <c r="V32" s="0"/>
      <c r="W32" s="0"/>
      <c r="X32" s="0"/>
      <c r="Y32" s="0"/>
      <c r="Z32" s="0"/>
      <c r="AA32" s="0"/>
      <c r="AB32" s="11" t="n">
        <v>45811</v>
      </c>
      <c r="AC32" s="6" t="n">
        <v>-19297</v>
      </c>
      <c r="AD32" s="0" t="s">
        <v>555</v>
      </c>
      <c r="AE32" s="0"/>
      <c r="AF32" s="0"/>
      <c r="AG32" s="0"/>
      <c r="AH32" s="11" t="n">
        <v>45608</v>
      </c>
      <c r="AI32" s="6" t="n">
        <v>-1472.26</v>
      </c>
      <c r="AJ32" s="0" t="s">
        <v>529</v>
      </c>
      <c r="AK32" s="0"/>
      <c r="AL32" s="0"/>
      <c r="AM32" s="0"/>
      <c r="AN32" s="11" t="n">
        <v>46094</v>
      </c>
      <c r="AO32" s="6" t="n">
        <v>-1056.34</v>
      </c>
      <c r="AP32" s="0" t="s">
        <v>589</v>
      </c>
      <c r="AQ32" s="11" t="n">
        <v>45363</v>
      </c>
      <c r="AR32" s="6" t="n">
        <v>-4162.05</v>
      </c>
      <c r="AS32" s="0" t="s">
        <v>487</v>
      </c>
      <c r="AT32" s="0"/>
      <c r="AU32" s="0"/>
      <c r="AV32" s="0"/>
      <c r="AW32" s="11" t="n">
        <v>44664</v>
      </c>
      <c r="AX32" s="6" t="n">
        <v>-1392.29</v>
      </c>
      <c r="AY32" s="0" t="s">
        <v>383</v>
      </c>
      <c r="AZ32" s="11" t="n">
        <v>44438</v>
      </c>
      <c r="BA32" s="6" t="n">
        <v>-1864.46</v>
      </c>
      <c r="BB32" s="0" t="s">
        <v>336</v>
      </c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11" t="n">
        <v>44370</v>
      </c>
      <c r="BV32" s="6" t="n">
        <v>-5701.5</v>
      </c>
      <c r="BW32" s="0" t="s">
        <v>312</v>
      </c>
      <c r="BX32" s="0"/>
      <c r="BY32" s="0"/>
      <c r="BZ32" s="0"/>
      <c r="CA32" s="0"/>
      <c r="CB32" s="0"/>
      <c r="CC32" s="0"/>
      <c r="CD32" s="11" t="n">
        <v>45316</v>
      </c>
      <c r="CE32" s="6" t="n">
        <v>-867.82</v>
      </c>
      <c r="CF32" s="0" t="s">
        <v>481</v>
      </c>
      <c r="CG32" s="0"/>
      <c r="CH32" s="0"/>
      <c r="CI32" s="0"/>
      <c r="CJ32" s="0"/>
      <c r="CK32" s="10" t="s">
        <f>=XIRR(CK2:CK31,CJ2:CJ31)</f>
      </c>
      <c r="CL32" s="0"/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8" t="s">
        <f>=-SUM(T2:T31)</f>
      </c>
      <c r="U33" s="0" t="s">
        <v>607</v>
      </c>
      <c r="V33" s="0"/>
      <c r="W33" s="0"/>
      <c r="X33" s="0"/>
      <c r="Y33" s="0"/>
      <c r="Z33" s="0"/>
      <c r="AA33" s="0"/>
      <c r="AB33" s="11" t="n">
        <v>46034</v>
      </c>
      <c r="AC33" s="6" t="n">
        <v>-14161</v>
      </c>
      <c r="AD33" s="0" t="s">
        <v>583</v>
      </c>
      <c r="AE33" s="0"/>
      <c r="AF33" s="0"/>
      <c r="AG33" s="0"/>
      <c r="AH33" s="11" t="n">
        <v>45698</v>
      </c>
      <c r="AI33" s="6" t="n">
        <v>-1462.06</v>
      </c>
      <c r="AJ33" s="0" t="s">
        <v>542</v>
      </c>
      <c r="AK33" s="0"/>
      <c r="AL33" s="0"/>
      <c r="AM33" s="0"/>
      <c r="AN33" s="11" t="n">
        <v>46170</v>
      </c>
      <c r="AO33" s="8" t="s">
        <f>=-Портфель!J15</f>
      </c>
      <c r="AP33" s="0" t="s">
        <v>606</v>
      </c>
      <c r="AQ33" s="11" t="n">
        <v>45509</v>
      </c>
      <c r="AR33" s="6" t="n">
        <v>-2637.92</v>
      </c>
      <c r="AS33" s="0" t="s">
        <v>514</v>
      </c>
      <c r="AT33" s="0"/>
      <c r="AU33" s="0"/>
      <c r="AV33" s="0"/>
      <c r="AW33" s="11" t="n">
        <v>44750</v>
      </c>
      <c r="AX33" s="6" t="n">
        <v>-1105.63</v>
      </c>
      <c r="AY33" s="0" t="s">
        <v>394</v>
      </c>
      <c r="AZ33" s="11" t="n">
        <v>44524</v>
      </c>
      <c r="BA33" s="6" t="n">
        <v>-1885.78</v>
      </c>
      <c r="BB33" s="0" t="s">
        <v>358</v>
      </c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11" t="n">
        <v>44446</v>
      </c>
      <c r="BV33" s="6" t="n">
        <v>-10072</v>
      </c>
      <c r="BW33" s="0" t="s">
        <v>341</v>
      </c>
      <c r="BX33" s="0"/>
      <c r="BY33" s="0"/>
      <c r="BZ33" s="0"/>
      <c r="CA33" s="0"/>
      <c r="CB33" s="0"/>
      <c r="CC33" s="0"/>
      <c r="CD33" s="11" t="n">
        <v>45499</v>
      </c>
      <c r="CE33" s="6" t="n">
        <v>-839.58</v>
      </c>
      <c r="CF33" s="0" t="s">
        <v>513</v>
      </c>
      <c r="CG33" s="0"/>
      <c r="CH33" s="0"/>
      <c r="CI33" s="0"/>
      <c r="CJ33" s="0"/>
      <c r="CK33" s="8" t="s">
        <f>=-SUM(CK2:CK31)</f>
      </c>
      <c r="CL33" s="0" t="s">
        <v>607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11" t="n">
        <v>46146</v>
      </c>
      <c r="AC34" s="6" t="n">
        <v>-9916</v>
      </c>
      <c r="AD34" s="0" t="s">
        <v>593</v>
      </c>
      <c r="AE34" s="0"/>
      <c r="AF34" s="0"/>
      <c r="AG34" s="0"/>
      <c r="AH34" s="11" t="n">
        <v>45786</v>
      </c>
      <c r="AI34" s="6" t="n">
        <v>-1222.62</v>
      </c>
      <c r="AJ34" s="0" t="s">
        <v>551</v>
      </c>
      <c r="AK34" s="0"/>
      <c r="AL34" s="0"/>
      <c r="AM34" s="0"/>
      <c r="AN34" s="0"/>
      <c r="AO34" s="10" t="s">
        <f>=XIRR(AO2:AO33,AN2:AN33)</f>
      </c>
      <c r="AP34" s="0"/>
      <c r="AQ34" s="11" t="n">
        <v>45882</v>
      </c>
      <c r="AR34" s="6" t="n">
        <v>-2272.82</v>
      </c>
      <c r="AS34" s="0" t="s">
        <v>567</v>
      </c>
      <c r="AT34" s="0"/>
      <c r="AU34" s="0"/>
      <c r="AV34" s="0"/>
      <c r="AW34" s="11" t="n">
        <v>44840</v>
      </c>
      <c r="AX34" s="6" t="n">
        <v>-1040.17</v>
      </c>
      <c r="AY34" s="0" t="s">
        <v>408</v>
      </c>
      <c r="AZ34" s="11" t="n">
        <v>44630</v>
      </c>
      <c r="BA34" s="6" t="n">
        <v>-2925.33</v>
      </c>
      <c r="BB34" s="0" t="s">
        <v>380</v>
      </c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11" t="n">
        <v>44537</v>
      </c>
      <c r="BV34" s="6" t="n">
        <v>-9857.5</v>
      </c>
      <c r="BW34" s="0" t="s">
        <v>363</v>
      </c>
      <c r="BX34" s="0"/>
      <c r="BY34" s="0"/>
      <c r="BZ34" s="0"/>
      <c r="CA34" s="0"/>
      <c r="CB34" s="0"/>
      <c r="CC34" s="0"/>
      <c r="CD34" s="11" t="n">
        <v>45604</v>
      </c>
      <c r="CE34" s="6" t="n">
        <v>-964.05</v>
      </c>
      <c r="CF34" s="0" t="s">
        <v>528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11" t="n">
        <v>46170</v>
      </c>
      <c r="AC35" s="8" t="s">
        <f>=-Портфель!J11</f>
      </c>
      <c r="AD35" s="0" t="s">
        <v>606</v>
      </c>
      <c r="AE35" s="0"/>
      <c r="AF35" s="0"/>
      <c r="AG35" s="0"/>
      <c r="AH35" s="11" t="n">
        <v>45877</v>
      </c>
      <c r="AI35" s="6" t="n">
        <v>-1200.3</v>
      </c>
      <c r="AJ35" s="0" t="s">
        <v>566</v>
      </c>
      <c r="AK35" s="0"/>
      <c r="AL35" s="0"/>
      <c r="AM35" s="0"/>
      <c r="AN35" s="0"/>
      <c r="AO35" s="8" t="s">
        <f>=-SUM(AO2:AO33)</f>
      </c>
      <c r="AP35" s="0" t="s">
        <v>607</v>
      </c>
      <c r="AQ35" s="11" t="n">
        <v>46170</v>
      </c>
      <c r="AR35" s="8" t="s">
        <f>=-Портфель!J16</f>
      </c>
      <c r="AS35" s="0" t="s">
        <v>606</v>
      </c>
      <c r="AT35" s="0"/>
      <c r="AU35" s="0"/>
      <c r="AV35" s="0"/>
      <c r="AW35" s="11" t="n">
        <v>44935</v>
      </c>
      <c r="AX35" s="6" t="n">
        <v>-1231.61</v>
      </c>
      <c r="AY35" s="0" t="s">
        <v>424</v>
      </c>
      <c r="AZ35" s="11" t="n">
        <v>44707</v>
      </c>
      <c r="BA35" s="6" t="n">
        <v>-1418.75</v>
      </c>
      <c r="BB35" s="0" t="s">
        <v>386</v>
      </c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11" t="n">
        <v>45439</v>
      </c>
      <c r="BV35" s="6" t="n">
        <v>-18805.5</v>
      </c>
      <c r="BW35" s="0" t="s">
        <v>494</v>
      </c>
      <c r="BX35" s="0"/>
      <c r="BY35" s="0"/>
      <c r="BZ35" s="0"/>
      <c r="CA35" s="0"/>
      <c r="CB35" s="0"/>
      <c r="CC35" s="0"/>
      <c r="CD35" s="11" t="n">
        <v>45681</v>
      </c>
      <c r="CE35" s="6" t="n">
        <v>-996.92</v>
      </c>
      <c r="CF35" s="0" t="s">
        <v>541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10" t="s">
        <f>=XIRR(AC2:AC35,AB2:AB35)</f>
      </c>
      <c r="AD36" s="0"/>
      <c r="AE36" s="0"/>
      <c r="AF36" s="0"/>
      <c r="AG36" s="0"/>
      <c r="AH36" s="11" t="n">
        <v>45971</v>
      </c>
      <c r="AI36" s="6" t="n">
        <v>-1228.13</v>
      </c>
      <c r="AJ36" s="0" t="s">
        <v>577</v>
      </c>
      <c r="AK36" s="0"/>
      <c r="AL36" s="0"/>
      <c r="AM36" s="0"/>
      <c r="AN36" s="0"/>
      <c r="AO36" s="0"/>
      <c r="AP36" s="0"/>
      <c r="AQ36" s="0"/>
      <c r="AR36" s="10" t="s">
        <f>=XIRR(AR2:AR35,AQ2:AQ35)</f>
      </c>
      <c r="AS36" s="0"/>
      <c r="AT36" s="0"/>
      <c r="AU36" s="0"/>
      <c r="AV36" s="0"/>
      <c r="AW36" s="11" t="n">
        <v>45022</v>
      </c>
      <c r="AX36" s="6" t="n">
        <v>-1391.98</v>
      </c>
      <c r="AY36" s="0" t="s">
        <v>436</v>
      </c>
      <c r="AZ36" s="11" t="n">
        <v>44798</v>
      </c>
      <c r="BA36" s="6" t="n">
        <v>-1511.93</v>
      </c>
      <c r="BB36" s="0" t="s">
        <v>400</v>
      </c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11" t="n">
        <v>46170</v>
      </c>
      <c r="BV36" s="8" t="s">
        <f>=-Портфель!J26</f>
      </c>
      <c r="BW36" s="0" t="s">
        <v>606</v>
      </c>
      <c r="BX36" s="0"/>
      <c r="BY36" s="0"/>
      <c r="BZ36" s="0"/>
      <c r="CA36" s="0"/>
      <c r="CB36" s="0"/>
      <c r="CC36" s="0"/>
      <c r="CD36" s="11" t="n">
        <v>45786</v>
      </c>
      <c r="CE36" s="6" t="n">
        <v>-813.46</v>
      </c>
      <c r="CF36" s="0" t="s">
        <v>550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8" t="s">
        <f>=-SUM(AC2:AC35)</f>
      </c>
      <c r="AD37" s="0" t="s">
        <v>607</v>
      </c>
      <c r="AE37" s="0"/>
      <c r="AF37" s="0"/>
      <c r="AG37" s="0"/>
      <c r="AH37" s="11" t="n">
        <v>46063</v>
      </c>
      <c r="AI37" s="6" t="n">
        <v>-1174.07</v>
      </c>
      <c r="AJ37" s="0" t="s">
        <v>586</v>
      </c>
      <c r="AK37" s="0"/>
      <c r="AL37" s="0"/>
      <c r="AM37" s="0"/>
      <c r="AN37" s="0"/>
      <c r="AO37" s="0"/>
      <c r="AP37" s="0"/>
      <c r="AQ37" s="0"/>
      <c r="AR37" s="8" t="s">
        <f>=-SUM(AR2:AR35)</f>
      </c>
      <c r="AS37" s="0" t="s">
        <v>607</v>
      </c>
      <c r="AT37" s="0"/>
      <c r="AU37" s="0"/>
      <c r="AV37" s="0"/>
      <c r="AW37" s="11" t="n">
        <v>45114</v>
      </c>
      <c r="AX37" s="6" t="n">
        <v>-1620.89</v>
      </c>
      <c r="AY37" s="0" t="s">
        <v>449</v>
      </c>
      <c r="AZ37" s="11" t="n">
        <v>44888</v>
      </c>
      <c r="BA37" s="6" t="n">
        <v>-1528.55</v>
      </c>
      <c r="BB37" s="0" t="s">
        <v>413</v>
      </c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10" t="s">
        <f>=XIRR(BV2:BV36,BU2:BU36)</f>
      </c>
      <c r="BW37" s="0"/>
      <c r="BX37" s="0"/>
      <c r="BY37" s="0"/>
      <c r="BZ37" s="0"/>
      <c r="CA37" s="0"/>
      <c r="CB37" s="0"/>
      <c r="CC37" s="0"/>
      <c r="CD37" s="11" t="n">
        <v>45863</v>
      </c>
      <c r="CE37" s="6" t="n">
        <v>-793.35</v>
      </c>
      <c r="CF37" s="0" t="s">
        <v>565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11" t="n">
        <v>46150</v>
      </c>
      <c r="AI38" s="6" t="n">
        <v>-1134.98</v>
      </c>
      <c r="AJ38" s="0" t="s">
        <v>594</v>
      </c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11" t="n">
        <v>45205</v>
      </c>
      <c r="AX38" s="6" t="n">
        <v>-1745.33</v>
      </c>
      <c r="AY38" s="0" t="s">
        <v>463</v>
      </c>
      <c r="AZ38" s="11" t="n">
        <v>44994</v>
      </c>
      <c r="BA38" s="6" t="n">
        <v>-1901.53</v>
      </c>
      <c r="BB38" s="0" t="s">
        <v>429</v>
      </c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8" t="s">
        <f>=-SUM(BV2:BV36)</f>
      </c>
      <c r="BW38" s="0" t="s">
        <v>607</v>
      </c>
      <c r="BX38" s="0"/>
      <c r="BY38" s="0"/>
      <c r="BZ38" s="0"/>
      <c r="CA38" s="0"/>
      <c r="CB38" s="0"/>
      <c r="CC38" s="0"/>
      <c r="CD38" s="11" t="n">
        <v>45968</v>
      </c>
      <c r="CE38" s="6" t="n">
        <v>-818.65</v>
      </c>
      <c r="CF38" s="0" t="s">
        <v>576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11" t="n">
        <v>46170</v>
      </c>
      <c r="AI39" s="8" t="s">
        <f>=-Портфель!J13</f>
      </c>
      <c r="AJ39" s="0" t="s">
        <v>606</v>
      </c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11" t="n">
        <v>45300</v>
      </c>
      <c r="AX39" s="6" t="n">
        <v>-1570.44</v>
      </c>
      <c r="AY39" s="0" t="s">
        <v>479</v>
      </c>
      <c r="AZ39" s="11" t="n">
        <v>45082</v>
      </c>
      <c r="BA39" s="6" t="n">
        <v>-2038.07</v>
      </c>
      <c r="BB39" s="0" t="s">
        <v>444</v>
      </c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11" t="n">
        <v>46045</v>
      </c>
      <c r="CE39" s="6" t="n">
        <v>-764.94</v>
      </c>
      <c r="CF39" s="0" t="s">
        <v>585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10" t="s">
        <f>=XIRR(AI2:AI39,AH2:AH39)</f>
      </c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11" t="n">
        <v>45391</v>
      </c>
      <c r="AX40" s="6" t="n">
        <v>-1621.09</v>
      </c>
      <c r="AY40" s="0" t="s">
        <v>491</v>
      </c>
      <c r="AZ40" s="11" t="n">
        <v>45169</v>
      </c>
      <c r="BA40" s="6" t="n">
        <v>-2417.39</v>
      </c>
      <c r="BB40" s="0" t="s">
        <v>459</v>
      </c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11" t="n">
        <v>46150</v>
      </c>
      <c r="CE40" s="6" t="n">
        <v>-750.69</v>
      </c>
      <c r="CF40" s="0" t="s">
        <v>595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8" t="s">
        <f>=-SUM(AI2:AI39)</f>
      </c>
      <c r="AJ41" s="0" t="s">
        <v>607</v>
      </c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11" t="n">
        <v>45483</v>
      </c>
      <c r="AX41" s="6" t="n">
        <v>-1540.93</v>
      </c>
      <c r="AY41" s="0" t="s">
        <v>507</v>
      </c>
      <c r="AZ41" s="11" t="n">
        <v>45260</v>
      </c>
      <c r="BA41" s="6" t="n">
        <v>-2239.88</v>
      </c>
      <c r="BB41" s="0" t="s">
        <v>472</v>
      </c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11" t="n">
        <v>46170</v>
      </c>
      <c r="CE41" s="8" t="s">
        <f>=-Портфель!J29</f>
      </c>
      <c r="CF41" s="0" t="s">
        <v>606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11" t="n">
        <v>45575</v>
      </c>
      <c r="AX42" s="6" t="n">
        <v>-1697.56</v>
      </c>
      <c r="AY42" s="0" t="s">
        <v>525</v>
      </c>
      <c r="AZ42" s="11" t="n">
        <v>45358</v>
      </c>
      <c r="BA42" s="6" t="n">
        <v>-2276.6</v>
      </c>
      <c r="BB42" s="0" t="s">
        <v>486</v>
      </c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10" t="s">
        <f>=XIRR(CE2:CE41,CD2:CD41)</f>
      </c>
      <c r="CF42" s="0"/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11" t="n">
        <v>45667</v>
      </c>
      <c r="AX43" s="6" t="n">
        <v>-1791.12</v>
      </c>
      <c r="AY43" s="0" t="s">
        <v>540</v>
      </c>
      <c r="AZ43" s="11" t="n">
        <v>45449</v>
      </c>
      <c r="BA43" s="6" t="n">
        <v>-2236.34</v>
      </c>
      <c r="BB43" s="0" t="s">
        <v>498</v>
      </c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8" t="s">
        <f>=-SUM(CE2:CE41)</f>
      </c>
      <c r="CF43" s="0" t="s">
        <v>607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11" t="n">
        <v>45757</v>
      </c>
      <c r="AX44" s="6" t="n">
        <v>-1507.48</v>
      </c>
      <c r="AY44" s="0" t="s">
        <v>548</v>
      </c>
      <c r="AZ44" s="11" t="n">
        <v>45534</v>
      </c>
      <c r="BA44" s="6" t="n">
        <v>-2304.66</v>
      </c>
      <c r="BB44" s="0" t="s">
        <v>517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11" t="n">
        <v>45848</v>
      </c>
      <c r="AX45" s="6" t="n">
        <v>-1368.8</v>
      </c>
      <c r="AY45" s="0" t="s">
        <v>560</v>
      </c>
      <c r="AZ45" s="11" t="n">
        <v>45625</v>
      </c>
      <c r="BA45" s="6" t="n">
        <v>-2761.37</v>
      </c>
      <c r="BB45" s="0" t="s">
        <v>533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11" t="n">
        <v>45940</v>
      </c>
      <c r="AX46" s="6" t="n">
        <v>-1425.49</v>
      </c>
      <c r="AY46" s="0" t="s">
        <v>574</v>
      </c>
      <c r="AZ46" s="11" t="n">
        <v>45723</v>
      </c>
      <c r="BA46" s="6" t="n">
        <v>-2257.22</v>
      </c>
      <c r="BB46" s="0" t="s">
        <v>544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11" t="n">
        <v>46034</v>
      </c>
      <c r="AX47" s="6" t="n">
        <v>-1369.75</v>
      </c>
      <c r="AY47" s="0" t="s">
        <v>584</v>
      </c>
      <c r="AZ47" s="11" t="n">
        <v>45807</v>
      </c>
      <c r="BA47" s="6" t="n">
        <v>-1978.12</v>
      </c>
      <c r="BB47" s="0" t="s">
        <v>553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11" t="n">
        <v>46122</v>
      </c>
      <c r="AX48" s="6" t="n">
        <v>-1362.92</v>
      </c>
      <c r="AY48" s="0" t="s">
        <v>592</v>
      </c>
      <c r="AZ48" s="11" t="n">
        <v>45898</v>
      </c>
      <c r="BA48" s="6" t="n">
        <v>-2023.35</v>
      </c>
      <c r="BB48" s="0" t="s">
        <v>568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11" t="n">
        <v>46170</v>
      </c>
      <c r="AX49" s="8" t="s">
        <f>=-Портфель!J18</f>
      </c>
      <c r="AY49" s="0" t="s">
        <v>606</v>
      </c>
      <c r="AZ49" s="11" t="n">
        <v>45989</v>
      </c>
      <c r="BA49" s="6" t="n">
        <v>-1971.91</v>
      </c>
      <c r="BB49" s="0" t="s">
        <v>578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10" t="s">
        <f>=XIRR(AX2:AX49,AW2:AW49)</f>
      </c>
      <c r="AY50" s="0"/>
      <c r="AZ50" s="11" t="n">
        <v>46087</v>
      </c>
      <c r="BA50" s="6" t="n">
        <v>-1970.39</v>
      </c>
      <c r="BB50" s="0" t="s">
        <v>588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8" t="s">
        <f>=-SUM(AX2:AX49)</f>
      </c>
      <c r="AY51" s="0" t="s">
        <v>607</v>
      </c>
      <c r="AZ51" s="11" t="n">
        <v>46170</v>
      </c>
      <c r="BA51" s="8" t="s">
        <f>=-Портфель!J19</f>
      </c>
      <c r="BB51" s="0" t="s">
        <v>606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10" t="s">
        <f>=XIRR(BA2:BA51,AZ2:AZ51)</f>
      </c>
      <c r="BB52" s="0"/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8" t="s">
        <f>=-SUM(BA2:BA51)</f>
      </c>
      <c r="BB53" s="0" t="s">
        <v>607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D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608</v>
      </c>
      <c r="C1" s="0"/>
      <c r="D1" s="0"/>
      <c r="E1" s="4" t="s">
        <v>609</v>
      </c>
      <c r="F1" s="0"/>
      <c r="G1" s="0"/>
      <c r="H1" s="4" t="s">
        <v>610</v>
      </c>
      <c r="I1" s="0"/>
      <c r="J1" s="0"/>
      <c r="K1" s="4" t="s">
        <v>611</v>
      </c>
      <c r="L1" s="0"/>
      <c r="M1" s="0"/>
      <c r="N1" s="4" t="s">
        <v>612</v>
      </c>
      <c r="O1" s="0"/>
      <c r="P1" s="0"/>
      <c r="Q1" s="4" t="s">
        <v>613</v>
      </c>
      <c r="R1" s="0"/>
      <c r="S1" s="0"/>
      <c r="T1" s="4" t="s">
        <v>614</v>
      </c>
      <c r="U1" s="0"/>
      <c r="V1" s="0"/>
      <c r="W1" s="4" t="s">
        <v>615</v>
      </c>
      <c r="X1" s="0"/>
      <c r="Y1" s="0"/>
      <c r="Z1" s="4" t="s">
        <v>616</v>
      </c>
      <c r="AA1" s="0"/>
      <c r="AB1" s="0"/>
      <c r="AC1" s="4" t="s">
        <v>617</v>
      </c>
      <c r="AD1" s="0"/>
      <c r="AE1" s="0"/>
      <c r="AF1" s="4" t="s">
        <v>618</v>
      </c>
      <c r="AG1" s="0"/>
      <c r="AH1" s="0"/>
      <c r="AI1" s="4" t="s">
        <v>619</v>
      </c>
      <c r="AJ1" s="0"/>
      <c r="AK1" s="0"/>
      <c r="AL1" s="4" t="s">
        <v>620</v>
      </c>
      <c r="AM1" s="0"/>
      <c r="AN1" s="0"/>
      <c r="AO1" s="4" t="s">
        <v>621</v>
      </c>
      <c r="AP1" s="0"/>
      <c r="AQ1" s="0"/>
      <c r="AR1" s="4" t="s">
        <v>622</v>
      </c>
      <c r="AS1" s="0"/>
      <c r="AT1" s="0"/>
      <c r="AU1" s="4" t="s">
        <v>623</v>
      </c>
      <c r="AV1" s="0"/>
      <c r="AW1" s="0"/>
      <c r="AX1" s="4" t="s">
        <v>624</v>
      </c>
      <c r="AY1" s="0"/>
      <c r="AZ1" s="0"/>
      <c r="BA1" s="4" t="s">
        <v>625</v>
      </c>
      <c r="BB1" s="0"/>
      <c r="BC1" s="0"/>
      <c r="BD1" s="4" t="s">
        <v>626</v>
      </c>
      <c r="BE1" s="0"/>
      <c r="BF1" s="0"/>
      <c r="BG1" s="4" t="s">
        <v>627</v>
      </c>
      <c r="BH1" s="0"/>
      <c r="BI1" s="0"/>
      <c r="BJ1" s="4" t="s">
        <v>628</v>
      </c>
      <c r="BK1" s="0"/>
      <c r="BL1" s="0"/>
      <c r="BM1" s="4" t="s">
        <v>629</v>
      </c>
      <c r="BN1" s="0"/>
      <c r="BO1" s="0"/>
      <c r="BP1" s="4" t="s">
        <v>630</v>
      </c>
      <c r="BQ1" s="0"/>
      <c r="BR1" s="0"/>
      <c r="BS1" s="4" t="s">
        <v>631</v>
      </c>
      <c r="BT1" s="0"/>
      <c r="BU1" s="0"/>
      <c r="BV1" s="4" t="s">
        <v>632</v>
      </c>
      <c r="BW1" s="0"/>
      <c r="BX1" s="0"/>
      <c r="BY1" s="4" t="s">
        <v>633</v>
      </c>
      <c r="BZ1" s="0"/>
      <c r="CA1" s="0"/>
      <c r="CB1" s="4" t="s">
        <v>634</v>
      </c>
      <c r="CC1" s="0"/>
      <c r="CD1" s="0"/>
      <c r="CE1" s="4" t="s">
        <v>635</v>
      </c>
      <c r="CF1" s="0"/>
      <c r="CG1" s="0"/>
      <c r="CH1" s="4" t="s">
        <v>636</v>
      </c>
      <c r="CI1" s="0"/>
      <c r="CJ1" s="0"/>
      <c r="CK1" s="4" t="s">
        <v>637</v>
      </c>
      <c r="CL1" s="0"/>
      <c r="CM1" s="0"/>
      <c r="CN1" s="4" t="s">
        <v>638</v>
      </c>
      <c r="CO1" s="0"/>
      <c r="CP1" s="0"/>
      <c r="CQ1" s="4" t="s">
        <v>639</v>
      </c>
      <c r="CR1" s="0"/>
      <c r="CS1" s="0"/>
      <c r="CT1" s="4" t="s">
        <v>640</v>
      </c>
      <c r="CU1" s="0"/>
      <c r="CV1" s="0"/>
      <c r="CW1" s="4" t="s">
        <v>641</v>
      </c>
      <c r="CX1" s="0"/>
      <c r="CY1" s="0"/>
      <c r="CZ1" s="4" t="s">
        <v>642</v>
      </c>
      <c r="DA1" s="0"/>
      <c r="DB1" s="0"/>
      <c r="DC1" s="4" t="s">
        <v>643</v>
      </c>
      <c r="DD1" s="0"/>
    </row>
    <row collapsed="false" customFormat="false" customHeight="false" hidden="false" ht="12.1" outlineLevel="0" r="2">
      <c r="A2" s="11" t="n">
        <v>43061</v>
      </c>
      <c r="B2" s="6" t="n">
        <v>71038.19</v>
      </c>
      <c r="C2" s="0" t="s">
        <v>601</v>
      </c>
      <c r="D2" s="11" t="n">
        <v>43066</v>
      </c>
      <c r="E2" s="6" t="n">
        <v>20320.41</v>
      </c>
      <c r="F2" s="0" t="s">
        <v>601</v>
      </c>
      <c r="G2" s="11" t="n">
        <v>43119</v>
      </c>
      <c r="H2" s="6" t="n">
        <v>29108.94</v>
      </c>
      <c r="I2" s="0" t="s">
        <v>601</v>
      </c>
      <c r="J2" s="11" t="n">
        <v>43172</v>
      </c>
      <c r="K2" s="6" t="n">
        <v>94548.49</v>
      </c>
      <c r="L2" s="0" t="s">
        <v>601</v>
      </c>
      <c r="M2" s="11" t="n">
        <v>43256</v>
      </c>
      <c r="N2" s="6" t="n">
        <v>6320.47374</v>
      </c>
      <c r="O2" s="0" t="s">
        <v>601</v>
      </c>
      <c r="P2" s="11" t="n">
        <v>43286</v>
      </c>
      <c r="Q2" s="6" t="n">
        <v>9987.921799</v>
      </c>
      <c r="R2" s="0" t="s">
        <v>601</v>
      </c>
      <c r="S2" s="11" t="n">
        <v>43286</v>
      </c>
      <c r="T2" s="6" t="n">
        <v>35126.225452</v>
      </c>
      <c r="U2" s="0" t="s">
        <v>601</v>
      </c>
      <c r="V2" s="11" t="n">
        <v>43329</v>
      </c>
      <c r="W2" s="6" t="n">
        <v>63300.366228</v>
      </c>
      <c r="X2" s="0" t="s">
        <v>601</v>
      </c>
      <c r="Y2" s="11" t="n">
        <v>43410</v>
      </c>
      <c r="Z2" s="6" t="n">
        <v>18934.7</v>
      </c>
      <c r="AA2" s="0" t="s">
        <v>601</v>
      </c>
      <c r="AB2" s="11" t="n">
        <v>43425</v>
      </c>
      <c r="AC2" s="6" t="n">
        <v>5097.02</v>
      </c>
      <c r="AD2" s="0" t="s">
        <v>601</v>
      </c>
      <c r="AE2" s="11" t="n">
        <v>43474</v>
      </c>
      <c r="AF2" s="6" t="n">
        <v>8428.173192</v>
      </c>
      <c r="AG2" s="0" t="s">
        <v>601</v>
      </c>
      <c r="AH2" s="11" t="n">
        <v>43514</v>
      </c>
      <c r="AI2" s="6" t="n">
        <v>85010.66</v>
      </c>
      <c r="AJ2" s="0" t="s">
        <v>601</v>
      </c>
      <c r="AK2" s="11" t="n">
        <v>43514</v>
      </c>
      <c r="AL2" s="6" t="n">
        <v>54408.78</v>
      </c>
      <c r="AM2" s="0" t="s">
        <v>601</v>
      </c>
      <c r="AN2" s="11" t="n">
        <v>43565</v>
      </c>
      <c r="AO2" s="6" t="n">
        <v>35888.827464</v>
      </c>
      <c r="AP2" s="0" t="s">
        <v>601</v>
      </c>
      <c r="AQ2" s="11" t="n">
        <v>43712</v>
      </c>
      <c r="AR2" s="6" t="n">
        <v>270238.1808</v>
      </c>
      <c r="AS2" s="0" t="s">
        <v>601</v>
      </c>
      <c r="AT2" s="11" t="n">
        <v>43822</v>
      </c>
      <c r="AU2" s="6" t="n">
        <v>150957.46</v>
      </c>
      <c r="AV2" s="0" t="s">
        <v>601</v>
      </c>
      <c r="AW2" s="11" t="n">
        <v>43822</v>
      </c>
      <c r="AX2" s="6" t="n">
        <v>87508.05</v>
      </c>
      <c r="AY2" s="0" t="s">
        <v>601</v>
      </c>
      <c r="AZ2" s="11" t="n">
        <v>43838</v>
      </c>
      <c r="BA2" s="6" t="n">
        <v>98399.52</v>
      </c>
      <c r="BB2" s="0" t="s">
        <v>601</v>
      </c>
      <c r="BC2" s="11" t="n">
        <v>43838</v>
      </c>
      <c r="BD2" s="6" t="n">
        <v>8423.85</v>
      </c>
      <c r="BE2" s="0" t="s">
        <v>601</v>
      </c>
      <c r="BF2" s="11" t="n">
        <v>43887</v>
      </c>
      <c r="BG2" s="6" t="n">
        <v>52149.332651</v>
      </c>
      <c r="BH2" s="0" t="s">
        <v>601</v>
      </c>
      <c r="BI2" s="11" t="n">
        <v>43930</v>
      </c>
      <c r="BJ2" s="6" t="n">
        <v>10629.225968</v>
      </c>
      <c r="BK2" s="0" t="s">
        <v>601</v>
      </c>
      <c r="BL2" s="11" t="n">
        <v>43951</v>
      </c>
      <c r="BM2" s="6" t="n">
        <v>29973.36</v>
      </c>
      <c r="BN2" s="0" t="s">
        <v>601</v>
      </c>
      <c r="BO2" s="11" t="n">
        <v>43957</v>
      </c>
      <c r="BP2" s="6" t="n">
        <v>1912.98</v>
      </c>
      <c r="BQ2" s="0" t="s">
        <v>601</v>
      </c>
      <c r="BR2" s="11" t="n">
        <v>43964</v>
      </c>
      <c r="BS2" s="6" t="n">
        <v>11257.951906</v>
      </c>
      <c r="BT2" s="0" t="s">
        <v>601</v>
      </c>
      <c r="BU2" s="11" t="n">
        <v>43993</v>
      </c>
      <c r="BV2" s="6" t="n">
        <v>58133.81</v>
      </c>
      <c r="BW2" s="0" t="s">
        <v>601</v>
      </c>
      <c r="BX2" s="11" t="n">
        <v>44032</v>
      </c>
      <c r="BY2" s="6" t="n">
        <v>14075.96</v>
      </c>
      <c r="BZ2" s="0" t="s">
        <v>601</v>
      </c>
      <c r="CA2" s="11" t="n">
        <v>44032</v>
      </c>
      <c r="CB2" s="6" t="n">
        <v>99372.05</v>
      </c>
      <c r="CC2" s="0" t="s">
        <v>601</v>
      </c>
      <c r="CD2" s="11" t="n">
        <v>44063</v>
      </c>
      <c r="CE2" s="6" t="n">
        <v>2802.18</v>
      </c>
      <c r="CF2" s="0" t="s">
        <v>601</v>
      </c>
      <c r="CG2" s="11" t="n">
        <v>44064</v>
      </c>
      <c r="CH2" s="6" t="n">
        <v>25746.18</v>
      </c>
      <c r="CI2" s="0" t="s">
        <v>601</v>
      </c>
      <c r="CJ2" s="11" t="n">
        <v>44088</v>
      </c>
      <c r="CK2" s="6" t="n">
        <v>18472.268736</v>
      </c>
      <c r="CL2" s="0" t="s">
        <v>601</v>
      </c>
      <c r="CM2" s="11" t="n">
        <v>44111</v>
      </c>
      <c r="CN2" s="6" t="n">
        <v>18900</v>
      </c>
      <c r="CO2" s="0" t="s">
        <v>601</v>
      </c>
      <c r="CP2" s="11" t="n">
        <v>44152</v>
      </c>
      <c r="CQ2" s="6" t="n">
        <v>100541.29</v>
      </c>
      <c r="CR2" s="0" t="s">
        <v>601</v>
      </c>
      <c r="CS2" s="11" t="n">
        <v>44161</v>
      </c>
      <c r="CT2" s="6" t="n">
        <v>1288.318989</v>
      </c>
      <c r="CU2" s="0" t="s">
        <v>644</v>
      </c>
      <c r="CV2" s="11" t="n">
        <v>44172</v>
      </c>
      <c r="CW2" s="6" t="n">
        <v>94058.75</v>
      </c>
      <c r="CX2" s="0" t="s">
        <v>601</v>
      </c>
      <c r="CY2" s="11" t="n">
        <v>44223</v>
      </c>
      <c r="CZ2" s="6" t="n">
        <v>46782.007608</v>
      </c>
      <c r="DA2" s="0" t="s">
        <v>601</v>
      </c>
      <c r="DB2" s="11" t="n">
        <v>44316</v>
      </c>
      <c r="DC2" s="6" t="n">
        <v>1063.77</v>
      </c>
      <c r="DD2" s="0" t="s">
        <v>601</v>
      </c>
    </row>
    <row collapsed="false" customFormat="false" customHeight="false" hidden="false" ht="12.1" outlineLevel="0" r="3">
      <c r="A3" s="11" t="n">
        <v>43152</v>
      </c>
      <c r="B3" s="6" t="n">
        <v>-1416.45</v>
      </c>
      <c r="C3" s="0" t="s">
        <v>125</v>
      </c>
      <c r="D3" s="11" t="n">
        <v>43066</v>
      </c>
      <c r="E3" s="6" t="n">
        <v>8128.18</v>
      </c>
      <c r="F3" s="0" t="s">
        <v>601</v>
      </c>
      <c r="G3" s="11" t="n">
        <v>43217</v>
      </c>
      <c r="H3" s="6" t="n">
        <v>26878.17</v>
      </c>
      <c r="I3" s="0" t="s">
        <v>601</v>
      </c>
      <c r="J3" s="11" t="n">
        <v>43172</v>
      </c>
      <c r="K3" s="6" t="n">
        <v>173338.87</v>
      </c>
      <c r="L3" s="0" t="s">
        <v>601</v>
      </c>
      <c r="M3" s="11" t="n">
        <v>43286</v>
      </c>
      <c r="N3" s="6" t="n">
        <v>31569.09131</v>
      </c>
      <c r="O3" s="0" t="s">
        <v>601</v>
      </c>
      <c r="P3" s="11" t="n">
        <v>43286</v>
      </c>
      <c r="Q3" s="6" t="n">
        <v>9986.024998</v>
      </c>
      <c r="R3" s="0" t="s">
        <v>601</v>
      </c>
      <c r="S3" s="11" t="n">
        <v>43312</v>
      </c>
      <c r="T3" s="6" t="n">
        <v>-36715.29201</v>
      </c>
      <c r="U3" s="0" t="s">
        <v>605</v>
      </c>
      <c r="V3" s="11" t="n">
        <v>43339</v>
      </c>
      <c r="W3" s="6" t="n">
        <v>-298.96</v>
      </c>
      <c r="X3" s="0" t="s">
        <v>132</v>
      </c>
      <c r="Y3" s="11" t="n">
        <v>43410</v>
      </c>
      <c r="Z3" s="6" t="n">
        <v>94648.53</v>
      </c>
      <c r="AA3" s="0" t="s">
        <v>601</v>
      </c>
      <c r="AB3" s="11" t="n">
        <v>43425</v>
      </c>
      <c r="AC3" s="6" t="n">
        <v>3188.65</v>
      </c>
      <c r="AD3" s="0" t="s">
        <v>601</v>
      </c>
      <c r="AE3" s="11" t="n">
        <v>43483</v>
      </c>
      <c r="AF3" s="6" t="n">
        <v>9777.869608</v>
      </c>
      <c r="AG3" s="0" t="s">
        <v>601</v>
      </c>
      <c r="AH3" s="11" t="n">
        <v>43577</v>
      </c>
      <c r="AI3" s="6" t="n">
        <v>-1014.29</v>
      </c>
      <c r="AJ3" s="0" t="s">
        <v>605</v>
      </c>
      <c r="AK3" s="11" t="n">
        <v>43518</v>
      </c>
      <c r="AL3" s="6" t="n">
        <v>27280.28</v>
      </c>
      <c r="AM3" s="0" t="s">
        <v>601</v>
      </c>
      <c r="AN3" s="11" t="n">
        <v>43584</v>
      </c>
      <c r="AO3" s="6" t="n">
        <v>15661.270812</v>
      </c>
      <c r="AP3" s="0" t="s">
        <v>601</v>
      </c>
      <c r="AQ3" s="11" t="n">
        <v>43763</v>
      </c>
      <c r="AR3" s="6" t="n">
        <v>-447.02</v>
      </c>
      <c r="AS3" s="0" t="s">
        <v>162</v>
      </c>
      <c r="AT3" s="11" t="n">
        <v>43970</v>
      </c>
      <c r="AU3" s="6" t="n">
        <v>-4711.5</v>
      </c>
      <c r="AV3" s="0" t="s">
        <v>190</v>
      </c>
      <c r="AW3" s="11" t="n">
        <v>43822</v>
      </c>
      <c r="AX3" s="6" t="n">
        <v>39683.89</v>
      </c>
      <c r="AY3" s="0" t="s">
        <v>601</v>
      </c>
      <c r="AZ3" s="11" t="n">
        <v>43838</v>
      </c>
      <c r="BA3" s="6" t="n">
        <v>1046.8</v>
      </c>
      <c r="BB3" s="0" t="s">
        <v>601</v>
      </c>
      <c r="BC3" s="11" t="n">
        <v>43838</v>
      </c>
      <c r="BD3" s="6" t="n">
        <v>46331.15</v>
      </c>
      <c r="BE3" s="0" t="s">
        <v>601</v>
      </c>
      <c r="BF3" s="11" t="n">
        <v>43888</v>
      </c>
      <c r="BG3" s="6" t="n">
        <v>-28.17</v>
      </c>
      <c r="BH3" s="0" t="s">
        <v>176</v>
      </c>
      <c r="BI3" s="11" t="n">
        <v>43930</v>
      </c>
      <c r="BJ3" s="6" t="n">
        <v>3868.547393</v>
      </c>
      <c r="BK3" s="0" t="s">
        <v>601</v>
      </c>
      <c r="BL3" s="11" t="n">
        <v>43951</v>
      </c>
      <c r="BM3" s="6" t="n">
        <v>4995.56</v>
      </c>
      <c r="BN3" s="0" t="s">
        <v>601</v>
      </c>
      <c r="BO3" s="11" t="n">
        <v>43957</v>
      </c>
      <c r="BP3" s="6" t="n">
        <v>9564.91</v>
      </c>
      <c r="BQ3" s="0" t="s">
        <v>601</v>
      </c>
      <c r="BR3" s="11" t="n">
        <v>43964</v>
      </c>
      <c r="BS3" s="6" t="n">
        <v>20868.810594</v>
      </c>
      <c r="BT3" s="0" t="s">
        <v>601</v>
      </c>
      <c r="BU3" s="11" t="n">
        <v>44021</v>
      </c>
      <c r="BV3" s="6" t="n">
        <v>-3221.6</v>
      </c>
      <c r="BW3" s="0" t="s">
        <v>203</v>
      </c>
      <c r="BX3" s="11" t="n">
        <v>44032</v>
      </c>
      <c r="BY3" s="6" t="n">
        <v>15920.88</v>
      </c>
      <c r="BZ3" s="0" t="s">
        <v>601</v>
      </c>
      <c r="CA3" s="11" t="n">
        <v>44189</v>
      </c>
      <c r="CB3" s="6" t="n">
        <v>-2320.56</v>
      </c>
      <c r="CC3" s="0" t="s">
        <v>258</v>
      </c>
      <c r="CD3" s="11" t="n">
        <v>44063</v>
      </c>
      <c r="CE3" s="6" t="n">
        <v>28036.81</v>
      </c>
      <c r="CF3" s="0" t="s">
        <v>601</v>
      </c>
      <c r="CG3" s="11" t="n">
        <v>44064</v>
      </c>
      <c r="CH3" s="6" t="n">
        <v>30895.42</v>
      </c>
      <c r="CI3" s="0" t="s">
        <v>601</v>
      </c>
      <c r="CJ3" s="11" t="n">
        <v>44096</v>
      </c>
      <c r="CK3" s="6" t="n">
        <v>-246.36</v>
      </c>
      <c r="CL3" s="0" t="s">
        <v>224</v>
      </c>
      <c r="CM3" s="11" t="n">
        <v>44181</v>
      </c>
      <c r="CN3" s="6" t="n">
        <v>-949.05</v>
      </c>
      <c r="CO3" s="0" t="s">
        <v>605</v>
      </c>
      <c r="CP3" s="11" t="n">
        <v>44335</v>
      </c>
      <c r="CQ3" s="6" t="n">
        <v>-2078</v>
      </c>
      <c r="CR3" s="0" t="s">
        <v>296</v>
      </c>
      <c r="CS3" s="11" t="n">
        <v>44337</v>
      </c>
      <c r="CT3" s="6" t="n">
        <v>-7.36</v>
      </c>
      <c r="CU3" s="0" t="s">
        <v>297</v>
      </c>
      <c r="CV3" s="11" t="n">
        <v>44172</v>
      </c>
      <c r="CW3" s="6" t="n">
        <v>100062.5</v>
      </c>
      <c r="CX3" s="0" t="s">
        <v>601</v>
      </c>
      <c r="CY3" s="11" t="n">
        <v>44224</v>
      </c>
      <c r="CZ3" s="6" t="n">
        <v>-59955.61543328</v>
      </c>
      <c r="DA3" s="0" t="s">
        <v>605</v>
      </c>
      <c r="DB3" s="11" t="n">
        <v>44316</v>
      </c>
      <c r="DC3" s="6" t="n">
        <v>1063.43</v>
      </c>
      <c r="DD3" s="0" t="s">
        <v>601</v>
      </c>
    </row>
    <row collapsed="false" customFormat="false" customHeight="false" hidden="false" ht="12.1" outlineLevel="0" r="4">
      <c r="A4" s="11" t="n">
        <v>43243</v>
      </c>
      <c r="B4" s="6" t="n">
        <v>-1416.45</v>
      </c>
      <c r="C4" s="0" t="s">
        <v>125</v>
      </c>
      <c r="D4" s="11" t="n">
        <v>43217</v>
      </c>
      <c r="E4" s="6" t="n">
        <v>-8013.89</v>
      </c>
      <c r="F4" s="0" t="s">
        <v>605</v>
      </c>
      <c r="G4" s="11" t="n">
        <v>43277</v>
      </c>
      <c r="H4" s="6" t="n">
        <v>-2506</v>
      </c>
      <c r="I4" s="0" t="s">
        <v>129</v>
      </c>
      <c r="J4" s="11" t="n">
        <v>43172</v>
      </c>
      <c r="K4" s="6" t="n">
        <v>15758.08</v>
      </c>
      <c r="L4" s="0" t="s">
        <v>601</v>
      </c>
      <c r="M4" s="11" t="n">
        <v>43299</v>
      </c>
      <c r="N4" s="6" t="n">
        <v>-19885.6112</v>
      </c>
      <c r="O4" s="0" t="s">
        <v>605</v>
      </c>
      <c r="P4" s="11" t="n">
        <v>43299</v>
      </c>
      <c r="Q4" s="6" t="n">
        <v>13497.241536</v>
      </c>
      <c r="R4" s="0" t="s">
        <v>601</v>
      </c>
      <c r="S4" s="11" t="n">
        <v>43565</v>
      </c>
      <c r="T4" s="6" t="n">
        <v>12948.194574</v>
      </c>
      <c r="U4" s="0" t="s">
        <v>601</v>
      </c>
      <c r="V4" s="11" t="n">
        <v>43423</v>
      </c>
      <c r="W4" s="6" t="n">
        <v>-68117.417889</v>
      </c>
      <c r="X4" s="0" t="s">
        <v>605</v>
      </c>
      <c r="Y4" s="11" t="n">
        <v>43640</v>
      </c>
      <c r="Z4" s="6" t="n">
        <v>-8297</v>
      </c>
      <c r="AA4" s="0" t="s">
        <v>155</v>
      </c>
      <c r="AB4" s="11" t="n">
        <v>43425</v>
      </c>
      <c r="AC4" s="6" t="n">
        <v>63732.69</v>
      </c>
      <c r="AD4" s="0" t="s">
        <v>601</v>
      </c>
      <c r="AE4" s="11" t="n">
        <v>43483</v>
      </c>
      <c r="AF4" s="6" t="n">
        <v>1222.56592</v>
      </c>
      <c r="AG4" s="0" t="s">
        <v>601</v>
      </c>
      <c r="AH4" s="11" t="n">
        <v>43577</v>
      </c>
      <c r="AI4" s="6" t="n">
        <v>-85183.78</v>
      </c>
      <c r="AJ4" s="0" t="s">
        <v>605</v>
      </c>
      <c r="AK4" s="11" t="n">
        <v>43578</v>
      </c>
      <c r="AL4" s="6" t="n">
        <v>-82589.16</v>
      </c>
      <c r="AM4" s="0" t="s">
        <v>605</v>
      </c>
      <c r="AN4" s="11" t="n">
        <v>43602</v>
      </c>
      <c r="AO4" s="6" t="n">
        <v>14141.82419</v>
      </c>
      <c r="AP4" s="0" t="s">
        <v>601</v>
      </c>
      <c r="AQ4" s="11" t="n">
        <v>43885</v>
      </c>
      <c r="AR4" s="6" t="n">
        <v>-578.71</v>
      </c>
      <c r="AS4" s="0" t="s">
        <v>175</v>
      </c>
      <c r="AT4" s="11" t="n">
        <v>44152</v>
      </c>
      <c r="AU4" s="6" t="n">
        <v>-4711.5</v>
      </c>
      <c r="AV4" s="0" t="s">
        <v>190</v>
      </c>
      <c r="AW4" s="11" t="n">
        <v>43938</v>
      </c>
      <c r="AX4" s="6" t="n">
        <v>-4176.25</v>
      </c>
      <c r="AY4" s="0" t="s">
        <v>184</v>
      </c>
      <c r="AZ4" s="11" t="n">
        <v>43903</v>
      </c>
      <c r="BA4" s="6" t="n">
        <v>-2072.9</v>
      </c>
      <c r="BB4" s="0" t="s">
        <v>179</v>
      </c>
      <c r="BC4" s="11" t="n">
        <v>43838</v>
      </c>
      <c r="BD4" s="6" t="n">
        <v>33695.38</v>
      </c>
      <c r="BE4" s="0" t="s">
        <v>601</v>
      </c>
      <c r="BF4" s="11" t="n">
        <v>43951</v>
      </c>
      <c r="BG4" s="6" t="n">
        <v>-22064.817042</v>
      </c>
      <c r="BH4" s="0" t="s">
        <v>605</v>
      </c>
      <c r="BI4" s="11" t="n">
        <v>43930</v>
      </c>
      <c r="BJ4" s="6" t="n">
        <v>966.568724</v>
      </c>
      <c r="BK4" s="0" t="s">
        <v>601</v>
      </c>
      <c r="BL4" s="11" t="n">
        <v>43951</v>
      </c>
      <c r="BM4" s="6" t="n">
        <v>29976.36</v>
      </c>
      <c r="BN4" s="0" t="s">
        <v>601</v>
      </c>
      <c r="BO4" s="11" t="n">
        <v>43957</v>
      </c>
      <c r="BP4" s="6" t="n">
        <v>22967.78</v>
      </c>
      <c r="BQ4" s="0" t="s">
        <v>601</v>
      </c>
      <c r="BR4" s="11" t="n">
        <v>43986</v>
      </c>
      <c r="BS4" s="6" t="n">
        <v>-221.43</v>
      </c>
      <c r="BT4" s="0" t="s">
        <v>194</v>
      </c>
      <c r="BU4" s="11" t="n">
        <v>44020</v>
      </c>
      <c r="BV4" s="6" t="n">
        <v>3221.66</v>
      </c>
      <c r="BW4" s="0" t="s">
        <v>601</v>
      </c>
      <c r="BX4" s="11" t="n">
        <v>44032</v>
      </c>
      <c r="BY4" s="6" t="n">
        <v>16021.41</v>
      </c>
      <c r="BZ4" s="0" t="s">
        <v>601</v>
      </c>
      <c r="CA4" s="11" t="n">
        <v>44252</v>
      </c>
      <c r="CB4" s="6" t="n">
        <v>-5027.32</v>
      </c>
      <c r="CC4" s="0" t="s">
        <v>605</v>
      </c>
      <c r="CD4" s="11" t="n">
        <v>44063</v>
      </c>
      <c r="CE4" s="6" t="n">
        <v>9340.61</v>
      </c>
      <c r="CF4" s="0" t="s">
        <v>601</v>
      </c>
      <c r="CG4" s="11" t="n">
        <v>44064</v>
      </c>
      <c r="CH4" s="6" t="n">
        <v>12358.16</v>
      </c>
      <c r="CI4" s="0" t="s">
        <v>601</v>
      </c>
      <c r="CJ4" s="11" t="n">
        <v>44125</v>
      </c>
      <c r="CK4" s="6" t="n">
        <v>11485.47726</v>
      </c>
      <c r="CL4" s="0" t="s">
        <v>601</v>
      </c>
      <c r="CM4" s="11" t="n">
        <v>44181</v>
      </c>
      <c r="CN4" s="6" t="n">
        <v>-949.05</v>
      </c>
      <c r="CO4" s="0" t="s">
        <v>605</v>
      </c>
      <c r="CP4" s="11" t="n">
        <v>44371</v>
      </c>
      <c r="CQ4" s="6" t="n">
        <v>-99457.7</v>
      </c>
      <c r="CR4" s="0" t="s">
        <v>605</v>
      </c>
      <c r="CS4" s="11" t="n">
        <v>44431</v>
      </c>
      <c r="CT4" s="6" t="n">
        <v>-7.44</v>
      </c>
      <c r="CU4" s="0" t="s">
        <v>332</v>
      </c>
      <c r="CV4" s="11" t="n">
        <v>44246</v>
      </c>
      <c r="CW4" s="6" t="n">
        <v>-50221.73</v>
      </c>
      <c r="CX4" s="0" t="s">
        <v>605</v>
      </c>
      <c r="CY4" s="11" t="n">
        <v>44252</v>
      </c>
      <c r="CZ4" s="6" t="n">
        <v>9334.204992</v>
      </c>
      <c r="DA4" s="0" t="s">
        <v>601</v>
      </c>
      <c r="DB4" s="11" t="n">
        <v>44316</v>
      </c>
      <c r="DC4" s="6" t="n">
        <v>3189.15</v>
      </c>
      <c r="DD4" s="0" t="s">
        <v>601</v>
      </c>
    </row>
    <row collapsed="false" customFormat="false" customHeight="false" hidden="false" ht="12.1" outlineLevel="0" r="5">
      <c r="A5" s="11" t="n">
        <v>43334</v>
      </c>
      <c r="B5" s="6" t="n">
        <v>-1416.45</v>
      </c>
      <c r="C5" s="0" t="s">
        <v>125</v>
      </c>
      <c r="D5" s="11" t="n">
        <v>43217</v>
      </c>
      <c r="E5" s="6" t="n">
        <v>-20029.72</v>
      </c>
      <c r="F5" s="0" t="s">
        <v>605</v>
      </c>
      <c r="G5" s="11" t="n">
        <v>43336</v>
      </c>
      <c r="H5" s="6" t="n">
        <v>-42086.4</v>
      </c>
      <c r="I5" s="0" t="s">
        <v>605</v>
      </c>
      <c r="J5" s="11" t="n">
        <v>43173</v>
      </c>
      <c r="K5" s="6" t="n">
        <v>-226963.51</v>
      </c>
      <c r="L5" s="0" t="s">
        <v>605</v>
      </c>
      <c r="M5" s="11" t="n">
        <v>43299</v>
      </c>
      <c r="N5" s="6" t="n">
        <v>-19885.6112</v>
      </c>
      <c r="O5" s="0" t="s">
        <v>605</v>
      </c>
      <c r="P5" s="11" t="n">
        <v>43507</v>
      </c>
      <c r="Q5" s="6" t="n">
        <v>3283.981788</v>
      </c>
      <c r="R5" s="0" t="s">
        <v>601</v>
      </c>
      <c r="S5" s="11" t="n">
        <v>43565</v>
      </c>
      <c r="T5" s="6" t="n">
        <v>25896.389148</v>
      </c>
      <c r="U5" s="0" t="s">
        <v>601</v>
      </c>
      <c r="V5" s="11" t="n">
        <v>43474</v>
      </c>
      <c r="W5" s="6" t="n">
        <v>36364.38557</v>
      </c>
      <c r="X5" s="0" t="s">
        <v>601</v>
      </c>
      <c r="Y5" s="11" t="n">
        <v>43930</v>
      </c>
      <c r="Z5" s="6" t="n">
        <v>16892.66</v>
      </c>
      <c r="AA5" s="0" t="s">
        <v>601</v>
      </c>
      <c r="AB5" s="11" t="n">
        <v>43425</v>
      </c>
      <c r="AC5" s="6" t="n">
        <v>7647.91</v>
      </c>
      <c r="AD5" s="0" t="s">
        <v>601</v>
      </c>
      <c r="AE5" s="11" t="n">
        <v>43483</v>
      </c>
      <c r="AF5" s="6" t="n">
        <v>8546.001556</v>
      </c>
      <c r="AG5" s="0" t="s">
        <v>601</v>
      </c>
      <c r="AH5" s="0"/>
      <c r="AI5" s="10" t="s">
        <f>=XIRR(AI2:AI4,AH2:AH4)</f>
      </c>
      <c r="AJ5" s="0"/>
      <c r="AK5" s="0"/>
      <c r="AL5" s="10" t="s">
        <f>=XIRR(AL2:AL4,AK2:AK4)</f>
      </c>
      <c r="AM5" s="0"/>
      <c r="AN5" s="11" t="n">
        <v>43606</v>
      </c>
      <c r="AO5" s="6" t="n">
        <v>12952.57548</v>
      </c>
      <c r="AP5" s="0" t="s">
        <v>601</v>
      </c>
      <c r="AQ5" s="11" t="n">
        <v>43955</v>
      </c>
      <c r="AR5" s="6" t="n">
        <v>-654.54</v>
      </c>
      <c r="AS5" s="0" t="s">
        <v>187</v>
      </c>
      <c r="AT5" s="11" t="n">
        <v>44151</v>
      </c>
      <c r="AU5" s="6" t="n">
        <v>-150000</v>
      </c>
      <c r="AV5" s="0" t="s">
        <v>241</v>
      </c>
      <c r="AW5" s="11" t="n">
        <v>44120</v>
      </c>
      <c r="AX5" s="6" t="n">
        <v>-4176.25</v>
      </c>
      <c r="AY5" s="0" t="s">
        <v>184</v>
      </c>
      <c r="AZ5" s="11" t="n">
        <v>43994</v>
      </c>
      <c r="BA5" s="6" t="n">
        <v>-2072.9</v>
      </c>
      <c r="BB5" s="0" t="s">
        <v>179</v>
      </c>
      <c r="BC5" s="11" t="n">
        <v>43838</v>
      </c>
      <c r="BD5" s="6" t="n">
        <v>3158.94</v>
      </c>
      <c r="BE5" s="0" t="s">
        <v>601</v>
      </c>
      <c r="BF5" s="11" t="n">
        <v>43966</v>
      </c>
      <c r="BG5" s="6" t="n">
        <v>-50029.774256</v>
      </c>
      <c r="BH5" s="0" t="s">
        <v>605</v>
      </c>
      <c r="BI5" s="11" t="n">
        <v>43930</v>
      </c>
      <c r="BJ5" s="6" t="n">
        <v>1932.379949</v>
      </c>
      <c r="BK5" s="0" t="s">
        <v>601</v>
      </c>
      <c r="BL5" s="11" t="n">
        <v>43951</v>
      </c>
      <c r="BM5" s="6" t="n">
        <v>9992.11</v>
      </c>
      <c r="BN5" s="0" t="s">
        <v>601</v>
      </c>
      <c r="BO5" s="11" t="n">
        <v>43957</v>
      </c>
      <c r="BP5" s="6" t="n">
        <v>19139.81</v>
      </c>
      <c r="BQ5" s="0" t="s">
        <v>601</v>
      </c>
      <c r="BR5" s="11" t="n">
        <v>44077</v>
      </c>
      <c r="BS5" s="6" t="n">
        <v>-239.3</v>
      </c>
      <c r="BT5" s="0" t="s">
        <v>217</v>
      </c>
      <c r="BU5" s="11" t="n">
        <v>44020</v>
      </c>
      <c r="BV5" s="6" t="n">
        <v>31901.36</v>
      </c>
      <c r="BW5" s="0" t="s">
        <v>601</v>
      </c>
      <c r="BX5" s="11" t="n">
        <v>44127</v>
      </c>
      <c r="BY5" s="6" t="n">
        <v>-42475.76</v>
      </c>
      <c r="BZ5" s="0" t="s">
        <v>605</v>
      </c>
      <c r="CA5" s="11" t="n">
        <v>44252</v>
      </c>
      <c r="CB5" s="6" t="n">
        <v>-20109.27</v>
      </c>
      <c r="CC5" s="0" t="s">
        <v>605</v>
      </c>
      <c r="CD5" s="11" t="n">
        <v>44063</v>
      </c>
      <c r="CE5" s="6" t="n">
        <v>1866.12</v>
      </c>
      <c r="CF5" s="0" t="s">
        <v>601</v>
      </c>
      <c r="CG5" s="11" t="n">
        <v>44064</v>
      </c>
      <c r="CH5" s="6" t="n">
        <v>81357.94</v>
      </c>
      <c r="CI5" s="0" t="s">
        <v>601</v>
      </c>
      <c r="CJ5" s="11" t="n">
        <v>44187</v>
      </c>
      <c r="CK5" s="6" t="n">
        <v>-403.23</v>
      </c>
      <c r="CL5" s="0" t="s">
        <v>256</v>
      </c>
      <c r="CM5" s="11" t="n">
        <v>44181</v>
      </c>
      <c r="CN5" s="6" t="n">
        <v>-6644.03</v>
      </c>
      <c r="CO5" s="0" t="s">
        <v>605</v>
      </c>
      <c r="CP5" s="0"/>
      <c r="CQ5" s="10" t="s">
        <f>=XIRR(CQ2:CQ4,CP2:CP4)</f>
      </c>
      <c r="CR5" s="0"/>
      <c r="CS5" s="11" t="n">
        <v>44494</v>
      </c>
      <c r="CT5" s="6" t="n">
        <v>-989.237708</v>
      </c>
      <c r="CU5" s="0" t="s">
        <v>605</v>
      </c>
      <c r="CV5" s="11" t="n">
        <v>44263</v>
      </c>
      <c r="CW5" s="6" t="n">
        <v>-1905.24</v>
      </c>
      <c r="CX5" s="0" t="s">
        <v>274</v>
      </c>
      <c r="CY5" s="11" t="n">
        <v>44264</v>
      </c>
      <c r="CZ5" s="6" t="n">
        <v>-17788.072543867</v>
      </c>
      <c r="DA5" s="0" t="s">
        <v>605</v>
      </c>
      <c r="DB5" s="11" t="n">
        <v>44316</v>
      </c>
      <c r="DC5" s="6" t="n">
        <v>1063.06</v>
      </c>
      <c r="DD5" s="0" t="s">
        <v>601</v>
      </c>
    </row>
    <row collapsed="false" customFormat="false" customHeight="false" hidden="false" ht="12.1" outlineLevel="0" r="6">
      <c r="A6" s="11" t="n">
        <v>43425</v>
      </c>
      <c r="B6" s="6" t="n">
        <v>-1416.45</v>
      </c>
      <c r="C6" s="0" t="s">
        <v>125</v>
      </c>
      <c r="D6" s="11" t="n">
        <v>43410</v>
      </c>
      <c r="E6" s="6" t="n">
        <v>32064.44</v>
      </c>
      <c r="F6" s="0" t="s">
        <v>601</v>
      </c>
      <c r="G6" s="0"/>
      <c r="H6" s="10" t="s">
        <f>=XIRR(H2:H5,G2:G5)</f>
      </c>
      <c r="I6" s="0"/>
      <c r="J6" s="11" t="n">
        <v>43173</v>
      </c>
      <c r="K6" s="6" t="n">
        <v>-32413.36</v>
      </c>
      <c r="L6" s="0" t="s">
        <v>605</v>
      </c>
      <c r="M6" s="11" t="n">
        <v>43432</v>
      </c>
      <c r="N6" s="6" t="n">
        <v>66563.6328</v>
      </c>
      <c r="O6" s="0" t="s">
        <v>601</v>
      </c>
      <c r="P6" s="11" t="n">
        <v>43565</v>
      </c>
      <c r="Q6" s="6" t="n">
        <v>-42063.332976</v>
      </c>
      <c r="R6" s="0" t="s">
        <v>605</v>
      </c>
      <c r="S6" s="11" t="n">
        <v>43595</v>
      </c>
      <c r="T6" s="6" t="n">
        <v>-105.67</v>
      </c>
      <c r="U6" s="0" t="s">
        <v>149</v>
      </c>
      <c r="V6" s="11" t="n">
        <v>43521</v>
      </c>
      <c r="W6" s="6" t="n">
        <v>-165.1</v>
      </c>
      <c r="X6" s="0" t="s">
        <v>142</v>
      </c>
      <c r="Y6" s="11" t="n">
        <v>43930</v>
      </c>
      <c r="Z6" s="6" t="n">
        <v>39402.19</v>
      </c>
      <c r="AA6" s="0" t="s">
        <v>601</v>
      </c>
      <c r="AB6" s="11" t="n">
        <v>43656</v>
      </c>
      <c r="AC6" s="6" t="n">
        <v>-8482</v>
      </c>
      <c r="AD6" s="0" t="s">
        <v>157</v>
      </c>
      <c r="AE6" s="11" t="n">
        <v>43532</v>
      </c>
      <c r="AF6" s="6" t="n">
        <v>-21.11</v>
      </c>
      <c r="AG6" s="0" t="s">
        <v>143</v>
      </c>
      <c r="AH6" s="0"/>
      <c r="AI6" s="8" t="s">
        <f>=-SUM(AI2:AI4)</f>
      </c>
      <c r="AJ6" s="0" t="s">
        <v>607</v>
      </c>
      <c r="AK6" s="0"/>
      <c r="AL6" s="8" t="s">
        <f>=-SUM(AL2:AL4)</f>
      </c>
      <c r="AM6" s="0" t="s">
        <v>607</v>
      </c>
      <c r="AN6" s="11" t="n">
        <v>43654</v>
      </c>
      <c r="AO6" s="6" t="n">
        <v>43976.035242</v>
      </c>
      <c r="AP6" s="0" t="s">
        <v>601</v>
      </c>
      <c r="AQ6" s="11" t="n">
        <v>44025</v>
      </c>
      <c r="AR6" s="6" t="n">
        <v>-219765.87110599</v>
      </c>
      <c r="AS6" s="0" t="s">
        <v>605</v>
      </c>
      <c r="AT6" s="0"/>
      <c r="AU6" s="10" t="s">
        <f>=XIRR(AU2:AU5,AT2:AT5)</f>
      </c>
      <c r="AV6" s="0"/>
      <c r="AW6" s="11" t="n">
        <v>44119</v>
      </c>
      <c r="AX6" s="6" t="n">
        <v>-125000</v>
      </c>
      <c r="AY6" s="0" t="s">
        <v>233</v>
      </c>
      <c r="AZ6" s="11" t="n">
        <v>44085</v>
      </c>
      <c r="BA6" s="6" t="n">
        <v>-2072.9</v>
      </c>
      <c r="BB6" s="0" t="s">
        <v>179</v>
      </c>
      <c r="BC6" s="11" t="n">
        <v>43838</v>
      </c>
      <c r="BD6" s="6" t="n">
        <v>1052.98</v>
      </c>
      <c r="BE6" s="0" t="s">
        <v>601</v>
      </c>
      <c r="BF6" s="0"/>
      <c r="BG6" s="10" t="s">
        <f>=XIRR(BG2:BG5,BF2:BF5)</f>
      </c>
      <c r="BH6" s="0"/>
      <c r="BI6" s="11" t="n">
        <v>43930</v>
      </c>
      <c r="BJ6" s="6" t="n">
        <v>10637.558457</v>
      </c>
      <c r="BK6" s="0" t="s">
        <v>601</v>
      </c>
      <c r="BL6" s="11" t="n">
        <v>43957</v>
      </c>
      <c r="BM6" s="6" t="n">
        <v>-24662.34</v>
      </c>
      <c r="BN6" s="0" t="s">
        <v>605</v>
      </c>
      <c r="BO6" s="11" t="n">
        <v>43957</v>
      </c>
      <c r="BP6" s="6" t="n">
        <v>19139.81</v>
      </c>
      <c r="BQ6" s="0" t="s">
        <v>601</v>
      </c>
      <c r="BR6" s="11" t="n">
        <v>44168</v>
      </c>
      <c r="BS6" s="6" t="n">
        <v>-244.99</v>
      </c>
      <c r="BT6" s="0" t="s">
        <v>248</v>
      </c>
      <c r="BU6" s="11" t="n">
        <v>44116</v>
      </c>
      <c r="BV6" s="6" t="n">
        <v>-2252.7</v>
      </c>
      <c r="BW6" s="0" t="s">
        <v>230</v>
      </c>
      <c r="BX6" s="11" t="n">
        <v>44127</v>
      </c>
      <c r="BY6" s="6" t="n">
        <v>-527.57</v>
      </c>
      <c r="BZ6" s="0" t="s">
        <v>605</v>
      </c>
      <c r="CA6" s="11" t="n">
        <v>44278</v>
      </c>
      <c r="CB6" s="6" t="n">
        <v>-23225.86</v>
      </c>
      <c r="CC6" s="0" t="s">
        <v>605</v>
      </c>
      <c r="CD6" s="11" t="n">
        <v>44063</v>
      </c>
      <c r="CE6" s="6" t="n">
        <v>934.06</v>
      </c>
      <c r="CF6" s="0" t="s">
        <v>601</v>
      </c>
      <c r="CG6" s="11" t="n">
        <v>44152</v>
      </c>
      <c r="CH6" s="6" t="n">
        <v>-2912.7</v>
      </c>
      <c r="CI6" s="0" t="s">
        <v>243</v>
      </c>
      <c r="CJ6" s="11" t="n">
        <v>44211</v>
      </c>
      <c r="CK6" s="6" t="n">
        <v>5966.414685</v>
      </c>
      <c r="CL6" s="0" t="s">
        <v>601</v>
      </c>
      <c r="CM6" s="11" t="n">
        <v>44181</v>
      </c>
      <c r="CN6" s="6" t="n">
        <v>-4745.24</v>
      </c>
      <c r="CO6" s="0" t="s">
        <v>605</v>
      </c>
      <c r="CP6" s="0"/>
      <c r="CQ6" s="8" t="s">
        <f>=-SUM(CQ2:CQ4)</f>
      </c>
      <c r="CR6" s="0" t="s">
        <v>607</v>
      </c>
      <c r="CS6" s="0"/>
      <c r="CT6" s="10" t="s">
        <f>=XIRR(CT2:CT5,CS2:CS5)</f>
      </c>
      <c r="CU6" s="0"/>
      <c r="CV6" s="11" t="n">
        <v>44278</v>
      </c>
      <c r="CW6" s="6" t="n">
        <v>-1965.37</v>
      </c>
      <c r="CX6" s="0" t="s">
        <v>605</v>
      </c>
      <c r="CY6" s="0"/>
      <c r="CZ6" s="10" t="s">
        <f>=XIRR(CZ2:CZ5,CY2:CY5)</f>
      </c>
      <c r="DA6" s="0"/>
      <c r="DB6" s="11" t="n">
        <v>44316</v>
      </c>
      <c r="DC6" s="6" t="n">
        <v>1063.41</v>
      </c>
      <c r="DD6" s="0" t="s">
        <v>601</v>
      </c>
    </row>
    <row collapsed="false" customFormat="false" customHeight="false" hidden="false" ht="12.1" outlineLevel="0" r="7">
      <c r="A7" s="11" t="n">
        <v>43425</v>
      </c>
      <c r="B7" s="6" t="n">
        <v>-71000</v>
      </c>
      <c r="C7" s="0" t="s">
        <v>137</v>
      </c>
      <c r="D7" s="11" t="n">
        <v>43410</v>
      </c>
      <c r="E7" s="6" t="n">
        <v>14028.2</v>
      </c>
      <c r="F7" s="0" t="s">
        <v>601</v>
      </c>
      <c r="G7" s="0"/>
      <c r="H7" s="8" t="s">
        <f>=-SUM(H2:H5)</f>
      </c>
      <c r="I7" s="0" t="s">
        <v>607</v>
      </c>
      <c r="J7" s="11" t="n">
        <v>43234</v>
      </c>
      <c r="K7" s="6" t="n">
        <v>-27216.02</v>
      </c>
      <c r="L7" s="0" t="s">
        <v>605</v>
      </c>
      <c r="M7" s="11" t="n">
        <v>43507</v>
      </c>
      <c r="N7" s="6" t="n">
        <v>27895.677928</v>
      </c>
      <c r="O7" s="0" t="s">
        <v>601</v>
      </c>
      <c r="P7" s="0"/>
      <c r="Q7" s="10" t="s">
        <f>=XIRR(Q2:Q6,P2:P6)</f>
      </c>
      <c r="R7" s="0"/>
      <c r="S7" s="11" t="n">
        <v>43606</v>
      </c>
      <c r="T7" s="6" t="n">
        <v>24220.703504</v>
      </c>
      <c r="U7" s="0" t="s">
        <v>601</v>
      </c>
      <c r="V7" s="11" t="n">
        <v>43609</v>
      </c>
      <c r="W7" s="6" t="n">
        <v>-171.55</v>
      </c>
      <c r="X7" s="0" t="s">
        <v>150</v>
      </c>
      <c r="Y7" s="11" t="n">
        <v>43945</v>
      </c>
      <c r="Z7" s="6" t="n">
        <v>28868.81</v>
      </c>
      <c r="AA7" s="0" t="s">
        <v>601</v>
      </c>
      <c r="AB7" s="11" t="n">
        <v>43963</v>
      </c>
      <c r="AC7" s="6" t="n">
        <v>-3262</v>
      </c>
      <c r="AD7" s="0" t="s">
        <v>189</v>
      </c>
      <c r="AE7" s="11" t="n">
        <v>43585</v>
      </c>
      <c r="AF7" s="6" t="n">
        <v>-30084.228168</v>
      </c>
      <c r="AG7" s="0" t="s">
        <v>605</v>
      </c>
      <c r="AH7" s="0"/>
      <c r="AI7" s="0"/>
      <c r="AJ7" s="0"/>
      <c r="AK7" s="0"/>
      <c r="AL7" s="0"/>
      <c r="AM7" s="0"/>
      <c r="AN7" s="11" t="n">
        <v>43766</v>
      </c>
      <c r="AO7" s="6" t="n">
        <v>-84894.049764</v>
      </c>
      <c r="AP7" s="0" t="s">
        <v>605</v>
      </c>
      <c r="AQ7" s="0"/>
      <c r="AR7" s="10" t="s">
        <f>=XIRR(AR2:AR6,AQ2:AQ6)</f>
      </c>
      <c r="AS7" s="0"/>
      <c r="AT7" s="0"/>
      <c r="AU7" s="8" t="s">
        <f>=-SUM(AU2:AU5)</f>
      </c>
      <c r="AV7" s="0" t="s">
        <v>607</v>
      </c>
      <c r="AW7" s="0"/>
      <c r="AX7" s="10" t="s">
        <f>=XIRR(AX2:AX6,AW2:AW6)</f>
      </c>
      <c r="AY7" s="0"/>
      <c r="AZ7" s="11" t="n">
        <v>44176</v>
      </c>
      <c r="BA7" s="6" t="n">
        <v>-2072.9</v>
      </c>
      <c r="BB7" s="0" t="s">
        <v>179</v>
      </c>
      <c r="BC7" s="11" t="n">
        <v>43838</v>
      </c>
      <c r="BD7" s="6" t="n">
        <v>1052.98</v>
      </c>
      <c r="BE7" s="0" t="s">
        <v>601</v>
      </c>
      <c r="BF7" s="0"/>
      <c r="BG7" s="8" t="s">
        <f>=-SUM(BG2:BG5)</f>
      </c>
      <c r="BH7" s="0" t="s">
        <v>607</v>
      </c>
      <c r="BI7" s="11" t="n">
        <v>43930</v>
      </c>
      <c r="BJ7" s="6" t="n">
        <v>9670.232234</v>
      </c>
      <c r="BK7" s="0" t="s">
        <v>601</v>
      </c>
      <c r="BL7" s="11" t="n">
        <v>43957</v>
      </c>
      <c r="BM7" s="6" t="n">
        <v>-49314.68</v>
      </c>
      <c r="BN7" s="0" t="s">
        <v>605</v>
      </c>
      <c r="BO7" s="11" t="n">
        <v>43957</v>
      </c>
      <c r="BP7" s="6" t="n">
        <v>9569.91</v>
      </c>
      <c r="BQ7" s="0" t="s">
        <v>601</v>
      </c>
      <c r="BR7" s="11" t="n">
        <v>44259</v>
      </c>
      <c r="BS7" s="6" t="n">
        <v>-238.2</v>
      </c>
      <c r="BT7" s="0" t="s">
        <v>273</v>
      </c>
      <c r="BU7" s="11" t="n">
        <v>44176</v>
      </c>
      <c r="BV7" s="6" t="n">
        <v>-12804.31</v>
      </c>
      <c r="BW7" s="0" t="s">
        <v>605</v>
      </c>
      <c r="BX7" s="11" t="n">
        <v>44127</v>
      </c>
      <c r="BY7" s="6" t="n">
        <v>-1582.71</v>
      </c>
      <c r="BZ7" s="0" t="s">
        <v>605</v>
      </c>
      <c r="CA7" s="11" t="n">
        <v>44344</v>
      </c>
      <c r="CB7" s="6" t="n">
        <v>-51986.63</v>
      </c>
      <c r="CC7" s="0" t="s">
        <v>605</v>
      </c>
      <c r="CD7" s="11" t="n">
        <v>44063</v>
      </c>
      <c r="CE7" s="6" t="n">
        <v>13062.83</v>
      </c>
      <c r="CF7" s="0" t="s">
        <v>601</v>
      </c>
      <c r="CG7" s="11" t="n">
        <v>44152</v>
      </c>
      <c r="CH7" s="6" t="n">
        <v>5122.67</v>
      </c>
      <c r="CI7" s="0" t="s">
        <v>601</v>
      </c>
      <c r="CJ7" s="11" t="n">
        <v>44274</v>
      </c>
      <c r="CK7" s="6" t="n">
        <v>-477.31</v>
      </c>
      <c r="CL7" s="0" t="s">
        <v>280</v>
      </c>
      <c r="CM7" s="11" t="n">
        <v>44181</v>
      </c>
      <c r="CN7" s="6" t="n">
        <v>-3796.19</v>
      </c>
      <c r="CO7" s="0" t="s">
        <v>605</v>
      </c>
      <c r="CP7" s="0"/>
      <c r="CQ7" s="0"/>
      <c r="CR7" s="0"/>
      <c r="CS7" s="0"/>
      <c r="CT7" s="8" t="s">
        <f>=-SUM(CT2:CT5)</f>
      </c>
      <c r="CU7" s="0" t="s">
        <v>607</v>
      </c>
      <c r="CV7" s="11" t="n">
        <v>44291</v>
      </c>
      <c r="CW7" s="6" t="n">
        <v>-989.58</v>
      </c>
      <c r="CX7" s="0" t="s">
        <v>605</v>
      </c>
      <c r="CY7" s="0"/>
      <c r="CZ7" s="8" t="s">
        <f>=-SUM(CZ2:CZ5)</f>
      </c>
      <c r="DA7" s="0" t="s">
        <v>607</v>
      </c>
      <c r="DB7" s="11" t="n">
        <v>44316</v>
      </c>
      <c r="DC7" s="6" t="n">
        <v>7443.81</v>
      </c>
      <c r="DD7" s="0" t="s">
        <v>601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11" t="n">
        <v>43410</v>
      </c>
      <c r="E8" s="6" t="n">
        <v>4008.05</v>
      </c>
      <c r="F8" s="0" t="s">
        <v>601</v>
      </c>
      <c r="G8" s="0"/>
      <c r="H8" s="0"/>
      <c r="I8" s="0"/>
      <c r="J8" s="0"/>
      <c r="K8" s="10" t="s">
        <f>=XIRR(K2:K7,J2:J7)</f>
      </c>
      <c r="L8" s="0"/>
      <c r="M8" s="11" t="n">
        <v>43516</v>
      </c>
      <c r="N8" s="6" t="n">
        <v>-277.39</v>
      </c>
      <c r="O8" s="0" t="s">
        <v>141</v>
      </c>
      <c r="P8" s="0"/>
      <c r="Q8" s="8" t="s">
        <f>=-SUM(Q2:Q6)</f>
      </c>
      <c r="R8" s="0" t="s">
        <v>607</v>
      </c>
      <c r="S8" s="11" t="n">
        <v>43677</v>
      </c>
      <c r="T8" s="6" t="n">
        <v>-13901.571794</v>
      </c>
      <c r="U8" s="0" t="s">
        <v>605</v>
      </c>
      <c r="V8" s="11" t="n">
        <v>43642</v>
      </c>
      <c r="W8" s="6" t="n">
        <v>-8990.167791</v>
      </c>
      <c r="X8" s="0" t="s">
        <v>605</v>
      </c>
      <c r="Y8" s="11" t="n">
        <v>43945</v>
      </c>
      <c r="Z8" s="6" t="n">
        <v>21995.27</v>
      </c>
      <c r="AA8" s="0" t="s">
        <v>601</v>
      </c>
      <c r="AB8" s="11" t="n">
        <v>43964</v>
      </c>
      <c r="AC8" s="6" t="n">
        <v>1154.2</v>
      </c>
      <c r="AD8" s="0" t="s">
        <v>601</v>
      </c>
      <c r="AE8" s="0"/>
      <c r="AF8" s="10" t="s">
        <f>=XIRR(AF2:AF7,AE2:AE7)</f>
      </c>
      <c r="AG8" s="0"/>
      <c r="AH8" s="0"/>
      <c r="AI8" s="0"/>
      <c r="AJ8" s="0"/>
      <c r="AK8" s="0"/>
      <c r="AL8" s="0"/>
      <c r="AM8" s="0"/>
      <c r="AN8" s="11" t="n">
        <v>43766</v>
      </c>
      <c r="AO8" s="6" t="n">
        <v>-84894.049764</v>
      </c>
      <c r="AP8" s="0" t="s">
        <v>605</v>
      </c>
      <c r="AQ8" s="0"/>
      <c r="AR8" s="8" t="s">
        <f>=-SUM(AR2:AR6)</f>
      </c>
      <c r="AS8" s="0" t="s">
        <v>607</v>
      </c>
      <c r="AT8" s="0"/>
      <c r="AU8" s="0"/>
      <c r="AV8" s="0"/>
      <c r="AW8" s="0"/>
      <c r="AX8" s="8" t="s">
        <f>=-SUM(AX2:AX6)</f>
      </c>
      <c r="AY8" s="0" t="s">
        <v>607</v>
      </c>
      <c r="AZ8" s="11" t="n">
        <v>44267</v>
      </c>
      <c r="BA8" s="6" t="n">
        <v>-1803.9</v>
      </c>
      <c r="BB8" s="0" t="s">
        <v>276</v>
      </c>
      <c r="BC8" s="11" t="n">
        <v>43838</v>
      </c>
      <c r="BD8" s="6" t="n">
        <v>1052.98</v>
      </c>
      <c r="BE8" s="0" t="s">
        <v>601</v>
      </c>
      <c r="BF8" s="0"/>
      <c r="BG8" s="0"/>
      <c r="BH8" s="0"/>
      <c r="BI8" s="11" t="n">
        <v>43951</v>
      </c>
      <c r="BJ8" s="6" t="n">
        <v>-9054.953472</v>
      </c>
      <c r="BK8" s="0" t="s">
        <v>605</v>
      </c>
      <c r="BL8" s="0"/>
      <c r="BM8" s="10" t="s">
        <f>=XIRR(BM2:BM7,BL2:BL7)</f>
      </c>
      <c r="BN8" s="0"/>
      <c r="BO8" s="11" t="n">
        <v>43973</v>
      </c>
      <c r="BP8" s="6" t="n">
        <v>-11109.3</v>
      </c>
      <c r="BQ8" s="0" t="s">
        <v>605</v>
      </c>
      <c r="BR8" s="11" t="n">
        <v>44350</v>
      </c>
      <c r="BS8" s="6" t="n">
        <v>-238.13</v>
      </c>
      <c r="BT8" s="0" t="s">
        <v>303</v>
      </c>
      <c r="BU8" s="11" t="n">
        <v>44176</v>
      </c>
      <c r="BV8" s="6" t="n">
        <v>-25608.63</v>
      </c>
      <c r="BW8" s="0" t="s">
        <v>605</v>
      </c>
      <c r="BX8" s="11" t="n">
        <v>44127</v>
      </c>
      <c r="BY8" s="6" t="n">
        <v>-659.46</v>
      </c>
      <c r="BZ8" s="0" t="s">
        <v>605</v>
      </c>
      <c r="CA8" s="0"/>
      <c r="CB8" s="10" t="s">
        <f>=XIRR(CB2:CB7,CA2:CA7)</f>
      </c>
      <c r="CC8" s="0"/>
      <c r="CD8" s="11" t="n">
        <v>44109</v>
      </c>
      <c r="CE8" s="6" t="n">
        <v>9140.49</v>
      </c>
      <c r="CF8" s="0" t="s">
        <v>601</v>
      </c>
      <c r="CG8" s="11" t="n">
        <v>44152</v>
      </c>
      <c r="CH8" s="6" t="n">
        <v>97359.26</v>
      </c>
      <c r="CI8" s="0" t="s">
        <v>601</v>
      </c>
      <c r="CJ8" s="11" t="n">
        <v>44371</v>
      </c>
      <c r="CK8" s="6" t="n">
        <v>-470.88</v>
      </c>
      <c r="CL8" s="0" t="s">
        <v>314</v>
      </c>
      <c r="CM8" s="0"/>
      <c r="CN8" s="10" t="s">
        <f>=XIRR(CN2:CN7,CM2:CM7)</f>
      </c>
      <c r="CO8" s="0"/>
      <c r="CP8" s="0"/>
      <c r="CQ8" s="0"/>
      <c r="CR8" s="0"/>
      <c r="CS8" s="0"/>
      <c r="CT8" s="0"/>
      <c r="CU8" s="0"/>
      <c r="CV8" s="11" t="n">
        <v>44291</v>
      </c>
      <c r="CW8" s="6" t="n">
        <v>-7916.64</v>
      </c>
      <c r="CX8" s="0" t="s">
        <v>605</v>
      </c>
      <c r="CY8" s="0"/>
      <c r="CZ8" s="0"/>
      <c r="DA8" s="0"/>
      <c r="DB8" s="11" t="n">
        <v>44316</v>
      </c>
      <c r="DC8" s="6" t="n">
        <v>84011.96</v>
      </c>
      <c r="DD8" s="0" t="s">
        <v>601</v>
      </c>
    </row>
    <row collapsed="false" customFormat="false" customHeight="false" hidden="false" ht="12.1" outlineLevel="0" r="9">
      <c r="A9" s="0"/>
      <c r="B9" s="8" t="s">
        <f>=-SUM(B2:B7)</f>
      </c>
      <c r="C9" s="0" t="s">
        <v>607</v>
      </c>
      <c r="D9" s="11" t="n">
        <v>43514</v>
      </c>
      <c r="E9" s="6" t="n">
        <v>-17335.1</v>
      </c>
      <c r="F9" s="0" t="s">
        <v>605</v>
      </c>
      <c r="G9" s="0"/>
      <c r="H9" s="0"/>
      <c r="I9" s="0"/>
      <c r="J9" s="0"/>
      <c r="K9" s="8" t="s">
        <f>=-SUM(K2:K7)</f>
      </c>
      <c r="L9" s="0" t="s">
        <v>607</v>
      </c>
      <c r="M9" s="11" t="n">
        <v>43580</v>
      </c>
      <c r="N9" s="6" t="n">
        <v>-106831.550646</v>
      </c>
      <c r="O9" s="0" t="s">
        <v>605</v>
      </c>
      <c r="P9" s="0"/>
      <c r="Q9" s="0"/>
      <c r="R9" s="0"/>
      <c r="S9" s="11" t="n">
        <v>43677</v>
      </c>
      <c r="T9" s="6" t="n">
        <v>-13901.571794</v>
      </c>
      <c r="U9" s="0" t="s">
        <v>605</v>
      </c>
      <c r="V9" s="11" t="n">
        <v>43642</v>
      </c>
      <c r="W9" s="6" t="n">
        <v>-8990.167791</v>
      </c>
      <c r="X9" s="0" t="s">
        <v>605</v>
      </c>
      <c r="Y9" s="11" t="n">
        <v>43966</v>
      </c>
      <c r="Z9" s="6" t="n">
        <v>-53918.33</v>
      </c>
      <c r="AA9" s="0" t="s">
        <v>605</v>
      </c>
      <c r="AB9" s="11" t="n">
        <v>43964</v>
      </c>
      <c r="AC9" s="6" t="n">
        <v>2886.48</v>
      </c>
      <c r="AD9" s="0" t="s">
        <v>601</v>
      </c>
      <c r="AE9" s="0"/>
      <c r="AF9" s="8" t="s">
        <f>=-SUM(AF2:AF7)</f>
      </c>
      <c r="AG9" s="0" t="s">
        <v>607</v>
      </c>
      <c r="AH9" s="0"/>
      <c r="AI9" s="0"/>
      <c r="AJ9" s="0"/>
      <c r="AK9" s="0"/>
      <c r="AL9" s="0"/>
      <c r="AM9" s="0"/>
      <c r="AN9" s="0"/>
      <c r="AO9" s="10" t="s">
        <f>=XIRR(AO2:AO8,AN2:AN8)</f>
      </c>
      <c r="AP9" s="0"/>
      <c r="AQ9" s="0"/>
      <c r="AR9" s="0"/>
      <c r="AS9" s="0"/>
      <c r="AT9" s="0"/>
      <c r="AU9" s="0"/>
      <c r="AV9" s="0"/>
      <c r="AW9" s="0"/>
      <c r="AX9" s="0"/>
      <c r="AY9" s="0"/>
      <c r="AZ9" s="11" t="n">
        <v>44344</v>
      </c>
      <c r="BA9" s="6" t="n">
        <v>-7192.48</v>
      </c>
      <c r="BB9" s="0" t="s">
        <v>605</v>
      </c>
      <c r="BC9" s="11" t="n">
        <v>43838</v>
      </c>
      <c r="BD9" s="6" t="n">
        <v>21059.61</v>
      </c>
      <c r="BE9" s="0" t="s">
        <v>601</v>
      </c>
      <c r="BF9" s="0"/>
      <c r="BG9" s="0"/>
      <c r="BH9" s="0"/>
      <c r="BI9" s="11" t="n">
        <v>43964</v>
      </c>
      <c r="BJ9" s="6" t="n">
        <v>36103.13779</v>
      </c>
      <c r="BK9" s="0" t="s">
        <v>601</v>
      </c>
      <c r="BL9" s="0"/>
      <c r="BM9" s="8" t="s">
        <f>=-SUM(BM2:BM7)</f>
      </c>
      <c r="BN9" s="0" t="s">
        <v>607</v>
      </c>
      <c r="BO9" s="11" t="n">
        <v>43973</v>
      </c>
      <c r="BP9" s="6" t="n">
        <v>-17774.88</v>
      </c>
      <c r="BQ9" s="0" t="s">
        <v>605</v>
      </c>
      <c r="BR9" s="11" t="n">
        <v>44441</v>
      </c>
      <c r="BS9" s="6" t="n">
        <v>-276.66</v>
      </c>
      <c r="BT9" s="0" t="s">
        <v>339</v>
      </c>
      <c r="BU9" s="11" t="n">
        <v>44176</v>
      </c>
      <c r="BV9" s="6" t="n">
        <v>-9603.24</v>
      </c>
      <c r="BW9" s="0" t="s">
        <v>605</v>
      </c>
      <c r="BX9" s="11" t="n">
        <v>44127</v>
      </c>
      <c r="BY9" s="6" t="n">
        <v>-131.89</v>
      </c>
      <c r="BZ9" s="0" t="s">
        <v>605</v>
      </c>
      <c r="CA9" s="0"/>
      <c r="CB9" s="8" t="s">
        <f>=-SUM(CB2:CB7)</f>
      </c>
      <c r="CC9" s="0" t="s">
        <v>607</v>
      </c>
      <c r="CD9" s="11" t="n">
        <v>44125</v>
      </c>
      <c r="CE9" s="6" t="n">
        <v>9095.46</v>
      </c>
      <c r="CF9" s="0" t="s">
        <v>601</v>
      </c>
      <c r="CG9" s="11" t="n">
        <v>44243</v>
      </c>
      <c r="CH9" s="6" t="n">
        <v>-4269.7</v>
      </c>
      <c r="CI9" s="0" t="s">
        <v>271</v>
      </c>
      <c r="CJ9" s="11" t="n">
        <v>44467</v>
      </c>
      <c r="CK9" s="6" t="n">
        <v>-490.46</v>
      </c>
      <c r="CL9" s="0" t="s">
        <v>349</v>
      </c>
      <c r="CM9" s="0"/>
      <c r="CN9" s="8" t="s">
        <f>=-SUM(CN2:CN7)</f>
      </c>
      <c r="CO9" s="0" t="s">
        <v>607</v>
      </c>
      <c r="CP9" s="0"/>
      <c r="CQ9" s="0"/>
      <c r="CR9" s="0"/>
      <c r="CS9" s="0"/>
      <c r="CT9" s="0"/>
      <c r="CU9" s="0"/>
      <c r="CV9" s="11" t="n">
        <v>44291</v>
      </c>
      <c r="CW9" s="6" t="n">
        <v>-8906.21</v>
      </c>
      <c r="CX9" s="0" t="s">
        <v>605</v>
      </c>
      <c r="CY9" s="0"/>
      <c r="CZ9" s="0"/>
      <c r="DA9" s="0"/>
      <c r="DB9" s="11" t="n">
        <v>44316</v>
      </c>
      <c r="DC9" s="6" t="n">
        <v>11701.61</v>
      </c>
      <c r="DD9" s="0" t="s">
        <v>601</v>
      </c>
    </row>
    <row collapsed="false" customFormat="false" customHeight="false" hidden="false" ht="12.1" outlineLevel="0" r="10">
      <c r="A10" s="0"/>
      <c r="B10" s="0"/>
      <c r="C10" s="0"/>
      <c r="D10" s="11" t="n">
        <v>43514</v>
      </c>
      <c r="E10" s="6" t="n">
        <v>-15166.82</v>
      </c>
      <c r="F10" s="0" t="s">
        <v>605</v>
      </c>
      <c r="G10" s="0"/>
      <c r="H10" s="0"/>
      <c r="I10" s="0"/>
      <c r="J10" s="0"/>
      <c r="K10" s="0"/>
      <c r="L10" s="0"/>
      <c r="M10" s="0"/>
      <c r="N10" s="10" t="s">
        <f>=XIRR(N2:N9,M2:M9)</f>
      </c>
      <c r="O10" s="0"/>
      <c r="P10" s="0"/>
      <c r="Q10" s="0"/>
      <c r="R10" s="0"/>
      <c r="S10" s="11" t="n">
        <v>43677</v>
      </c>
      <c r="T10" s="6" t="n">
        <v>-41704.715382</v>
      </c>
      <c r="U10" s="0" t="s">
        <v>605</v>
      </c>
      <c r="V10" s="11" t="n">
        <v>43642</v>
      </c>
      <c r="W10" s="6" t="n">
        <v>-17979.710353</v>
      </c>
      <c r="X10" s="0" t="s">
        <v>605</v>
      </c>
      <c r="Y10" s="11" t="n">
        <v>43966</v>
      </c>
      <c r="Z10" s="6" t="n">
        <v>-29195.02</v>
      </c>
      <c r="AA10" s="0" t="s">
        <v>605</v>
      </c>
      <c r="AB10" s="11" t="n">
        <v>43964</v>
      </c>
      <c r="AC10" s="6" t="n">
        <v>2886.48</v>
      </c>
      <c r="AD10" s="0" t="s">
        <v>601</v>
      </c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8" t="s">
        <f>=-SUM(AO2:AO8)</f>
      </c>
      <c r="AP10" s="0" t="s">
        <v>607</v>
      </c>
      <c r="AQ10" s="0"/>
      <c r="AR10" s="0"/>
      <c r="AS10" s="0"/>
      <c r="AT10" s="0"/>
      <c r="AU10" s="0"/>
      <c r="AV10" s="0"/>
      <c r="AW10" s="0"/>
      <c r="AX10" s="0"/>
      <c r="AY10" s="0"/>
      <c r="AZ10" s="11" t="n">
        <v>44344</v>
      </c>
      <c r="BA10" s="6" t="n">
        <v>-2054.99</v>
      </c>
      <c r="BB10" s="0" t="s">
        <v>605</v>
      </c>
      <c r="BC10" s="11" t="n">
        <v>43838</v>
      </c>
      <c r="BD10" s="6" t="n">
        <v>4211.93</v>
      </c>
      <c r="BE10" s="0" t="s">
        <v>601</v>
      </c>
      <c r="BF10" s="0"/>
      <c r="BG10" s="0"/>
      <c r="BH10" s="0"/>
      <c r="BI10" s="11" t="n">
        <v>43980</v>
      </c>
      <c r="BJ10" s="6" t="n">
        <v>-6.1</v>
      </c>
      <c r="BK10" s="0" t="s">
        <v>193</v>
      </c>
      <c r="BL10" s="0"/>
      <c r="BM10" s="0"/>
      <c r="BN10" s="0"/>
      <c r="BO10" s="11" t="n">
        <v>43973</v>
      </c>
      <c r="BP10" s="6" t="n">
        <v>-4443.71</v>
      </c>
      <c r="BQ10" s="0" t="s">
        <v>605</v>
      </c>
      <c r="BR10" s="11" t="n">
        <v>44494</v>
      </c>
      <c r="BS10" s="6" t="n">
        <v>-67670.662008</v>
      </c>
      <c r="BT10" s="0" t="s">
        <v>605</v>
      </c>
      <c r="BU10" s="11" t="n">
        <v>44246</v>
      </c>
      <c r="BV10" s="6" t="n">
        <v>-45157.89</v>
      </c>
      <c r="BW10" s="0" t="s">
        <v>605</v>
      </c>
      <c r="BX10" s="11" t="n">
        <v>44127</v>
      </c>
      <c r="BY10" s="6" t="n">
        <v>-1978.39</v>
      </c>
      <c r="BZ10" s="0" t="s">
        <v>605</v>
      </c>
      <c r="CA10" s="0"/>
      <c r="CB10" s="0"/>
      <c r="CC10" s="0"/>
      <c r="CD10" s="11" t="n">
        <v>44244</v>
      </c>
      <c r="CE10" s="6" t="n">
        <v>-8880.76</v>
      </c>
      <c r="CF10" s="0" t="s">
        <v>605</v>
      </c>
      <c r="CG10" s="11" t="n">
        <v>44245</v>
      </c>
      <c r="CH10" s="6" t="n">
        <v>70983.06</v>
      </c>
      <c r="CI10" s="0" t="s">
        <v>601</v>
      </c>
      <c r="CJ10" s="11" t="n">
        <v>44494</v>
      </c>
      <c r="CK10" s="6" t="n">
        <v>-27492.446531</v>
      </c>
      <c r="CL10" s="0" t="s">
        <v>605</v>
      </c>
      <c r="CM10" s="0"/>
      <c r="CN10" s="0"/>
      <c r="CO10" s="0"/>
      <c r="CP10" s="0"/>
      <c r="CQ10" s="0"/>
      <c r="CR10" s="0"/>
      <c r="CS10" s="0"/>
      <c r="CT10" s="0"/>
      <c r="CU10" s="0"/>
      <c r="CV10" s="11" t="n">
        <v>44291</v>
      </c>
      <c r="CW10" s="6" t="n">
        <v>-5937.48</v>
      </c>
      <c r="CX10" s="0" t="s">
        <v>605</v>
      </c>
      <c r="CY10" s="0"/>
      <c r="CZ10" s="0"/>
      <c r="DA10" s="0"/>
      <c r="DB10" s="11" t="n">
        <v>44316</v>
      </c>
      <c r="DC10" s="6" t="n">
        <v>4253.81</v>
      </c>
      <c r="DD10" s="0" t="s">
        <v>601</v>
      </c>
    </row>
    <row collapsed="false" customFormat="false" customHeight="false" hidden="false" ht="12.1" outlineLevel="0" r="11">
      <c r="A11" s="0"/>
      <c r="B11" s="0"/>
      <c r="C11" s="0"/>
      <c r="D11" s="11" t="n">
        <v>43514</v>
      </c>
      <c r="E11" s="6" t="n">
        <v>-21668.88</v>
      </c>
      <c r="F11" s="0" t="s">
        <v>605</v>
      </c>
      <c r="G11" s="0"/>
      <c r="H11" s="0"/>
      <c r="I11" s="0"/>
      <c r="J11" s="0"/>
      <c r="K11" s="0"/>
      <c r="L11" s="0"/>
      <c r="M11" s="0"/>
      <c r="N11" s="8" t="s">
        <f>=-SUM(N2:N9)</f>
      </c>
      <c r="O11" s="0" t="s">
        <v>607</v>
      </c>
      <c r="P11" s="0"/>
      <c r="Q11" s="0"/>
      <c r="R11" s="0"/>
      <c r="S11" s="0"/>
      <c r="T11" s="10" t="s">
        <f>=XIRR(T2:T10,S2:S10)</f>
      </c>
      <c r="U11" s="0"/>
      <c r="V11" s="0"/>
      <c r="W11" s="10" t="s">
        <f>=XIRR(W2:W10,V2:V10)</f>
      </c>
      <c r="X11" s="0"/>
      <c r="Y11" s="11" t="n">
        <v>44018</v>
      </c>
      <c r="Z11" s="6" t="n">
        <v>-7503.8</v>
      </c>
      <c r="AA11" s="0" t="s">
        <v>201</v>
      </c>
      <c r="AB11" s="11" t="n">
        <v>43964</v>
      </c>
      <c r="AC11" s="6" t="n">
        <v>1154.2</v>
      </c>
      <c r="AD11" s="0" t="s">
        <v>601</v>
      </c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11" t="n">
        <v>44344</v>
      </c>
      <c r="BA11" s="6" t="n">
        <v>-7192.48</v>
      </c>
      <c r="BB11" s="0" t="s">
        <v>605</v>
      </c>
      <c r="BC11" s="11" t="n">
        <v>43860</v>
      </c>
      <c r="BD11" s="6" t="n">
        <v>-2714.34</v>
      </c>
      <c r="BE11" s="0" t="s">
        <v>171</v>
      </c>
      <c r="BF11" s="0"/>
      <c r="BG11" s="0"/>
      <c r="BH11" s="0"/>
      <c r="BI11" s="11" t="n">
        <v>44032</v>
      </c>
      <c r="BJ11" s="6" t="n">
        <v>-4963.319019</v>
      </c>
      <c r="BK11" s="0" t="s">
        <v>605</v>
      </c>
      <c r="BL11" s="0"/>
      <c r="BM11" s="0"/>
      <c r="BN11" s="0"/>
      <c r="BO11" s="11" t="n">
        <v>43973</v>
      </c>
      <c r="BP11" s="6" t="n">
        <v>-2221.86</v>
      </c>
      <c r="BQ11" s="0" t="s">
        <v>605</v>
      </c>
      <c r="BR11" s="0"/>
      <c r="BS11" s="10" t="s">
        <f>=XIRR(BS2:BS10,BR2:BR10)</f>
      </c>
      <c r="BT11" s="0"/>
      <c r="BU11" s="0"/>
      <c r="BV11" s="10" t="s">
        <f>=XIRR(BV2:BV10,BU2:BU10)</f>
      </c>
      <c r="BW11" s="0"/>
      <c r="BX11" s="11" t="n">
        <v>44127</v>
      </c>
      <c r="BY11" s="6" t="n">
        <v>-5671.37</v>
      </c>
      <c r="BZ11" s="0" t="s">
        <v>605</v>
      </c>
      <c r="CA11" s="0"/>
      <c r="CB11" s="0"/>
      <c r="CC11" s="0"/>
      <c r="CD11" s="11" t="n">
        <v>44244</v>
      </c>
      <c r="CE11" s="6" t="n">
        <v>-19537.67</v>
      </c>
      <c r="CF11" s="0" t="s">
        <v>605</v>
      </c>
      <c r="CG11" s="11" t="n">
        <v>44246</v>
      </c>
      <c r="CH11" s="6" t="n">
        <v>-48650.88</v>
      </c>
      <c r="CI11" s="0" t="s">
        <v>605</v>
      </c>
      <c r="CJ11" s="11" t="n">
        <v>44494</v>
      </c>
      <c r="CK11" s="6" t="n">
        <v>-13747.2862</v>
      </c>
      <c r="CL11" s="0" t="s">
        <v>605</v>
      </c>
      <c r="CM11" s="0"/>
      <c r="CN11" s="0"/>
      <c r="CO11" s="0"/>
      <c r="CP11" s="0"/>
      <c r="CQ11" s="0"/>
      <c r="CR11" s="0"/>
      <c r="CS11" s="0"/>
      <c r="CT11" s="0"/>
      <c r="CU11" s="0"/>
      <c r="CV11" s="11" t="n">
        <v>44291</v>
      </c>
      <c r="CW11" s="6" t="n">
        <v>-2968.73</v>
      </c>
      <c r="CX11" s="0" t="s">
        <v>605</v>
      </c>
      <c r="CY11" s="0"/>
      <c r="CZ11" s="0"/>
      <c r="DA11" s="0"/>
      <c r="DB11" s="11" t="n">
        <v>44316</v>
      </c>
      <c r="DC11" s="6" t="n">
        <v>1063.44</v>
      </c>
      <c r="DD11" s="0" t="s">
        <v>601</v>
      </c>
    </row>
    <row collapsed="false" customFormat="false" customHeight="false" hidden="false" ht="12.1" outlineLevel="0" r="12">
      <c r="A12" s="0"/>
      <c r="B12" s="0"/>
      <c r="C12" s="0"/>
      <c r="D12" s="11" t="n">
        <v>43755</v>
      </c>
      <c r="E12" s="6" t="n">
        <v>50543.91</v>
      </c>
      <c r="F12" s="0" t="s">
        <v>601</v>
      </c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8" t="s">
        <f>=-SUM(T2:T10)</f>
      </c>
      <c r="U12" s="0" t="s">
        <v>607</v>
      </c>
      <c r="V12" s="0"/>
      <c r="W12" s="8" t="s">
        <f>=-SUM(W2:W10)</f>
      </c>
      <c r="X12" s="0" t="s">
        <v>607</v>
      </c>
      <c r="Y12" s="11" t="n">
        <v>44015</v>
      </c>
      <c r="Z12" s="6" t="n">
        <v>8305.26</v>
      </c>
      <c r="AA12" s="0" t="s">
        <v>601</v>
      </c>
      <c r="AB12" s="11" t="n">
        <v>43964</v>
      </c>
      <c r="AC12" s="6" t="n">
        <v>1154.2</v>
      </c>
      <c r="AD12" s="0" t="s">
        <v>601</v>
      </c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11" t="n">
        <v>44344</v>
      </c>
      <c r="BA12" s="6" t="n">
        <v>-29797.45</v>
      </c>
      <c r="BB12" s="0" t="s">
        <v>605</v>
      </c>
      <c r="BC12" s="11" t="n">
        <v>43951</v>
      </c>
      <c r="BD12" s="6" t="n">
        <v>-2714.34</v>
      </c>
      <c r="BE12" s="0" t="s">
        <v>171</v>
      </c>
      <c r="BF12" s="0"/>
      <c r="BG12" s="0"/>
      <c r="BH12" s="0"/>
      <c r="BI12" s="11" t="n">
        <v>44032</v>
      </c>
      <c r="BJ12" s="6" t="n">
        <v>-8275.066921</v>
      </c>
      <c r="BK12" s="0" t="s">
        <v>605</v>
      </c>
      <c r="BL12" s="0"/>
      <c r="BM12" s="0"/>
      <c r="BN12" s="0"/>
      <c r="BO12" s="11" t="n">
        <v>43973</v>
      </c>
      <c r="BP12" s="6" t="n">
        <v>-33312.89</v>
      </c>
      <c r="BQ12" s="0" t="s">
        <v>605</v>
      </c>
      <c r="BR12" s="0"/>
      <c r="BS12" s="8" t="s">
        <f>=-SUM(BS2:BS10)</f>
      </c>
      <c r="BT12" s="0" t="s">
        <v>607</v>
      </c>
      <c r="BU12" s="0"/>
      <c r="BV12" s="8" t="s">
        <f>=-SUM(BV2:BV10)</f>
      </c>
      <c r="BW12" s="0" t="s">
        <v>607</v>
      </c>
      <c r="BX12" s="0"/>
      <c r="BY12" s="10" t="s">
        <f>=XIRR(BY2:BY11,BX2:BX11)</f>
      </c>
      <c r="BZ12" s="0"/>
      <c r="CA12" s="0"/>
      <c r="CB12" s="0"/>
      <c r="CC12" s="0"/>
      <c r="CD12" s="11" t="n">
        <v>44244</v>
      </c>
      <c r="CE12" s="6" t="n">
        <v>-1776.15</v>
      </c>
      <c r="CF12" s="0" t="s">
        <v>605</v>
      </c>
      <c r="CG12" s="11" t="n">
        <v>44257</v>
      </c>
      <c r="CH12" s="6" t="n">
        <v>-5073.03</v>
      </c>
      <c r="CI12" s="0" t="s">
        <v>605</v>
      </c>
      <c r="CJ12" s="0"/>
      <c r="CK12" s="10" t="s">
        <f>=XIRR(CK2:CK11,CJ2:CJ11)</f>
      </c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11" t="n">
        <v>44291</v>
      </c>
      <c r="CW12" s="6" t="n">
        <v>-2968.73</v>
      </c>
      <c r="CX12" s="0" t="s">
        <v>605</v>
      </c>
      <c r="CY12" s="0"/>
      <c r="CZ12" s="0"/>
      <c r="DA12" s="0"/>
      <c r="DB12" s="11" t="n">
        <v>44343</v>
      </c>
      <c r="DC12" s="6" t="n">
        <v>-9575.01</v>
      </c>
      <c r="DD12" s="0" t="s">
        <v>605</v>
      </c>
    </row>
    <row collapsed="false" customFormat="false" customHeight="false" hidden="false" ht="12.1" outlineLevel="0" r="13">
      <c r="A13" s="0"/>
      <c r="B13" s="0"/>
      <c r="C13" s="0"/>
      <c r="D13" s="11" t="n">
        <v>43787</v>
      </c>
      <c r="E13" s="6" t="n">
        <v>-65485.25</v>
      </c>
      <c r="F13" s="0" t="s">
        <v>605</v>
      </c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11" t="n">
        <v>44015</v>
      </c>
      <c r="Z13" s="6" t="n">
        <v>5534.84</v>
      </c>
      <c r="AA13" s="0" t="s">
        <v>601</v>
      </c>
      <c r="AB13" s="11" t="n">
        <v>43964</v>
      </c>
      <c r="AC13" s="6" t="n">
        <v>1154.2</v>
      </c>
      <c r="AD13" s="0" t="s">
        <v>601</v>
      </c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11" t="n">
        <v>44358</v>
      </c>
      <c r="BA13" s="6" t="n">
        <v>-949</v>
      </c>
      <c r="BB13" s="0" t="s">
        <v>306</v>
      </c>
      <c r="BC13" s="11" t="n">
        <v>44042</v>
      </c>
      <c r="BD13" s="6" t="n">
        <v>-2711.34</v>
      </c>
      <c r="BE13" s="0" t="s">
        <v>208</v>
      </c>
      <c r="BF13" s="0"/>
      <c r="BG13" s="0"/>
      <c r="BH13" s="0"/>
      <c r="BI13" s="11" t="n">
        <v>44032</v>
      </c>
      <c r="BJ13" s="6" t="n">
        <v>-11600.440464</v>
      </c>
      <c r="BK13" s="0" t="s">
        <v>605</v>
      </c>
      <c r="BL13" s="0"/>
      <c r="BM13" s="0"/>
      <c r="BN13" s="0"/>
      <c r="BO13" s="11" t="n">
        <v>43973</v>
      </c>
      <c r="BP13" s="6" t="n">
        <v>-26650.33</v>
      </c>
      <c r="BQ13" s="0" t="s">
        <v>605</v>
      </c>
      <c r="BR13" s="0"/>
      <c r="BS13" s="0"/>
      <c r="BT13" s="0"/>
      <c r="BU13" s="0"/>
      <c r="BV13" s="0"/>
      <c r="BW13" s="0"/>
      <c r="BX13" s="0"/>
      <c r="BY13" s="8" t="s">
        <f>=-SUM(BY2:BY11)</f>
      </c>
      <c r="BZ13" s="0" t="s">
        <v>607</v>
      </c>
      <c r="CA13" s="0"/>
      <c r="CB13" s="0"/>
      <c r="CC13" s="0"/>
      <c r="CD13" s="11" t="n">
        <v>44244</v>
      </c>
      <c r="CE13" s="6" t="n">
        <v>-25754.19</v>
      </c>
      <c r="CF13" s="0" t="s">
        <v>605</v>
      </c>
      <c r="CG13" s="11" t="n">
        <v>44257</v>
      </c>
      <c r="CH13" s="6" t="n">
        <v>-45657.3</v>
      </c>
      <c r="CI13" s="0" t="s">
        <v>605</v>
      </c>
      <c r="CJ13" s="0"/>
      <c r="CK13" s="8" t="s">
        <f>=-SUM(CK2:CK11)</f>
      </c>
      <c r="CL13" s="0" t="s">
        <v>607</v>
      </c>
      <c r="CM13" s="0"/>
      <c r="CN13" s="0"/>
      <c r="CO13" s="0"/>
      <c r="CP13" s="0"/>
      <c r="CQ13" s="0"/>
      <c r="CR13" s="0"/>
      <c r="CS13" s="0"/>
      <c r="CT13" s="0"/>
      <c r="CU13" s="0"/>
      <c r="CV13" s="11" t="n">
        <v>44292</v>
      </c>
      <c r="CW13" s="6" t="n">
        <v>-984.64</v>
      </c>
      <c r="CX13" s="0" t="s">
        <v>605</v>
      </c>
      <c r="CY13" s="0"/>
      <c r="CZ13" s="0"/>
      <c r="DA13" s="0"/>
      <c r="DB13" s="11" t="n">
        <v>44343</v>
      </c>
      <c r="DC13" s="6" t="n">
        <v>-11702.57</v>
      </c>
      <c r="DD13" s="0" t="s">
        <v>605</v>
      </c>
    </row>
    <row collapsed="false" customFormat="false" customHeight="false" hidden="false" ht="12.1" outlineLevel="0" r="14">
      <c r="A14" s="0"/>
      <c r="B14" s="0"/>
      <c r="C14" s="0"/>
      <c r="D14" s="0"/>
      <c r="E14" s="10" t="s">
        <f>=XIRR(E2:E13,D2:D13)</f>
      </c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11" t="n">
        <v>44020</v>
      </c>
      <c r="Z14" s="6" t="n">
        <v>40490.76</v>
      </c>
      <c r="AA14" s="0" t="s">
        <v>601</v>
      </c>
      <c r="AB14" s="11" t="n">
        <v>43964</v>
      </c>
      <c r="AC14" s="6" t="n">
        <v>577.09</v>
      </c>
      <c r="AD14" s="0" t="s">
        <v>601</v>
      </c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11" t="n">
        <v>44357</v>
      </c>
      <c r="BA14" s="6" t="n">
        <v>-15000</v>
      </c>
      <c r="BB14" s="0" t="s">
        <v>305</v>
      </c>
      <c r="BC14" s="11" t="n">
        <v>44133</v>
      </c>
      <c r="BD14" s="6" t="n">
        <v>-2684.34</v>
      </c>
      <c r="BE14" s="0" t="s">
        <v>236</v>
      </c>
      <c r="BF14" s="0"/>
      <c r="BG14" s="0"/>
      <c r="BH14" s="0"/>
      <c r="BI14" s="11" t="n">
        <v>44064</v>
      </c>
      <c r="BJ14" s="6" t="n">
        <v>-7</v>
      </c>
      <c r="BK14" s="0" t="s">
        <v>213</v>
      </c>
      <c r="BL14" s="0"/>
      <c r="BM14" s="0"/>
      <c r="BN14" s="0"/>
      <c r="BO14" s="0"/>
      <c r="BP14" s="10" t="s">
        <f>=XIRR(BP2:BP13,BO2:BO13)</f>
      </c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11" t="n">
        <v>44244</v>
      </c>
      <c r="CE14" s="6" t="n">
        <v>-8880.76</v>
      </c>
      <c r="CF14" s="0" t="s">
        <v>605</v>
      </c>
      <c r="CG14" s="11" t="n">
        <v>44272</v>
      </c>
      <c r="CH14" s="6" t="n">
        <v>-11171.58</v>
      </c>
      <c r="CI14" s="0" t="s">
        <v>605</v>
      </c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11" t="n">
        <v>44292</v>
      </c>
      <c r="CW14" s="6" t="n">
        <v>-62032.44</v>
      </c>
      <c r="CX14" s="0" t="s">
        <v>605</v>
      </c>
      <c r="CY14" s="0"/>
      <c r="CZ14" s="0"/>
      <c r="DA14" s="0"/>
      <c r="DB14" s="11" t="n">
        <v>44343</v>
      </c>
      <c r="DC14" s="6" t="n">
        <v>-6379.8</v>
      </c>
      <c r="DD14" s="0" t="s">
        <v>605</v>
      </c>
    </row>
    <row collapsed="false" customFormat="false" customHeight="false" hidden="false" ht="12.1" outlineLevel="0" r="15">
      <c r="A15" s="0"/>
      <c r="B15" s="0"/>
      <c r="C15" s="0"/>
      <c r="D15" s="0"/>
      <c r="E15" s="8" t="s">
        <f>=-SUM(E2:E13)</f>
      </c>
      <c r="F15" s="0" t="s">
        <v>607</v>
      </c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11" t="n">
        <v>44151</v>
      </c>
      <c r="Z15" s="6" t="n">
        <v>-1255.25</v>
      </c>
      <c r="AA15" s="0" t="s">
        <v>605</v>
      </c>
      <c r="AB15" s="11" t="n">
        <v>43964</v>
      </c>
      <c r="AC15" s="6" t="n">
        <v>1154.2</v>
      </c>
      <c r="AD15" s="0" t="s">
        <v>601</v>
      </c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11" t="n">
        <v>44358</v>
      </c>
      <c r="BA15" s="6" t="n">
        <v>15597</v>
      </c>
      <c r="BB15" s="0" t="s">
        <v>601</v>
      </c>
      <c r="BC15" s="11" t="n">
        <v>44224</v>
      </c>
      <c r="BD15" s="6" t="n">
        <v>-2361.34</v>
      </c>
      <c r="BE15" s="0" t="s">
        <v>266</v>
      </c>
      <c r="BF15" s="0"/>
      <c r="BG15" s="0"/>
      <c r="BH15" s="0"/>
      <c r="BI15" s="11" t="n">
        <v>44144</v>
      </c>
      <c r="BJ15" s="6" t="n">
        <v>-2210.65</v>
      </c>
      <c r="BK15" s="0" t="s">
        <v>605</v>
      </c>
      <c r="BL15" s="0"/>
      <c r="BM15" s="0"/>
      <c r="BN15" s="0"/>
      <c r="BO15" s="0"/>
      <c r="BP15" s="8" t="s">
        <f>=-SUM(BP2:BP13)</f>
      </c>
      <c r="BQ15" s="0" t="s">
        <v>607</v>
      </c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11" t="n">
        <v>44244</v>
      </c>
      <c r="CE15" s="6" t="n">
        <v>-1776.15</v>
      </c>
      <c r="CF15" s="0" t="s">
        <v>605</v>
      </c>
      <c r="CG15" s="11" t="n">
        <v>44272</v>
      </c>
      <c r="CH15" s="6" t="n">
        <v>-9140.38</v>
      </c>
      <c r="CI15" s="0" t="s">
        <v>605</v>
      </c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11" t="n">
        <v>44301</v>
      </c>
      <c r="CW15" s="6" t="n">
        <v>-2943.11</v>
      </c>
      <c r="CX15" s="0" t="s">
        <v>605</v>
      </c>
      <c r="CY15" s="0"/>
      <c r="CZ15" s="0"/>
      <c r="DA15" s="0"/>
      <c r="DB15" s="11" t="n">
        <v>44343</v>
      </c>
      <c r="DC15" s="6" t="n">
        <v>-1063.31</v>
      </c>
      <c r="DD15" s="0" t="s">
        <v>605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11" t="n">
        <v>44151</v>
      </c>
      <c r="Z16" s="6" t="n">
        <v>-43933.62</v>
      </c>
      <c r="AA16" s="0" t="s">
        <v>605</v>
      </c>
      <c r="AB16" s="11" t="n">
        <v>43964</v>
      </c>
      <c r="AC16" s="6" t="n">
        <v>1154.2</v>
      </c>
      <c r="AD16" s="0" t="s">
        <v>601</v>
      </c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11" t="n">
        <v>44358</v>
      </c>
      <c r="BA16" s="6" t="n">
        <v>-15000</v>
      </c>
      <c r="BB16" s="0" t="s">
        <v>605</v>
      </c>
      <c r="BC16" s="11" t="n">
        <v>44315</v>
      </c>
      <c r="BD16" s="6" t="n">
        <v>-2361.34</v>
      </c>
      <c r="BE16" s="0" t="s">
        <v>266</v>
      </c>
      <c r="BF16" s="0"/>
      <c r="BG16" s="0"/>
      <c r="BH16" s="0"/>
      <c r="BI16" s="11" t="n">
        <v>44144</v>
      </c>
      <c r="BJ16" s="6" t="n">
        <v>-4420.528125</v>
      </c>
      <c r="BK16" s="0" t="s">
        <v>605</v>
      </c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11" t="n">
        <v>44244</v>
      </c>
      <c r="CE16" s="6" t="n">
        <v>-4440.37</v>
      </c>
      <c r="CF16" s="0" t="s">
        <v>605</v>
      </c>
      <c r="CG16" s="11" t="n">
        <v>44334</v>
      </c>
      <c r="CH16" s="6" t="n">
        <v>-3436.1</v>
      </c>
      <c r="CI16" s="0" t="s">
        <v>295</v>
      </c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11" t="n">
        <v>44301</v>
      </c>
      <c r="CW16" s="6" t="n">
        <v>-9810.35</v>
      </c>
      <c r="CX16" s="0" t="s">
        <v>605</v>
      </c>
      <c r="CY16" s="0"/>
      <c r="CZ16" s="0"/>
      <c r="DA16" s="0"/>
      <c r="DB16" s="11" t="n">
        <v>44343</v>
      </c>
      <c r="DC16" s="6" t="n">
        <v>-21277.59</v>
      </c>
      <c r="DD16" s="0" t="s">
        <v>605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11" t="n">
        <v>44151</v>
      </c>
      <c r="Z17" s="6" t="n">
        <v>-5018.99</v>
      </c>
      <c r="AA17" s="0" t="s">
        <v>605</v>
      </c>
      <c r="AB17" s="11" t="n">
        <v>43964</v>
      </c>
      <c r="AC17" s="6" t="n">
        <v>577.09</v>
      </c>
      <c r="AD17" s="0" t="s">
        <v>601</v>
      </c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11" t="n">
        <v>44371</v>
      </c>
      <c r="BA17" s="6" t="n">
        <v>-3551.36</v>
      </c>
      <c r="BB17" s="0" t="s">
        <v>605</v>
      </c>
      <c r="BC17" s="11" t="n">
        <v>44314</v>
      </c>
      <c r="BD17" s="6" t="n">
        <v>-114000</v>
      </c>
      <c r="BE17" s="0" t="s">
        <v>287</v>
      </c>
      <c r="BF17" s="0"/>
      <c r="BG17" s="0"/>
      <c r="BH17" s="0"/>
      <c r="BI17" s="11" t="n">
        <v>44144</v>
      </c>
      <c r="BJ17" s="6" t="n">
        <v>-4420.528125</v>
      </c>
      <c r="BK17" s="0" t="s">
        <v>605</v>
      </c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10" t="s">
        <f>=XIRR(CE2:CE16,CD2:CD16)</f>
      </c>
      <c r="CF17" s="0"/>
      <c r="CG17" s="11" t="n">
        <v>44344</v>
      </c>
      <c r="CH17" s="6" t="n">
        <v>-2012.36</v>
      </c>
      <c r="CI17" s="0" t="s">
        <v>605</v>
      </c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11" t="n">
        <v>44301</v>
      </c>
      <c r="CW17" s="6" t="n">
        <v>-5886.2</v>
      </c>
      <c r="CX17" s="0" t="s">
        <v>605</v>
      </c>
      <c r="CY17" s="0"/>
      <c r="CZ17" s="0"/>
      <c r="DA17" s="0"/>
      <c r="DB17" s="11" t="n">
        <v>44344</v>
      </c>
      <c r="DC17" s="6" t="n">
        <v>-21277.6</v>
      </c>
      <c r="DD17" s="0" t="s">
        <v>605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11" t="n">
        <v>44180</v>
      </c>
      <c r="Z18" s="6" t="n">
        <v>-1214.42</v>
      </c>
      <c r="AA18" s="0" t="s">
        <v>605</v>
      </c>
      <c r="AB18" s="11" t="n">
        <v>43964</v>
      </c>
      <c r="AC18" s="6" t="n">
        <v>1154.6</v>
      </c>
      <c r="AD18" s="0" t="s">
        <v>601</v>
      </c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11" t="n">
        <v>44371</v>
      </c>
      <c r="BA18" s="6" t="n">
        <v>-3551.36</v>
      </c>
      <c r="BB18" s="0" t="s">
        <v>605</v>
      </c>
      <c r="BC18" s="0"/>
      <c r="BD18" s="10" t="s">
        <f>=XIRR(BD2:BD17,BC2:BC17)</f>
      </c>
      <c r="BE18" s="0"/>
      <c r="BF18" s="0"/>
      <c r="BG18" s="0"/>
      <c r="BH18" s="0"/>
      <c r="BI18" s="11" t="n">
        <v>44162</v>
      </c>
      <c r="BJ18" s="6" t="n">
        <v>-8.25</v>
      </c>
      <c r="BK18" s="0" t="s">
        <v>245</v>
      </c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8" t="s">
        <f>=-SUM(CE2:CE16)</f>
      </c>
      <c r="CF18" s="0" t="s">
        <v>607</v>
      </c>
      <c r="CG18" s="11" t="n">
        <v>44344</v>
      </c>
      <c r="CH18" s="6" t="n">
        <v>-1006.18</v>
      </c>
      <c r="CI18" s="0" t="s">
        <v>605</v>
      </c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11" t="n">
        <v>44301</v>
      </c>
      <c r="CW18" s="6" t="n">
        <v>-5886.2</v>
      </c>
      <c r="CX18" s="0" t="s">
        <v>605</v>
      </c>
      <c r="CY18" s="0"/>
      <c r="CZ18" s="0"/>
      <c r="DA18" s="0"/>
      <c r="DB18" s="11" t="n">
        <v>44344</v>
      </c>
      <c r="DC18" s="6" t="n">
        <v>-3193.83</v>
      </c>
      <c r="DD18" s="0" t="s">
        <v>605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11" t="n">
        <v>44180</v>
      </c>
      <c r="Z19" s="6" t="n">
        <v>-42487.2</v>
      </c>
      <c r="AA19" s="0" t="s">
        <v>605</v>
      </c>
      <c r="AB19" s="11" t="n">
        <v>43964</v>
      </c>
      <c r="AC19" s="6" t="n">
        <v>577.09</v>
      </c>
      <c r="AD19" s="0" t="s">
        <v>601</v>
      </c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11" t="n">
        <v>44371</v>
      </c>
      <c r="BA19" s="6" t="n">
        <v>-710.27</v>
      </c>
      <c r="BB19" s="0" t="s">
        <v>605</v>
      </c>
      <c r="BC19" s="0"/>
      <c r="BD19" s="8" t="s">
        <f>=-SUM(BD2:BD17)</f>
      </c>
      <c r="BE19" s="0" t="s">
        <v>607</v>
      </c>
      <c r="BF19" s="0"/>
      <c r="BG19" s="0"/>
      <c r="BH19" s="0"/>
      <c r="BI19" s="11" t="n">
        <v>44204</v>
      </c>
      <c r="BJ19" s="6" t="n">
        <v>-5573.182808</v>
      </c>
      <c r="BK19" s="0" t="s">
        <v>605</v>
      </c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11" t="n">
        <v>44344</v>
      </c>
      <c r="CH19" s="6" t="n">
        <v>-11068.01</v>
      </c>
      <c r="CI19" s="0" t="s">
        <v>605</v>
      </c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11" t="n">
        <v>44301</v>
      </c>
      <c r="CW19" s="6" t="n">
        <v>-22563.81</v>
      </c>
      <c r="CX19" s="0" t="s">
        <v>605</v>
      </c>
      <c r="CY19" s="0"/>
      <c r="CZ19" s="0"/>
      <c r="DA19" s="0"/>
      <c r="DB19" s="11" t="n">
        <v>44344</v>
      </c>
      <c r="DC19" s="6" t="n">
        <v>-10643.1</v>
      </c>
      <c r="DD19" s="0" t="s">
        <v>605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11" t="n">
        <v>44180</v>
      </c>
      <c r="Z20" s="6" t="n">
        <v>-29134.07</v>
      </c>
      <c r="AA20" s="0" t="s">
        <v>605</v>
      </c>
      <c r="AB20" s="11" t="n">
        <v>43964</v>
      </c>
      <c r="AC20" s="6" t="n">
        <v>577.09</v>
      </c>
      <c r="AD20" s="0" t="s">
        <v>601</v>
      </c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11" t="n">
        <v>44371</v>
      </c>
      <c r="BA20" s="6" t="n">
        <v>-3551.36</v>
      </c>
      <c r="BB20" s="0" t="s">
        <v>605</v>
      </c>
      <c r="BC20" s="0"/>
      <c r="BD20" s="0"/>
      <c r="BE20" s="0"/>
      <c r="BF20" s="0"/>
      <c r="BG20" s="0"/>
      <c r="BH20" s="0"/>
      <c r="BI20" s="11" t="n">
        <v>44204</v>
      </c>
      <c r="BJ20" s="6" t="n">
        <v>-8359.774212</v>
      </c>
      <c r="BK20" s="0" t="s">
        <v>605</v>
      </c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11" t="n">
        <v>44344</v>
      </c>
      <c r="CH20" s="6" t="n">
        <v>-1006.18</v>
      </c>
      <c r="CI20" s="0" t="s">
        <v>605</v>
      </c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10" t="s">
        <f>=XIRR(CW2:CW19,CV2:CV19)</f>
      </c>
      <c r="CX20" s="0"/>
      <c r="CY20" s="0"/>
      <c r="CZ20" s="0"/>
      <c r="DA20" s="0"/>
      <c r="DB20" s="11" t="n">
        <v>44344</v>
      </c>
      <c r="DC20" s="6" t="n">
        <v>-7447.3</v>
      </c>
      <c r="DD20" s="0" t="s">
        <v>605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11" t="n">
        <v>44180</v>
      </c>
      <c r="Z21" s="6" t="n">
        <v>-14573.03</v>
      </c>
      <c r="AA21" s="0" t="s">
        <v>605</v>
      </c>
      <c r="AB21" s="11" t="n">
        <v>44116</v>
      </c>
      <c r="AC21" s="6" t="n">
        <v>-2662</v>
      </c>
      <c r="AD21" s="0" t="s">
        <v>231</v>
      </c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11" t="n">
        <v>44371</v>
      </c>
      <c r="BA21" s="6" t="n">
        <v>-22728.7</v>
      </c>
      <c r="BB21" s="0" t="s">
        <v>605</v>
      </c>
      <c r="BC21" s="0"/>
      <c r="BD21" s="0"/>
      <c r="BE21" s="0"/>
      <c r="BF21" s="0"/>
      <c r="BG21" s="0"/>
      <c r="BH21" s="0"/>
      <c r="BI21" s="11" t="n">
        <v>44211</v>
      </c>
      <c r="BJ21" s="6" t="n">
        <v>-9930.741177</v>
      </c>
      <c r="BK21" s="0" t="s">
        <v>605</v>
      </c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11" t="n">
        <v>44344</v>
      </c>
      <c r="CH21" s="6" t="n">
        <v>-83513.15</v>
      </c>
      <c r="CI21" s="0" t="s">
        <v>605</v>
      </c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8" t="s">
        <f>=-SUM(CW2:CW19)</f>
      </c>
      <c r="CX21" s="0" t="s">
        <v>607</v>
      </c>
      <c r="CY21" s="0"/>
      <c r="CZ21" s="0"/>
      <c r="DA21" s="0"/>
      <c r="DB21" s="11" t="n">
        <v>44344</v>
      </c>
      <c r="DC21" s="6" t="n">
        <v>-1063.89</v>
      </c>
      <c r="DD21" s="0" t="s">
        <v>605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11" t="n">
        <v>44180</v>
      </c>
      <c r="Z22" s="6" t="n">
        <v>-9711.36</v>
      </c>
      <c r="AA22" s="0" t="s">
        <v>605</v>
      </c>
      <c r="AB22" s="11" t="n">
        <v>44125</v>
      </c>
      <c r="AC22" s="6" t="n">
        <v>-915.05</v>
      </c>
      <c r="AD22" s="0" t="s">
        <v>605</v>
      </c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11" t="n">
        <v>44371</v>
      </c>
      <c r="BA22" s="6" t="n">
        <v>-1420.55</v>
      </c>
      <c r="BB22" s="0" t="s">
        <v>605</v>
      </c>
      <c r="BC22" s="0"/>
      <c r="BD22" s="0"/>
      <c r="BE22" s="0"/>
      <c r="BF22" s="0"/>
      <c r="BG22" s="0"/>
      <c r="BH22" s="0"/>
      <c r="BI22" s="11" t="n">
        <v>44274</v>
      </c>
      <c r="BJ22" s="6" t="n">
        <v>-72390.542378</v>
      </c>
      <c r="BK22" s="0" t="s">
        <v>605</v>
      </c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11" t="n">
        <v>44432</v>
      </c>
      <c r="CH22" s="6" t="n">
        <v>-1869</v>
      </c>
      <c r="CI22" s="0" t="s">
        <v>334</v>
      </c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11" t="n">
        <v>44344</v>
      </c>
      <c r="DC22" s="6" t="n">
        <v>-1063.89</v>
      </c>
      <c r="DD22" s="0" t="s">
        <v>605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10" t="s">
        <f>=XIRR(Z2:Z22,Y2:Y22)</f>
      </c>
      <c r="AA23" s="0"/>
      <c r="AB23" s="11" t="n">
        <v>44125</v>
      </c>
      <c r="AC23" s="6" t="n">
        <v>-3661</v>
      </c>
      <c r="AD23" s="0" t="s">
        <v>605</v>
      </c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10" t="s">
        <f>=XIRR(BA2:BA22,AZ2:AZ22)</f>
      </c>
      <c r="BB23" s="0"/>
      <c r="BC23" s="0"/>
      <c r="BD23" s="0"/>
      <c r="BE23" s="0"/>
      <c r="BF23" s="0"/>
      <c r="BG23" s="0"/>
      <c r="BH23" s="0"/>
      <c r="BI23" s="11" t="n">
        <v>44281</v>
      </c>
      <c r="BJ23" s="6" t="n">
        <v>-3.8</v>
      </c>
      <c r="BK23" s="0" t="s">
        <v>282</v>
      </c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11" t="n">
        <v>44431</v>
      </c>
      <c r="CH23" s="6" t="n">
        <v>-100000</v>
      </c>
      <c r="CI23" s="0" t="s">
        <v>333</v>
      </c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11" t="n">
        <v>44344</v>
      </c>
      <c r="DC23" s="6" t="n">
        <v>-21286.39</v>
      </c>
      <c r="DD23" s="0" t="s">
        <v>605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8" t="s">
        <f>=-SUM(Z2:Z22)</f>
      </c>
      <c r="AA24" s="0" t="s">
        <v>607</v>
      </c>
      <c r="AB24" s="11" t="n">
        <v>44125</v>
      </c>
      <c r="AC24" s="6" t="n">
        <v>-16481.7</v>
      </c>
      <c r="AD24" s="0" t="s">
        <v>605</v>
      </c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8" t="s">
        <f>=-SUM(BA2:BA22)</f>
      </c>
      <c r="BB24" s="0" t="s">
        <v>607</v>
      </c>
      <c r="BC24" s="0"/>
      <c r="BD24" s="0"/>
      <c r="BE24" s="0"/>
      <c r="BF24" s="0"/>
      <c r="BG24" s="0"/>
      <c r="BH24" s="0"/>
      <c r="BI24" s="11" t="n">
        <v>44494</v>
      </c>
      <c r="BJ24" s="6" t="n">
        <v>-7665.174991</v>
      </c>
      <c r="BK24" s="0" t="s">
        <v>605</v>
      </c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10" t="s">
        <f>=XIRR(CH2:CH23,CG2:CG23)</f>
      </c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10" t="s">
        <f>=XIRR(DC2:DC23,DB2:DB23)</f>
      </c>
      <c r="DD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11" t="n">
        <v>44151</v>
      </c>
      <c r="AC25" s="6" t="n">
        <v>-4751.15</v>
      </c>
      <c r="AD25" s="0" t="s">
        <v>605</v>
      </c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11" t="n">
        <v>44494</v>
      </c>
      <c r="BJ25" s="6" t="n">
        <v>-15329.641359</v>
      </c>
      <c r="BK25" s="0" t="s">
        <v>605</v>
      </c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8" t="s">
        <f>=-SUM(CH2:CH23)</f>
      </c>
      <c r="CI25" s="0" t="s">
        <v>607</v>
      </c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8" t="s">
        <f>=-SUM(DC2:DC23)</f>
      </c>
      <c r="DD25" s="0" t="s">
        <v>607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11" t="n">
        <v>44151</v>
      </c>
      <c r="AC26" s="6" t="n">
        <v>-3800.92</v>
      </c>
      <c r="AD26" s="0" t="s">
        <v>605</v>
      </c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11" t="n">
        <v>44494</v>
      </c>
      <c r="BJ26" s="6" t="n">
        <v>-15333.893097</v>
      </c>
      <c r="BK26" s="0" t="s">
        <v>605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11" t="n">
        <v>44151</v>
      </c>
      <c r="AC27" s="6" t="n">
        <v>-2850.09</v>
      </c>
      <c r="AD27" s="0" t="s">
        <v>605</v>
      </c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11" t="n">
        <v>44496</v>
      </c>
      <c r="BJ27" s="6" t="n">
        <v>-35679.788274</v>
      </c>
      <c r="BK27" s="0" t="s">
        <v>605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11" t="n">
        <v>44151</v>
      </c>
      <c r="AC28" s="6" t="n">
        <v>-38951.21</v>
      </c>
      <c r="AD28" s="0" t="s">
        <v>605</v>
      </c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10" t="s">
        <f>=XIRR(BJ2:BJ27,BI2:BI27)</f>
      </c>
      <c r="BK28" s="0"/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11" t="n">
        <v>44151</v>
      </c>
      <c r="AC29" s="6" t="n">
        <v>-42769.32</v>
      </c>
      <c r="AD29" s="0" t="s">
        <v>605</v>
      </c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8" t="s">
        <f>=-SUM(BJ2:BJ27)</f>
      </c>
      <c r="BK29" s="0" t="s">
        <v>607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11" t="n">
        <v>44151</v>
      </c>
      <c r="AC30" s="6" t="n">
        <v>-950.23</v>
      </c>
      <c r="AD30" s="0" t="s">
        <v>605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11" t="n">
        <v>44151</v>
      </c>
      <c r="AC31" s="6" t="n">
        <v>-28494.89</v>
      </c>
      <c r="AD31" s="0" t="s">
        <v>605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11" t="n">
        <v>44151</v>
      </c>
      <c r="AC32" s="6" t="n">
        <v>-950.23</v>
      </c>
      <c r="AD32" s="0" t="s">
        <v>605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10" t="s">
        <f>=XIRR(AC2:AC32,AB2:AB32)</f>
      </c>
      <c r="AD33" s="0"/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8" t="s">
        <f>=-SUM(AC2:AC32)</f>
      </c>
      <c r="AD34" s="0" t="s">
        <v>607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P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645</v>
      </c>
      <c r="C1" s="0"/>
      <c r="D1" s="0"/>
      <c r="E1" s="3" t="s">
        <v>646</v>
      </c>
      <c r="F1" s="0"/>
      <c r="G1" s="0"/>
      <c r="H1" s="3" t="s">
        <v>647</v>
      </c>
      <c r="I1" s="0"/>
      <c r="J1" s="0"/>
      <c r="K1" s="3" t="s">
        <v>648</v>
      </c>
      <c r="L1" s="0"/>
      <c r="M1" s="0"/>
      <c r="N1" s="3" t="s">
        <v>649</v>
      </c>
      <c r="O1" s="0"/>
      <c r="P1" s="0"/>
      <c r="Q1" s="3" t="s">
        <v>650</v>
      </c>
      <c r="R1" s="0"/>
      <c r="S1" s="0"/>
      <c r="T1" s="3" t="s">
        <v>651</v>
      </c>
      <c r="U1" s="0"/>
      <c r="V1" s="0"/>
      <c r="W1" s="3" t="s">
        <v>652</v>
      </c>
      <c r="X1" s="0"/>
      <c r="Y1" s="0"/>
      <c r="Z1" s="3" t="s">
        <v>653</v>
      </c>
      <c r="AA1" s="0"/>
      <c r="AB1" s="0"/>
      <c r="AC1" s="3" t="s">
        <v>654</v>
      </c>
      <c r="AD1" s="0"/>
      <c r="AE1" s="0"/>
      <c r="AF1" s="3" t="s">
        <v>655</v>
      </c>
      <c r="AG1" s="0"/>
      <c r="AH1" s="0"/>
      <c r="AI1" s="3" t="s">
        <v>656</v>
      </c>
      <c r="AJ1" s="0"/>
      <c r="AK1" s="0"/>
      <c r="AL1" s="3" t="s">
        <v>657</v>
      </c>
      <c r="AM1" s="0"/>
      <c r="AN1" s="0"/>
      <c r="AO1" s="3" t="s">
        <v>658</v>
      </c>
      <c r="AP1" s="0"/>
      <c r="AQ1" s="0"/>
      <c r="AR1" s="3" t="s">
        <v>659</v>
      </c>
      <c r="AS1" s="0"/>
      <c r="AT1" s="0"/>
      <c r="AU1" s="3" t="s">
        <v>660</v>
      </c>
      <c r="AV1" s="0"/>
      <c r="AW1" s="0"/>
      <c r="AX1" s="3" t="s">
        <v>661</v>
      </c>
      <c r="AY1" s="0"/>
      <c r="AZ1" s="0"/>
      <c r="BA1" s="3" t="s">
        <v>662</v>
      </c>
      <c r="BB1" s="0"/>
      <c r="BC1" s="0"/>
      <c r="BD1" s="3" t="s">
        <v>663</v>
      </c>
      <c r="BE1" s="0"/>
      <c r="BF1" s="0"/>
      <c r="BG1" s="3" t="s">
        <v>664</v>
      </c>
      <c r="BH1" s="0"/>
      <c r="BI1" s="0"/>
      <c r="BJ1" s="3" t="s">
        <v>665</v>
      </c>
      <c r="BK1" s="0"/>
      <c r="BL1" s="0"/>
      <c r="BM1" s="3" t="s">
        <v>666</v>
      </c>
      <c r="BN1" s="0"/>
      <c r="BO1" s="0"/>
      <c r="BP1" s="3" t="s">
        <v>667</v>
      </c>
      <c r="BQ1" s="0"/>
      <c r="BR1" s="0"/>
      <c r="BS1" s="3" t="s">
        <v>668</v>
      </c>
      <c r="BT1" s="0"/>
      <c r="BU1" s="0"/>
      <c r="BV1" s="3" t="s">
        <v>669</v>
      </c>
      <c r="BW1" s="0"/>
      <c r="BX1" s="0"/>
      <c r="BY1" s="3" t="s">
        <v>670</v>
      </c>
      <c r="BZ1" s="0"/>
      <c r="CA1" s="0"/>
      <c r="CB1" s="3" t="s">
        <v>671</v>
      </c>
      <c r="CC1" s="0"/>
      <c r="CD1" s="0"/>
      <c r="CE1" s="3" t="s">
        <v>672</v>
      </c>
      <c r="CF1" s="0"/>
      <c r="CG1" s="0"/>
      <c r="CH1" s="3" t="s">
        <v>673</v>
      </c>
      <c r="CI1" s="0"/>
      <c r="CJ1" s="0"/>
      <c r="CK1" s="3" t="s">
        <v>674</v>
      </c>
      <c r="CL1" s="0"/>
      <c r="CM1" s="0"/>
      <c r="CN1" s="3" t="s">
        <v>675</v>
      </c>
      <c r="CO1" s="0"/>
      <c r="CP1" s="0"/>
      <c r="CQ1" s="3" t="s">
        <v>676</v>
      </c>
      <c r="CR1" s="0"/>
      <c r="CS1" s="0"/>
      <c r="CT1" s="3" t="s">
        <v>677</v>
      </c>
      <c r="CU1" s="0"/>
      <c r="CV1" s="0"/>
      <c r="CW1" s="3" t="s">
        <v>678</v>
      </c>
      <c r="CX1" s="0"/>
      <c r="CY1" s="0"/>
      <c r="CZ1" s="3" t="s">
        <v>679</v>
      </c>
      <c r="DA1" s="0"/>
      <c r="DB1" s="0"/>
      <c r="DC1" s="3" t="s">
        <v>680</v>
      </c>
      <c r="DD1" s="0"/>
      <c r="DE1" s="0"/>
      <c r="DF1" s="3" t="s">
        <v>681</v>
      </c>
      <c r="DG1" s="0"/>
      <c r="DH1" s="0"/>
      <c r="DI1" s="3" t="s">
        <v>682</v>
      </c>
      <c r="DJ1" s="0"/>
      <c r="DK1" s="0"/>
      <c r="DL1" s="3" t="s">
        <v>683</v>
      </c>
      <c r="DM1" s="0"/>
      <c r="DN1" s="0"/>
      <c r="DO1" s="3" t="s">
        <v>684</v>
      </c>
      <c r="DP1" s="0"/>
    </row>
    <row collapsed="false" customFormat="false" customHeight="false" hidden="false" ht="12.1" outlineLevel="0" r="2">
      <c r="A2" s="11" t="n">
        <v>44173</v>
      </c>
      <c r="B2" s="6" t="n">
        <v>65</v>
      </c>
      <c r="C2" s="6" t="n">
        <v>139420.06822076</v>
      </c>
      <c r="D2" s="11" t="n">
        <v>44274</v>
      </c>
      <c r="E2" s="6" t="n">
        <v>80</v>
      </c>
      <c r="F2" s="6" t="n">
        <v>126294.34972</v>
      </c>
      <c r="G2" s="11" t="n">
        <v>44025</v>
      </c>
      <c r="H2" s="6" t="n">
        <v>55</v>
      </c>
      <c r="I2" s="6" t="n">
        <v>109615.53922</v>
      </c>
      <c r="J2" s="11" t="n">
        <v>44200</v>
      </c>
      <c r="K2" s="6" t="n">
        <v>210</v>
      </c>
      <c r="L2" s="6" t="n">
        <v>96626.43</v>
      </c>
      <c r="M2" s="11" t="n">
        <v>44015</v>
      </c>
      <c r="N2" s="6" t="n">
        <v>300</v>
      </c>
      <c r="O2" s="6" t="n">
        <v>58635.06</v>
      </c>
      <c r="P2" s="11" t="n">
        <v>43816</v>
      </c>
      <c r="Q2" s="6" t="n">
        <v>1</v>
      </c>
      <c r="R2" s="6" t="n">
        <v>20219.649118</v>
      </c>
      <c r="S2" s="11" t="n">
        <v>44041</v>
      </c>
      <c r="T2" s="6" t="n">
        <v>8</v>
      </c>
      <c r="U2" s="6" t="n">
        <v>28206.86712</v>
      </c>
      <c r="V2" s="11" t="n">
        <v>44181</v>
      </c>
      <c r="W2" s="6" t="n">
        <v>430</v>
      </c>
      <c r="X2" s="6" t="n">
        <v>65606.32</v>
      </c>
      <c r="Y2" s="11" t="n">
        <v>43578</v>
      </c>
      <c r="Z2" s="6" t="n">
        <v>30</v>
      </c>
      <c r="AA2" s="6" t="n">
        <v>6179.5695</v>
      </c>
      <c r="AB2" s="11" t="n">
        <v>44081</v>
      </c>
      <c r="AC2" s="6" t="n">
        <v>1</v>
      </c>
      <c r="AD2" s="6" t="n">
        <v>4798.38</v>
      </c>
      <c r="AE2" s="11" t="n">
        <v>44027</v>
      </c>
      <c r="AF2" s="6" t="n">
        <v>200</v>
      </c>
      <c r="AG2" s="6" t="n">
        <v>35854.38</v>
      </c>
      <c r="AH2" s="11" t="n">
        <v>44047</v>
      </c>
      <c r="AI2" s="6" t="n">
        <v>1</v>
      </c>
      <c r="AJ2" s="6" t="n">
        <v>9231.262528</v>
      </c>
      <c r="AK2" s="11" t="n">
        <v>44176</v>
      </c>
      <c r="AL2" s="6" t="n">
        <v>20</v>
      </c>
      <c r="AM2" s="6" t="n">
        <v>3803.78</v>
      </c>
      <c r="AN2" s="11" t="n">
        <v>44029</v>
      </c>
      <c r="AO2" s="6" t="n">
        <v>4</v>
      </c>
      <c r="AP2" s="6" t="n">
        <v>13188.41965</v>
      </c>
      <c r="AQ2" s="11" t="n">
        <v>44274</v>
      </c>
      <c r="AR2" s="6" t="n">
        <v>3</v>
      </c>
      <c r="AS2" s="6" t="n">
        <v>3826.8381228</v>
      </c>
      <c r="AT2" s="11" t="n">
        <v>44015</v>
      </c>
      <c r="AU2" s="6" t="n">
        <v>20</v>
      </c>
      <c r="AV2" s="6" t="n">
        <v>51866.59</v>
      </c>
      <c r="AW2" s="11" t="n">
        <v>43927</v>
      </c>
      <c r="AX2" s="6" t="n">
        <v>4</v>
      </c>
      <c r="AY2" s="6" t="n">
        <v>9208.0883066667</v>
      </c>
      <c r="AZ2" s="11" t="n">
        <v>43816</v>
      </c>
      <c r="BA2" s="6" t="n">
        <v>1</v>
      </c>
      <c r="BB2" s="6" t="n">
        <v>1992.0661353333</v>
      </c>
      <c r="BC2" s="11" t="n">
        <v>43956</v>
      </c>
      <c r="BD2" s="6" t="n">
        <v>35</v>
      </c>
      <c r="BE2" s="6" t="n">
        <v>24321.129246</v>
      </c>
      <c r="BF2" s="11" t="n">
        <v>44291</v>
      </c>
      <c r="BG2" s="6" t="n">
        <v>1300</v>
      </c>
      <c r="BH2" s="6" t="n">
        <v>55959.217826087</v>
      </c>
      <c r="BI2" s="11" t="n">
        <v>44145</v>
      </c>
      <c r="BJ2" s="6" t="n">
        <v>1</v>
      </c>
      <c r="BK2" s="6" t="n">
        <v>20402.151195</v>
      </c>
      <c r="BL2" s="11" t="n">
        <v>44078</v>
      </c>
      <c r="BM2" s="6" t="n">
        <v>40</v>
      </c>
      <c r="BN2" s="6" t="n">
        <v>37766.64</v>
      </c>
      <c r="BO2" s="11" t="n">
        <v>44172</v>
      </c>
      <c r="BP2" s="6" t="n">
        <v>8000</v>
      </c>
      <c r="BQ2" s="6" t="n">
        <v>22315.44</v>
      </c>
      <c r="BR2" s="11" t="n">
        <v>43903</v>
      </c>
      <c r="BS2" s="6" t="n">
        <v>10</v>
      </c>
      <c r="BT2" s="6" t="n">
        <v>24647.633333333</v>
      </c>
      <c r="BU2" s="11" t="n">
        <v>43661</v>
      </c>
      <c r="BV2" s="6" t="n">
        <v>100</v>
      </c>
      <c r="BW2" s="6" t="n">
        <v>15357.875</v>
      </c>
      <c r="BX2" s="11" t="n">
        <v>44138</v>
      </c>
      <c r="BY2" s="6" t="n">
        <v>5</v>
      </c>
      <c r="BZ2" s="6" t="n">
        <v>13115.982222</v>
      </c>
      <c r="CA2" s="11" t="n">
        <v>43838</v>
      </c>
      <c r="CB2" s="6" t="n">
        <v>300</v>
      </c>
      <c r="CC2" s="6" t="n">
        <v>25666.161702128</v>
      </c>
      <c r="CD2" s="11" t="n">
        <v>44041</v>
      </c>
      <c r="CE2" s="6" t="n">
        <v>1</v>
      </c>
      <c r="CF2" s="6" t="n">
        <v>2816.371536</v>
      </c>
      <c r="CG2" s="11" t="n">
        <v>44371</v>
      </c>
      <c r="CH2" s="6" t="n">
        <v>40</v>
      </c>
      <c r="CI2" s="6" t="n">
        <v>2427.1585454545</v>
      </c>
      <c r="CJ2" s="11" t="n">
        <v>43945</v>
      </c>
      <c r="CK2" s="6" t="n">
        <v>1200</v>
      </c>
      <c r="CL2" s="6" t="n">
        <v>16536.0825</v>
      </c>
      <c r="CM2" s="11" t="n">
        <v>44041</v>
      </c>
      <c r="CN2" s="6" t="n">
        <v>2</v>
      </c>
      <c r="CO2" s="6" t="n">
        <v>28274.471544</v>
      </c>
      <c r="CP2" s="11" t="n">
        <v>44501</v>
      </c>
      <c r="CQ2" s="6" t="n">
        <v>3</v>
      </c>
      <c r="CR2" s="6" t="n">
        <v>2680.27</v>
      </c>
      <c r="CS2" s="11" t="n">
        <v>44488</v>
      </c>
      <c r="CT2" s="6" t="n">
        <v>9</v>
      </c>
      <c r="CU2" s="6" t="n">
        <v>1653.19</v>
      </c>
      <c r="CV2" s="11" t="n">
        <v>44665</v>
      </c>
      <c r="CW2" s="6" t="n">
        <v>16</v>
      </c>
      <c r="CX2" s="6" t="n">
        <v>33216.3936</v>
      </c>
      <c r="CY2" s="11" t="n">
        <v>45349</v>
      </c>
      <c r="CZ2" s="6" t="n">
        <v>100</v>
      </c>
      <c r="DA2" s="6" t="n">
        <v>30570</v>
      </c>
      <c r="DB2" s="11" t="n">
        <v>44445</v>
      </c>
      <c r="DC2" s="6" t="n">
        <v>220</v>
      </c>
      <c r="DD2" s="6" t="n">
        <v>55356.425142857</v>
      </c>
      <c r="DE2" s="11" t="n">
        <v>44200</v>
      </c>
      <c r="DF2" s="6" t="n">
        <v>10</v>
      </c>
      <c r="DG2" s="6" t="n">
        <v>19860.18</v>
      </c>
      <c r="DH2" s="11" t="n">
        <v>44363</v>
      </c>
      <c r="DI2" s="6" t="n">
        <v>10</v>
      </c>
      <c r="DJ2" s="6" t="n">
        <v>14844.08</v>
      </c>
      <c r="DK2" s="11" t="n">
        <v>44376</v>
      </c>
      <c r="DL2" s="6" t="n">
        <v>7</v>
      </c>
      <c r="DM2" s="6" t="n">
        <v>11135.31</v>
      </c>
      <c r="DN2" s="11" t="n">
        <v>44505</v>
      </c>
      <c r="DO2" s="6" t="n">
        <v>2</v>
      </c>
      <c r="DP2" s="6" t="n">
        <v>3771.685776</v>
      </c>
    </row>
    <row collapsed="false" customFormat="false" customHeight="false" hidden="false" ht="12.1" outlineLevel="0" r="3">
      <c r="A3" s="11" t="n">
        <v>44224</v>
      </c>
      <c r="B3" s="6" t="n">
        <v>4</v>
      </c>
      <c r="C3" s="6" t="n">
        <v>12130.9664</v>
      </c>
      <c r="D3" s="11" t="n">
        <v>44274</v>
      </c>
      <c r="E3" s="6" t="n">
        <v>1</v>
      </c>
      <c r="F3" s="6" t="n">
        <v>1559.8577126286</v>
      </c>
      <c r="G3" s="11" t="n">
        <v>44025</v>
      </c>
      <c r="H3" s="6" t="n">
        <v>10</v>
      </c>
      <c r="I3" s="6" t="n">
        <v>19994.20486</v>
      </c>
      <c r="J3" s="11" t="n">
        <v>44200</v>
      </c>
      <c r="K3" s="6" t="n">
        <v>10</v>
      </c>
      <c r="L3" s="6" t="n">
        <v>4600.26</v>
      </c>
      <c r="M3" s="11" t="n">
        <v>44027</v>
      </c>
      <c r="N3" s="6" t="n">
        <v>60</v>
      </c>
      <c r="O3" s="6" t="n">
        <v>10905.54</v>
      </c>
      <c r="P3" s="11" t="n">
        <v>43908</v>
      </c>
      <c r="Q3" s="6" t="n">
        <v>1</v>
      </c>
      <c r="R3" s="6" t="n">
        <v>7473.93304</v>
      </c>
      <c r="S3" s="11" t="n">
        <v>44047</v>
      </c>
      <c r="T3" s="6" t="n">
        <v>3</v>
      </c>
      <c r="U3" s="6" t="n">
        <v>10889.448824</v>
      </c>
      <c r="V3" s="11" t="n">
        <v>44273</v>
      </c>
      <c r="W3" s="6" t="n">
        <v>130</v>
      </c>
      <c r="X3" s="6" t="n">
        <v>19756.44</v>
      </c>
      <c r="Y3" s="11" t="n">
        <v>43903</v>
      </c>
      <c r="Z3" s="6" t="n">
        <v>100</v>
      </c>
      <c r="AA3" s="6" t="n">
        <v>18196.33</v>
      </c>
      <c r="AB3" s="11" t="n">
        <v>44085</v>
      </c>
      <c r="AC3" s="6" t="n">
        <v>1</v>
      </c>
      <c r="AD3" s="6" t="n">
        <v>4715.33</v>
      </c>
      <c r="AE3" s="11" t="n">
        <v>44027</v>
      </c>
      <c r="AF3" s="6" t="n">
        <v>100</v>
      </c>
      <c r="AG3" s="6" t="n">
        <v>17875.17</v>
      </c>
      <c r="AH3" s="11" t="n">
        <v>44047</v>
      </c>
      <c r="AI3" s="6" t="n">
        <v>1</v>
      </c>
      <c r="AJ3" s="6" t="n">
        <v>9231.262528</v>
      </c>
      <c r="AK3" s="11" t="n">
        <v>44179</v>
      </c>
      <c r="AL3" s="6" t="n">
        <v>118</v>
      </c>
      <c r="AM3" s="6" t="n">
        <v>22607.79</v>
      </c>
      <c r="AN3" s="11" t="n">
        <v>44029</v>
      </c>
      <c r="AO3" s="6" t="n">
        <v>1</v>
      </c>
      <c r="AP3" s="6" t="n">
        <v>3297.28299</v>
      </c>
      <c r="AQ3" s="11" t="n">
        <v>44274</v>
      </c>
      <c r="AR3" s="6" t="n">
        <v>8</v>
      </c>
      <c r="AS3" s="6" t="n">
        <v>10228.914234</v>
      </c>
      <c r="AT3" s="0"/>
      <c r="AU3" s="5" t="s">
        <f>=SUM(AV2:AV2)/SUM(AU2:AU2)</f>
      </c>
      <c r="AV3" s="0" t="s">
        <v>11</v>
      </c>
      <c r="AW3" s="11" t="n">
        <v>44011</v>
      </c>
      <c r="AX3" s="6" t="n">
        <v>20</v>
      </c>
      <c r="AY3" s="6" t="n">
        <v>40570.766676</v>
      </c>
      <c r="AZ3" s="11" t="n">
        <v>43816</v>
      </c>
      <c r="BA3" s="6" t="n">
        <v>2</v>
      </c>
      <c r="BB3" s="6" t="n">
        <v>3983.923042</v>
      </c>
      <c r="BC3" s="11" t="n">
        <v>43957</v>
      </c>
      <c r="BD3" s="6" t="n">
        <v>75</v>
      </c>
      <c r="BE3" s="6" t="n">
        <v>52989.836706</v>
      </c>
      <c r="BF3" s="11" t="n">
        <v>44291</v>
      </c>
      <c r="BG3" s="6" t="n">
        <v>400</v>
      </c>
      <c r="BH3" s="6" t="n">
        <v>17082.16</v>
      </c>
      <c r="BI3" s="11" t="n">
        <v>44172</v>
      </c>
      <c r="BJ3" s="6" t="n">
        <v>1</v>
      </c>
      <c r="BK3" s="6" t="n">
        <v>19705.234602</v>
      </c>
      <c r="BL3" s="11" t="n">
        <v>44371</v>
      </c>
      <c r="BM3" s="6" t="n">
        <v>1</v>
      </c>
      <c r="BN3" s="6" t="n">
        <v>1540.74</v>
      </c>
      <c r="BO3" s="11" t="n">
        <v>44172</v>
      </c>
      <c r="BP3" s="6" t="n">
        <v>14000</v>
      </c>
      <c r="BQ3" s="6" t="n">
        <v>39083.44</v>
      </c>
      <c r="BR3" s="11" t="n">
        <v>43906</v>
      </c>
      <c r="BS3" s="6" t="n">
        <v>20</v>
      </c>
      <c r="BT3" s="6" t="n">
        <v>47854.53</v>
      </c>
      <c r="BU3" s="11" t="n">
        <v>43838</v>
      </c>
      <c r="BV3" s="6" t="n">
        <v>250</v>
      </c>
      <c r="BW3" s="6" t="n">
        <v>34792.84</v>
      </c>
      <c r="BX3" s="11" t="n">
        <v>44138</v>
      </c>
      <c r="BY3" s="6" t="n">
        <v>5</v>
      </c>
      <c r="BZ3" s="6" t="n">
        <v>13115.982222</v>
      </c>
      <c r="CA3" s="11" t="n">
        <v>43963</v>
      </c>
      <c r="CB3" s="6" t="n">
        <v>800</v>
      </c>
      <c r="CC3" s="6" t="n">
        <v>50273.78</v>
      </c>
      <c r="CD3" s="11" t="n">
        <v>44041</v>
      </c>
      <c r="CE3" s="6" t="n">
        <v>2</v>
      </c>
      <c r="CF3" s="6" t="n">
        <v>5637.058248</v>
      </c>
      <c r="CG3" s="11" t="n">
        <v>44377</v>
      </c>
      <c r="CH3" s="6" t="n">
        <v>220</v>
      </c>
      <c r="CI3" s="6" t="n">
        <v>13149.08</v>
      </c>
      <c r="CJ3" s="11" t="n">
        <v>44295</v>
      </c>
      <c r="CK3" s="6" t="n">
        <v>100</v>
      </c>
      <c r="CL3" s="6" t="n">
        <v>3639.53</v>
      </c>
      <c r="CM3" s="0"/>
      <c r="CN3" s="5" t="s">
        <f>=SUM(CO2:CO2)/SUM(CN2:CN2)</f>
      </c>
      <c r="CO3" s="0" t="s">
        <v>11</v>
      </c>
      <c r="CP3" s="11" t="n">
        <v>44501</v>
      </c>
      <c r="CQ3" s="6" t="n">
        <v>4</v>
      </c>
      <c r="CR3" s="6" t="n">
        <v>3573.71</v>
      </c>
      <c r="CS3" s="11" t="n">
        <v>44488</v>
      </c>
      <c r="CT3" s="6" t="n">
        <v>275</v>
      </c>
      <c r="CU3" s="6" t="n">
        <v>50514.12</v>
      </c>
      <c r="CV3" s="0"/>
      <c r="CW3" s="5" t="s">
        <f>=SUM(CX2:CX2)/SUM(CW2:CW2)</f>
      </c>
      <c r="CX3" s="0" t="s">
        <v>11</v>
      </c>
      <c r="CY3" s="0"/>
      <c r="CZ3" s="5" t="s">
        <f>=SUM(DA2:DA2)/SUM(CZ2:CZ2)</f>
      </c>
      <c r="DA3" s="0" t="s">
        <v>11</v>
      </c>
      <c r="DB3" s="11" t="n">
        <v>44445</v>
      </c>
      <c r="DC3" s="6" t="n">
        <v>50</v>
      </c>
      <c r="DD3" s="6" t="n">
        <v>12581</v>
      </c>
      <c r="DE3" s="11" t="n">
        <v>44200</v>
      </c>
      <c r="DF3" s="6" t="n">
        <v>3</v>
      </c>
      <c r="DG3" s="6" t="n">
        <v>5958.05</v>
      </c>
      <c r="DH3" s="0"/>
      <c r="DI3" s="5" t="s">
        <f>=SUM(DJ2:DJ2)/SUM(DI2:DI2)</f>
      </c>
      <c r="DJ3" s="0" t="s">
        <v>11</v>
      </c>
      <c r="DK3" s="0"/>
      <c r="DL3" s="5" t="s">
        <f>=SUM(DM2:DM2)/SUM(DL2:DL2)</f>
      </c>
      <c r="DM3" s="0" t="s">
        <v>11</v>
      </c>
      <c r="DN3" s="0"/>
      <c r="DO3" s="5" t="s">
        <f>=SUM(DP2:DP2)/SUM(DO2:DO2)</f>
      </c>
      <c r="DP3" s="0" t="s">
        <v>11</v>
      </c>
    </row>
    <row collapsed="false" customFormat="false" customHeight="false" hidden="false" ht="12.1" outlineLevel="0" r="4">
      <c r="A4" s="11" t="n">
        <v>44235</v>
      </c>
      <c r="B4" s="6" t="n">
        <v>15</v>
      </c>
      <c r="C4" s="6" t="n">
        <v>39981.42561</v>
      </c>
      <c r="D4" s="11" t="n">
        <v>44404</v>
      </c>
      <c r="E4" s="6" t="n">
        <v>185</v>
      </c>
      <c r="F4" s="6" t="n">
        <v>295166.78957</v>
      </c>
      <c r="G4" s="0"/>
      <c r="H4" s="5" t="s">
        <f>=SUM(I2:I3)/SUM(H2:H3)</f>
      </c>
      <c r="I4" s="0" t="s">
        <v>11</v>
      </c>
      <c r="J4" s="11" t="n">
        <v>44266</v>
      </c>
      <c r="K4" s="6" t="n">
        <v>50</v>
      </c>
      <c r="L4" s="6" t="n">
        <v>24704.82</v>
      </c>
      <c r="M4" s="11" t="n">
        <v>44027</v>
      </c>
      <c r="N4" s="6" t="n">
        <v>100</v>
      </c>
      <c r="O4" s="6" t="n">
        <v>18175.89</v>
      </c>
      <c r="P4" s="11" t="n">
        <v>43908</v>
      </c>
      <c r="Q4" s="6" t="n">
        <v>4</v>
      </c>
      <c r="R4" s="6" t="n">
        <v>30013.95552</v>
      </c>
      <c r="S4" s="11" t="n">
        <v>44047</v>
      </c>
      <c r="T4" s="6" t="n">
        <v>4</v>
      </c>
      <c r="U4" s="6" t="n">
        <v>14520.25388</v>
      </c>
      <c r="V4" s="11" t="n">
        <v>44377</v>
      </c>
      <c r="W4" s="6" t="n">
        <v>100</v>
      </c>
      <c r="X4" s="6" t="n">
        <v>15097.21</v>
      </c>
      <c r="Y4" s="11" t="n">
        <v>44011</v>
      </c>
      <c r="Z4" s="6" t="n">
        <v>350</v>
      </c>
      <c r="AA4" s="6" t="n">
        <v>65658.66</v>
      </c>
      <c r="AB4" s="11" t="n">
        <v>44111</v>
      </c>
      <c r="AC4" s="6" t="n">
        <v>3</v>
      </c>
      <c r="AD4" s="6" t="n">
        <v>13287.46</v>
      </c>
      <c r="AE4" s="11" t="n">
        <v>44027</v>
      </c>
      <c r="AF4" s="6" t="n">
        <v>100</v>
      </c>
      <c r="AG4" s="6" t="n">
        <v>17879.17</v>
      </c>
      <c r="AH4" s="11" t="n">
        <v>44124</v>
      </c>
      <c r="AI4" s="6" t="n">
        <v>1</v>
      </c>
      <c r="AJ4" s="6" t="n">
        <v>9547.260732</v>
      </c>
      <c r="AK4" s="11" t="n">
        <v>44179</v>
      </c>
      <c r="AL4" s="6" t="n">
        <v>40</v>
      </c>
      <c r="AM4" s="6" t="n">
        <v>7663.66</v>
      </c>
      <c r="AN4" s="11" t="n">
        <v>44029</v>
      </c>
      <c r="AO4" s="6" t="n">
        <v>1</v>
      </c>
      <c r="AP4" s="6" t="n">
        <v>3297.28299</v>
      </c>
      <c r="AQ4" s="11" t="n">
        <v>44274</v>
      </c>
      <c r="AR4" s="6" t="n">
        <v>16</v>
      </c>
      <c r="AS4" s="6" t="n">
        <v>20446.043156</v>
      </c>
      <c r="AT4" s="0"/>
      <c r="AU4" s="6" t="n">
        <v>6383</v>
      </c>
      <c r="AV4" s="0" t="s">
        <v>685</v>
      </c>
      <c r="AW4" s="11" t="n">
        <v>44011</v>
      </c>
      <c r="AX4" s="6" t="n">
        <v>2</v>
      </c>
      <c r="AY4" s="6" t="n">
        <v>4059.910932</v>
      </c>
      <c r="AZ4" s="11" t="n">
        <v>43887</v>
      </c>
      <c r="BA4" s="6" t="n">
        <v>10</v>
      </c>
      <c r="BB4" s="6" t="n">
        <v>16498.449969</v>
      </c>
      <c r="BC4" s="0"/>
      <c r="BD4" s="5" t="s">
        <f>=SUM(BE2:BE3)/SUM(BD2:BD3)</f>
      </c>
      <c r="BE4" s="0" t="s">
        <v>11</v>
      </c>
      <c r="BF4" s="11" t="n">
        <v>44291</v>
      </c>
      <c r="BG4" s="6" t="n">
        <v>300</v>
      </c>
      <c r="BH4" s="6" t="n">
        <v>12789.11</v>
      </c>
      <c r="BI4" s="11" t="n">
        <v>44189</v>
      </c>
      <c r="BJ4" s="6" t="n">
        <v>1</v>
      </c>
      <c r="BK4" s="6" t="n">
        <v>16756.003626</v>
      </c>
      <c r="BL4" s="11" t="n">
        <v>44385</v>
      </c>
      <c r="BM4" s="6" t="n">
        <v>5</v>
      </c>
      <c r="BN4" s="6" t="n">
        <v>7816</v>
      </c>
      <c r="BO4" s="11" t="n">
        <v>44208</v>
      </c>
      <c r="BP4" s="6" t="n">
        <v>11000</v>
      </c>
      <c r="BQ4" s="6" t="n">
        <v>31839.32</v>
      </c>
      <c r="BR4" s="0"/>
      <c r="BS4" s="5" t="s">
        <f>=SUM(BT2:BT3)/SUM(BS2:BS3)</f>
      </c>
      <c r="BT4" s="0" t="s">
        <v>11</v>
      </c>
      <c r="BU4" s="11" t="n">
        <v>43906</v>
      </c>
      <c r="BV4" s="6" t="n">
        <v>500</v>
      </c>
      <c r="BW4" s="6" t="n">
        <v>53827.6</v>
      </c>
      <c r="BX4" s="0"/>
      <c r="BY4" s="5" t="s">
        <f>=SUM(BZ2:BZ3)/SUM(BY2:BY3)</f>
      </c>
      <c r="BZ4" s="0" t="s">
        <v>11</v>
      </c>
      <c r="CA4" s="11" t="n">
        <v>43987</v>
      </c>
      <c r="CB4" s="6" t="n">
        <v>900</v>
      </c>
      <c r="CC4" s="6" t="n">
        <v>58493.99</v>
      </c>
      <c r="CD4" s="11" t="n">
        <v>44041</v>
      </c>
      <c r="CE4" s="6" t="n">
        <v>2</v>
      </c>
      <c r="CF4" s="6" t="n">
        <v>5626.989504</v>
      </c>
      <c r="CG4" s="11" t="n">
        <v>44383</v>
      </c>
      <c r="CH4" s="6" t="n">
        <v>200</v>
      </c>
      <c r="CI4" s="6" t="n">
        <v>11562.51</v>
      </c>
      <c r="CJ4" s="11" t="n">
        <v>44295</v>
      </c>
      <c r="CK4" s="6" t="n">
        <v>400</v>
      </c>
      <c r="CL4" s="6" t="n">
        <v>14563.36</v>
      </c>
      <c r="CM4" s="0"/>
      <c r="CN4" s="6" t="n">
        <v>277.97</v>
      </c>
      <c r="CO4" s="0" t="s">
        <v>685</v>
      </c>
      <c r="CP4" s="11" t="n">
        <v>44501</v>
      </c>
      <c r="CQ4" s="6" t="n">
        <v>6</v>
      </c>
      <c r="CR4" s="6" t="n">
        <v>5360.56</v>
      </c>
      <c r="CS4" s="11" t="n">
        <v>44494</v>
      </c>
      <c r="CT4" s="6" t="n">
        <v>15</v>
      </c>
      <c r="CU4" s="6" t="n">
        <v>2971.42</v>
      </c>
      <c r="CV4" s="0"/>
      <c r="CW4" s="6" t="n">
        <v>27.04</v>
      </c>
      <c r="CX4" s="0" t="s">
        <v>685</v>
      </c>
      <c r="CY4" s="0"/>
      <c r="CZ4" s="6" t="n">
        <v>302.14</v>
      </c>
      <c r="DA4" s="0" t="s">
        <v>685</v>
      </c>
      <c r="DB4" s="11" t="n">
        <v>44460</v>
      </c>
      <c r="DC4" s="6" t="n">
        <v>130</v>
      </c>
      <c r="DD4" s="6" t="n">
        <v>30383.19</v>
      </c>
      <c r="DE4" s="11" t="n">
        <v>44200</v>
      </c>
      <c r="DF4" s="6" t="n">
        <v>5</v>
      </c>
      <c r="DG4" s="6" t="n">
        <v>9930.09</v>
      </c>
      <c r="DH4" s="0"/>
      <c r="DI4" s="6" t="n">
        <v>2102</v>
      </c>
      <c r="DJ4" s="0" t="s">
        <v>685</v>
      </c>
      <c r="DK4" s="0"/>
      <c r="DL4" s="6" t="n">
        <v>270</v>
      </c>
      <c r="DM4" s="0" t="s">
        <v>685</v>
      </c>
      <c r="DN4" s="0"/>
      <c r="DO4" s="6" t="n">
        <v>11.78</v>
      </c>
      <c r="DP4" s="0" t="s">
        <v>685</v>
      </c>
    </row>
    <row collapsed="false" customFormat="false" customHeight="false" hidden="false" ht="12.1" outlineLevel="0" r="5">
      <c r="A5" s="11" t="n">
        <v>44235</v>
      </c>
      <c r="B5" s="6" t="n">
        <v>37</v>
      </c>
      <c r="C5" s="6" t="n">
        <v>100570.222872</v>
      </c>
      <c r="D5" s="11" t="n">
        <v>44404</v>
      </c>
      <c r="E5" s="6" t="n">
        <v>1</v>
      </c>
      <c r="F5" s="6" t="n">
        <v>1609.260364</v>
      </c>
      <c r="G5" s="0"/>
      <c r="H5" s="6" t="n">
        <v>134.83</v>
      </c>
      <c r="I5" s="0" t="s">
        <v>685</v>
      </c>
      <c r="J5" s="11" t="n">
        <v>44305</v>
      </c>
      <c r="K5" s="6" t="n">
        <v>60</v>
      </c>
      <c r="L5" s="6" t="n">
        <v>29579.74</v>
      </c>
      <c r="M5" s="11" t="n">
        <v>44027</v>
      </c>
      <c r="N5" s="6" t="n">
        <v>30</v>
      </c>
      <c r="O5" s="6" t="n">
        <v>5452.76</v>
      </c>
      <c r="P5" s="11" t="n">
        <v>43913</v>
      </c>
      <c r="Q5" s="6" t="n">
        <v>2</v>
      </c>
      <c r="R5" s="6" t="n">
        <v>16248.042817</v>
      </c>
      <c r="S5" s="11" t="n">
        <v>44049</v>
      </c>
      <c r="T5" s="6" t="n">
        <v>1</v>
      </c>
      <c r="U5" s="6" t="n">
        <v>3550.44507</v>
      </c>
      <c r="V5" s="0"/>
      <c r="W5" s="5" t="s">
        <f>=SUM(X2:X4)/SUM(W2:W4)</f>
      </c>
      <c r="X5" s="0" t="s">
        <v>11</v>
      </c>
      <c r="Y5" s="11" t="n">
        <v>44363</v>
      </c>
      <c r="Z5" s="6" t="n">
        <v>60</v>
      </c>
      <c r="AA5" s="6" t="n">
        <v>17456.93</v>
      </c>
      <c r="AB5" s="11" t="n">
        <v>44123</v>
      </c>
      <c r="AC5" s="6" t="n">
        <v>3</v>
      </c>
      <c r="AD5" s="6" t="n">
        <v>12838.71</v>
      </c>
      <c r="AE5" s="11" t="n">
        <v>44252</v>
      </c>
      <c r="AF5" s="6" t="n">
        <v>100</v>
      </c>
      <c r="AG5" s="6" t="n">
        <v>24001.46</v>
      </c>
      <c r="AH5" s="11" t="n">
        <v>44124</v>
      </c>
      <c r="AI5" s="6" t="n">
        <v>1</v>
      </c>
      <c r="AJ5" s="6" t="n">
        <v>9547.260732</v>
      </c>
      <c r="AK5" s="11" t="n">
        <v>44179</v>
      </c>
      <c r="AL5" s="6" t="n">
        <v>80</v>
      </c>
      <c r="AM5" s="6" t="n">
        <v>15329.32</v>
      </c>
      <c r="AN5" s="11" t="n">
        <v>44029</v>
      </c>
      <c r="AO5" s="6" t="n">
        <v>5</v>
      </c>
      <c r="AP5" s="6" t="n">
        <v>16485.70264</v>
      </c>
      <c r="AQ5" s="11" t="n">
        <v>44274</v>
      </c>
      <c r="AR5" s="6" t="n">
        <v>20</v>
      </c>
      <c r="AS5" s="6" t="n">
        <v>25571.917294</v>
      </c>
      <c r="AT5" s="0"/>
      <c r="AU5" s="6" t="n">
        <v>20</v>
      </c>
      <c r="AV5" s="0" t="s">
        <v>686</v>
      </c>
      <c r="AW5" s="11" t="n">
        <v>44011</v>
      </c>
      <c r="AX5" s="6" t="n">
        <v>38</v>
      </c>
      <c r="AY5" s="6" t="n">
        <v>77138.307708</v>
      </c>
      <c r="AZ5" s="11" t="n">
        <v>43887</v>
      </c>
      <c r="BA5" s="6" t="n">
        <v>10</v>
      </c>
      <c r="BB5" s="6" t="n">
        <v>16498.449969</v>
      </c>
      <c r="BC5" s="0"/>
      <c r="BD5" s="6" t="n">
        <v>14.65</v>
      </c>
      <c r="BE5" s="0" t="s">
        <v>685</v>
      </c>
      <c r="BF5" s="11" t="n">
        <v>44433</v>
      </c>
      <c r="BG5" s="6" t="n">
        <v>600</v>
      </c>
      <c r="BH5" s="6" t="n">
        <v>23039</v>
      </c>
      <c r="BI5" s="11" t="n">
        <v>44193</v>
      </c>
      <c r="BJ5" s="6" t="n">
        <v>1</v>
      </c>
      <c r="BK5" s="6" t="n">
        <v>15940.338151</v>
      </c>
      <c r="BL5" s="11" t="n">
        <v>44385</v>
      </c>
      <c r="BM5" s="6" t="n">
        <v>3</v>
      </c>
      <c r="BN5" s="6" t="n">
        <v>4689.6</v>
      </c>
      <c r="BO5" s="11" t="n">
        <v>44208</v>
      </c>
      <c r="BP5" s="6" t="n">
        <v>1000</v>
      </c>
      <c r="BQ5" s="6" t="n">
        <v>2894.48</v>
      </c>
      <c r="BR5" s="0"/>
      <c r="BS5" s="6" t="n">
        <v>2301.5</v>
      </c>
      <c r="BT5" s="0" t="s">
        <v>685</v>
      </c>
      <c r="BU5" s="0"/>
      <c r="BV5" s="5" t="s">
        <f>=SUM(BW2:BW4)/SUM(BV2:BV4)</f>
      </c>
      <c r="BW5" s="0" t="s">
        <v>11</v>
      </c>
      <c r="BX5" s="0"/>
      <c r="BY5" s="6" t="n">
        <v>87.17</v>
      </c>
      <c r="BZ5" s="0" t="s">
        <v>685</v>
      </c>
      <c r="CA5" s="11" t="n">
        <v>44468</v>
      </c>
      <c r="CB5" s="6" t="n">
        <v>10</v>
      </c>
      <c r="CC5" s="6" t="n">
        <v>1330.77</v>
      </c>
      <c r="CD5" s="11" t="n">
        <v>44041</v>
      </c>
      <c r="CE5" s="6" t="n">
        <v>1</v>
      </c>
      <c r="CF5" s="6" t="n">
        <v>2814.933144</v>
      </c>
      <c r="CG5" s="11" t="n">
        <v>44383</v>
      </c>
      <c r="CH5" s="6" t="n">
        <v>100</v>
      </c>
      <c r="CI5" s="6" t="n">
        <v>5783.26</v>
      </c>
      <c r="CJ5" s="11" t="n">
        <v>44295</v>
      </c>
      <c r="CK5" s="6" t="n">
        <v>1200</v>
      </c>
      <c r="CL5" s="6" t="n">
        <v>43694.86</v>
      </c>
      <c r="CM5" s="0"/>
      <c r="CN5" s="6" t="n">
        <v>2</v>
      </c>
      <c r="CO5" s="0" t="s">
        <v>686</v>
      </c>
      <c r="CP5" s="11" t="n">
        <v>44501</v>
      </c>
      <c r="CQ5" s="6" t="n">
        <v>2</v>
      </c>
      <c r="CR5" s="6" t="n">
        <v>1786.85</v>
      </c>
      <c r="CS5" s="11" t="n">
        <v>44497</v>
      </c>
      <c r="CT5" s="6" t="n">
        <v>51</v>
      </c>
      <c r="CU5" s="6" t="n">
        <v>9357.87</v>
      </c>
      <c r="CV5" s="0"/>
      <c r="CW5" s="6" t="n">
        <v>16</v>
      </c>
      <c r="CX5" s="0" t="s">
        <v>686</v>
      </c>
      <c r="CY5" s="0"/>
      <c r="CZ5" s="6" t="n">
        <v>100</v>
      </c>
      <c r="DA5" s="0" t="s">
        <v>686</v>
      </c>
      <c r="DB5" s="11" t="n">
        <v>44494</v>
      </c>
      <c r="DC5" s="6" t="n">
        <v>150</v>
      </c>
      <c r="DD5" s="6" t="n">
        <v>47752.79</v>
      </c>
      <c r="DE5" s="11" t="n">
        <v>44200</v>
      </c>
      <c r="DF5" s="6" t="n">
        <v>1</v>
      </c>
      <c r="DG5" s="6" t="n">
        <v>1986.01</v>
      </c>
      <c r="DH5" s="0"/>
      <c r="DI5" s="6" t="n">
        <v>10</v>
      </c>
      <c r="DJ5" s="0" t="s">
        <v>686</v>
      </c>
      <c r="DK5" s="0"/>
      <c r="DL5" s="6" t="n">
        <v>7</v>
      </c>
      <c r="DM5" s="0" t="s">
        <v>686</v>
      </c>
      <c r="DN5" s="0"/>
      <c r="DO5" s="6" t="n">
        <v>2</v>
      </c>
      <c r="DP5" s="0" t="s">
        <v>686</v>
      </c>
    </row>
    <row collapsed="false" customFormat="false" customHeight="false" hidden="false" ht="12.1" outlineLevel="0" r="6">
      <c r="A6" s="11" t="n">
        <v>44237</v>
      </c>
      <c r="B6" s="6" t="n">
        <v>37</v>
      </c>
      <c r="C6" s="6" t="n">
        <v>101519.585856</v>
      </c>
      <c r="D6" s="0"/>
      <c r="E6" s="5" t="s">
        <f>=SUM(F2:F5)/SUM(E2:E5)</f>
      </c>
      <c r="F6" s="0" t="s">
        <v>11</v>
      </c>
      <c r="G6" s="0"/>
      <c r="H6" s="6" t="n">
        <v>65</v>
      </c>
      <c r="I6" s="0" t="s">
        <v>686</v>
      </c>
      <c r="J6" s="11" t="n">
        <v>44314</v>
      </c>
      <c r="K6" s="6" t="n">
        <v>40</v>
      </c>
      <c r="L6" s="6" t="n">
        <v>18717.23</v>
      </c>
      <c r="M6" s="11" t="n">
        <v>44027</v>
      </c>
      <c r="N6" s="6" t="n">
        <v>170</v>
      </c>
      <c r="O6" s="6" t="n">
        <v>30933.76</v>
      </c>
      <c r="P6" s="11" t="n">
        <v>43945</v>
      </c>
      <c r="Q6" s="6" t="n">
        <v>3</v>
      </c>
      <c r="R6" s="6" t="n">
        <v>31265.68464</v>
      </c>
      <c r="S6" s="11" t="n">
        <v>44127</v>
      </c>
      <c r="T6" s="6" t="n">
        <v>1</v>
      </c>
      <c r="U6" s="6" t="n">
        <v>3705.278863</v>
      </c>
      <c r="V6" s="0"/>
      <c r="W6" s="6" t="n">
        <v>367.7</v>
      </c>
      <c r="X6" s="0" t="s">
        <v>685</v>
      </c>
      <c r="Y6" s="11" t="n">
        <v>44365</v>
      </c>
      <c r="Z6" s="6" t="n">
        <v>30</v>
      </c>
      <c r="AA6" s="6" t="n">
        <v>8618.62</v>
      </c>
      <c r="AB6" s="11" t="n">
        <v>44344</v>
      </c>
      <c r="AC6" s="6" t="n">
        <v>9</v>
      </c>
      <c r="AD6" s="6" t="n">
        <v>53694</v>
      </c>
      <c r="AE6" s="11" t="n">
        <v>44278</v>
      </c>
      <c r="AF6" s="6" t="n">
        <v>100</v>
      </c>
      <c r="AG6" s="6" t="n">
        <v>22410.7</v>
      </c>
      <c r="AH6" s="11" t="n">
        <v>44125</v>
      </c>
      <c r="AI6" s="6" t="n">
        <v>1</v>
      </c>
      <c r="AJ6" s="6" t="n">
        <v>9133.47054</v>
      </c>
      <c r="AK6" s="11" t="n">
        <v>44179</v>
      </c>
      <c r="AL6" s="6" t="n">
        <v>44</v>
      </c>
      <c r="AM6" s="6" t="n">
        <v>8335.38</v>
      </c>
      <c r="AN6" s="11" t="n">
        <v>44029</v>
      </c>
      <c r="AO6" s="6" t="n">
        <v>5</v>
      </c>
      <c r="AP6" s="6" t="n">
        <v>16485.70264</v>
      </c>
      <c r="AQ6" s="11" t="n">
        <v>44274</v>
      </c>
      <c r="AR6" s="6" t="n">
        <v>20</v>
      </c>
      <c r="AS6" s="6" t="n">
        <v>25586.648934</v>
      </c>
      <c r="AT6" s="0"/>
      <c r="AU6" s="5" t="s">
        <f>=AU5*(ABS(AU4)-ABS(AU3))</f>
      </c>
      <c r="AV6" s="0" t="s">
        <v>687</v>
      </c>
      <c r="AW6" s="11" t="n">
        <v>44089</v>
      </c>
      <c r="AX6" s="6" t="n">
        <v>1</v>
      </c>
      <c r="AY6" s="6" t="n">
        <v>2186.155048</v>
      </c>
      <c r="AZ6" s="11" t="n">
        <v>43887</v>
      </c>
      <c r="BA6" s="6" t="n">
        <v>7</v>
      </c>
      <c r="BB6" s="6" t="n">
        <v>11672.84974</v>
      </c>
      <c r="BC6" s="0"/>
      <c r="BD6" s="6" t="n">
        <v>110</v>
      </c>
      <c r="BE6" s="0" t="s">
        <v>686</v>
      </c>
      <c r="BF6" s="0"/>
      <c r="BG6" s="5" t="s">
        <f>=SUM(BH2:BH5)/SUM(BG2:BG5)</f>
      </c>
      <c r="BH6" s="0" t="s">
        <v>11</v>
      </c>
      <c r="BI6" s="11" t="n">
        <v>44280</v>
      </c>
      <c r="BJ6" s="6" t="n">
        <v>1</v>
      </c>
      <c r="BK6" s="6" t="n">
        <v>17029.44567</v>
      </c>
      <c r="BL6" s="11" t="n">
        <v>44385</v>
      </c>
      <c r="BM6" s="6" t="n">
        <v>2</v>
      </c>
      <c r="BN6" s="6" t="n">
        <v>3126.4</v>
      </c>
      <c r="BO6" s="11" t="n">
        <v>44209</v>
      </c>
      <c r="BP6" s="6" t="n">
        <v>9000</v>
      </c>
      <c r="BQ6" s="6" t="n">
        <v>26079.64</v>
      </c>
      <c r="BR6" s="0"/>
      <c r="BS6" s="6" t="n">
        <v>30</v>
      </c>
      <c r="BT6" s="0" t="s">
        <v>686</v>
      </c>
      <c r="BU6" s="0"/>
      <c r="BV6" s="6" t="n">
        <v>79.9</v>
      </c>
      <c r="BW6" s="0" t="s">
        <v>685</v>
      </c>
      <c r="BX6" s="0"/>
      <c r="BY6" s="6" t="n">
        <v>10</v>
      </c>
      <c r="BZ6" s="0" t="s">
        <v>686</v>
      </c>
      <c r="CA6" s="0"/>
      <c r="CB6" s="5" t="s">
        <f>=SUM(CC2:CC5)/SUM(CB2:CB5)</f>
      </c>
      <c r="CC6" s="0" t="s">
        <v>11</v>
      </c>
      <c r="CD6" s="11" t="n">
        <v>44041</v>
      </c>
      <c r="CE6" s="6" t="n">
        <v>2</v>
      </c>
      <c r="CF6" s="6" t="n">
        <v>5629.866288</v>
      </c>
      <c r="CG6" s="11" t="n">
        <v>44494</v>
      </c>
      <c r="CH6" s="6" t="n">
        <v>1440</v>
      </c>
      <c r="CI6" s="6" t="n">
        <v>99573.13</v>
      </c>
      <c r="CJ6" s="11" t="n">
        <v>44494</v>
      </c>
      <c r="CK6" s="6" t="n">
        <v>800</v>
      </c>
      <c r="CL6" s="6" t="n">
        <v>22574.78</v>
      </c>
      <c r="CM6" s="0"/>
      <c r="CN6" s="5" t="s">
        <f>=CN5*(ABS(CN4)-ABS(CN3))</f>
      </c>
      <c r="CO6" s="0" t="s">
        <v>687</v>
      </c>
      <c r="CP6" s="11" t="n">
        <v>44501</v>
      </c>
      <c r="CQ6" s="6" t="n">
        <v>21</v>
      </c>
      <c r="CR6" s="6" t="n">
        <v>18761.96</v>
      </c>
      <c r="CS6" s="0"/>
      <c r="CT6" s="5" t="s">
        <f>=SUM(CU2:CU5)/SUM(CT2:CT5)</f>
      </c>
      <c r="CU6" s="0" t="s">
        <v>11</v>
      </c>
      <c r="CV6" s="0"/>
      <c r="CW6" s="5" t="s">
        <f>=CW5*(ABS(CW4)-ABS(CW3))</f>
      </c>
      <c r="CX6" s="0" t="s">
        <v>687</v>
      </c>
      <c r="CY6" s="0"/>
      <c r="CZ6" s="5" t="s">
        <f>=CZ5*(ABS(CZ4)-ABS(CZ3))</f>
      </c>
      <c r="DA6" s="0" t="s">
        <v>687</v>
      </c>
      <c r="DB6" s="0"/>
      <c r="DC6" s="5" t="s">
        <f>=SUM(DD2:DD5)/SUM(DC2:DC5)</f>
      </c>
      <c r="DD6" s="0" t="s">
        <v>11</v>
      </c>
      <c r="DE6" s="11" t="n">
        <v>44200</v>
      </c>
      <c r="DF6" s="6" t="n">
        <v>11</v>
      </c>
      <c r="DG6" s="6" t="n">
        <v>21846.21</v>
      </c>
      <c r="DH6" s="0"/>
      <c r="DI6" s="5" t="s">
        <f>=DI5*(ABS(DI4)-ABS(DI3))</f>
      </c>
      <c r="DJ6" s="0" t="s">
        <v>687</v>
      </c>
      <c r="DK6" s="0"/>
      <c r="DL6" s="5" t="s">
        <f>=DL5*(ABS(DL4)-ABS(DL3))</f>
      </c>
      <c r="DM6" s="0" t="s">
        <v>687</v>
      </c>
      <c r="DN6" s="0"/>
      <c r="DO6" s="5" t="s">
        <f>=DO5*(ABS(DO4)-ABS(DO3))</f>
      </c>
      <c r="DP6" s="0" t="s">
        <v>687</v>
      </c>
    </row>
    <row collapsed="false" customFormat="false" customHeight="false" hidden="false" ht="12.1" outlineLevel="0" r="7">
      <c r="A7" s="11" t="n">
        <v>44243</v>
      </c>
      <c r="B7" s="6" t="n">
        <v>3</v>
      </c>
      <c r="C7" s="6" t="n">
        <v>6367.637112</v>
      </c>
      <c r="D7" s="0"/>
      <c r="E7" s="6" t="n">
        <v>66.09</v>
      </c>
      <c r="F7" s="0" t="s">
        <v>685</v>
      </c>
      <c r="G7" s="0"/>
      <c r="H7" s="5" t="s">
        <f>=H6*(ABS(H5)-ABS(H4))</f>
      </c>
      <c r="I7" s="0" t="s">
        <v>687</v>
      </c>
      <c r="J7" s="11" t="n">
        <v>44333</v>
      </c>
      <c r="K7" s="6" t="n">
        <v>20</v>
      </c>
      <c r="L7" s="6" t="n">
        <v>9065.44</v>
      </c>
      <c r="M7" s="11" t="n">
        <v>44081</v>
      </c>
      <c r="N7" s="6" t="n">
        <v>10</v>
      </c>
      <c r="O7" s="6" t="n">
        <v>1772.47</v>
      </c>
      <c r="P7" s="11" t="n">
        <v>43945</v>
      </c>
      <c r="Q7" s="6" t="n">
        <v>1</v>
      </c>
      <c r="R7" s="6" t="n">
        <v>10421.89488</v>
      </c>
      <c r="S7" s="11" t="n">
        <v>44127</v>
      </c>
      <c r="T7" s="6" t="n">
        <v>2</v>
      </c>
      <c r="U7" s="6" t="n">
        <v>7410.557726</v>
      </c>
      <c r="V7" s="0"/>
      <c r="W7" s="6" t="n">
        <v>660</v>
      </c>
      <c r="X7" s="0" t="s">
        <v>686</v>
      </c>
      <c r="Y7" s="11" t="n">
        <v>44365</v>
      </c>
      <c r="Z7" s="6" t="n">
        <v>10</v>
      </c>
      <c r="AA7" s="6" t="n">
        <v>2865.46</v>
      </c>
      <c r="AB7" s="11" t="n">
        <v>44344</v>
      </c>
      <c r="AC7" s="6" t="n">
        <v>10</v>
      </c>
      <c r="AD7" s="6" t="n">
        <v>59660</v>
      </c>
      <c r="AE7" s="11" t="n">
        <v>44284</v>
      </c>
      <c r="AF7" s="6" t="n">
        <v>100</v>
      </c>
      <c r="AG7" s="6" t="n">
        <v>22634.8</v>
      </c>
      <c r="AH7" s="11" t="n">
        <v>44125</v>
      </c>
      <c r="AI7" s="6" t="n">
        <v>1</v>
      </c>
      <c r="AJ7" s="6" t="n">
        <v>9132.69276</v>
      </c>
      <c r="AK7" s="11" t="n">
        <v>44180</v>
      </c>
      <c r="AL7" s="6" t="n">
        <v>300</v>
      </c>
      <c r="AM7" s="6" t="n">
        <v>56749.59</v>
      </c>
      <c r="AN7" s="11" t="n">
        <v>44032</v>
      </c>
      <c r="AO7" s="6" t="n">
        <v>5</v>
      </c>
      <c r="AP7" s="6" t="n">
        <v>16771.729793</v>
      </c>
      <c r="AQ7" s="11" t="n">
        <v>44274</v>
      </c>
      <c r="AR7" s="6" t="n">
        <v>1</v>
      </c>
      <c r="AS7" s="6" t="n">
        <v>1284.599008</v>
      </c>
      <c r="AT7" s="0"/>
      <c r="AU7" s="0"/>
      <c r="AV7" s="0"/>
      <c r="AW7" s="11" t="n">
        <v>44125</v>
      </c>
      <c r="AX7" s="6" t="n">
        <v>1</v>
      </c>
      <c r="AY7" s="6" t="n">
        <v>2093.00598</v>
      </c>
      <c r="AZ7" s="11" t="n">
        <v>43913</v>
      </c>
      <c r="BA7" s="6" t="n">
        <v>10</v>
      </c>
      <c r="BB7" s="6" t="n">
        <v>16179.363833</v>
      </c>
      <c r="BC7" s="0"/>
      <c r="BD7" s="5" t="s">
        <f>=BD6*(ABS(BD5)-ABS(BD4))</f>
      </c>
      <c r="BE7" s="0" t="s">
        <v>687</v>
      </c>
      <c r="BF7" s="0"/>
      <c r="BG7" s="6" t="n">
        <v>40.5</v>
      </c>
      <c r="BH7" s="0" t="s">
        <v>685</v>
      </c>
      <c r="BI7" s="11" t="n">
        <v>44494</v>
      </c>
      <c r="BJ7" s="6" t="n">
        <v>3</v>
      </c>
      <c r="BK7" s="6" t="n">
        <v>38105.493202</v>
      </c>
      <c r="BL7" s="11" t="n">
        <v>44385</v>
      </c>
      <c r="BM7" s="6" t="n">
        <v>1</v>
      </c>
      <c r="BN7" s="6" t="n">
        <v>1563.2</v>
      </c>
      <c r="BO7" s="11" t="n">
        <v>44246</v>
      </c>
      <c r="BP7" s="6" t="n">
        <v>3000</v>
      </c>
      <c r="BQ7" s="6" t="n">
        <v>8540.12</v>
      </c>
      <c r="BR7" s="0"/>
      <c r="BS7" s="5" t="s">
        <f>=BS6*(ABS(BS5)-ABS(BS4))</f>
      </c>
      <c r="BT7" s="0" t="s">
        <v>687</v>
      </c>
      <c r="BU7" s="0"/>
      <c r="BV7" s="6" t="n">
        <v>850</v>
      </c>
      <c r="BW7" s="0" t="s">
        <v>686</v>
      </c>
      <c r="BX7" s="0"/>
      <c r="BY7" s="5" t="s">
        <f>=BY6*(ABS(BY5)-ABS(BY4))</f>
      </c>
      <c r="BZ7" s="0" t="s">
        <v>687</v>
      </c>
      <c r="CA7" s="0"/>
      <c r="CB7" s="6" t="n">
        <v>25.57</v>
      </c>
      <c r="CC7" s="0" t="s">
        <v>685</v>
      </c>
      <c r="CD7" s="11" t="n">
        <v>44083</v>
      </c>
      <c r="CE7" s="6" t="n">
        <v>1</v>
      </c>
      <c r="CF7" s="6" t="n">
        <v>2771.944605</v>
      </c>
      <c r="CG7" s="0"/>
      <c r="CH7" s="5" t="s">
        <f>=SUM(CI2:CI6)/SUM(CH2:CH6)</f>
      </c>
      <c r="CI7" s="0" t="s">
        <v>11</v>
      </c>
      <c r="CJ7" s="0"/>
      <c r="CK7" s="5" t="s">
        <f>=SUM(CL2:CL6)/SUM(CK2:CK6)</f>
      </c>
      <c r="CL7" s="0" t="s">
        <v>11</v>
      </c>
      <c r="CM7" s="0"/>
      <c r="CN7" s="0"/>
      <c r="CO7" s="0"/>
      <c r="CP7" s="11" t="n">
        <v>44501</v>
      </c>
      <c r="CQ7" s="6" t="n">
        <v>40</v>
      </c>
      <c r="CR7" s="6" t="n">
        <v>35737.06</v>
      </c>
      <c r="CS7" s="0"/>
      <c r="CT7" s="6" t="n">
        <v>97.3</v>
      </c>
      <c r="CU7" s="0" t="s">
        <v>685</v>
      </c>
      <c r="CV7" s="0"/>
      <c r="CW7" s="0"/>
      <c r="CX7" s="0"/>
      <c r="CY7" s="0"/>
      <c r="CZ7" s="0"/>
      <c r="DA7" s="0"/>
      <c r="DB7" s="0"/>
      <c r="DC7" s="6" t="n">
        <v>46.5</v>
      </c>
      <c r="DD7" s="0" t="s">
        <v>685</v>
      </c>
      <c r="DE7" s="11" t="n">
        <v>44200</v>
      </c>
      <c r="DF7" s="6" t="n">
        <v>9</v>
      </c>
      <c r="DG7" s="6" t="n">
        <v>17874.17</v>
      </c>
    </row>
    <row collapsed="false" customFormat="false" customHeight="false" hidden="false" ht="12.1" outlineLevel="0" r="8">
      <c r="A8" s="11" t="n">
        <v>44246</v>
      </c>
      <c r="B8" s="6" t="n">
        <v>9</v>
      </c>
      <c r="C8" s="6" t="n">
        <v>17862.52406</v>
      </c>
      <c r="D8" s="0"/>
      <c r="E8" s="6" t="n">
        <v>267</v>
      </c>
      <c r="F8" s="0" t="s">
        <v>686</v>
      </c>
      <c r="G8" s="0"/>
      <c r="H8" s="0"/>
      <c r="I8" s="0"/>
      <c r="J8" s="11" t="n">
        <v>44335</v>
      </c>
      <c r="K8" s="6" t="n">
        <v>60</v>
      </c>
      <c r="L8" s="6" t="n">
        <v>27196.31</v>
      </c>
      <c r="M8" s="11" t="n">
        <v>44081</v>
      </c>
      <c r="N8" s="6" t="n">
        <v>10</v>
      </c>
      <c r="O8" s="6" t="n">
        <v>1772.37</v>
      </c>
      <c r="P8" s="11" t="n">
        <v>43964</v>
      </c>
      <c r="Q8" s="6" t="n">
        <v>2</v>
      </c>
      <c r="R8" s="6" t="n">
        <v>18448.472098</v>
      </c>
      <c r="S8" s="11" t="n">
        <v>44151</v>
      </c>
      <c r="T8" s="6" t="n">
        <v>1</v>
      </c>
      <c r="U8" s="6" t="n">
        <v>3545.40627</v>
      </c>
      <c r="V8" s="0"/>
      <c r="W8" s="5" t="s">
        <f>=W7*(ABS(W6)-ABS(W5))</f>
      </c>
      <c r="X8" s="0" t="s">
        <v>687</v>
      </c>
      <c r="Y8" s="11" t="n">
        <v>44368</v>
      </c>
      <c r="Z8" s="6" t="n">
        <v>30</v>
      </c>
      <c r="AA8" s="6" t="n">
        <v>8522.87</v>
      </c>
      <c r="AB8" s="11" t="n">
        <v>44344</v>
      </c>
      <c r="AC8" s="6" t="n">
        <v>5</v>
      </c>
      <c r="AD8" s="6" t="n">
        <v>29830</v>
      </c>
      <c r="AE8" s="11" t="n">
        <v>44364</v>
      </c>
      <c r="AF8" s="6" t="n">
        <v>200</v>
      </c>
      <c r="AG8" s="6" t="n">
        <v>50023.89</v>
      </c>
      <c r="AH8" s="11" t="n">
        <v>44126</v>
      </c>
      <c r="AI8" s="6" t="n">
        <v>1</v>
      </c>
      <c r="AJ8" s="6" t="n">
        <v>8881.81266</v>
      </c>
      <c r="AK8" s="11" t="n">
        <v>44200</v>
      </c>
      <c r="AL8" s="6" t="n">
        <v>86</v>
      </c>
      <c r="AM8" s="6" t="n">
        <v>16380.65</v>
      </c>
      <c r="AN8" s="11" t="n">
        <v>44032</v>
      </c>
      <c r="AO8" s="6" t="n">
        <v>5</v>
      </c>
      <c r="AP8" s="6" t="n">
        <v>16771.729793</v>
      </c>
      <c r="AQ8" s="11" t="n">
        <v>44274</v>
      </c>
      <c r="AR8" s="6" t="n">
        <v>1</v>
      </c>
      <c r="AS8" s="6" t="n">
        <v>1283.125844</v>
      </c>
      <c r="AT8" s="0"/>
      <c r="AU8" s="0"/>
      <c r="AV8" s="0"/>
      <c r="AW8" s="11" t="n">
        <v>44125</v>
      </c>
      <c r="AX8" s="6" t="n">
        <v>2</v>
      </c>
      <c r="AY8" s="6" t="n">
        <v>4186.78974</v>
      </c>
      <c r="AZ8" s="11" t="n">
        <v>43922</v>
      </c>
      <c r="BA8" s="6" t="n">
        <v>30</v>
      </c>
      <c r="BB8" s="6" t="n">
        <v>55109.2332</v>
      </c>
      <c r="BC8" s="0"/>
      <c r="BD8" s="0"/>
      <c r="BE8" s="0"/>
      <c r="BF8" s="0"/>
      <c r="BG8" s="6" t="n">
        <v>2600</v>
      </c>
      <c r="BH8" s="0" t="s">
        <v>686</v>
      </c>
      <c r="BI8" s="11" t="n">
        <v>44494</v>
      </c>
      <c r="BJ8" s="6" t="n">
        <v>2</v>
      </c>
      <c r="BK8" s="6" t="n">
        <v>25403.425927</v>
      </c>
      <c r="BL8" s="11" t="n">
        <v>44385</v>
      </c>
      <c r="BM8" s="6" t="n">
        <v>1</v>
      </c>
      <c r="BN8" s="6" t="n">
        <v>1563.2</v>
      </c>
      <c r="BO8" s="11" t="n">
        <v>44246</v>
      </c>
      <c r="BP8" s="6" t="n">
        <v>6000</v>
      </c>
      <c r="BQ8" s="6" t="n">
        <v>17080.25</v>
      </c>
      <c r="BR8" s="0"/>
      <c r="BS8" s="0"/>
      <c r="BT8" s="0"/>
      <c r="BU8" s="0"/>
      <c r="BV8" s="5" t="s">
        <f>=BV7*(ABS(BV6)-ABS(BV5))</f>
      </c>
      <c r="BW8" s="0" t="s">
        <v>687</v>
      </c>
      <c r="BX8" s="0"/>
      <c r="BY8" s="0"/>
      <c r="BZ8" s="0"/>
      <c r="CA8" s="0"/>
      <c r="CB8" s="6" t="n">
        <v>2010</v>
      </c>
      <c r="CC8" s="0" t="s">
        <v>686</v>
      </c>
      <c r="CD8" s="11" t="n">
        <v>44083</v>
      </c>
      <c r="CE8" s="6" t="n">
        <v>1</v>
      </c>
      <c r="CF8" s="6" t="n">
        <v>2771.944605</v>
      </c>
      <c r="CG8" s="0"/>
      <c r="CH8" s="6" t="n">
        <v>23.18</v>
      </c>
      <c r="CI8" s="0" t="s">
        <v>685</v>
      </c>
      <c r="CJ8" s="0"/>
      <c r="CK8" s="6" t="n">
        <v>11.578</v>
      </c>
      <c r="CL8" s="0" t="s">
        <v>685</v>
      </c>
      <c r="CM8" s="0"/>
      <c r="CN8" s="0"/>
      <c r="CO8" s="0"/>
      <c r="CP8" s="11" t="n">
        <v>44501</v>
      </c>
      <c r="CQ8" s="6" t="n">
        <v>25</v>
      </c>
      <c r="CR8" s="6" t="n">
        <v>22335.66</v>
      </c>
      <c r="CS8" s="0"/>
      <c r="CT8" s="6" t="n">
        <v>350</v>
      </c>
      <c r="CU8" s="0" t="s">
        <v>686</v>
      </c>
      <c r="CV8" s="0"/>
      <c r="CW8" s="0"/>
      <c r="CX8" s="0"/>
      <c r="CY8" s="0"/>
      <c r="CZ8" s="0"/>
      <c r="DA8" s="0"/>
      <c r="DB8" s="0"/>
      <c r="DC8" s="6" t="n">
        <v>550</v>
      </c>
      <c r="DD8" s="0" t="s">
        <v>686</v>
      </c>
      <c r="DE8" s="11" t="n">
        <v>44200</v>
      </c>
      <c r="DF8" s="6" t="n">
        <v>1</v>
      </c>
      <c r="DG8" s="6" t="n">
        <v>1986.01</v>
      </c>
    </row>
    <row collapsed="false" customFormat="false" customHeight="false" hidden="false" ht="12.1" outlineLevel="0" r="9">
      <c r="A9" s="11" t="n">
        <v>44264</v>
      </c>
      <c r="B9" s="6" t="n">
        <v>4</v>
      </c>
      <c r="C9" s="6" t="n">
        <v>7222.504142</v>
      </c>
      <c r="D9" s="0"/>
      <c r="E9" s="5" t="s">
        <f>=E8*(ABS(E7)-ABS(E6))</f>
      </c>
      <c r="F9" s="0" t="s">
        <v>687</v>
      </c>
      <c r="G9" s="0"/>
      <c r="H9" s="0"/>
      <c r="I9" s="0"/>
      <c r="J9" s="11" t="n">
        <v>44343</v>
      </c>
      <c r="K9" s="6" t="n">
        <v>110</v>
      </c>
      <c r="L9" s="6" t="n">
        <v>51620.96</v>
      </c>
      <c r="M9" s="11" t="n">
        <v>44081</v>
      </c>
      <c r="N9" s="6" t="n">
        <v>10</v>
      </c>
      <c r="O9" s="6" t="n">
        <v>1772.37</v>
      </c>
      <c r="P9" s="11" t="n">
        <v>43964</v>
      </c>
      <c r="Q9" s="6" t="n">
        <v>2</v>
      </c>
      <c r="R9" s="6" t="n">
        <v>18448.472098</v>
      </c>
      <c r="S9" s="11" t="n">
        <v>44151</v>
      </c>
      <c r="T9" s="6" t="n">
        <v>1</v>
      </c>
      <c r="U9" s="6" t="n">
        <v>3545.40627</v>
      </c>
      <c r="V9" s="0"/>
      <c r="W9" s="0"/>
      <c r="X9" s="0"/>
      <c r="Y9" s="11" t="n">
        <v>44377</v>
      </c>
      <c r="Z9" s="6" t="n">
        <v>30</v>
      </c>
      <c r="AA9" s="6" t="n">
        <v>8398.01</v>
      </c>
      <c r="AB9" s="11" t="n">
        <v>44344</v>
      </c>
      <c r="AC9" s="6" t="n">
        <v>9</v>
      </c>
      <c r="AD9" s="6" t="n">
        <v>53694</v>
      </c>
      <c r="AE9" s="11" t="n">
        <v>44371</v>
      </c>
      <c r="AF9" s="6" t="n">
        <v>100</v>
      </c>
      <c r="AG9" s="6" t="n">
        <v>24187.55</v>
      </c>
      <c r="AH9" s="11" t="n">
        <v>44159</v>
      </c>
      <c r="AI9" s="6" t="n">
        <v>1</v>
      </c>
      <c r="AJ9" s="6" t="n">
        <v>9195.7488</v>
      </c>
      <c r="AK9" s="11" t="n">
        <v>44200</v>
      </c>
      <c r="AL9" s="6" t="n">
        <v>176</v>
      </c>
      <c r="AM9" s="6" t="n">
        <v>33527.59</v>
      </c>
      <c r="AN9" s="11" t="n">
        <v>44211</v>
      </c>
      <c r="AO9" s="6" t="n">
        <v>2</v>
      </c>
      <c r="AP9" s="6" t="n">
        <v>7178.146647</v>
      </c>
      <c r="AQ9" s="11" t="n">
        <v>44274</v>
      </c>
      <c r="AR9" s="6" t="n">
        <v>3</v>
      </c>
      <c r="AS9" s="6" t="n">
        <v>3849.377532</v>
      </c>
      <c r="AT9" s="0"/>
      <c r="AU9" s="0"/>
      <c r="AV9" s="0"/>
      <c r="AW9" s="11" t="n">
        <v>44125</v>
      </c>
      <c r="AX9" s="6" t="n">
        <v>2</v>
      </c>
      <c r="AY9" s="6" t="n">
        <v>4185.23418</v>
      </c>
      <c r="AZ9" s="0"/>
      <c r="BA9" s="5" t="s">
        <f>=SUM(BB2:BB8)/SUM(BA2:BA8)</f>
      </c>
      <c r="BB9" s="0" t="s">
        <v>11</v>
      </c>
      <c r="BC9" s="0"/>
      <c r="BD9" s="0"/>
      <c r="BE9" s="0"/>
      <c r="BF9" s="0"/>
      <c r="BG9" s="5" t="s">
        <f>=BG8*(ABS(BG7)-ABS(BG6))</f>
      </c>
      <c r="BH9" s="0" t="s">
        <v>687</v>
      </c>
      <c r="BI9" s="0"/>
      <c r="BJ9" s="5" t="s">
        <f>=SUM(BK2:BK8)/SUM(BJ2:BJ8)</f>
      </c>
      <c r="BK9" s="0" t="s">
        <v>11</v>
      </c>
      <c r="BL9" s="11" t="n">
        <v>44385</v>
      </c>
      <c r="BM9" s="6" t="n">
        <v>1</v>
      </c>
      <c r="BN9" s="6" t="n">
        <v>1563.2</v>
      </c>
      <c r="BO9" s="11" t="n">
        <v>44246</v>
      </c>
      <c r="BP9" s="6" t="n">
        <v>10000</v>
      </c>
      <c r="BQ9" s="6" t="n">
        <v>28514.62</v>
      </c>
      <c r="BR9" s="0"/>
      <c r="BS9" s="0"/>
      <c r="BT9" s="0"/>
      <c r="BU9" s="0"/>
      <c r="BV9" s="0"/>
      <c r="BW9" s="0"/>
      <c r="BX9" s="0"/>
      <c r="BY9" s="0"/>
      <c r="BZ9" s="0"/>
      <c r="CA9" s="0"/>
      <c r="CB9" s="5" t="s">
        <f>=CB8*(ABS(CB7)-ABS(CB6))</f>
      </c>
      <c r="CC9" s="0" t="s">
        <v>687</v>
      </c>
      <c r="CD9" s="11" t="n">
        <v>44200</v>
      </c>
      <c r="CE9" s="6" t="n">
        <v>1</v>
      </c>
      <c r="CF9" s="6" t="n">
        <v>2709.021919</v>
      </c>
      <c r="CG9" s="0"/>
      <c r="CH9" s="6" t="n">
        <v>2000</v>
      </c>
      <c r="CI9" s="0" t="s">
        <v>686</v>
      </c>
      <c r="CJ9" s="0"/>
      <c r="CK9" s="6" t="n">
        <v>3700</v>
      </c>
      <c r="CL9" s="0" t="s">
        <v>686</v>
      </c>
      <c r="CM9" s="0"/>
      <c r="CN9" s="0"/>
      <c r="CO9" s="0"/>
      <c r="CP9" s="0"/>
      <c r="CQ9" s="5" t="s">
        <f>=SUM(CR2:CR8)/SUM(CQ2:CQ8)</f>
      </c>
      <c r="CR9" s="0" t="s">
        <v>11</v>
      </c>
      <c r="CS9" s="0"/>
      <c r="CT9" s="5" t="s">
        <f>=CT8*(ABS(CT7)-ABS(CT6))</f>
      </c>
      <c r="CU9" s="0" t="s">
        <v>687</v>
      </c>
      <c r="CV9" s="0"/>
      <c r="CW9" s="0"/>
      <c r="CX9" s="0"/>
      <c r="CY9" s="0"/>
      <c r="CZ9" s="0"/>
      <c r="DA9" s="0"/>
      <c r="DB9" s="0"/>
      <c r="DC9" s="5" t="s">
        <f>=DC8*(ABS(DC7)-ABS(DC6))</f>
      </c>
      <c r="DD9" s="0" t="s">
        <v>687</v>
      </c>
      <c r="DE9" s="11" t="n">
        <v>44200</v>
      </c>
      <c r="DF9" s="6" t="n">
        <v>10</v>
      </c>
      <c r="DG9" s="6" t="n">
        <v>19860.18</v>
      </c>
    </row>
    <row collapsed="false" customFormat="false" customHeight="false" hidden="false" ht="12.1" outlineLevel="0" r="10">
      <c r="A10" s="11" t="n">
        <v>44286</v>
      </c>
      <c r="B10" s="6" t="n">
        <v>4</v>
      </c>
      <c r="C10" s="6" t="n">
        <v>6782.92608</v>
      </c>
      <c r="D10" s="0"/>
      <c r="E10" s="0"/>
      <c r="F10" s="0"/>
      <c r="G10" s="0"/>
      <c r="H10" s="0"/>
      <c r="I10" s="0"/>
      <c r="J10" s="11" t="n">
        <v>44344</v>
      </c>
      <c r="K10" s="6" t="n">
        <v>100</v>
      </c>
      <c r="L10" s="6" t="n">
        <v>47103.25</v>
      </c>
      <c r="M10" s="11" t="n">
        <v>44081</v>
      </c>
      <c r="N10" s="6" t="n">
        <v>10</v>
      </c>
      <c r="O10" s="6" t="n">
        <v>1772.37</v>
      </c>
      <c r="P10" s="0"/>
      <c r="Q10" s="5" t="s">
        <f>=SUM(R2:R9)/SUM(Q2:Q9)</f>
      </c>
      <c r="R10" s="0" t="s">
        <v>11</v>
      </c>
      <c r="S10" s="11" t="n">
        <v>44151</v>
      </c>
      <c r="T10" s="6" t="n">
        <v>1</v>
      </c>
      <c r="U10" s="6" t="n">
        <v>3545.40627</v>
      </c>
      <c r="V10" s="0"/>
      <c r="W10" s="0"/>
      <c r="X10" s="0"/>
      <c r="Y10" s="11" t="n">
        <v>44385</v>
      </c>
      <c r="Z10" s="6" t="n">
        <v>30</v>
      </c>
      <c r="AA10" s="6" t="n">
        <v>8384.5</v>
      </c>
      <c r="AB10" s="0"/>
      <c r="AC10" s="5" t="s">
        <f>=SUM(AD2:AD9)/SUM(AC2:AC9)</f>
      </c>
      <c r="AD10" s="0" t="s">
        <v>11</v>
      </c>
      <c r="AE10" s="11" t="n">
        <v>44427</v>
      </c>
      <c r="AF10" s="6" t="n">
        <v>200</v>
      </c>
      <c r="AG10" s="6" t="n">
        <v>47674.76</v>
      </c>
      <c r="AH10" s="11" t="n">
        <v>44159</v>
      </c>
      <c r="AI10" s="6" t="n">
        <v>1</v>
      </c>
      <c r="AJ10" s="6" t="n">
        <v>9195.7488</v>
      </c>
      <c r="AK10" s="11" t="n">
        <v>44200</v>
      </c>
      <c r="AL10" s="6" t="n">
        <v>266</v>
      </c>
      <c r="AM10" s="6" t="n">
        <v>50670.13</v>
      </c>
      <c r="AN10" s="0"/>
      <c r="AO10" s="5" t="s">
        <f>=SUM(AP2:AP9)/SUM(AO2:AO9)</f>
      </c>
      <c r="AP10" s="0" t="s">
        <v>11</v>
      </c>
      <c r="AQ10" s="11" t="n">
        <v>44274</v>
      </c>
      <c r="AR10" s="6" t="n">
        <v>14</v>
      </c>
      <c r="AS10" s="6" t="n">
        <v>17658.816868</v>
      </c>
      <c r="AT10" s="0"/>
      <c r="AU10" s="0"/>
      <c r="AV10" s="0"/>
      <c r="AW10" s="0"/>
      <c r="AX10" s="5" t="s">
        <f>=SUM(AY2:AY9)/SUM(AX2:AX9)</f>
      </c>
      <c r="AY10" s="0" t="s">
        <v>11</v>
      </c>
      <c r="AZ10" s="0"/>
      <c r="BA10" s="6" t="n">
        <v>24.47</v>
      </c>
      <c r="BB10" s="0" t="s">
        <v>685</v>
      </c>
      <c r="BC10" s="0"/>
      <c r="BD10" s="0"/>
      <c r="BE10" s="0"/>
      <c r="BF10" s="0"/>
      <c r="BG10" s="0"/>
      <c r="BH10" s="0"/>
      <c r="BI10" s="0"/>
      <c r="BJ10" s="6" t="n">
        <v>126.16</v>
      </c>
      <c r="BK10" s="0" t="s">
        <v>685</v>
      </c>
      <c r="BL10" s="11" t="n">
        <v>44494</v>
      </c>
      <c r="BM10" s="6" t="n">
        <v>67</v>
      </c>
      <c r="BN10" s="6" t="n">
        <v>109384.2</v>
      </c>
      <c r="BO10" s="0"/>
      <c r="BP10" s="5" t="s">
        <f>=SUM(BQ2:BQ9)/SUM(BP2:BP9)</f>
      </c>
      <c r="BQ10" s="0" t="s">
        <v>11</v>
      </c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11" t="n">
        <v>44200</v>
      </c>
      <c r="CE10" s="6" t="n">
        <v>2</v>
      </c>
      <c r="CF10" s="6" t="n">
        <v>5418.043838</v>
      </c>
      <c r="CG10" s="0"/>
      <c r="CH10" s="5" t="s">
        <f>=CH9*(ABS(CH8)-ABS(CH7))</f>
      </c>
      <c r="CI10" s="0" t="s">
        <v>687</v>
      </c>
      <c r="CJ10" s="0"/>
      <c r="CK10" s="5" t="s">
        <f>=CK9*(ABS(CK8)-ABS(CK7))</f>
      </c>
      <c r="CL10" s="0" t="s">
        <v>687</v>
      </c>
      <c r="CM10" s="0"/>
      <c r="CN10" s="0"/>
      <c r="CO10" s="0"/>
      <c r="CP10" s="0"/>
      <c r="CQ10" s="6" t="n">
        <v>372.95</v>
      </c>
      <c r="CR10" s="0" t="s">
        <v>685</v>
      </c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11" t="n">
        <v>44266</v>
      </c>
      <c r="DF10" s="6" t="n">
        <v>16</v>
      </c>
      <c r="DG10" s="6" t="n">
        <v>29751.8</v>
      </c>
    </row>
    <row collapsed="false" customFormat="false" customHeight="false" hidden="false" ht="12.1" outlineLevel="0" r="11">
      <c r="A11" s="11" t="n">
        <v>44286</v>
      </c>
      <c r="B11" s="6" t="n">
        <v>3</v>
      </c>
      <c r="C11" s="6" t="n">
        <v>5087.19456</v>
      </c>
      <c r="D11" s="0"/>
      <c r="E11" s="0"/>
      <c r="F11" s="0"/>
      <c r="G11" s="0"/>
      <c r="H11" s="0"/>
      <c r="I11" s="0"/>
      <c r="J11" s="0"/>
      <c r="K11" s="5" t="s">
        <f>=SUM(L2:L10)/SUM(K2:K10)</f>
      </c>
      <c r="L11" s="0" t="s">
        <v>11</v>
      </c>
      <c r="M11" s="11" t="n">
        <v>44081</v>
      </c>
      <c r="N11" s="6" t="n">
        <v>10</v>
      </c>
      <c r="O11" s="6" t="n">
        <v>1772.37</v>
      </c>
      <c r="P11" s="0"/>
      <c r="Q11" s="6" t="n">
        <v>228.78</v>
      </c>
      <c r="R11" s="0" t="s">
        <v>685</v>
      </c>
      <c r="S11" s="11" t="n">
        <v>44151</v>
      </c>
      <c r="T11" s="6" t="n">
        <v>2</v>
      </c>
      <c r="U11" s="6" t="n">
        <v>7090.81254</v>
      </c>
      <c r="V11" s="0"/>
      <c r="W11" s="0"/>
      <c r="X11" s="0"/>
      <c r="Y11" s="11" t="n">
        <v>44385</v>
      </c>
      <c r="Z11" s="6" t="n">
        <v>30</v>
      </c>
      <c r="AA11" s="6" t="n">
        <v>8374</v>
      </c>
      <c r="AB11" s="0"/>
      <c r="AC11" s="6" t="n">
        <v>4977.5</v>
      </c>
      <c r="AD11" s="0" t="s">
        <v>685</v>
      </c>
      <c r="AE11" s="11" t="n">
        <v>44494</v>
      </c>
      <c r="AF11" s="6" t="n">
        <v>400</v>
      </c>
      <c r="AG11" s="6" t="n">
        <v>91555.7</v>
      </c>
      <c r="AH11" s="11" t="n">
        <v>44211</v>
      </c>
      <c r="AI11" s="6" t="n">
        <v>1</v>
      </c>
      <c r="AJ11" s="6" t="n">
        <v>9462.873903</v>
      </c>
      <c r="AK11" s="11" t="n">
        <v>44245</v>
      </c>
      <c r="AL11" s="6" t="n">
        <v>120</v>
      </c>
      <c r="AM11" s="6" t="n">
        <v>22528.51</v>
      </c>
      <c r="AN11" s="0"/>
      <c r="AO11" s="6" t="n">
        <v>80.41</v>
      </c>
      <c r="AP11" s="0" t="s">
        <v>685</v>
      </c>
      <c r="AQ11" s="11" t="n">
        <v>44274</v>
      </c>
      <c r="AR11" s="6" t="n">
        <v>14</v>
      </c>
      <c r="AS11" s="6" t="n">
        <v>17658.816868</v>
      </c>
      <c r="AT11" s="0"/>
      <c r="AU11" s="0"/>
      <c r="AV11" s="0"/>
      <c r="AW11" s="0"/>
      <c r="AX11" s="6" t="n">
        <v>24.88</v>
      </c>
      <c r="AY11" s="0" t="s">
        <v>685</v>
      </c>
      <c r="AZ11" s="0"/>
      <c r="BA11" s="6" t="n">
        <v>70</v>
      </c>
      <c r="BB11" s="0" t="s">
        <v>686</v>
      </c>
      <c r="BC11" s="0"/>
      <c r="BD11" s="0"/>
      <c r="BE11" s="0"/>
      <c r="BF11" s="0"/>
      <c r="BG11" s="0"/>
      <c r="BH11" s="0"/>
      <c r="BI11" s="0"/>
      <c r="BJ11" s="6" t="n">
        <v>10</v>
      </c>
      <c r="BK11" s="0" t="s">
        <v>686</v>
      </c>
      <c r="BL11" s="0"/>
      <c r="BM11" s="5" t="s">
        <f>=SUM(BN2:BN10)/SUM(BM2:BM10)</f>
      </c>
      <c r="BN11" s="0" t="s">
        <v>11</v>
      </c>
      <c r="BO11" s="0"/>
      <c r="BP11" s="6" t="n">
        <v>1.3045</v>
      </c>
      <c r="BQ11" s="0" t="s">
        <v>685</v>
      </c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11" t="n">
        <v>44211</v>
      </c>
      <c r="CE11" s="6" t="n">
        <v>3</v>
      </c>
      <c r="CF11" s="6" t="n">
        <v>8160.372738</v>
      </c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6" t="n">
        <v>101</v>
      </c>
      <c r="CR11" s="0" t="s">
        <v>686</v>
      </c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11" t="n">
        <v>44340</v>
      </c>
      <c r="DF11" s="6" t="n">
        <v>16</v>
      </c>
      <c r="DG11" s="6" t="n">
        <v>24696.59</v>
      </c>
    </row>
    <row collapsed="false" customFormat="false" customHeight="false" hidden="false" ht="12.1" outlineLevel="0" r="12">
      <c r="A12" s="11" t="n">
        <v>44327</v>
      </c>
      <c r="B12" s="6" t="n">
        <v>2</v>
      </c>
      <c r="C12" s="6" t="n">
        <v>2673.391038</v>
      </c>
      <c r="D12" s="0"/>
      <c r="E12" s="0"/>
      <c r="F12" s="0"/>
      <c r="G12" s="0"/>
      <c r="H12" s="0"/>
      <c r="I12" s="0"/>
      <c r="J12" s="0"/>
      <c r="K12" s="6" t="n">
        <v>519.25</v>
      </c>
      <c r="L12" s="0" t="s">
        <v>685</v>
      </c>
      <c r="M12" s="11" t="n">
        <v>44085</v>
      </c>
      <c r="N12" s="6" t="n">
        <v>30</v>
      </c>
      <c r="O12" s="6" t="n">
        <v>5308.39</v>
      </c>
      <c r="P12" s="0"/>
      <c r="Q12" s="6" t="n">
        <v>16</v>
      </c>
      <c r="R12" s="0" t="s">
        <v>686</v>
      </c>
      <c r="S12" s="11" t="n">
        <v>44159</v>
      </c>
      <c r="T12" s="6" t="n">
        <v>1</v>
      </c>
      <c r="U12" s="6" t="n">
        <v>3508.4456</v>
      </c>
      <c r="V12" s="0"/>
      <c r="W12" s="0"/>
      <c r="X12" s="0"/>
      <c r="Y12" s="0"/>
      <c r="Z12" s="5" t="s">
        <f>=SUM(AA2:AA11)/SUM(Z2:Z11)</f>
      </c>
      <c r="AA12" s="0" t="s">
        <v>11</v>
      </c>
      <c r="AB12" s="0"/>
      <c r="AC12" s="6" t="n">
        <v>41</v>
      </c>
      <c r="AD12" s="0" t="s">
        <v>686</v>
      </c>
      <c r="AE12" s="0"/>
      <c r="AF12" s="5" t="s">
        <f>=SUM(AG2:AG11)/SUM(AF2:AF11)</f>
      </c>
      <c r="AG12" s="0" t="s">
        <v>11</v>
      </c>
      <c r="AH12" s="0"/>
      <c r="AI12" s="5" t="s">
        <f>=SUM(AJ2:AJ11)/SUM(AI2:AI11)</f>
      </c>
      <c r="AJ12" s="0" t="s">
        <v>11</v>
      </c>
      <c r="AK12" s="11" t="n">
        <v>44245</v>
      </c>
      <c r="AL12" s="6" t="n">
        <v>56</v>
      </c>
      <c r="AM12" s="6" t="n">
        <v>10454.96</v>
      </c>
      <c r="AN12" s="0"/>
      <c r="AO12" s="6" t="n">
        <v>28</v>
      </c>
      <c r="AP12" s="0" t="s">
        <v>686</v>
      </c>
      <c r="AQ12" s="11" t="n">
        <v>44274</v>
      </c>
      <c r="AR12" s="6" t="n">
        <v>9</v>
      </c>
      <c r="AS12" s="6" t="n">
        <v>11418.494164</v>
      </c>
      <c r="AT12" s="0"/>
      <c r="AU12" s="0"/>
      <c r="AV12" s="0"/>
      <c r="AW12" s="0"/>
      <c r="AX12" s="6" t="n">
        <v>70</v>
      </c>
      <c r="AY12" s="0" t="s">
        <v>686</v>
      </c>
      <c r="AZ12" s="0"/>
      <c r="BA12" s="5" t="s">
        <f>=BA11*(ABS(BA10)-ABS(BA9))</f>
      </c>
      <c r="BB12" s="0" t="s">
        <v>687</v>
      </c>
      <c r="BC12" s="0"/>
      <c r="BD12" s="0"/>
      <c r="BE12" s="0"/>
      <c r="BF12" s="0"/>
      <c r="BG12" s="0"/>
      <c r="BH12" s="0"/>
      <c r="BI12" s="0"/>
      <c r="BJ12" s="5" t="s">
        <f>=BJ11*(ABS(BJ10)-ABS(BJ9))</f>
      </c>
      <c r="BK12" s="0" t="s">
        <v>687</v>
      </c>
      <c r="BL12" s="0"/>
      <c r="BM12" s="6" t="n">
        <v>691</v>
      </c>
      <c r="BN12" s="0" t="s">
        <v>685</v>
      </c>
      <c r="BO12" s="0"/>
      <c r="BP12" s="6" t="n">
        <v>62000</v>
      </c>
      <c r="BQ12" s="0" t="s">
        <v>686</v>
      </c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11" t="n">
        <v>44229</v>
      </c>
      <c r="CE12" s="6" t="n">
        <v>2</v>
      </c>
      <c r="CF12" s="6" t="n">
        <v>5243.843085</v>
      </c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5" t="s">
        <f>=CQ11*(ABS(CQ10)-ABS(CQ9))</f>
      </c>
      <c r="CR12" s="0" t="s">
        <v>687</v>
      </c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11" t="n">
        <v>44441</v>
      </c>
      <c r="DF12" s="6" t="n">
        <v>4</v>
      </c>
      <c r="DG12" s="6" t="n">
        <v>6140.53</v>
      </c>
    </row>
    <row collapsed="false" customFormat="false" customHeight="false" hidden="false" ht="12.1" outlineLevel="0" r="13">
      <c r="A13" s="0"/>
      <c r="B13" s="5" t="s">
        <f>=SUM(C2:C12)/SUM(B2:B12)</f>
      </c>
      <c r="C13" s="0" t="s">
        <v>11</v>
      </c>
      <c r="D13" s="0"/>
      <c r="E13" s="0"/>
      <c r="F13" s="0"/>
      <c r="G13" s="0"/>
      <c r="H13" s="0"/>
      <c r="I13" s="0"/>
      <c r="J13" s="0"/>
      <c r="K13" s="6" t="n">
        <v>660</v>
      </c>
      <c r="L13" s="0" t="s">
        <v>686</v>
      </c>
      <c r="M13" s="11" t="n">
        <v>44111</v>
      </c>
      <c r="N13" s="6" t="n">
        <v>70</v>
      </c>
      <c r="O13" s="6" t="n">
        <v>11734.83</v>
      </c>
      <c r="P13" s="0"/>
      <c r="Q13" s="5" t="s">
        <f>=Q12*(ABS(Q11)-ABS(Q10))</f>
      </c>
      <c r="R13" s="0" t="s">
        <v>687</v>
      </c>
      <c r="S13" s="11" t="n">
        <v>44159</v>
      </c>
      <c r="T13" s="6" t="n">
        <v>4</v>
      </c>
      <c r="U13" s="6" t="n">
        <v>14033.0248</v>
      </c>
      <c r="V13" s="0"/>
      <c r="W13" s="0"/>
      <c r="X13" s="0"/>
      <c r="Y13" s="0"/>
      <c r="Z13" s="6" t="n">
        <v>322.59</v>
      </c>
      <c r="AA13" s="0" t="s">
        <v>685</v>
      </c>
      <c r="AB13" s="0"/>
      <c r="AC13" s="5" t="s">
        <f>=AC12*(ABS(AC11)-ABS(AC10))</f>
      </c>
      <c r="AD13" s="0" t="s">
        <v>687</v>
      </c>
      <c r="AE13" s="0"/>
      <c r="AF13" s="6" t="n">
        <v>125.62</v>
      </c>
      <c r="AG13" s="0" t="s">
        <v>685</v>
      </c>
      <c r="AH13" s="0"/>
      <c r="AI13" s="6" t="n">
        <v>264.22</v>
      </c>
      <c r="AJ13" s="0" t="s">
        <v>685</v>
      </c>
      <c r="AK13" s="11" t="n">
        <v>44246</v>
      </c>
      <c r="AL13" s="6" t="n">
        <v>148</v>
      </c>
      <c r="AM13" s="6" t="n">
        <v>27507.5</v>
      </c>
      <c r="AN13" s="0"/>
      <c r="AO13" s="5" t="s">
        <f>=AO12*(ABS(AO11)-ABS(AO10))</f>
      </c>
      <c r="AP13" s="0" t="s">
        <v>687</v>
      </c>
      <c r="AQ13" s="11" t="n">
        <v>44274</v>
      </c>
      <c r="AR13" s="6" t="n">
        <v>8</v>
      </c>
      <c r="AS13" s="6" t="n">
        <v>10149.363378</v>
      </c>
      <c r="AT13" s="0"/>
      <c r="AU13" s="0"/>
      <c r="AV13" s="0"/>
      <c r="AW13" s="0"/>
      <c r="AX13" s="5" t="s">
        <f>=AX12*(ABS(AX11)-ABS(AX10))</f>
      </c>
      <c r="AY13" s="0" t="s">
        <v>687</v>
      </c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6" t="n">
        <v>121</v>
      </c>
      <c r="BN13" s="0" t="s">
        <v>686</v>
      </c>
      <c r="BO13" s="0"/>
      <c r="BP13" s="5" t="s">
        <f>=BP12*(ABS(BP11)-ABS(BP10))</f>
      </c>
      <c r="BQ13" s="0" t="s">
        <v>687</v>
      </c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11" t="n">
        <v>44230</v>
      </c>
      <c r="CE13" s="6" t="n">
        <v>1</v>
      </c>
      <c r="CF13" s="6" t="n">
        <v>2677.172877</v>
      </c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11" t="n">
        <v>44494</v>
      </c>
      <c r="DF13" s="6" t="n">
        <v>2</v>
      </c>
      <c r="DG13" s="6" t="n">
        <v>3068.67</v>
      </c>
    </row>
    <row collapsed="false" customFormat="false" customHeight="false" hidden="false" ht="12.1" outlineLevel="0" r="14">
      <c r="A14" s="0"/>
      <c r="B14" s="6" t="n">
        <v>143.34</v>
      </c>
      <c r="C14" s="0" t="s">
        <v>685</v>
      </c>
      <c r="D14" s="0"/>
      <c r="E14" s="0"/>
      <c r="F14" s="0"/>
      <c r="G14" s="0"/>
      <c r="H14" s="0"/>
      <c r="I14" s="0"/>
      <c r="J14" s="0"/>
      <c r="K14" s="5" t="s">
        <f>=K13*(ABS(K12)-ABS(K11))</f>
      </c>
      <c r="L14" s="0" t="s">
        <v>687</v>
      </c>
      <c r="M14" s="11" t="n">
        <v>44111</v>
      </c>
      <c r="N14" s="6" t="n">
        <v>20</v>
      </c>
      <c r="O14" s="6" t="n">
        <v>3352.41</v>
      </c>
      <c r="P14" s="0"/>
      <c r="Q14" s="0"/>
      <c r="R14" s="0"/>
      <c r="S14" s="0"/>
      <c r="T14" s="5" t="s">
        <f>=SUM(U2:U13)/SUM(T2:T13)</f>
      </c>
      <c r="U14" s="0" t="s">
        <v>11</v>
      </c>
      <c r="V14" s="0"/>
      <c r="W14" s="0"/>
      <c r="X14" s="0"/>
      <c r="Y14" s="0"/>
      <c r="Z14" s="6" t="n">
        <v>700</v>
      </c>
      <c r="AA14" s="0" t="s">
        <v>686</v>
      </c>
      <c r="AB14" s="0"/>
      <c r="AC14" s="0"/>
      <c r="AD14" s="0"/>
      <c r="AE14" s="0"/>
      <c r="AF14" s="6" t="n">
        <v>1600</v>
      </c>
      <c r="AG14" s="0" t="s">
        <v>686</v>
      </c>
      <c r="AH14" s="0"/>
      <c r="AI14" s="6" t="n">
        <v>10</v>
      </c>
      <c r="AJ14" s="0" t="s">
        <v>686</v>
      </c>
      <c r="AK14" s="11" t="n">
        <v>44246</v>
      </c>
      <c r="AL14" s="6" t="n">
        <v>146</v>
      </c>
      <c r="AM14" s="6" t="n">
        <v>27169.93</v>
      </c>
      <c r="AN14" s="0"/>
      <c r="AO14" s="0"/>
      <c r="AP14" s="0"/>
      <c r="AQ14" s="11" t="n">
        <v>44274</v>
      </c>
      <c r="AR14" s="6" t="n">
        <v>1</v>
      </c>
      <c r="AS14" s="6" t="n">
        <v>1269.130786</v>
      </c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5" t="s">
        <f>=BM13*(ABS(BM12)-ABS(BM11))</f>
      </c>
      <c r="BN14" s="0" t="s">
        <v>687</v>
      </c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11" t="n">
        <v>44250</v>
      </c>
      <c r="CE14" s="6" t="n">
        <v>1</v>
      </c>
      <c r="CF14" s="6" t="n">
        <v>2516.911866</v>
      </c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5" t="s">
        <f>=SUM(DG2:DG13)/SUM(DF2:DF13)</f>
      </c>
      <c r="DG14" s="0" t="s">
        <v>11</v>
      </c>
    </row>
    <row collapsed="false" customFormat="false" customHeight="false" hidden="false" ht="12.1" outlineLevel="0" r="15">
      <c r="A15" s="0"/>
      <c r="B15" s="6" t="n">
        <v>183</v>
      </c>
      <c r="C15" s="0" t="s">
        <v>686</v>
      </c>
      <c r="D15" s="0"/>
      <c r="E15" s="0"/>
      <c r="F15" s="0"/>
      <c r="G15" s="0"/>
      <c r="H15" s="0"/>
      <c r="I15" s="0"/>
      <c r="J15" s="0"/>
      <c r="K15" s="0"/>
      <c r="L15" s="0"/>
      <c r="M15" s="11" t="n">
        <v>44123</v>
      </c>
      <c r="N15" s="6" t="n">
        <v>140</v>
      </c>
      <c r="O15" s="6" t="n">
        <v>23048.81</v>
      </c>
      <c r="P15" s="0"/>
      <c r="Q15" s="0"/>
      <c r="R15" s="0"/>
      <c r="S15" s="0"/>
      <c r="T15" s="6" t="n">
        <v>120.89</v>
      </c>
      <c r="U15" s="0" t="s">
        <v>685</v>
      </c>
      <c r="V15" s="0"/>
      <c r="W15" s="0"/>
      <c r="X15" s="0"/>
      <c r="Y15" s="0"/>
      <c r="Z15" s="5" t="s">
        <f>=Z14*(ABS(Z13)-ABS(Z12))</f>
      </c>
      <c r="AA15" s="0" t="s">
        <v>687</v>
      </c>
      <c r="AB15" s="0"/>
      <c r="AC15" s="0"/>
      <c r="AD15" s="0"/>
      <c r="AE15" s="0"/>
      <c r="AF15" s="5" t="s">
        <f>=AF14*(ABS(AF13)-ABS(AF12))</f>
      </c>
      <c r="AG15" s="0" t="s">
        <v>687</v>
      </c>
      <c r="AH15" s="0"/>
      <c r="AI15" s="5" t="s">
        <f>=AI14*(ABS(AI13)-ABS(AI12))</f>
      </c>
      <c r="AJ15" s="0" t="s">
        <v>687</v>
      </c>
      <c r="AK15" s="11" t="n">
        <v>44257</v>
      </c>
      <c r="AL15" s="6" t="n">
        <v>270</v>
      </c>
      <c r="AM15" s="6" t="n">
        <v>50588.4</v>
      </c>
      <c r="AN15" s="0"/>
      <c r="AO15" s="0"/>
      <c r="AP15" s="0"/>
      <c r="AQ15" s="11" t="n">
        <v>44277</v>
      </c>
      <c r="AR15" s="6" t="n">
        <v>5</v>
      </c>
      <c r="AS15" s="6" t="n">
        <v>6304.78056</v>
      </c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11" t="n">
        <v>44250</v>
      </c>
      <c r="CE15" s="6" t="n">
        <v>4</v>
      </c>
      <c r="CF15" s="6" t="n">
        <v>10066.907631</v>
      </c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6" t="n">
        <v>240.5</v>
      </c>
      <c r="DG15" s="0" t="s">
        <v>685</v>
      </c>
    </row>
    <row collapsed="false" customFormat="false" customHeight="false" hidden="false" ht="12.1" outlineLevel="0" r="16">
      <c r="A16" s="0"/>
      <c r="B16" s="5" t="s">
        <f>=B15*(ABS(B14)-ABS(B13))</f>
      </c>
      <c r="C16" s="0" t="s">
        <v>687</v>
      </c>
      <c r="D16" s="0"/>
      <c r="E16" s="0"/>
      <c r="F16" s="0"/>
      <c r="G16" s="0"/>
      <c r="H16" s="0"/>
      <c r="I16" s="0"/>
      <c r="J16" s="0"/>
      <c r="K16" s="0"/>
      <c r="L16" s="0"/>
      <c r="M16" s="11" t="n">
        <v>44123</v>
      </c>
      <c r="N16" s="6" t="n">
        <v>60</v>
      </c>
      <c r="O16" s="6" t="n">
        <v>9878.33</v>
      </c>
      <c r="P16" s="0"/>
      <c r="Q16" s="0"/>
      <c r="R16" s="0"/>
      <c r="S16" s="0"/>
      <c r="T16" s="6" t="n">
        <v>29</v>
      </c>
      <c r="U16" s="0" t="s">
        <v>686</v>
      </c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11" t="n">
        <v>44496</v>
      </c>
      <c r="AL16" s="6" t="n">
        <v>252</v>
      </c>
      <c r="AM16" s="6" t="n">
        <v>70204.48</v>
      </c>
      <c r="AN16" s="0"/>
      <c r="AO16" s="0"/>
      <c r="AP16" s="0"/>
      <c r="AQ16" s="11" t="n">
        <v>44280</v>
      </c>
      <c r="AR16" s="6" t="n">
        <v>1</v>
      </c>
      <c r="AS16" s="6" t="n">
        <v>1249.678935</v>
      </c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11" t="n">
        <v>44257</v>
      </c>
      <c r="CE16" s="6" t="n">
        <v>1</v>
      </c>
      <c r="CF16" s="6" t="n">
        <v>2490.867072</v>
      </c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6" t="n">
        <v>88</v>
      </c>
      <c r="DG16" s="0" t="s">
        <v>686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11" t="n">
        <v>44344</v>
      </c>
      <c r="N17" s="6" t="n">
        <v>10</v>
      </c>
      <c r="O17" s="6" t="n">
        <v>2641.58</v>
      </c>
      <c r="P17" s="0"/>
      <c r="Q17" s="0"/>
      <c r="R17" s="0"/>
      <c r="S17" s="0"/>
      <c r="T17" s="5" t="s">
        <f>=T16*(ABS(T15)-ABS(T14))</f>
      </c>
      <c r="U17" s="0" t="s">
        <v>687</v>
      </c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11" t="n">
        <v>44496</v>
      </c>
      <c r="AL17" s="6" t="n">
        <v>122</v>
      </c>
      <c r="AM17" s="6" t="n">
        <v>34003.8</v>
      </c>
      <c r="AN17" s="0"/>
      <c r="AO17" s="0"/>
      <c r="AP17" s="0"/>
      <c r="AQ17" s="11" t="n">
        <v>44280</v>
      </c>
      <c r="AR17" s="6" t="n">
        <v>3</v>
      </c>
      <c r="AS17" s="6" t="n">
        <v>3748.27527</v>
      </c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11" t="n">
        <v>44257</v>
      </c>
      <c r="CE17" s="6" t="n">
        <v>1</v>
      </c>
      <c r="CF17" s="6" t="n">
        <v>2490.867072</v>
      </c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5" t="s">
        <f>=DF16*(ABS(DF15)-ABS(DF14))</f>
      </c>
      <c r="DG17" s="0" t="s">
        <v>687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11" t="n">
        <v>44344</v>
      </c>
      <c r="N18" s="6" t="n">
        <v>250</v>
      </c>
      <c r="O18" s="6" t="n">
        <v>66037.09</v>
      </c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11" t="n">
        <v>44496</v>
      </c>
      <c r="AL18" s="6" t="n">
        <v>2</v>
      </c>
      <c r="AM18" s="6" t="n">
        <v>557.44</v>
      </c>
      <c r="AN18" s="0"/>
      <c r="AO18" s="0"/>
      <c r="AP18" s="0"/>
      <c r="AQ18" s="11" t="n">
        <v>44280</v>
      </c>
      <c r="AR18" s="6" t="n">
        <v>1</v>
      </c>
      <c r="AS18" s="6" t="n">
        <v>1249.678935</v>
      </c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5" t="s">
        <f>=SUM(CF2:CF17)/SUM(CE2:CE17)</f>
      </c>
      <c r="CF18" s="0" t="s">
        <v>11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11" t="n">
        <v>44344</v>
      </c>
      <c r="N19" s="6" t="n">
        <v>120</v>
      </c>
      <c r="O19" s="6" t="n">
        <v>31497.6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5" t="s">
        <f>=SUM(AM2:AM18)/SUM(AL2:AL18)</f>
      </c>
      <c r="AM19" s="0" t="s">
        <v>11</v>
      </c>
      <c r="AN19" s="0"/>
      <c r="AO19" s="0"/>
      <c r="AP19" s="0"/>
      <c r="AQ19" s="0"/>
      <c r="AR19" s="5" t="s">
        <f>=SUM(AS2:AS18)/SUM(AR2:AR18)</f>
      </c>
      <c r="AS19" s="0" t="s">
        <v>11</v>
      </c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6" t="n">
        <v>26.14</v>
      </c>
      <c r="CF19" s="0" t="s">
        <v>685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11" t="n">
        <v>44344</v>
      </c>
      <c r="N20" s="6" t="n">
        <v>70</v>
      </c>
      <c r="O20" s="6" t="n">
        <v>18374.3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6" t="n">
        <v>79</v>
      </c>
      <c r="AM20" s="0" t="s">
        <v>685</v>
      </c>
      <c r="AN20" s="0"/>
      <c r="AO20" s="0"/>
      <c r="AP20" s="0"/>
      <c r="AQ20" s="0"/>
      <c r="AR20" s="6" t="n">
        <v>16.55</v>
      </c>
      <c r="AS20" s="0" t="s">
        <v>685</v>
      </c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6" t="n">
        <v>26</v>
      </c>
      <c r="CF20" s="0" t="s">
        <v>686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11" t="n">
        <v>44389</v>
      </c>
      <c r="N21" s="6" t="n">
        <v>170</v>
      </c>
      <c r="O21" s="6" t="n">
        <v>50423.34</v>
      </c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6" t="n">
        <v>2246</v>
      </c>
      <c r="AM21" s="0" t="s">
        <v>686</v>
      </c>
      <c r="AN21" s="0"/>
      <c r="AO21" s="0"/>
      <c r="AP21" s="0"/>
      <c r="AQ21" s="0"/>
      <c r="AR21" s="6" t="n">
        <v>128</v>
      </c>
      <c r="AS21" s="0" t="s">
        <v>686</v>
      </c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5" t="s">
        <f>=CE20*(ABS(CE19)-ABS(CE18))</f>
      </c>
      <c r="CF21" s="0" t="s">
        <v>687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11" t="n">
        <v>44391</v>
      </c>
      <c r="N22" s="6" t="n">
        <v>170</v>
      </c>
      <c r="O22" s="6" t="n">
        <v>48477.37</v>
      </c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5" t="s">
        <f>=AL21*(ABS(AL20)-ABS(AL19))</f>
      </c>
      <c r="AM22" s="0" t="s">
        <v>687</v>
      </c>
      <c r="AN22" s="0"/>
      <c r="AO22" s="0"/>
      <c r="AP22" s="0"/>
      <c r="AQ22" s="0"/>
      <c r="AR22" s="5" t="s">
        <f>=AR21*(ABS(AR20)-ABS(AR19))</f>
      </c>
      <c r="AS22" s="0" t="s">
        <v>687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11" t="n">
        <v>44393</v>
      </c>
      <c r="N23" s="6" t="n">
        <v>310</v>
      </c>
      <c r="O23" s="6" t="n">
        <v>87097.13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11" t="n">
        <v>44489</v>
      </c>
      <c r="N24" s="6" t="n">
        <v>260</v>
      </c>
      <c r="O24" s="6" t="n">
        <v>96339.15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5" t="s">
        <f>=SUM(O2:O24)/SUM(N2:N24)</f>
      </c>
      <c r="O25" s="0" t="s">
        <v>11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6" t="n">
        <v>115.7</v>
      </c>
      <c r="O26" s="0" t="s">
        <v>685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6" t="n">
        <v>2390</v>
      </c>
      <c r="O27" s="0" t="s">
        <v>686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5" t="s">
        <f>=N27*(ABS(N26)-ABS(N25))</f>
      </c>
      <c r="O28" s="0" t="s">
        <v>687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1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117</v>
      </c>
      <c r="B1" s="18" t="s">
        <v>0</v>
      </c>
      <c r="C1" s="18" t="s">
        <v>2</v>
      </c>
      <c r="D1" s="18" t="s">
        <v>688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689</v>
      </c>
      <c r="L1" s="18" t="s">
        <v>690</v>
      </c>
      <c r="M1" s="18" t="s">
        <v>19</v>
      </c>
      <c r="N1" s="18" t="s">
        <v>29</v>
      </c>
      <c r="O1" s="18" t="s">
        <v>691</v>
      </c>
    </row>
    <row collapsed="false" customFormat="false" customHeight="false" hidden="false" ht="12.1" outlineLevel="0" r="2">
      <c r="A2" s="21" t="n">
        <v>43055</v>
      </c>
      <c r="B2" s="22" t="s">
        <v>692</v>
      </c>
      <c r="C2" s="22" t="s">
        <v>124</v>
      </c>
      <c r="D2" s="22" t="s">
        <v>692</v>
      </c>
      <c r="E2" s="22" t="s">
        <v>692</v>
      </c>
      <c r="F2" s="22" t="s">
        <v>29</v>
      </c>
      <c r="G2" s="23" t="n">
        <v>1</v>
      </c>
      <c r="H2" s="24" t="n">
        <v>100300</v>
      </c>
      <c r="I2" s="24" t="n">
        <v>100300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5" t="n">
        <v>43061</v>
      </c>
      <c r="B3" s="26" t="s">
        <v>693</v>
      </c>
      <c r="C3" s="26" t="s">
        <v>694</v>
      </c>
      <c r="D3" s="26" t="s">
        <v>693</v>
      </c>
      <c r="E3" s="26" t="s">
        <v>693</v>
      </c>
      <c r="F3" s="26" t="s">
        <v>29</v>
      </c>
      <c r="G3" s="27" t="n">
        <v>1</v>
      </c>
      <c r="H3" s="28" t="n">
        <v>-150</v>
      </c>
      <c r="I3" s="28" t="n">
        <v>-150</v>
      </c>
      <c r="J3" s="28" t="n">
        <v>0</v>
      </c>
      <c r="K3" s="28" t="n">
        <v>0</v>
      </c>
      <c r="L3" s="28" t="n">
        <v>0</v>
      </c>
      <c r="M3" s="28"/>
      <c r="N3" s="6" t="s">
        <f>=I3+J3+K3+L3</f>
      </c>
      <c r="O3" s="26"/>
    </row>
    <row collapsed="false" customFormat="false" customHeight="false" hidden="false" ht="12.1" outlineLevel="0" r="4">
      <c r="A4" s="20" t="n">
        <v>43061.585381944</v>
      </c>
      <c r="B4" s="16" t="s">
        <v>608</v>
      </c>
      <c r="C4" s="16" t="s">
        <v>695</v>
      </c>
      <c r="D4" s="16" t="s">
        <v>601</v>
      </c>
      <c r="E4" s="16" t="s">
        <v>696</v>
      </c>
      <c r="F4" s="16" t="s">
        <v>29</v>
      </c>
      <c r="G4" s="7" t="n">
        <v>71</v>
      </c>
      <c r="H4" s="6" t="n">
        <v>100</v>
      </c>
      <c r="I4" s="6" t="n">
        <v>-71000</v>
      </c>
      <c r="J4" s="6" t="n">
        <v>0</v>
      </c>
      <c r="K4" s="6" t="n">
        <v>-38.19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43066.764363426</v>
      </c>
      <c r="B5" s="16" t="s">
        <v>609</v>
      </c>
      <c r="C5" s="16" t="s">
        <v>697</v>
      </c>
      <c r="D5" s="16" t="s">
        <v>601</v>
      </c>
      <c r="E5" s="16" t="s">
        <v>17</v>
      </c>
      <c r="F5" s="16" t="s">
        <v>29</v>
      </c>
      <c r="G5" s="7" t="n">
        <v>4</v>
      </c>
      <c r="H5" s="6" t="n">
        <v>2031</v>
      </c>
      <c r="I5" s="6" t="n">
        <v>-8124</v>
      </c>
      <c r="J5" s="6" t="n">
        <v>0</v>
      </c>
      <c r="K5" s="6" t="n">
        <v>-4.18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43066.764363426</v>
      </c>
      <c r="B6" s="16" t="s">
        <v>609</v>
      </c>
      <c r="C6" s="16" t="s">
        <v>697</v>
      </c>
      <c r="D6" s="16" t="s">
        <v>601</v>
      </c>
      <c r="E6" s="16" t="s">
        <v>17</v>
      </c>
      <c r="F6" s="16" t="s">
        <v>29</v>
      </c>
      <c r="G6" s="7" t="n">
        <v>10</v>
      </c>
      <c r="H6" s="6" t="n">
        <v>2031</v>
      </c>
      <c r="I6" s="6" t="n">
        <v>-20310</v>
      </c>
      <c r="J6" s="6" t="n">
        <v>0</v>
      </c>
      <c r="K6" s="6" t="n">
        <v>-10.41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1" t="n">
        <v>43118</v>
      </c>
      <c r="B7" s="22" t="s">
        <v>692</v>
      </c>
      <c r="C7" s="22" t="s">
        <v>124</v>
      </c>
      <c r="D7" s="22" t="s">
        <v>692</v>
      </c>
      <c r="E7" s="22" t="s">
        <v>692</v>
      </c>
      <c r="F7" s="22" t="s">
        <v>29</v>
      </c>
      <c r="G7" s="23" t="n">
        <v>1</v>
      </c>
      <c r="H7" s="24" t="n">
        <v>30000</v>
      </c>
      <c r="I7" s="24" t="n">
        <v>30000</v>
      </c>
      <c r="J7" s="24" t="n">
        <v>0</v>
      </c>
      <c r="K7" s="24" t="n">
        <v>0</v>
      </c>
      <c r="L7" s="24" t="n">
        <v>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5" t="n">
        <v>43119</v>
      </c>
      <c r="B8" s="26" t="s">
        <v>693</v>
      </c>
      <c r="C8" s="26" t="s">
        <v>694</v>
      </c>
      <c r="D8" s="26" t="s">
        <v>693</v>
      </c>
      <c r="E8" s="26" t="s">
        <v>693</v>
      </c>
      <c r="F8" s="26" t="s">
        <v>29</v>
      </c>
      <c r="G8" s="27" t="n">
        <v>1</v>
      </c>
      <c r="H8" s="28" t="n">
        <v>-150</v>
      </c>
      <c r="I8" s="28" t="n">
        <v>-150</v>
      </c>
      <c r="J8" s="28" t="n">
        <v>0</v>
      </c>
      <c r="K8" s="28" t="n">
        <v>0</v>
      </c>
      <c r="L8" s="28" t="n">
        <v>0</v>
      </c>
      <c r="M8" s="28"/>
      <c r="N8" s="6" t="s">
        <f>=I8+J8+K8+L8</f>
      </c>
      <c r="O8" s="26"/>
    </row>
    <row collapsed="false" customFormat="false" customHeight="false" hidden="false" ht="12.1" outlineLevel="0" r="9">
      <c r="A9" s="20" t="n">
        <v>43119.781365741</v>
      </c>
      <c r="B9" s="16" t="s">
        <v>610</v>
      </c>
      <c r="C9" s="16" t="s">
        <v>698</v>
      </c>
      <c r="D9" s="16" t="s">
        <v>601</v>
      </c>
      <c r="E9" s="16" t="s">
        <v>17</v>
      </c>
      <c r="F9" s="16" t="s">
        <v>29</v>
      </c>
      <c r="G9" s="7" t="n">
        <v>120</v>
      </c>
      <c r="H9" s="6" t="n">
        <v>242.45</v>
      </c>
      <c r="I9" s="6" t="n">
        <v>-29094</v>
      </c>
      <c r="J9" s="6" t="n">
        <v>0</v>
      </c>
      <c r="K9" s="6" t="n">
        <v>-14.94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1" t="n">
        <v>43172</v>
      </c>
      <c r="B10" s="22" t="s">
        <v>692</v>
      </c>
      <c r="C10" s="22" t="s">
        <v>124</v>
      </c>
      <c r="D10" s="22" t="s">
        <v>692</v>
      </c>
      <c r="E10" s="22" t="s">
        <v>692</v>
      </c>
      <c r="F10" s="22" t="s">
        <v>29</v>
      </c>
      <c r="G10" s="23" t="n">
        <v>1</v>
      </c>
      <c r="H10" s="24" t="n">
        <v>28000.3</v>
      </c>
      <c r="I10" s="24" t="n">
        <v>28000.3</v>
      </c>
      <c r="J10" s="24" t="n">
        <v>0</v>
      </c>
      <c r="K10" s="24" t="n">
        <v>0</v>
      </c>
      <c r="L10" s="24" t="n">
        <v>0</v>
      </c>
      <c r="M10" s="24"/>
      <c r="N10" s="6" t="s">
        <f>=I10+J10+K10+L10</f>
      </c>
      <c r="O10" s="22"/>
    </row>
    <row collapsed="false" customFormat="false" customHeight="false" hidden="false" ht="12.1" outlineLevel="0" r="11">
      <c r="A11" s="25" t="n">
        <v>43172</v>
      </c>
      <c r="B11" s="26" t="s">
        <v>693</v>
      </c>
      <c r="C11" s="26" t="s">
        <v>694</v>
      </c>
      <c r="D11" s="26" t="s">
        <v>693</v>
      </c>
      <c r="E11" s="26" t="s">
        <v>693</v>
      </c>
      <c r="F11" s="26" t="s">
        <v>29</v>
      </c>
      <c r="G11" s="27" t="n">
        <v>1</v>
      </c>
      <c r="H11" s="28" t="n">
        <v>-150</v>
      </c>
      <c r="I11" s="28" t="n">
        <v>-150</v>
      </c>
      <c r="J11" s="28" t="n">
        <v>0</v>
      </c>
      <c r="K11" s="28" t="n">
        <v>0</v>
      </c>
      <c r="L11" s="28" t="n">
        <v>0</v>
      </c>
      <c r="M11" s="28"/>
      <c r="N11" s="6" t="s">
        <f>=I11+J11+K11+L11</f>
      </c>
      <c r="O11" s="26"/>
    </row>
    <row collapsed="false" customFormat="false" customHeight="false" hidden="false" ht="12.1" outlineLevel="0" r="12">
      <c r="A12" s="20" t="n">
        <v>43172.443321759</v>
      </c>
      <c r="B12" s="16" t="s">
        <v>611</v>
      </c>
      <c r="C12" s="16" t="s">
        <v>699</v>
      </c>
      <c r="D12" s="16" t="s">
        <v>601</v>
      </c>
      <c r="E12" s="16" t="s">
        <v>17</v>
      </c>
      <c r="F12" s="16" t="s">
        <v>29</v>
      </c>
      <c r="G12" s="7" t="n">
        <v>1100</v>
      </c>
      <c r="H12" s="6" t="n">
        <v>157.5</v>
      </c>
      <c r="I12" s="6" t="n">
        <v>-173250</v>
      </c>
      <c r="J12" s="6" t="n">
        <v>0</v>
      </c>
      <c r="K12" s="6" t="n">
        <v>-88.87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43172.443321759</v>
      </c>
      <c r="B13" s="16" t="s">
        <v>611</v>
      </c>
      <c r="C13" s="16" t="s">
        <v>699</v>
      </c>
      <c r="D13" s="16" t="s">
        <v>601</v>
      </c>
      <c r="E13" s="16" t="s">
        <v>17</v>
      </c>
      <c r="F13" s="16" t="s">
        <v>29</v>
      </c>
      <c r="G13" s="7" t="n">
        <v>100</v>
      </c>
      <c r="H13" s="6" t="n">
        <v>157.5</v>
      </c>
      <c r="I13" s="6" t="n">
        <v>-15750</v>
      </c>
      <c r="J13" s="6" t="n">
        <v>0</v>
      </c>
      <c r="K13" s="6" t="n">
        <v>-8.08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43172.443321759</v>
      </c>
      <c r="B14" s="16" t="s">
        <v>611</v>
      </c>
      <c r="C14" s="16" t="s">
        <v>699</v>
      </c>
      <c r="D14" s="16" t="s">
        <v>601</v>
      </c>
      <c r="E14" s="16" t="s">
        <v>17</v>
      </c>
      <c r="F14" s="16" t="s">
        <v>29</v>
      </c>
      <c r="G14" s="7" t="n">
        <v>600</v>
      </c>
      <c r="H14" s="6" t="n">
        <v>157.5</v>
      </c>
      <c r="I14" s="6" t="n">
        <v>-94500</v>
      </c>
      <c r="J14" s="6" t="n">
        <v>0</v>
      </c>
      <c r="K14" s="6" t="n">
        <v>-48.49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9" t="n">
        <v>43173.419085648</v>
      </c>
      <c r="B15" s="30" t="s">
        <v>611</v>
      </c>
      <c r="C15" s="30" t="s">
        <v>699</v>
      </c>
      <c r="D15" s="30" t="s">
        <v>605</v>
      </c>
      <c r="E15" s="30" t="s">
        <v>17</v>
      </c>
      <c r="F15" s="30" t="s">
        <v>29</v>
      </c>
      <c r="G15" s="31" t="n">
        <v>-200</v>
      </c>
      <c r="H15" s="32" t="n">
        <v>162.15</v>
      </c>
      <c r="I15" s="32" t="n">
        <v>32430</v>
      </c>
      <c r="J15" s="32" t="n">
        <v>0</v>
      </c>
      <c r="K15" s="32" t="n">
        <v>-16.64</v>
      </c>
      <c r="L15" s="32" t="n">
        <v>0</v>
      </c>
      <c r="M15" s="32"/>
      <c r="N15" s="6" t="s">
        <f>=I15+J15+K15+L15</f>
      </c>
      <c r="O15" s="30"/>
    </row>
    <row collapsed="false" customFormat="false" customHeight="false" hidden="false" ht="12.1" outlineLevel="0" r="16">
      <c r="A16" s="29" t="n">
        <v>43173.419085648</v>
      </c>
      <c r="B16" s="30" t="s">
        <v>611</v>
      </c>
      <c r="C16" s="30" t="s">
        <v>699</v>
      </c>
      <c r="D16" s="30" t="s">
        <v>605</v>
      </c>
      <c r="E16" s="30" t="s">
        <v>17</v>
      </c>
      <c r="F16" s="30" t="s">
        <v>29</v>
      </c>
      <c r="G16" s="31" t="n">
        <v>-1400</v>
      </c>
      <c r="H16" s="32" t="n">
        <v>162.2</v>
      </c>
      <c r="I16" s="32" t="n">
        <v>227080</v>
      </c>
      <c r="J16" s="32" t="n">
        <v>0</v>
      </c>
      <c r="K16" s="32" t="n">
        <v>-116.49</v>
      </c>
      <c r="L16" s="32" t="n">
        <v>0</v>
      </c>
      <c r="M16" s="32"/>
      <c r="N16" s="6" t="s">
        <f>=I16+J16+K16+L16</f>
      </c>
      <c r="O16" s="30"/>
    </row>
    <row collapsed="false" customFormat="false" customHeight="false" hidden="false" ht="12.1" outlineLevel="0" r="17">
      <c r="A17" s="25" t="n">
        <v>43174</v>
      </c>
      <c r="B17" s="26" t="s">
        <v>693</v>
      </c>
      <c r="C17" s="26" t="s">
        <v>700</v>
      </c>
      <c r="D17" s="26" t="s">
        <v>693</v>
      </c>
      <c r="E17" s="26" t="s">
        <v>693</v>
      </c>
      <c r="F17" s="26" t="s">
        <v>29</v>
      </c>
      <c r="G17" s="27" t="n">
        <v>1</v>
      </c>
      <c r="H17" s="28" t="n">
        <v>-59.65</v>
      </c>
      <c r="I17" s="28" t="n">
        <v>-59.65</v>
      </c>
      <c r="J17" s="28" t="n">
        <v>0</v>
      </c>
      <c r="K17" s="28" t="n">
        <v>0</v>
      </c>
      <c r="L17" s="28" t="n">
        <v>0</v>
      </c>
      <c r="M17" s="28"/>
      <c r="N17" s="6" t="s">
        <f>=I17+J17+K17+L17</f>
      </c>
      <c r="O17" s="26"/>
    </row>
    <row collapsed="false" customFormat="false" customHeight="false" hidden="false" ht="12.1" outlineLevel="0" r="18">
      <c r="A18" s="25" t="n">
        <v>43174</v>
      </c>
      <c r="B18" s="26" t="s">
        <v>693</v>
      </c>
      <c r="C18" s="26" t="s">
        <v>701</v>
      </c>
      <c r="D18" s="26" t="s">
        <v>693</v>
      </c>
      <c r="E18" s="26" t="s">
        <v>693</v>
      </c>
      <c r="F18" s="26" t="s">
        <v>29</v>
      </c>
      <c r="G18" s="27" t="n">
        <v>1</v>
      </c>
      <c r="H18" s="28" t="n">
        <v>-57.56</v>
      </c>
      <c r="I18" s="28" t="n">
        <v>-57.56</v>
      </c>
      <c r="J18" s="28" t="n">
        <v>0</v>
      </c>
      <c r="K18" s="28" t="n">
        <v>0</v>
      </c>
      <c r="L18" s="28" t="n">
        <v>0</v>
      </c>
      <c r="M18" s="28"/>
      <c r="N18" s="6" t="s">
        <f>=I18+J18+K18+L18</f>
      </c>
      <c r="O18" s="26"/>
    </row>
    <row collapsed="false" customFormat="false" customHeight="false" hidden="false" ht="12.1" outlineLevel="0" r="19">
      <c r="A19" s="20" t="n">
        <v>43181.747592593</v>
      </c>
      <c r="B19" s="16" t="s">
        <v>46</v>
      </c>
      <c r="C19" s="16" t="s">
        <v>702</v>
      </c>
      <c r="D19" s="16" t="s">
        <v>601</v>
      </c>
      <c r="E19" s="16" t="s">
        <v>17</v>
      </c>
      <c r="F19" s="16" t="s">
        <v>29</v>
      </c>
      <c r="G19" s="7" t="n">
        <v>1</v>
      </c>
      <c r="H19" s="6" t="n">
        <v>3855</v>
      </c>
      <c r="I19" s="6" t="n">
        <v>-3855</v>
      </c>
      <c r="J19" s="6" t="n">
        <v>0</v>
      </c>
      <c r="K19" s="6" t="n">
        <v>-1.97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1" t="n">
        <v>43217</v>
      </c>
      <c r="B20" s="22" t="s">
        <v>692</v>
      </c>
      <c r="C20" s="22" t="s">
        <v>124</v>
      </c>
      <c r="D20" s="22" t="s">
        <v>692</v>
      </c>
      <c r="E20" s="22" t="s">
        <v>692</v>
      </c>
      <c r="F20" s="22" t="s">
        <v>29</v>
      </c>
      <c r="G20" s="23" t="n">
        <v>1</v>
      </c>
      <c r="H20" s="24" t="n">
        <v>25000</v>
      </c>
      <c r="I20" s="24" t="n">
        <v>25000</v>
      </c>
      <c r="J20" s="24" t="n">
        <v>0</v>
      </c>
      <c r="K20" s="24" t="n">
        <v>0</v>
      </c>
      <c r="L20" s="24" t="n">
        <v>0</v>
      </c>
      <c r="M20" s="24"/>
      <c r="N20" s="6" t="s">
        <f>=I20+J20+K20+L20</f>
      </c>
      <c r="O20" s="22"/>
    </row>
    <row collapsed="false" customFormat="false" customHeight="false" hidden="false" ht="12.1" outlineLevel="0" r="21">
      <c r="A21" s="25" t="n">
        <v>43217</v>
      </c>
      <c r="B21" s="26" t="s">
        <v>693</v>
      </c>
      <c r="C21" s="26" t="s">
        <v>694</v>
      </c>
      <c r="D21" s="26" t="s">
        <v>693</v>
      </c>
      <c r="E21" s="26" t="s">
        <v>693</v>
      </c>
      <c r="F21" s="26" t="s">
        <v>29</v>
      </c>
      <c r="G21" s="27" t="n">
        <v>1</v>
      </c>
      <c r="H21" s="28" t="n">
        <v>-150</v>
      </c>
      <c r="I21" s="28" t="n">
        <v>-150</v>
      </c>
      <c r="J21" s="28" t="n">
        <v>0</v>
      </c>
      <c r="K21" s="28" t="n">
        <v>0</v>
      </c>
      <c r="L21" s="28" t="n">
        <v>0</v>
      </c>
      <c r="M21" s="28"/>
      <c r="N21" s="6" t="s">
        <f>=I21+J21+K21+L21</f>
      </c>
      <c r="O21" s="26"/>
    </row>
    <row collapsed="false" customFormat="false" customHeight="false" hidden="false" ht="12.1" outlineLevel="0" r="22">
      <c r="A22" s="29" t="n">
        <v>43217.761967593</v>
      </c>
      <c r="B22" s="30" t="s">
        <v>609</v>
      </c>
      <c r="C22" s="30" t="s">
        <v>697</v>
      </c>
      <c r="D22" s="30" t="s">
        <v>605</v>
      </c>
      <c r="E22" s="30" t="s">
        <v>17</v>
      </c>
      <c r="F22" s="30" t="s">
        <v>29</v>
      </c>
      <c r="G22" s="31" t="n">
        <v>-10</v>
      </c>
      <c r="H22" s="32" t="n">
        <v>2004</v>
      </c>
      <c r="I22" s="32" t="n">
        <v>20040</v>
      </c>
      <c r="J22" s="32" t="n">
        <v>0</v>
      </c>
      <c r="K22" s="32" t="n">
        <v>-10.28</v>
      </c>
      <c r="L22" s="32" t="n">
        <v>0</v>
      </c>
      <c r="M22" s="32"/>
      <c r="N22" s="6" t="s">
        <f>=I22+J22+K22+L22</f>
      </c>
      <c r="O22" s="30"/>
    </row>
    <row collapsed="false" customFormat="false" customHeight="false" hidden="false" ht="12.1" outlineLevel="0" r="23">
      <c r="A23" s="29" t="n">
        <v>43217.761967593</v>
      </c>
      <c r="B23" s="30" t="s">
        <v>609</v>
      </c>
      <c r="C23" s="30" t="s">
        <v>697</v>
      </c>
      <c r="D23" s="30" t="s">
        <v>605</v>
      </c>
      <c r="E23" s="30" t="s">
        <v>17</v>
      </c>
      <c r="F23" s="30" t="s">
        <v>29</v>
      </c>
      <c r="G23" s="31" t="n">
        <v>-4</v>
      </c>
      <c r="H23" s="32" t="n">
        <v>2004.5</v>
      </c>
      <c r="I23" s="32" t="n">
        <v>8018</v>
      </c>
      <c r="J23" s="32" t="n">
        <v>0</v>
      </c>
      <c r="K23" s="32" t="n">
        <v>-4.11</v>
      </c>
      <c r="L23" s="32" t="n">
        <v>0</v>
      </c>
      <c r="M23" s="32"/>
      <c r="N23" s="6" t="s">
        <f>=I23+J23+K23+L23</f>
      </c>
      <c r="O23" s="30"/>
    </row>
    <row collapsed="false" customFormat="false" customHeight="false" hidden="false" ht="12.1" outlineLevel="0" r="24">
      <c r="A24" s="20" t="n">
        <v>43217.762326389</v>
      </c>
      <c r="B24" s="16" t="s">
        <v>610</v>
      </c>
      <c r="C24" s="16" t="s">
        <v>698</v>
      </c>
      <c r="D24" s="16" t="s">
        <v>601</v>
      </c>
      <c r="E24" s="16" t="s">
        <v>17</v>
      </c>
      <c r="F24" s="16" t="s">
        <v>29</v>
      </c>
      <c r="G24" s="7" t="n">
        <v>120</v>
      </c>
      <c r="H24" s="6" t="n">
        <v>223.87</v>
      </c>
      <c r="I24" s="6" t="n">
        <v>-26864.4</v>
      </c>
      <c r="J24" s="6" t="n">
        <v>0</v>
      </c>
      <c r="K24" s="6" t="n">
        <v>-13.77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43217.776354167</v>
      </c>
      <c r="B25" s="16" t="s">
        <v>46</v>
      </c>
      <c r="C25" s="16" t="s">
        <v>702</v>
      </c>
      <c r="D25" s="16" t="s">
        <v>601</v>
      </c>
      <c r="E25" s="16" t="s">
        <v>17</v>
      </c>
      <c r="F25" s="16" t="s">
        <v>29</v>
      </c>
      <c r="G25" s="7" t="n">
        <v>6</v>
      </c>
      <c r="H25" s="6" t="n">
        <v>4189</v>
      </c>
      <c r="I25" s="6" t="n">
        <v>-25134</v>
      </c>
      <c r="J25" s="6" t="n">
        <v>0</v>
      </c>
      <c r="K25" s="6" t="n">
        <v>-12.9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5" t="n">
        <v>43234</v>
      </c>
      <c r="B26" s="26" t="s">
        <v>693</v>
      </c>
      <c r="C26" s="26" t="s">
        <v>694</v>
      </c>
      <c r="D26" s="26" t="s">
        <v>693</v>
      </c>
      <c r="E26" s="26" t="s">
        <v>693</v>
      </c>
      <c r="F26" s="26" t="s">
        <v>29</v>
      </c>
      <c r="G26" s="27" t="n">
        <v>1</v>
      </c>
      <c r="H26" s="28" t="n">
        <v>-150</v>
      </c>
      <c r="I26" s="28" t="n">
        <v>-150</v>
      </c>
      <c r="J26" s="28" t="n">
        <v>0</v>
      </c>
      <c r="K26" s="28" t="n">
        <v>0</v>
      </c>
      <c r="L26" s="28" t="n">
        <v>0</v>
      </c>
      <c r="M26" s="28"/>
      <c r="N26" s="6" t="s">
        <f>=I26+J26+K26+L26</f>
      </c>
      <c r="O26" s="26"/>
    </row>
    <row collapsed="false" customFormat="false" customHeight="false" hidden="false" ht="12.1" outlineLevel="0" r="27">
      <c r="A27" s="29" t="n">
        <v>43234.783009259</v>
      </c>
      <c r="B27" s="30" t="s">
        <v>611</v>
      </c>
      <c r="C27" s="30" t="s">
        <v>699</v>
      </c>
      <c r="D27" s="30" t="s">
        <v>605</v>
      </c>
      <c r="E27" s="30" t="s">
        <v>17</v>
      </c>
      <c r="F27" s="30" t="s">
        <v>29</v>
      </c>
      <c r="G27" s="31" t="n">
        <v>-200</v>
      </c>
      <c r="H27" s="32" t="n">
        <v>136.15</v>
      </c>
      <c r="I27" s="32" t="n">
        <v>27230</v>
      </c>
      <c r="J27" s="32" t="n">
        <v>0</v>
      </c>
      <c r="K27" s="32" t="n">
        <v>-13.98</v>
      </c>
      <c r="L27" s="32" t="n">
        <v>0</v>
      </c>
      <c r="M27" s="32"/>
      <c r="N27" s="6" t="s">
        <f>=I27+J27+K27+L27</f>
      </c>
      <c r="O27" s="30"/>
    </row>
    <row collapsed="false" customFormat="false" customHeight="false" hidden="false" ht="12.1" outlineLevel="0" r="28">
      <c r="A28" s="21" t="n">
        <v>43256.876388889</v>
      </c>
      <c r="B28" s="22" t="s">
        <v>692</v>
      </c>
      <c r="C28" s="22" t="s">
        <v>126</v>
      </c>
      <c r="D28" s="22" t="s">
        <v>692</v>
      </c>
      <c r="E28" s="22" t="s">
        <v>692</v>
      </c>
      <c r="F28" s="22" t="s">
        <v>19</v>
      </c>
      <c r="G28" s="23" t="n">
        <v>1</v>
      </c>
      <c r="H28" s="24" t="n">
        <v>1</v>
      </c>
      <c r="I28" s="24" t="n">
        <v>103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4"/>
      <c r="O28" s="22"/>
    </row>
    <row collapsed="false" customFormat="false" customHeight="false" hidden="false" ht="12.1" outlineLevel="0" r="29">
      <c r="A29" s="20" t="n">
        <v>43256.876666667</v>
      </c>
      <c r="B29" s="16" t="s">
        <v>612</v>
      </c>
      <c r="C29" s="16" t="s">
        <v>703</v>
      </c>
      <c r="D29" s="16" t="s">
        <v>601</v>
      </c>
      <c r="E29" s="16" t="s">
        <v>17</v>
      </c>
      <c r="F29" s="16" t="s">
        <v>19</v>
      </c>
      <c r="G29" s="7" t="n">
        <v>1</v>
      </c>
      <c r="H29" s="6" t="n">
        <v>102.03</v>
      </c>
      <c r="I29" s="6" t="n">
        <v>-102.03</v>
      </c>
      <c r="J29" s="6" t="n">
        <v>0</v>
      </c>
      <c r="K29" s="6" t="n">
        <v>-0.03</v>
      </c>
      <c r="L29" s="6" t="n">
        <v>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5" t="n">
        <v>43258</v>
      </c>
      <c r="B30" s="26" t="s">
        <v>693</v>
      </c>
      <c r="C30" s="26" t="s">
        <v>694</v>
      </c>
      <c r="D30" s="26" t="s">
        <v>693</v>
      </c>
      <c r="E30" s="26" t="s">
        <v>693</v>
      </c>
      <c r="F30" s="26" t="s">
        <v>29</v>
      </c>
      <c r="G30" s="27" t="n">
        <v>1</v>
      </c>
      <c r="H30" s="28" t="n">
        <v>-150</v>
      </c>
      <c r="I30" s="28" t="n">
        <v>-150</v>
      </c>
      <c r="J30" s="28" t="n">
        <v>0</v>
      </c>
      <c r="K30" s="28" t="n">
        <v>0</v>
      </c>
      <c r="L30" s="28" t="n">
        <v>0</v>
      </c>
      <c r="M30" s="28"/>
      <c r="N30" s="6" t="s">
        <f>=I30+J30+K30+L30</f>
      </c>
      <c r="O30" s="26"/>
    </row>
    <row collapsed="false" customFormat="false" customHeight="false" hidden="false" ht="12.1" outlineLevel="0" r="31">
      <c r="A31" s="20" t="n">
        <v>43258.746921296</v>
      </c>
      <c r="B31" s="16" t="s">
        <v>81</v>
      </c>
      <c r="C31" s="16" t="s">
        <v>704</v>
      </c>
      <c r="D31" s="16" t="s">
        <v>601</v>
      </c>
      <c r="E31" s="16" t="s">
        <v>17</v>
      </c>
      <c r="F31" s="16" t="s">
        <v>29</v>
      </c>
      <c r="G31" s="7" t="n">
        <v>150</v>
      </c>
      <c r="H31" s="6" t="n">
        <v>172.84</v>
      </c>
      <c r="I31" s="6" t="n">
        <v>-25926</v>
      </c>
      <c r="J31" s="6" t="n">
        <v>0</v>
      </c>
      <c r="K31" s="6" t="n">
        <v>-13.3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1" t="n">
        <v>43286.499861111</v>
      </c>
      <c r="B32" s="22" t="s">
        <v>692</v>
      </c>
      <c r="C32" s="22" t="s">
        <v>126</v>
      </c>
      <c r="D32" s="22" t="s">
        <v>692</v>
      </c>
      <c r="E32" s="22" t="s">
        <v>692</v>
      </c>
      <c r="F32" s="22" t="s">
        <v>19</v>
      </c>
      <c r="G32" s="23" t="n">
        <v>1</v>
      </c>
      <c r="H32" s="24" t="n">
        <v>1</v>
      </c>
      <c r="I32" s="24" t="n">
        <v>158.45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4"/>
      <c r="O32" s="22"/>
    </row>
    <row collapsed="false" customFormat="false" customHeight="false" hidden="false" ht="12.1" outlineLevel="0" r="33">
      <c r="A33" s="20" t="n">
        <v>43286.499884259</v>
      </c>
      <c r="B33" s="16" t="s">
        <v>613</v>
      </c>
      <c r="C33" s="16" t="s">
        <v>705</v>
      </c>
      <c r="D33" s="16" t="s">
        <v>601</v>
      </c>
      <c r="E33" s="16" t="s">
        <v>17</v>
      </c>
      <c r="F33" s="16" t="s">
        <v>19</v>
      </c>
      <c r="G33" s="7" t="n">
        <v>3</v>
      </c>
      <c r="H33" s="6" t="n">
        <v>52.64</v>
      </c>
      <c r="I33" s="6" t="n">
        <v>-157.92</v>
      </c>
      <c r="J33" s="6" t="n">
        <v>0</v>
      </c>
      <c r="K33" s="6" t="n">
        <v>-0.05</v>
      </c>
      <c r="L33" s="6" t="n">
        <v>0</v>
      </c>
      <c r="M33" s="6" t="s">
        <f>=I33+J33+K33+L33</f>
      </c>
      <c r="N33" s="6"/>
      <c r="O33" s="16"/>
    </row>
    <row collapsed="false" customFormat="false" customHeight="false" hidden="false" ht="12.1" outlineLevel="0" r="34">
      <c r="A34" s="21" t="n">
        <v>43286.505347222</v>
      </c>
      <c r="B34" s="22" t="s">
        <v>692</v>
      </c>
      <c r="C34" s="22" t="s">
        <v>126</v>
      </c>
      <c r="D34" s="22" t="s">
        <v>692</v>
      </c>
      <c r="E34" s="22" t="s">
        <v>692</v>
      </c>
      <c r="F34" s="22" t="s">
        <v>19</v>
      </c>
      <c r="G34" s="23" t="n">
        <v>1</v>
      </c>
      <c r="H34" s="24" t="n">
        <v>1</v>
      </c>
      <c r="I34" s="24" t="n">
        <v>500.65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4"/>
      <c r="O34" s="22"/>
    </row>
    <row collapsed="false" customFormat="false" customHeight="false" hidden="false" ht="12.1" outlineLevel="0" r="35">
      <c r="A35" s="20" t="n">
        <v>43286.50537037</v>
      </c>
      <c r="B35" s="16" t="s">
        <v>612</v>
      </c>
      <c r="C35" s="16" t="s">
        <v>703</v>
      </c>
      <c r="D35" s="16" t="s">
        <v>601</v>
      </c>
      <c r="E35" s="16" t="s">
        <v>17</v>
      </c>
      <c r="F35" s="16" t="s">
        <v>19</v>
      </c>
      <c r="G35" s="7" t="n">
        <v>5</v>
      </c>
      <c r="H35" s="6" t="n">
        <v>99.83</v>
      </c>
      <c r="I35" s="6" t="n">
        <v>-499.15</v>
      </c>
      <c r="J35" s="6" t="n">
        <v>0</v>
      </c>
      <c r="K35" s="6" t="n">
        <v>-0.15</v>
      </c>
      <c r="L35" s="6" t="n">
        <v>0</v>
      </c>
      <c r="M35" s="6" t="s">
        <f>=I35+J35+K35+L35</f>
      </c>
      <c r="N35" s="6"/>
      <c r="O35" s="16"/>
    </row>
    <row collapsed="false" customFormat="false" customHeight="false" hidden="false" ht="12.1" outlineLevel="0" r="36">
      <c r="A36" s="21" t="n">
        <v>43286.508611111</v>
      </c>
      <c r="B36" s="22" t="s">
        <v>692</v>
      </c>
      <c r="C36" s="22" t="s">
        <v>126</v>
      </c>
      <c r="D36" s="22" t="s">
        <v>692</v>
      </c>
      <c r="E36" s="22" t="s">
        <v>692</v>
      </c>
      <c r="F36" s="22" t="s">
        <v>19</v>
      </c>
      <c r="G36" s="23" t="n">
        <v>1</v>
      </c>
      <c r="H36" s="24" t="n">
        <v>1</v>
      </c>
      <c r="I36" s="24" t="n">
        <v>557.21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4"/>
      <c r="O36" s="22"/>
    </row>
    <row collapsed="false" customFormat="false" customHeight="false" hidden="false" ht="12.1" outlineLevel="0" r="37">
      <c r="A37" s="20" t="n">
        <v>43286.508634259</v>
      </c>
      <c r="B37" s="16" t="s">
        <v>614</v>
      </c>
      <c r="C37" s="16" t="s">
        <v>706</v>
      </c>
      <c r="D37" s="16" t="s">
        <v>601</v>
      </c>
      <c r="E37" s="16" t="s">
        <v>17</v>
      </c>
      <c r="F37" s="16" t="s">
        <v>19</v>
      </c>
      <c r="G37" s="7" t="n">
        <v>3</v>
      </c>
      <c r="H37" s="6" t="n">
        <v>185.13</v>
      </c>
      <c r="I37" s="6" t="n">
        <v>-555.39</v>
      </c>
      <c r="J37" s="6" t="n">
        <v>0</v>
      </c>
      <c r="K37" s="6" t="n">
        <v>-0.17</v>
      </c>
      <c r="L37" s="6" t="n">
        <v>0</v>
      </c>
      <c r="M37" s="6" t="s">
        <f>=I37+J37+K37+L37</f>
      </c>
      <c r="N37" s="6"/>
      <c r="O37" s="16"/>
    </row>
    <row collapsed="false" customFormat="false" customHeight="false" hidden="false" ht="12.1" outlineLevel="0" r="38">
      <c r="A38" s="29" t="n">
        <v>43286.601875</v>
      </c>
      <c r="B38" s="30" t="s">
        <v>707</v>
      </c>
      <c r="C38" s="30" t="s">
        <v>708</v>
      </c>
      <c r="D38" s="30" t="s">
        <v>605</v>
      </c>
      <c r="E38" s="30" t="s">
        <v>709</v>
      </c>
      <c r="F38" s="30" t="s">
        <v>29</v>
      </c>
      <c r="G38" s="31" t="n">
        <v>-4</v>
      </c>
      <c r="H38" s="32" t="n">
        <v>63.1225</v>
      </c>
      <c r="I38" s="32" t="n">
        <v>252.49</v>
      </c>
      <c r="J38" s="32" t="n">
        <v>0</v>
      </c>
      <c r="K38" s="32" t="n">
        <v>0</v>
      </c>
      <c r="L38" s="32" t="n">
        <v>0</v>
      </c>
      <c r="M38" s="32"/>
      <c r="N38" s="6" t="s">
        <f>=I38+J38+K38+L38</f>
      </c>
      <c r="O38" s="30"/>
    </row>
    <row collapsed="false" customFormat="false" customHeight="false" hidden="false" ht="12.1" outlineLevel="0" r="39">
      <c r="A39" s="25" t="n">
        <v>43286.601886574</v>
      </c>
      <c r="B39" s="26" t="s">
        <v>693</v>
      </c>
      <c r="C39" s="26" t="s">
        <v>710</v>
      </c>
      <c r="D39" s="26" t="s">
        <v>693</v>
      </c>
      <c r="E39" s="26" t="s">
        <v>693</v>
      </c>
      <c r="F39" s="26" t="s">
        <v>19</v>
      </c>
      <c r="G39" s="27" t="n">
        <v>1</v>
      </c>
      <c r="H39" s="28" t="n">
        <v>-0.01</v>
      </c>
      <c r="I39" s="28" t="n">
        <v>-0.01</v>
      </c>
      <c r="J39" s="28" t="n">
        <v>0</v>
      </c>
      <c r="K39" s="28" t="n">
        <v>0</v>
      </c>
      <c r="L39" s="28" t="n">
        <v>0</v>
      </c>
      <c r="M39" s="6" t="s">
        <f>=I39+J39+K39+L39</f>
      </c>
      <c r="N39" s="28"/>
      <c r="O39" s="26"/>
    </row>
    <row collapsed="false" customFormat="false" customHeight="false" hidden="false" ht="12.1" outlineLevel="0" r="40">
      <c r="A40" s="21" t="n">
        <v>43286.604178241</v>
      </c>
      <c r="B40" s="22" t="s">
        <v>692</v>
      </c>
      <c r="C40" s="22" t="s">
        <v>126</v>
      </c>
      <c r="D40" s="22" t="s">
        <v>692</v>
      </c>
      <c r="E40" s="22" t="s">
        <v>692</v>
      </c>
      <c r="F40" s="22" t="s">
        <v>19</v>
      </c>
      <c r="G40" s="23" t="n">
        <v>1</v>
      </c>
      <c r="H40" s="24" t="n">
        <v>1</v>
      </c>
      <c r="I40" s="24" t="n">
        <v>158.42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4"/>
      <c r="O40" s="22"/>
    </row>
    <row collapsed="false" customFormat="false" customHeight="false" hidden="false" ht="12.1" outlineLevel="0" r="41">
      <c r="A41" s="20" t="n">
        <v>43286.604201389</v>
      </c>
      <c r="B41" s="16" t="s">
        <v>613</v>
      </c>
      <c r="C41" s="16" t="s">
        <v>705</v>
      </c>
      <c r="D41" s="16" t="s">
        <v>601</v>
      </c>
      <c r="E41" s="16" t="s">
        <v>17</v>
      </c>
      <c r="F41" s="16" t="s">
        <v>19</v>
      </c>
      <c r="G41" s="7" t="n">
        <v>3</v>
      </c>
      <c r="H41" s="6" t="n">
        <v>52.63</v>
      </c>
      <c r="I41" s="6" t="n">
        <v>-157.89</v>
      </c>
      <c r="J41" s="6" t="n">
        <v>0</v>
      </c>
      <c r="K41" s="6" t="n">
        <v>-0.05</v>
      </c>
      <c r="L41" s="6" t="n">
        <v>0</v>
      </c>
      <c r="M41" s="6" t="s">
        <f>=I41+J41+K41+L41</f>
      </c>
      <c r="N41" s="6"/>
      <c r="O41" s="16"/>
    </row>
    <row collapsed="false" customFormat="false" customHeight="false" hidden="false" ht="12.1" outlineLevel="0" r="42">
      <c r="A42" s="25" t="n">
        <v>43293</v>
      </c>
      <c r="B42" s="26" t="s">
        <v>693</v>
      </c>
      <c r="C42" s="26" t="s">
        <v>694</v>
      </c>
      <c r="D42" s="26" t="s">
        <v>693</v>
      </c>
      <c r="E42" s="26" t="s">
        <v>693</v>
      </c>
      <c r="F42" s="26" t="s">
        <v>29</v>
      </c>
      <c r="G42" s="27" t="n">
        <v>1</v>
      </c>
      <c r="H42" s="28" t="n">
        <v>-150</v>
      </c>
      <c r="I42" s="28" t="n">
        <v>-150</v>
      </c>
      <c r="J42" s="28" t="n">
        <v>0</v>
      </c>
      <c r="K42" s="28" t="n">
        <v>0</v>
      </c>
      <c r="L42" s="28" t="n">
        <v>0</v>
      </c>
      <c r="M42" s="28"/>
      <c r="N42" s="6" t="s">
        <f>=I42+J42+K42+L42</f>
      </c>
      <c r="O42" s="26"/>
    </row>
    <row collapsed="false" customFormat="false" customHeight="false" hidden="false" ht="12.1" outlineLevel="0" r="43">
      <c r="A43" s="20" t="n">
        <v>43293.703055556</v>
      </c>
      <c r="B43" s="16" t="s">
        <v>81</v>
      </c>
      <c r="C43" s="16" t="s">
        <v>704</v>
      </c>
      <c r="D43" s="16" t="s">
        <v>601</v>
      </c>
      <c r="E43" s="16" t="s">
        <v>17</v>
      </c>
      <c r="F43" s="16" t="s">
        <v>29</v>
      </c>
      <c r="G43" s="7" t="n">
        <v>10</v>
      </c>
      <c r="H43" s="6" t="n">
        <v>154.86</v>
      </c>
      <c r="I43" s="6" t="n">
        <v>-1548.6</v>
      </c>
      <c r="J43" s="6" t="n">
        <v>0</v>
      </c>
      <c r="K43" s="6" t="n">
        <v>-0.8</v>
      </c>
      <c r="L43" s="6" t="n">
        <v>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9" t="n">
        <v>43299.503298611</v>
      </c>
      <c r="B44" s="30" t="s">
        <v>612</v>
      </c>
      <c r="C44" s="30" t="s">
        <v>703</v>
      </c>
      <c r="D44" s="30" t="s">
        <v>605</v>
      </c>
      <c r="E44" s="30" t="s">
        <v>17</v>
      </c>
      <c r="F44" s="30" t="s">
        <v>19</v>
      </c>
      <c r="G44" s="31" t="n">
        <v>-3</v>
      </c>
      <c r="H44" s="32" t="n">
        <v>106.2</v>
      </c>
      <c r="I44" s="32" t="n">
        <v>318.6</v>
      </c>
      <c r="J44" s="32" t="n">
        <v>0</v>
      </c>
      <c r="K44" s="32" t="n">
        <v>-0.1</v>
      </c>
      <c r="L44" s="32" t="n">
        <v>0</v>
      </c>
      <c r="M44" s="6" t="s">
        <f>=I44+J44+K44+L44</f>
      </c>
      <c r="N44" s="32"/>
      <c r="O44" s="30"/>
    </row>
    <row collapsed="false" customFormat="false" customHeight="false" hidden="false" ht="12.1" outlineLevel="0" r="45">
      <c r="A45" s="29" t="n">
        <v>43299.503298611</v>
      </c>
      <c r="B45" s="30" t="s">
        <v>612</v>
      </c>
      <c r="C45" s="30" t="s">
        <v>703</v>
      </c>
      <c r="D45" s="30" t="s">
        <v>605</v>
      </c>
      <c r="E45" s="30" t="s">
        <v>17</v>
      </c>
      <c r="F45" s="30" t="s">
        <v>19</v>
      </c>
      <c r="G45" s="31" t="n">
        <v>-3</v>
      </c>
      <c r="H45" s="32" t="n">
        <v>106.2</v>
      </c>
      <c r="I45" s="32" t="n">
        <v>318.6</v>
      </c>
      <c r="J45" s="32" t="n">
        <v>0</v>
      </c>
      <c r="K45" s="32" t="n">
        <v>-0.1</v>
      </c>
      <c r="L45" s="32" t="n">
        <v>0</v>
      </c>
      <c r="M45" s="6" t="s">
        <f>=I45+J45+K45+L45</f>
      </c>
      <c r="N45" s="32"/>
      <c r="O45" s="30"/>
    </row>
    <row collapsed="false" customFormat="false" customHeight="false" hidden="false" ht="12.1" outlineLevel="0" r="46">
      <c r="A46" s="20" t="n">
        <v>43299.503784722</v>
      </c>
      <c r="B46" s="16" t="s">
        <v>707</v>
      </c>
      <c r="C46" s="16" t="s">
        <v>708</v>
      </c>
      <c r="D46" s="16" t="s">
        <v>601</v>
      </c>
      <c r="E46" s="16" t="s">
        <v>709</v>
      </c>
      <c r="F46" s="16" t="s">
        <v>29</v>
      </c>
      <c r="G46" s="7" t="n">
        <v>4</v>
      </c>
      <c r="H46" s="6" t="n">
        <v>62.99</v>
      </c>
      <c r="I46" s="6" t="n">
        <v>-251.96</v>
      </c>
      <c r="J46" s="6" t="n">
        <v>0</v>
      </c>
      <c r="K46" s="6" t="n">
        <v>-0.08</v>
      </c>
      <c r="L46" s="6" t="n">
        <v>0</v>
      </c>
      <c r="M46" s="6"/>
      <c r="N46" s="6" t="s">
        <f>=I46+J46+K46+L46</f>
      </c>
      <c r="O46" s="16"/>
    </row>
    <row collapsed="false" customFormat="false" customHeight="false" hidden="false" ht="12.1" outlineLevel="0" r="47">
      <c r="A47" s="20" t="n">
        <v>43299.504826389</v>
      </c>
      <c r="B47" s="16" t="s">
        <v>613</v>
      </c>
      <c r="C47" s="16" t="s">
        <v>705</v>
      </c>
      <c r="D47" s="16" t="s">
        <v>601</v>
      </c>
      <c r="E47" s="16" t="s">
        <v>17</v>
      </c>
      <c r="F47" s="16" t="s">
        <v>19</v>
      </c>
      <c r="G47" s="7" t="n">
        <v>4</v>
      </c>
      <c r="H47" s="6" t="n">
        <v>54.03</v>
      </c>
      <c r="I47" s="6" t="n">
        <v>-216.12</v>
      </c>
      <c r="J47" s="6" t="n">
        <v>0</v>
      </c>
      <c r="K47" s="6" t="n">
        <v>-0.06</v>
      </c>
      <c r="L47" s="6" t="n">
        <v>0</v>
      </c>
      <c r="M47" s="6" t="s">
        <f>=I47+J47+K47+L47</f>
      </c>
      <c r="N47" s="6"/>
      <c r="O47" s="16"/>
    </row>
    <row collapsed="false" customFormat="false" customHeight="false" hidden="false" ht="12.1" outlineLevel="0" r="48">
      <c r="A48" s="21" t="n">
        <v>43305.736909722</v>
      </c>
      <c r="B48" s="22" t="s">
        <v>692</v>
      </c>
      <c r="C48" s="22" t="s">
        <v>126</v>
      </c>
      <c r="D48" s="22" t="s">
        <v>692</v>
      </c>
      <c r="E48" s="22" t="s">
        <v>692</v>
      </c>
      <c r="F48" s="22" t="s">
        <v>29</v>
      </c>
      <c r="G48" s="23" t="n">
        <v>1</v>
      </c>
      <c r="H48" s="24" t="n">
        <v>1</v>
      </c>
      <c r="I48" s="24" t="n">
        <v>32629.79</v>
      </c>
      <c r="J48" s="24" t="n">
        <v>0</v>
      </c>
      <c r="K48" s="24" t="n">
        <v>0</v>
      </c>
      <c r="L48" s="24" t="n">
        <v>0</v>
      </c>
      <c r="M48" s="24"/>
      <c r="N48" s="6" t="s">
        <f>=I48+J48+K48+L48</f>
      </c>
      <c r="O48" s="22"/>
    </row>
    <row collapsed="false" customFormat="false" customHeight="false" hidden="false" ht="12.1" outlineLevel="0" r="49">
      <c r="A49" s="20" t="n">
        <v>43305.736921296</v>
      </c>
      <c r="B49" s="16" t="s">
        <v>81</v>
      </c>
      <c r="C49" s="16" t="s">
        <v>704</v>
      </c>
      <c r="D49" s="16" t="s">
        <v>601</v>
      </c>
      <c r="E49" s="16" t="s">
        <v>17</v>
      </c>
      <c r="F49" s="16" t="s">
        <v>29</v>
      </c>
      <c r="G49" s="7" t="n">
        <v>160</v>
      </c>
      <c r="H49" s="6" t="n">
        <v>162.6</v>
      </c>
      <c r="I49" s="6" t="n">
        <v>-26016</v>
      </c>
      <c r="J49" s="6" t="n">
        <v>0</v>
      </c>
      <c r="K49" s="6" t="n">
        <v>-7.8</v>
      </c>
      <c r="L49" s="6" t="n">
        <v>0</v>
      </c>
      <c r="M49" s="6"/>
      <c r="N49" s="6" t="s">
        <f>=I49+J49+K49+L49</f>
      </c>
      <c r="O49" s="16"/>
    </row>
    <row collapsed="false" customFormat="false" customHeight="false" hidden="false" ht="12.1" outlineLevel="0" r="50">
      <c r="A50" s="20" t="n">
        <v>43305.736921296</v>
      </c>
      <c r="B50" s="16" t="s">
        <v>81</v>
      </c>
      <c r="C50" s="16" t="s">
        <v>704</v>
      </c>
      <c r="D50" s="16" t="s">
        <v>601</v>
      </c>
      <c r="E50" s="16" t="s">
        <v>17</v>
      </c>
      <c r="F50" s="16" t="s">
        <v>29</v>
      </c>
      <c r="G50" s="7" t="n">
        <v>40</v>
      </c>
      <c r="H50" s="6" t="n">
        <v>162.6</v>
      </c>
      <c r="I50" s="6" t="n">
        <v>-6504</v>
      </c>
      <c r="J50" s="6" t="n">
        <v>0</v>
      </c>
      <c r="K50" s="6" t="n">
        <v>-1.95</v>
      </c>
      <c r="L50" s="6" t="n">
        <v>0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9" t="n">
        <v>43312.990324074</v>
      </c>
      <c r="B51" s="30" t="s">
        <v>614</v>
      </c>
      <c r="C51" s="30" t="s">
        <v>706</v>
      </c>
      <c r="D51" s="30" t="s">
        <v>605</v>
      </c>
      <c r="E51" s="30" t="s">
        <v>17</v>
      </c>
      <c r="F51" s="30" t="s">
        <v>19</v>
      </c>
      <c r="G51" s="31" t="n">
        <v>-3</v>
      </c>
      <c r="H51" s="32" t="n">
        <v>195</v>
      </c>
      <c r="I51" s="32" t="n">
        <v>585</v>
      </c>
      <c r="J51" s="32" t="n">
        <v>0</v>
      </c>
      <c r="K51" s="32" t="n">
        <v>-0.18</v>
      </c>
      <c r="L51" s="32" t="n">
        <v>0</v>
      </c>
      <c r="M51" s="6" t="s">
        <f>=I51+J51+K51+L51</f>
      </c>
      <c r="N51" s="32"/>
      <c r="O51" s="30"/>
    </row>
    <row collapsed="false" customFormat="false" customHeight="false" hidden="false" ht="12.1" outlineLevel="0" r="52">
      <c r="A52" s="25" t="n">
        <v>43325.992314815</v>
      </c>
      <c r="B52" s="26" t="s">
        <v>711</v>
      </c>
      <c r="C52" s="26" t="s">
        <v>712</v>
      </c>
      <c r="D52" s="26" t="s">
        <v>711</v>
      </c>
      <c r="E52" s="26" t="s">
        <v>711</v>
      </c>
      <c r="F52" s="26" t="s">
        <v>29</v>
      </c>
      <c r="G52" s="27" t="n">
        <v>1</v>
      </c>
      <c r="H52" s="28" t="n">
        <v>-1</v>
      </c>
      <c r="I52" s="28" t="n">
        <v>-13</v>
      </c>
      <c r="J52" s="28" t="n">
        <v>0</v>
      </c>
      <c r="K52" s="28" t="n">
        <v>0</v>
      </c>
      <c r="L52" s="28" t="n">
        <v>0</v>
      </c>
      <c r="M52" s="28"/>
      <c r="N52" s="6" t="s">
        <f>=I52+J52+K52+L52</f>
      </c>
      <c r="O52" s="26"/>
    </row>
    <row collapsed="false" customFormat="false" customHeight="false" hidden="false" ht="12.1" outlineLevel="0" r="53">
      <c r="A53" s="33" t="n">
        <v>43325.992314815</v>
      </c>
      <c r="B53" s="34" t="s">
        <v>713</v>
      </c>
      <c r="C53" s="34" t="s">
        <v>131</v>
      </c>
      <c r="D53" s="34" t="s">
        <v>713</v>
      </c>
      <c r="E53" s="34" t="s">
        <v>713</v>
      </c>
      <c r="F53" s="34" t="s">
        <v>29</v>
      </c>
      <c r="G53" s="35" t="n">
        <v>1</v>
      </c>
      <c r="H53" s="36" t="n">
        <v>-87.49</v>
      </c>
      <c r="I53" s="36" t="n">
        <v>-87.49</v>
      </c>
      <c r="J53" s="36" t="n">
        <v>0</v>
      </c>
      <c r="K53" s="36" t="n">
        <v>0</v>
      </c>
      <c r="L53" s="36" t="n">
        <v>0</v>
      </c>
      <c r="M53" s="36"/>
      <c r="N53" s="6" t="s">
        <f>=I53+J53+K53+L53</f>
      </c>
      <c r="O53" s="34"/>
    </row>
    <row collapsed="false" customFormat="false" customHeight="false" hidden="false" ht="12.1" outlineLevel="0" r="54">
      <c r="A54" s="21" t="n">
        <v>43326.431388889</v>
      </c>
      <c r="B54" s="22" t="s">
        <v>692</v>
      </c>
      <c r="C54" s="22" t="s">
        <v>126</v>
      </c>
      <c r="D54" s="22" t="s">
        <v>692</v>
      </c>
      <c r="E54" s="22" t="s">
        <v>692</v>
      </c>
      <c r="F54" s="22" t="s">
        <v>19</v>
      </c>
      <c r="G54" s="23" t="n">
        <v>1</v>
      </c>
      <c r="H54" s="24" t="n">
        <v>1</v>
      </c>
      <c r="I54" s="24" t="n">
        <v>941.17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4"/>
      <c r="O54" s="22"/>
    </row>
    <row collapsed="false" customFormat="false" customHeight="false" hidden="false" ht="12.1" outlineLevel="0" r="55">
      <c r="A55" s="33" t="n">
        <v>43326.958321759</v>
      </c>
      <c r="B55" s="34" t="s">
        <v>713</v>
      </c>
      <c r="C55" s="34" t="s">
        <v>131</v>
      </c>
      <c r="D55" s="34" t="s">
        <v>713</v>
      </c>
      <c r="E55" s="34" t="s">
        <v>713</v>
      </c>
      <c r="F55" s="34" t="s">
        <v>19</v>
      </c>
      <c r="G55" s="35" t="n">
        <v>1</v>
      </c>
      <c r="H55" s="36" t="n">
        <v>-1010.53</v>
      </c>
      <c r="I55" s="36" t="n">
        <v>-1010.53</v>
      </c>
      <c r="J55" s="36" t="n">
        <v>0</v>
      </c>
      <c r="K55" s="36" t="n">
        <v>0</v>
      </c>
      <c r="L55" s="36" t="n">
        <v>0</v>
      </c>
      <c r="M55" s="6" t="s">
        <f>=I55+J55+K55+L55</f>
      </c>
      <c r="N55" s="36"/>
      <c r="O55" s="34"/>
    </row>
    <row collapsed="false" customFormat="false" customHeight="false" hidden="false" ht="12.1" outlineLevel="0" r="56">
      <c r="A56" s="25" t="n">
        <v>43329</v>
      </c>
      <c r="B56" s="26" t="s">
        <v>693</v>
      </c>
      <c r="C56" s="26" t="s">
        <v>694</v>
      </c>
      <c r="D56" s="26" t="s">
        <v>693</v>
      </c>
      <c r="E56" s="26" t="s">
        <v>693</v>
      </c>
      <c r="F56" s="26" t="s">
        <v>29</v>
      </c>
      <c r="G56" s="27" t="n">
        <v>1</v>
      </c>
      <c r="H56" s="28" t="n">
        <v>-150</v>
      </c>
      <c r="I56" s="28" t="n">
        <v>-150</v>
      </c>
      <c r="J56" s="28" t="n">
        <v>0</v>
      </c>
      <c r="K56" s="28" t="n">
        <v>0</v>
      </c>
      <c r="L56" s="28" t="n">
        <v>0</v>
      </c>
      <c r="M56" s="28"/>
      <c r="N56" s="6" t="s">
        <f>=I56+J56+K56+L56</f>
      </c>
      <c r="O56" s="26"/>
    </row>
    <row collapsed="false" customFormat="false" customHeight="false" hidden="false" ht="12.1" outlineLevel="0" r="57">
      <c r="A57" s="29" t="n">
        <v>43329.613796296</v>
      </c>
      <c r="B57" s="30" t="s">
        <v>46</v>
      </c>
      <c r="C57" s="30" t="s">
        <v>702</v>
      </c>
      <c r="D57" s="30" t="s">
        <v>605</v>
      </c>
      <c r="E57" s="30" t="s">
        <v>17</v>
      </c>
      <c r="F57" s="30" t="s">
        <v>29</v>
      </c>
      <c r="G57" s="31" t="n">
        <v>-7</v>
      </c>
      <c r="H57" s="32" t="n">
        <v>4364</v>
      </c>
      <c r="I57" s="32" t="n">
        <v>30548</v>
      </c>
      <c r="J57" s="32" t="n">
        <v>0</v>
      </c>
      <c r="K57" s="32" t="n">
        <v>-15.68</v>
      </c>
      <c r="L57" s="32" t="n">
        <v>0</v>
      </c>
      <c r="M57" s="32"/>
      <c r="N57" s="6" t="s">
        <f>=I57+J57+K57+L57</f>
      </c>
      <c r="O57" s="30"/>
    </row>
    <row collapsed="false" customFormat="false" customHeight="false" hidden="false" ht="12.1" outlineLevel="0" r="58">
      <c r="A58" s="20" t="n">
        <v>43329.98349537</v>
      </c>
      <c r="B58" s="16" t="s">
        <v>615</v>
      </c>
      <c r="C58" s="16" t="s">
        <v>714</v>
      </c>
      <c r="D58" s="16" t="s">
        <v>601</v>
      </c>
      <c r="E58" s="16" t="s">
        <v>17</v>
      </c>
      <c r="F58" s="16" t="s">
        <v>19</v>
      </c>
      <c r="G58" s="7" t="n">
        <v>7</v>
      </c>
      <c r="H58" s="6" t="n">
        <v>134.78</v>
      </c>
      <c r="I58" s="6" t="n">
        <v>-943.46</v>
      </c>
      <c r="J58" s="6" t="n">
        <v>0</v>
      </c>
      <c r="K58" s="6" t="n">
        <v>-2.83</v>
      </c>
      <c r="L58" s="6" t="n">
        <v>0</v>
      </c>
      <c r="M58" s="6" t="s">
        <f>=I58+J58+K58+L58</f>
      </c>
      <c r="N58" s="6"/>
      <c r="O58" s="16"/>
    </row>
    <row collapsed="false" customFormat="false" customHeight="false" hidden="false" ht="12.1" outlineLevel="0" r="59">
      <c r="A59" s="21" t="n">
        <v>43332.983229167</v>
      </c>
      <c r="B59" s="22" t="s">
        <v>692</v>
      </c>
      <c r="C59" s="22" t="s">
        <v>126</v>
      </c>
      <c r="D59" s="22" t="s">
        <v>692</v>
      </c>
      <c r="E59" s="22" t="s">
        <v>692</v>
      </c>
      <c r="F59" s="22" t="s">
        <v>19</v>
      </c>
      <c r="G59" s="23" t="n">
        <v>1</v>
      </c>
      <c r="H59" s="24" t="n">
        <v>1</v>
      </c>
      <c r="I59" s="24" t="n">
        <v>15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4"/>
      <c r="O59" s="22"/>
    </row>
    <row collapsed="false" customFormat="false" customHeight="false" hidden="false" ht="12.1" outlineLevel="0" r="60">
      <c r="A60" s="25" t="n">
        <v>43333</v>
      </c>
      <c r="B60" s="26" t="s">
        <v>693</v>
      </c>
      <c r="C60" s="26" t="s">
        <v>715</v>
      </c>
      <c r="D60" s="26" t="s">
        <v>693</v>
      </c>
      <c r="E60" s="26" t="s">
        <v>693</v>
      </c>
      <c r="F60" s="26" t="s">
        <v>19</v>
      </c>
      <c r="G60" s="27" t="n">
        <v>1</v>
      </c>
      <c r="H60" s="28" t="n">
        <v>-1</v>
      </c>
      <c r="I60" s="28" t="n">
        <v>-1.47</v>
      </c>
      <c r="J60" s="28" t="n">
        <v>0</v>
      </c>
      <c r="K60" s="28" t="n">
        <v>0</v>
      </c>
      <c r="L60" s="28" t="n">
        <v>0</v>
      </c>
      <c r="M60" s="6" t="s">
        <f>=I60+J60+K60+L60</f>
      </c>
      <c r="N60" s="28"/>
      <c r="O60" s="26"/>
    </row>
    <row collapsed="false" customFormat="false" customHeight="false" hidden="false" ht="12.1" outlineLevel="0" r="61">
      <c r="A61" s="29" t="n">
        <v>43336.736446759</v>
      </c>
      <c r="B61" s="30" t="s">
        <v>610</v>
      </c>
      <c r="C61" s="30" t="s">
        <v>698</v>
      </c>
      <c r="D61" s="30" t="s">
        <v>605</v>
      </c>
      <c r="E61" s="30" t="s">
        <v>17</v>
      </c>
      <c r="F61" s="30" t="s">
        <v>29</v>
      </c>
      <c r="G61" s="31" t="n">
        <v>-240</v>
      </c>
      <c r="H61" s="32" t="n">
        <v>175.45</v>
      </c>
      <c r="I61" s="32" t="n">
        <v>42108</v>
      </c>
      <c r="J61" s="32" t="n">
        <v>0</v>
      </c>
      <c r="K61" s="32" t="n">
        <v>-21.6</v>
      </c>
      <c r="L61" s="32" t="n">
        <v>0</v>
      </c>
      <c r="M61" s="32"/>
      <c r="N61" s="6" t="s">
        <f>=I61+J61+K61+L61</f>
      </c>
      <c r="O61" s="30"/>
    </row>
    <row collapsed="false" customFormat="false" customHeight="false" hidden="false" ht="12.1" outlineLevel="0" r="62">
      <c r="A62" s="20" t="n">
        <v>43341.748321759</v>
      </c>
      <c r="B62" s="16" t="s">
        <v>46</v>
      </c>
      <c r="C62" s="16" t="s">
        <v>702</v>
      </c>
      <c r="D62" s="16" t="s">
        <v>601</v>
      </c>
      <c r="E62" s="16" t="s">
        <v>17</v>
      </c>
      <c r="F62" s="16" t="s">
        <v>29</v>
      </c>
      <c r="G62" s="7" t="n">
        <v>10</v>
      </c>
      <c r="H62" s="6" t="n">
        <v>4654</v>
      </c>
      <c r="I62" s="6" t="n">
        <v>-46540</v>
      </c>
      <c r="J62" s="6" t="n">
        <v>0</v>
      </c>
      <c r="K62" s="6" t="n">
        <v>-23.88</v>
      </c>
      <c r="L62" s="6" t="n">
        <v>0</v>
      </c>
      <c r="M62" s="6"/>
      <c r="N62" s="6" t="s">
        <f>=I62+J62+K62+L62</f>
      </c>
      <c r="O62" s="16"/>
    </row>
    <row collapsed="false" customFormat="false" customHeight="false" hidden="false" ht="12.1" outlineLevel="0" r="63">
      <c r="A63" s="21" t="n">
        <v>43361.945925926</v>
      </c>
      <c r="B63" s="22" t="s">
        <v>716</v>
      </c>
      <c r="C63" s="22" t="s">
        <v>717</v>
      </c>
      <c r="D63" s="22" t="s">
        <v>716</v>
      </c>
      <c r="E63" s="22" t="s">
        <v>716</v>
      </c>
      <c r="F63" s="22" t="s">
        <v>19</v>
      </c>
      <c r="G63" s="23" t="n">
        <v>1</v>
      </c>
      <c r="H63" s="24" t="n">
        <v>1</v>
      </c>
      <c r="I63" s="24" t="n">
        <v>5.67</v>
      </c>
      <c r="J63" s="24" t="n">
        <v>0</v>
      </c>
      <c r="K63" s="24" t="n">
        <v>0</v>
      </c>
      <c r="L63" s="24" t="n">
        <v>0</v>
      </c>
      <c r="M63" s="6" t="s">
        <f>=I63+J63+K63+L63</f>
      </c>
      <c r="N63" s="24"/>
      <c r="O63" s="22"/>
    </row>
    <row collapsed="false" customFormat="false" customHeight="false" hidden="false" ht="12.1" outlineLevel="0" r="64">
      <c r="A64" s="25" t="n">
        <v>43398.850520833</v>
      </c>
      <c r="B64" s="26" t="s">
        <v>711</v>
      </c>
      <c r="C64" s="26" t="s">
        <v>718</v>
      </c>
      <c r="D64" s="26" t="s">
        <v>711</v>
      </c>
      <c r="E64" s="26" t="s">
        <v>711</v>
      </c>
      <c r="F64" s="26" t="s">
        <v>29</v>
      </c>
      <c r="G64" s="27" t="n">
        <v>1</v>
      </c>
      <c r="H64" s="28" t="n">
        <v>-1</v>
      </c>
      <c r="I64" s="28" t="n">
        <v>-136</v>
      </c>
      <c r="J64" s="28" t="n">
        <v>0</v>
      </c>
      <c r="K64" s="28" t="n">
        <v>0</v>
      </c>
      <c r="L64" s="28" t="n">
        <v>0</v>
      </c>
      <c r="M64" s="28"/>
      <c r="N64" s="6" t="s">
        <f>=I64+J64+K64+L64</f>
      </c>
      <c r="O64" s="26"/>
    </row>
    <row collapsed="false" customFormat="false" customHeight="false" hidden="false" ht="12.1" outlineLevel="0" r="65">
      <c r="A65" s="21" t="n">
        <v>43398.850520833</v>
      </c>
      <c r="B65" s="22" t="s">
        <v>716</v>
      </c>
      <c r="C65" s="22" t="s">
        <v>719</v>
      </c>
      <c r="D65" s="22" t="s">
        <v>716</v>
      </c>
      <c r="E65" s="22" t="s">
        <v>716</v>
      </c>
      <c r="F65" s="22" t="s">
        <v>29</v>
      </c>
      <c r="G65" s="23" t="n">
        <v>1</v>
      </c>
      <c r="H65" s="24" t="n">
        <v>1</v>
      </c>
      <c r="I65" s="24" t="n">
        <v>1048</v>
      </c>
      <c r="J65" s="24" t="n">
        <v>0</v>
      </c>
      <c r="K65" s="24" t="n">
        <v>0</v>
      </c>
      <c r="L65" s="24" t="n">
        <v>0</v>
      </c>
      <c r="M65" s="24"/>
      <c r="N65" s="6" t="s">
        <f>=I65+J65+K65+L65</f>
      </c>
      <c r="O65" s="22"/>
    </row>
    <row collapsed="false" customFormat="false" customHeight="false" hidden="false" ht="12.1" outlineLevel="0" r="66">
      <c r="A66" s="21" t="n">
        <v>43410</v>
      </c>
      <c r="B66" s="22" t="s">
        <v>692</v>
      </c>
      <c r="C66" s="22" t="s">
        <v>124</v>
      </c>
      <c r="D66" s="22" t="s">
        <v>692</v>
      </c>
      <c r="E66" s="22" t="s">
        <v>692</v>
      </c>
      <c r="F66" s="22" t="s">
        <v>29</v>
      </c>
      <c r="G66" s="23" t="n">
        <v>1</v>
      </c>
      <c r="H66" s="24" t="n">
        <v>250000</v>
      </c>
      <c r="I66" s="24" t="n">
        <v>250000</v>
      </c>
      <c r="J66" s="24" t="n">
        <v>0</v>
      </c>
      <c r="K66" s="24" t="n">
        <v>0</v>
      </c>
      <c r="L66" s="24" t="n">
        <v>0</v>
      </c>
      <c r="M66" s="24"/>
      <c r="N66" s="6" t="s">
        <f>=I66+J66+K66+L66</f>
      </c>
      <c r="O66" s="22"/>
    </row>
    <row collapsed="false" customFormat="false" customHeight="false" hidden="false" ht="12.1" outlineLevel="0" r="67">
      <c r="A67" s="25" t="n">
        <v>43410</v>
      </c>
      <c r="B67" s="26" t="s">
        <v>693</v>
      </c>
      <c r="C67" s="26" t="s">
        <v>694</v>
      </c>
      <c r="D67" s="26" t="s">
        <v>693</v>
      </c>
      <c r="E67" s="26" t="s">
        <v>693</v>
      </c>
      <c r="F67" s="26" t="s">
        <v>29</v>
      </c>
      <c r="G67" s="27" t="n">
        <v>1</v>
      </c>
      <c r="H67" s="28" t="n">
        <v>-150</v>
      </c>
      <c r="I67" s="28" t="n">
        <v>-150</v>
      </c>
      <c r="J67" s="28" t="n">
        <v>0</v>
      </c>
      <c r="K67" s="28" t="n">
        <v>0</v>
      </c>
      <c r="L67" s="28" t="n">
        <v>0</v>
      </c>
      <c r="M67" s="28"/>
      <c r="N67" s="6" t="s">
        <f>=I67+J67+K67+L67</f>
      </c>
      <c r="O67" s="26"/>
    </row>
    <row collapsed="false" customFormat="false" customHeight="false" hidden="false" ht="12.1" outlineLevel="0" r="68">
      <c r="A68" s="20" t="n">
        <v>43410.743055556</v>
      </c>
      <c r="B68" s="16" t="s">
        <v>616</v>
      </c>
      <c r="C68" s="16" t="s">
        <v>720</v>
      </c>
      <c r="D68" s="16" t="s">
        <v>601</v>
      </c>
      <c r="E68" s="16" t="s">
        <v>17</v>
      </c>
      <c r="F68" s="16" t="s">
        <v>29</v>
      </c>
      <c r="G68" s="7" t="n">
        <v>10</v>
      </c>
      <c r="H68" s="6" t="n">
        <v>1892.5</v>
      </c>
      <c r="I68" s="6" t="n">
        <v>-18925</v>
      </c>
      <c r="J68" s="6" t="n">
        <v>0</v>
      </c>
      <c r="K68" s="6" t="n">
        <v>-9.7</v>
      </c>
      <c r="L68" s="6" t="n">
        <v>0</v>
      </c>
      <c r="M68" s="6"/>
      <c r="N68" s="6" t="s">
        <f>=I68+J68+K68+L68</f>
      </c>
      <c r="O68" s="16"/>
    </row>
    <row collapsed="false" customFormat="false" customHeight="false" hidden="false" ht="12.1" outlineLevel="0" r="69">
      <c r="A69" s="20" t="n">
        <v>43410.743055556</v>
      </c>
      <c r="B69" s="16" t="s">
        <v>616</v>
      </c>
      <c r="C69" s="16" t="s">
        <v>720</v>
      </c>
      <c r="D69" s="16" t="s">
        <v>601</v>
      </c>
      <c r="E69" s="16" t="s">
        <v>17</v>
      </c>
      <c r="F69" s="16" t="s">
        <v>29</v>
      </c>
      <c r="G69" s="7" t="n">
        <v>50</v>
      </c>
      <c r="H69" s="6" t="n">
        <v>1892</v>
      </c>
      <c r="I69" s="6" t="n">
        <v>-94600</v>
      </c>
      <c r="J69" s="6" t="n">
        <v>0</v>
      </c>
      <c r="K69" s="6" t="n">
        <v>-48.53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0" t="n">
        <v>43410.766284722</v>
      </c>
      <c r="B70" s="16" t="s">
        <v>609</v>
      </c>
      <c r="C70" s="16" t="s">
        <v>697</v>
      </c>
      <c r="D70" s="16" t="s">
        <v>601</v>
      </c>
      <c r="E70" s="16" t="s">
        <v>17</v>
      </c>
      <c r="F70" s="16" t="s">
        <v>29</v>
      </c>
      <c r="G70" s="7" t="n">
        <v>16</v>
      </c>
      <c r="H70" s="6" t="n">
        <v>2003</v>
      </c>
      <c r="I70" s="6" t="n">
        <v>-32048</v>
      </c>
      <c r="J70" s="6" t="n">
        <v>0</v>
      </c>
      <c r="K70" s="6" t="n">
        <v>-16.44</v>
      </c>
      <c r="L70" s="6" t="n">
        <v>0</v>
      </c>
      <c r="M70" s="6"/>
      <c r="N70" s="6" t="s">
        <f>=I70+J70+K70+L70</f>
      </c>
      <c r="O70" s="16"/>
    </row>
    <row collapsed="false" customFormat="false" customHeight="false" hidden="false" ht="12.1" outlineLevel="0" r="71">
      <c r="A71" s="20" t="n">
        <v>43410.766284722</v>
      </c>
      <c r="B71" s="16" t="s">
        <v>609</v>
      </c>
      <c r="C71" s="16" t="s">
        <v>697</v>
      </c>
      <c r="D71" s="16" t="s">
        <v>601</v>
      </c>
      <c r="E71" s="16" t="s">
        <v>17</v>
      </c>
      <c r="F71" s="16" t="s">
        <v>29</v>
      </c>
      <c r="G71" s="7" t="n">
        <v>2</v>
      </c>
      <c r="H71" s="6" t="n">
        <v>2003</v>
      </c>
      <c r="I71" s="6" t="n">
        <v>-4006</v>
      </c>
      <c r="J71" s="6" t="n">
        <v>0</v>
      </c>
      <c r="K71" s="6" t="n">
        <v>-2.05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43410.766284722</v>
      </c>
      <c r="B72" s="16" t="s">
        <v>609</v>
      </c>
      <c r="C72" s="16" t="s">
        <v>697</v>
      </c>
      <c r="D72" s="16" t="s">
        <v>601</v>
      </c>
      <c r="E72" s="16" t="s">
        <v>17</v>
      </c>
      <c r="F72" s="16" t="s">
        <v>29</v>
      </c>
      <c r="G72" s="7" t="n">
        <v>7</v>
      </c>
      <c r="H72" s="6" t="n">
        <v>2003</v>
      </c>
      <c r="I72" s="6" t="n">
        <v>-14021</v>
      </c>
      <c r="J72" s="6" t="n">
        <v>0</v>
      </c>
      <c r="K72" s="6" t="n">
        <v>-7.2</v>
      </c>
      <c r="L72" s="6" t="n">
        <v>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0" t="n">
        <v>43410.77087963</v>
      </c>
      <c r="B73" s="16" t="s">
        <v>79</v>
      </c>
      <c r="C73" s="16" t="s">
        <v>721</v>
      </c>
      <c r="D73" s="16" t="s">
        <v>601</v>
      </c>
      <c r="E73" s="16" t="s">
        <v>17</v>
      </c>
      <c r="F73" s="16" t="s">
        <v>29</v>
      </c>
      <c r="G73" s="7" t="n">
        <v>15</v>
      </c>
      <c r="H73" s="6" t="n">
        <v>3691.5</v>
      </c>
      <c r="I73" s="6" t="n">
        <v>-55372.5</v>
      </c>
      <c r="J73" s="6" t="n">
        <v>0</v>
      </c>
      <c r="K73" s="6" t="n">
        <v>-28.4</v>
      </c>
      <c r="L73" s="6" t="n">
        <v>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43410.772905093</v>
      </c>
      <c r="B74" s="16" t="s">
        <v>91</v>
      </c>
      <c r="C74" s="16" t="s">
        <v>722</v>
      </c>
      <c r="D74" s="16" t="s">
        <v>601</v>
      </c>
      <c r="E74" s="16" t="s">
        <v>17</v>
      </c>
      <c r="F74" s="16" t="s">
        <v>29</v>
      </c>
      <c r="G74" s="7" t="n">
        <v>1800</v>
      </c>
      <c r="H74" s="6" t="n">
        <v>8.183</v>
      </c>
      <c r="I74" s="6" t="n">
        <v>-14729.4</v>
      </c>
      <c r="J74" s="6" t="n">
        <v>0</v>
      </c>
      <c r="K74" s="6" t="n">
        <v>-7.56</v>
      </c>
      <c r="L74" s="6" t="n">
        <v>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0" t="n">
        <v>43410.772905093</v>
      </c>
      <c r="B75" s="16" t="s">
        <v>91</v>
      </c>
      <c r="C75" s="16" t="s">
        <v>722</v>
      </c>
      <c r="D75" s="16" t="s">
        <v>601</v>
      </c>
      <c r="E75" s="16" t="s">
        <v>17</v>
      </c>
      <c r="F75" s="16" t="s">
        <v>29</v>
      </c>
      <c r="G75" s="7" t="n">
        <v>4000</v>
      </c>
      <c r="H75" s="6" t="n">
        <v>8.182</v>
      </c>
      <c r="I75" s="6" t="n">
        <v>-32728</v>
      </c>
      <c r="J75" s="6" t="n">
        <v>0</v>
      </c>
      <c r="K75" s="6" t="n">
        <v>-16.79</v>
      </c>
      <c r="L75" s="6" t="n">
        <v>0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0" t="n">
        <v>43410.772905093</v>
      </c>
      <c r="B76" s="16" t="s">
        <v>91</v>
      </c>
      <c r="C76" s="16" t="s">
        <v>722</v>
      </c>
      <c r="D76" s="16" t="s">
        <v>601</v>
      </c>
      <c r="E76" s="16" t="s">
        <v>17</v>
      </c>
      <c r="F76" s="16" t="s">
        <v>29</v>
      </c>
      <c r="G76" s="7" t="n">
        <v>200</v>
      </c>
      <c r="H76" s="6" t="n">
        <v>8.178</v>
      </c>
      <c r="I76" s="6" t="n">
        <v>-1635.6</v>
      </c>
      <c r="J76" s="6" t="n">
        <v>0</v>
      </c>
      <c r="K76" s="6" t="n">
        <v>-0.84</v>
      </c>
      <c r="L76" s="6" t="n">
        <v>0</v>
      </c>
      <c r="M76" s="6"/>
      <c r="N76" s="6" t="s">
        <f>=I76+J76+K76+L76</f>
      </c>
      <c r="O76" s="16"/>
    </row>
    <row collapsed="false" customFormat="false" customHeight="false" hidden="false" ht="12.1" outlineLevel="0" r="77">
      <c r="A77" s="29" t="n">
        <v>43423.961967593</v>
      </c>
      <c r="B77" s="30" t="s">
        <v>615</v>
      </c>
      <c r="C77" s="30" t="s">
        <v>714</v>
      </c>
      <c r="D77" s="30" t="s">
        <v>605</v>
      </c>
      <c r="E77" s="30" t="s">
        <v>17</v>
      </c>
      <c r="F77" s="30" t="s">
        <v>19</v>
      </c>
      <c r="G77" s="31" t="n">
        <v>-7</v>
      </c>
      <c r="H77" s="32" t="n">
        <v>147.9</v>
      </c>
      <c r="I77" s="32" t="n">
        <v>1035.3</v>
      </c>
      <c r="J77" s="32" t="n">
        <v>0</v>
      </c>
      <c r="K77" s="32" t="n">
        <v>-3.11</v>
      </c>
      <c r="L77" s="32" t="n">
        <v>0</v>
      </c>
      <c r="M77" s="6" t="s">
        <f>=I77+J77+K77+L77</f>
      </c>
      <c r="N77" s="32"/>
      <c r="O77" s="30"/>
    </row>
    <row collapsed="false" customFormat="false" customHeight="false" hidden="false" ht="12.1" outlineLevel="0" r="78">
      <c r="A78" s="21" t="n">
        <v>43425</v>
      </c>
      <c r="B78" s="22" t="s">
        <v>723</v>
      </c>
      <c r="C78" s="22" t="s">
        <v>724</v>
      </c>
      <c r="D78" s="22" t="s">
        <v>723</v>
      </c>
      <c r="E78" s="22" t="s">
        <v>723</v>
      </c>
      <c r="F78" s="22" t="s">
        <v>29</v>
      </c>
      <c r="G78" s="23" t="n">
        <v>1</v>
      </c>
      <c r="H78" s="24" t="n">
        <v>71000</v>
      </c>
      <c r="I78" s="24" t="n">
        <v>71000</v>
      </c>
      <c r="J78" s="24" t="n">
        <v>0</v>
      </c>
      <c r="K78" s="24" t="n">
        <v>0</v>
      </c>
      <c r="L78" s="24" t="n">
        <v>0</v>
      </c>
      <c r="M78" s="24"/>
      <c r="N78" s="6" t="s">
        <f>=I78+J78+K78+L78</f>
      </c>
      <c r="O78" s="22"/>
    </row>
    <row collapsed="false" customFormat="false" customHeight="false" hidden="false" ht="12.1" outlineLevel="0" r="79">
      <c r="A79" s="25" t="n">
        <v>43425</v>
      </c>
      <c r="B79" s="26" t="s">
        <v>693</v>
      </c>
      <c r="C79" s="26" t="s">
        <v>715</v>
      </c>
      <c r="D79" s="26" t="s">
        <v>693</v>
      </c>
      <c r="E79" s="26" t="s">
        <v>693</v>
      </c>
      <c r="F79" s="26" t="s">
        <v>19</v>
      </c>
      <c r="G79" s="27" t="n">
        <v>1</v>
      </c>
      <c r="H79" s="28" t="n">
        <v>-1</v>
      </c>
      <c r="I79" s="28" t="n">
        <v>-1.5</v>
      </c>
      <c r="J79" s="28" t="n">
        <v>0</v>
      </c>
      <c r="K79" s="28" t="n">
        <v>0</v>
      </c>
      <c r="L79" s="28" t="n">
        <v>0</v>
      </c>
      <c r="M79" s="6" t="s">
        <f>=I79+J79+K79+L79</f>
      </c>
      <c r="N79" s="28"/>
      <c r="O79" s="26"/>
    </row>
    <row collapsed="false" customFormat="false" customHeight="false" hidden="false" ht="12.1" outlineLevel="0" r="80">
      <c r="A80" s="20" t="n">
        <v>43425.539537037</v>
      </c>
      <c r="B80" s="16" t="s">
        <v>617</v>
      </c>
      <c r="C80" s="16" t="s">
        <v>725</v>
      </c>
      <c r="D80" s="16" t="s">
        <v>601</v>
      </c>
      <c r="E80" s="16" t="s">
        <v>17</v>
      </c>
      <c r="F80" s="16" t="s">
        <v>29</v>
      </c>
      <c r="G80" s="7" t="n">
        <v>5</v>
      </c>
      <c r="H80" s="6" t="n">
        <v>637.4</v>
      </c>
      <c r="I80" s="6" t="n">
        <v>-3187</v>
      </c>
      <c r="J80" s="6" t="n">
        <v>0</v>
      </c>
      <c r="K80" s="6" t="n">
        <v>-1.65</v>
      </c>
      <c r="L80" s="6" t="n">
        <v>0</v>
      </c>
      <c r="M80" s="6"/>
      <c r="N80" s="6" t="s">
        <f>=I80+J80+K80+L80</f>
      </c>
      <c r="O80" s="16"/>
    </row>
    <row collapsed="false" customFormat="false" customHeight="false" hidden="false" ht="12.1" outlineLevel="0" r="81">
      <c r="A81" s="20" t="n">
        <v>43425.539537037</v>
      </c>
      <c r="B81" s="16" t="s">
        <v>617</v>
      </c>
      <c r="C81" s="16" t="s">
        <v>725</v>
      </c>
      <c r="D81" s="16" t="s">
        <v>601</v>
      </c>
      <c r="E81" s="16" t="s">
        <v>17</v>
      </c>
      <c r="F81" s="16" t="s">
        <v>29</v>
      </c>
      <c r="G81" s="7" t="n">
        <v>100</v>
      </c>
      <c r="H81" s="6" t="n">
        <v>637</v>
      </c>
      <c r="I81" s="6" t="n">
        <v>-63700</v>
      </c>
      <c r="J81" s="6" t="n">
        <v>0</v>
      </c>
      <c r="K81" s="6" t="n">
        <v>-32.69</v>
      </c>
      <c r="L81" s="6" t="n">
        <v>0</v>
      </c>
      <c r="M81" s="6"/>
      <c r="N81" s="6" t="s">
        <f>=I81+J81+K81+L81</f>
      </c>
      <c r="O81" s="16"/>
    </row>
    <row collapsed="false" customFormat="false" customHeight="false" hidden="false" ht="12.1" outlineLevel="0" r="82">
      <c r="A82" s="20" t="n">
        <v>43425.539537037</v>
      </c>
      <c r="B82" s="16" t="s">
        <v>617</v>
      </c>
      <c r="C82" s="16" t="s">
        <v>725</v>
      </c>
      <c r="D82" s="16" t="s">
        <v>601</v>
      </c>
      <c r="E82" s="16" t="s">
        <v>17</v>
      </c>
      <c r="F82" s="16" t="s">
        <v>29</v>
      </c>
      <c r="G82" s="7" t="n">
        <v>12</v>
      </c>
      <c r="H82" s="6" t="n">
        <v>637</v>
      </c>
      <c r="I82" s="6" t="n">
        <v>-7644</v>
      </c>
      <c r="J82" s="6" t="n">
        <v>0</v>
      </c>
      <c r="K82" s="6" t="n">
        <v>-3.91</v>
      </c>
      <c r="L82" s="6" t="n">
        <v>0</v>
      </c>
      <c r="M82" s="6"/>
      <c r="N82" s="6" t="s">
        <f>=I82+J82+K82+L82</f>
      </c>
      <c r="O82" s="16"/>
    </row>
    <row collapsed="false" customFormat="false" customHeight="false" hidden="false" ht="12.1" outlineLevel="0" r="83">
      <c r="A83" s="20" t="n">
        <v>43425.539537037</v>
      </c>
      <c r="B83" s="16" t="s">
        <v>617</v>
      </c>
      <c r="C83" s="16" t="s">
        <v>725</v>
      </c>
      <c r="D83" s="16" t="s">
        <v>601</v>
      </c>
      <c r="E83" s="16" t="s">
        <v>17</v>
      </c>
      <c r="F83" s="16" t="s">
        <v>29</v>
      </c>
      <c r="G83" s="7" t="n">
        <v>8</v>
      </c>
      <c r="H83" s="6" t="n">
        <v>636.8</v>
      </c>
      <c r="I83" s="6" t="n">
        <v>-5094.4</v>
      </c>
      <c r="J83" s="6" t="n">
        <v>0</v>
      </c>
      <c r="K83" s="6" t="n">
        <v>-2.62</v>
      </c>
      <c r="L83" s="6" t="n">
        <v>0</v>
      </c>
      <c r="M83" s="6"/>
      <c r="N83" s="6" t="s">
        <f>=I83+J83+K83+L83</f>
      </c>
      <c r="O83" s="16"/>
    </row>
    <row collapsed="false" customFormat="false" customHeight="false" hidden="false" ht="12.1" outlineLevel="0" r="84">
      <c r="A84" s="20" t="n">
        <v>43432.973541667</v>
      </c>
      <c r="B84" s="16" t="s">
        <v>612</v>
      </c>
      <c r="C84" s="16" t="s">
        <v>703</v>
      </c>
      <c r="D84" s="16" t="s">
        <v>601</v>
      </c>
      <c r="E84" s="16" t="s">
        <v>17</v>
      </c>
      <c r="F84" s="16" t="s">
        <v>19</v>
      </c>
      <c r="G84" s="7" t="n">
        <v>9</v>
      </c>
      <c r="H84" s="6" t="n">
        <v>110.42</v>
      </c>
      <c r="I84" s="6" t="n">
        <v>-993.78</v>
      </c>
      <c r="J84" s="6" t="n">
        <v>0</v>
      </c>
      <c r="K84" s="6" t="n">
        <v>-2.98</v>
      </c>
      <c r="L84" s="6" t="n">
        <v>0</v>
      </c>
      <c r="M84" s="6" t="s">
        <f>=I84+J84+K84+L84</f>
      </c>
      <c r="N84" s="6"/>
      <c r="O84" s="16"/>
    </row>
    <row collapsed="false" customFormat="false" customHeight="false" hidden="false" ht="12.1" outlineLevel="0" r="85">
      <c r="A85" s="25" t="n">
        <v>43468</v>
      </c>
      <c r="B85" s="26" t="s">
        <v>711</v>
      </c>
      <c r="C85" s="26" t="s">
        <v>712</v>
      </c>
      <c r="D85" s="26" t="s">
        <v>711</v>
      </c>
      <c r="E85" s="26" t="s">
        <v>711</v>
      </c>
      <c r="F85" s="26" t="s">
        <v>29</v>
      </c>
      <c r="G85" s="27" t="n">
        <v>1</v>
      </c>
      <c r="H85" s="28" t="n">
        <v>-1</v>
      </c>
      <c r="I85" s="28" t="n">
        <v>-912</v>
      </c>
      <c r="J85" s="28" t="n">
        <v>0</v>
      </c>
      <c r="K85" s="28" t="n">
        <v>0</v>
      </c>
      <c r="L85" s="28" t="n">
        <v>0</v>
      </c>
      <c r="M85" s="28"/>
      <c r="N85" s="6" t="s">
        <f>=I85+J85+K85+L85</f>
      </c>
      <c r="O85" s="26"/>
    </row>
    <row collapsed="false" customFormat="false" customHeight="false" hidden="false" ht="12.1" outlineLevel="0" r="86">
      <c r="A86" s="21" t="n">
        <v>43468.605717593</v>
      </c>
      <c r="B86" s="22" t="s">
        <v>692</v>
      </c>
      <c r="C86" s="22" t="s">
        <v>126</v>
      </c>
      <c r="D86" s="22" t="s">
        <v>692</v>
      </c>
      <c r="E86" s="22" t="s">
        <v>692</v>
      </c>
      <c r="F86" s="22" t="s">
        <v>29</v>
      </c>
      <c r="G86" s="23" t="n">
        <v>1</v>
      </c>
      <c r="H86" s="24" t="n">
        <v>1</v>
      </c>
      <c r="I86" s="24" t="n">
        <v>103</v>
      </c>
      <c r="J86" s="24" t="n">
        <v>0</v>
      </c>
      <c r="K86" s="24" t="n">
        <v>0</v>
      </c>
      <c r="L86" s="24" t="n">
        <v>0</v>
      </c>
      <c r="M86" s="24"/>
      <c r="N86" s="6" t="s">
        <f>=I86+J86+K86+L86</f>
      </c>
      <c r="O86" s="22"/>
    </row>
    <row collapsed="false" customFormat="false" customHeight="false" hidden="false" ht="12.1" outlineLevel="0" r="87">
      <c r="A87" s="25" t="n">
        <v>43469</v>
      </c>
      <c r="B87" s="26" t="s">
        <v>711</v>
      </c>
      <c r="C87" s="26" t="s">
        <v>712</v>
      </c>
      <c r="D87" s="26" t="s">
        <v>711</v>
      </c>
      <c r="E87" s="26" t="s">
        <v>711</v>
      </c>
      <c r="F87" s="26" t="s">
        <v>29</v>
      </c>
      <c r="G87" s="27" t="n">
        <v>1</v>
      </c>
      <c r="H87" s="28" t="n">
        <v>-1</v>
      </c>
      <c r="I87" s="28" t="n">
        <v>-103</v>
      </c>
      <c r="J87" s="28" t="n">
        <v>0</v>
      </c>
      <c r="K87" s="28" t="n">
        <v>0</v>
      </c>
      <c r="L87" s="28" t="n">
        <v>0</v>
      </c>
      <c r="M87" s="28"/>
      <c r="N87" s="6" t="s">
        <f>=I87+J87+K87+L87</f>
      </c>
      <c r="O87" s="26"/>
    </row>
    <row collapsed="false" customFormat="false" customHeight="false" hidden="false" ht="12.1" outlineLevel="0" r="88">
      <c r="A88" s="29" t="n">
        <v>43474.446597222</v>
      </c>
      <c r="B88" s="30" t="s">
        <v>707</v>
      </c>
      <c r="C88" s="30" t="s">
        <v>708</v>
      </c>
      <c r="D88" s="30" t="s">
        <v>605</v>
      </c>
      <c r="E88" s="30" t="s">
        <v>709</v>
      </c>
      <c r="F88" s="30" t="s">
        <v>29</v>
      </c>
      <c r="G88" s="31" t="n">
        <v>-46</v>
      </c>
      <c r="H88" s="32" t="n">
        <v>67.0725</v>
      </c>
      <c r="I88" s="32" t="n">
        <v>3085.34</v>
      </c>
      <c r="J88" s="32" t="n">
        <v>0</v>
      </c>
      <c r="K88" s="32" t="n">
        <v>0</v>
      </c>
      <c r="L88" s="32" t="n">
        <v>0</v>
      </c>
      <c r="M88" s="32"/>
      <c r="N88" s="6" t="s">
        <f>=I88+J88+K88+L88</f>
      </c>
      <c r="O88" s="30"/>
    </row>
    <row collapsed="false" customFormat="false" customHeight="false" hidden="false" ht="12.1" outlineLevel="0" r="89">
      <c r="A89" s="25" t="n">
        <v>43474.446608796</v>
      </c>
      <c r="B89" s="26" t="s">
        <v>693</v>
      </c>
      <c r="C89" s="26" t="s">
        <v>710</v>
      </c>
      <c r="D89" s="26" t="s">
        <v>693</v>
      </c>
      <c r="E89" s="26" t="s">
        <v>693</v>
      </c>
      <c r="F89" s="26" t="s">
        <v>19</v>
      </c>
      <c r="G89" s="27" t="n">
        <v>1</v>
      </c>
      <c r="H89" s="28" t="n">
        <v>-0.14</v>
      </c>
      <c r="I89" s="28" t="n">
        <v>-0.14</v>
      </c>
      <c r="J89" s="28" t="n">
        <v>0</v>
      </c>
      <c r="K89" s="28" t="n">
        <v>0</v>
      </c>
      <c r="L89" s="28" t="n">
        <v>0</v>
      </c>
      <c r="M89" s="6" t="s">
        <f>=I89+J89+K89+L89</f>
      </c>
      <c r="N89" s="28"/>
      <c r="O89" s="26"/>
    </row>
    <row collapsed="false" customFormat="false" customHeight="false" hidden="false" ht="12.1" outlineLevel="0" r="90">
      <c r="A90" s="20" t="n">
        <v>43474.448275463</v>
      </c>
      <c r="B90" s="16" t="s">
        <v>615</v>
      </c>
      <c r="C90" s="16" t="s">
        <v>714</v>
      </c>
      <c r="D90" s="16" t="s">
        <v>601</v>
      </c>
      <c r="E90" s="16" t="s">
        <v>17</v>
      </c>
      <c r="F90" s="16" t="s">
        <v>19</v>
      </c>
      <c r="G90" s="7" t="n">
        <v>4</v>
      </c>
      <c r="H90" s="6" t="n">
        <v>130.47</v>
      </c>
      <c r="I90" s="6" t="n">
        <v>-521.88</v>
      </c>
      <c r="J90" s="6" t="n">
        <v>0</v>
      </c>
      <c r="K90" s="6" t="n">
        <v>-1.57</v>
      </c>
      <c r="L90" s="6" t="n">
        <v>0</v>
      </c>
      <c r="M90" s="6" t="s">
        <f>=I90+J90+K90+L90</f>
      </c>
      <c r="N90" s="6"/>
      <c r="O90" s="16"/>
    </row>
    <row collapsed="false" customFormat="false" customHeight="false" hidden="false" ht="12.1" outlineLevel="0" r="91">
      <c r="A91" s="21" t="n">
        <v>43474.448333333</v>
      </c>
      <c r="B91" s="22" t="s">
        <v>692</v>
      </c>
      <c r="C91" s="22" t="s">
        <v>126</v>
      </c>
      <c r="D91" s="22" t="s">
        <v>692</v>
      </c>
      <c r="E91" s="22" t="s">
        <v>692</v>
      </c>
      <c r="F91" s="22" t="s">
        <v>19</v>
      </c>
      <c r="G91" s="23" t="n">
        <v>1</v>
      </c>
      <c r="H91" s="24" t="n">
        <v>1</v>
      </c>
      <c r="I91" s="24" t="n">
        <v>524.09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4"/>
      <c r="O91" s="22"/>
    </row>
    <row collapsed="false" customFormat="false" customHeight="false" hidden="false" ht="12.1" outlineLevel="0" r="92">
      <c r="A92" s="20" t="n">
        <v>43474.45275463</v>
      </c>
      <c r="B92" s="16" t="s">
        <v>618</v>
      </c>
      <c r="C92" s="16" t="s">
        <v>726</v>
      </c>
      <c r="D92" s="16" t="s">
        <v>601</v>
      </c>
      <c r="E92" s="16" t="s">
        <v>17</v>
      </c>
      <c r="F92" s="16" t="s">
        <v>19</v>
      </c>
      <c r="G92" s="7" t="n">
        <v>14</v>
      </c>
      <c r="H92" s="6" t="n">
        <v>8.64</v>
      </c>
      <c r="I92" s="6" t="n">
        <v>-120.96</v>
      </c>
      <c r="J92" s="6" t="n">
        <v>0</v>
      </c>
      <c r="K92" s="6" t="n">
        <v>-0.36</v>
      </c>
      <c r="L92" s="6" t="n">
        <v>0</v>
      </c>
      <c r="M92" s="6" t="s">
        <f>=I92+J92+K92+L92</f>
      </c>
      <c r="N92" s="6"/>
      <c r="O92" s="16"/>
    </row>
    <row collapsed="false" customFormat="false" customHeight="false" hidden="false" ht="12.1" outlineLevel="0" r="93">
      <c r="A93" s="21" t="n">
        <v>43474.452789352</v>
      </c>
      <c r="B93" s="22" t="s">
        <v>692</v>
      </c>
      <c r="C93" s="22" t="s">
        <v>126</v>
      </c>
      <c r="D93" s="22" t="s">
        <v>692</v>
      </c>
      <c r="E93" s="22" t="s">
        <v>692</v>
      </c>
      <c r="F93" s="22" t="s">
        <v>19</v>
      </c>
      <c r="G93" s="23" t="n">
        <v>1</v>
      </c>
      <c r="H93" s="24" t="n">
        <v>1</v>
      </c>
      <c r="I93" s="24" t="n">
        <v>121.74</v>
      </c>
      <c r="J93" s="24" t="n">
        <v>0</v>
      </c>
      <c r="K93" s="24" t="n">
        <v>0</v>
      </c>
      <c r="L93" s="24" t="n">
        <v>0</v>
      </c>
      <c r="M93" s="6" t="s">
        <f>=I93+J93+K93+L93</f>
      </c>
      <c r="N93" s="24"/>
      <c r="O93" s="22"/>
    </row>
    <row collapsed="false" customFormat="false" customHeight="false" hidden="false" ht="12.1" outlineLevel="0" r="94">
      <c r="A94" s="25" t="n">
        <v>43475</v>
      </c>
      <c r="B94" s="26" t="s">
        <v>693</v>
      </c>
      <c r="C94" s="26" t="s">
        <v>715</v>
      </c>
      <c r="D94" s="26" t="s">
        <v>693</v>
      </c>
      <c r="E94" s="26" t="s">
        <v>693</v>
      </c>
      <c r="F94" s="26" t="s">
        <v>19</v>
      </c>
      <c r="G94" s="27" t="n">
        <v>1</v>
      </c>
      <c r="H94" s="28" t="n">
        <v>-1</v>
      </c>
      <c r="I94" s="28" t="n">
        <v>-1.43</v>
      </c>
      <c r="J94" s="28" t="n">
        <v>0</v>
      </c>
      <c r="K94" s="28" t="n">
        <v>0</v>
      </c>
      <c r="L94" s="28" t="n">
        <v>0</v>
      </c>
      <c r="M94" s="6" t="s">
        <f>=I94+J94+K94+L94</f>
      </c>
      <c r="N94" s="28"/>
      <c r="O94" s="26"/>
    </row>
    <row collapsed="false" customFormat="false" customHeight="false" hidden="false" ht="12.1" outlineLevel="0" r="95">
      <c r="A95" s="33" t="n">
        <v>43476.447395833</v>
      </c>
      <c r="B95" s="34" t="s">
        <v>713</v>
      </c>
      <c r="C95" s="34" t="s">
        <v>131</v>
      </c>
      <c r="D95" s="34" t="s">
        <v>713</v>
      </c>
      <c r="E95" s="34" t="s">
        <v>713</v>
      </c>
      <c r="F95" s="34" t="s">
        <v>29</v>
      </c>
      <c r="G95" s="35" t="n">
        <v>1</v>
      </c>
      <c r="H95" s="36" t="n">
        <v>-3085.34</v>
      </c>
      <c r="I95" s="36" t="n">
        <v>-3085.34</v>
      </c>
      <c r="J95" s="36" t="n">
        <v>0</v>
      </c>
      <c r="K95" s="36" t="n">
        <v>0</v>
      </c>
      <c r="L95" s="36" t="n">
        <v>0</v>
      </c>
      <c r="M95" s="36"/>
      <c r="N95" s="6" t="s">
        <f>=I95+J95+K95+L95</f>
      </c>
      <c r="O95" s="34"/>
    </row>
    <row collapsed="false" customFormat="false" customHeight="false" hidden="false" ht="12.1" outlineLevel="0" r="96">
      <c r="A96" s="20" t="n">
        <v>43483.433599537</v>
      </c>
      <c r="B96" s="16" t="s">
        <v>618</v>
      </c>
      <c r="C96" s="16" t="s">
        <v>726</v>
      </c>
      <c r="D96" s="16" t="s">
        <v>601</v>
      </c>
      <c r="E96" s="16" t="s">
        <v>17</v>
      </c>
      <c r="F96" s="16" t="s">
        <v>19</v>
      </c>
      <c r="G96" s="7" t="n">
        <v>14</v>
      </c>
      <c r="H96" s="6" t="n">
        <v>9.16</v>
      </c>
      <c r="I96" s="6" t="n">
        <v>-128.24</v>
      </c>
      <c r="J96" s="6" t="n">
        <v>0</v>
      </c>
      <c r="K96" s="6" t="n">
        <v>-0.38</v>
      </c>
      <c r="L96" s="6" t="n">
        <v>0</v>
      </c>
      <c r="M96" s="6" t="s">
        <f>=I96+J96+K96+L96</f>
      </c>
      <c r="N96" s="6"/>
      <c r="O96" s="16"/>
    </row>
    <row collapsed="false" customFormat="false" customHeight="false" hidden="false" ht="12.1" outlineLevel="0" r="97">
      <c r="A97" s="20" t="n">
        <v>43483.433599537</v>
      </c>
      <c r="B97" s="16" t="s">
        <v>618</v>
      </c>
      <c r="C97" s="16" t="s">
        <v>726</v>
      </c>
      <c r="D97" s="16" t="s">
        <v>601</v>
      </c>
      <c r="E97" s="16" t="s">
        <v>17</v>
      </c>
      <c r="F97" s="16" t="s">
        <v>19</v>
      </c>
      <c r="G97" s="7" t="n">
        <v>2</v>
      </c>
      <c r="H97" s="6" t="n">
        <v>9.17</v>
      </c>
      <c r="I97" s="6" t="n">
        <v>-18.34</v>
      </c>
      <c r="J97" s="6" t="n">
        <v>0</v>
      </c>
      <c r="K97" s="6" t="n">
        <v>-0.06</v>
      </c>
      <c r="L97" s="6" t="n">
        <v>0</v>
      </c>
      <c r="M97" s="6" t="s">
        <f>=I97+J97+K97+L97</f>
      </c>
      <c r="N97" s="6"/>
      <c r="O97" s="16"/>
    </row>
    <row collapsed="false" customFormat="false" customHeight="false" hidden="false" ht="12.1" outlineLevel="0" r="98">
      <c r="A98" s="20" t="n">
        <v>43483.433599537</v>
      </c>
      <c r="B98" s="16" t="s">
        <v>618</v>
      </c>
      <c r="C98" s="16" t="s">
        <v>726</v>
      </c>
      <c r="D98" s="16" t="s">
        <v>601</v>
      </c>
      <c r="E98" s="16" t="s">
        <v>17</v>
      </c>
      <c r="F98" s="16" t="s">
        <v>19</v>
      </c>
      <c r="G98" s="7" t="n">
        <v>16</v>
      </c>
      <c r="H98" s="6" t="n">
        <v>9.17</v>
      </c>
      <c r="I98" s="6" t="n">
        <v>-146.72</v>
      </c>
      <c r="J98" s="6" t="n">
        <v>0</v>
      </c>
      <c r="K98" s="6" t="n">
        <v>-0.44</v>
      </c>
      <c r="L98" s="6" t="n">
        <v>0</v>
      </c>
      <c r="M98" s="6" t="s">
        <f>=I98+J98+K98+L98</f>
      </c>
      <c r="N98" s="6"/>
      <c r="O98" s="16"/>
    </row>
    <row collapsed="false" customFormat="false" customHeight="false" hidden="false" ht="12.1" outlineLevel="0" r="99">
      <c r="A99" s="21" t="n">
        <v>43483.433611111</v>
      </c>
      <c r="B99" s="22" t="s">
        <v>692</v>
      </c>
      <c r="C99" s="22" t="s">
        <v>126</v>
      </c>
      <c r="D99" s="22" t="s">
        <v>692</v>
      </c>
      <c r="E99" s="22" t="s">
        <v>692</v>
      </c>
      <c r="F99" s="22" t="s">
        <v>19</v>
      </c>
      <c r="G99" s="23" t="n">
        <v>1</v>
      </c>
      <c r="H99" s="24" t="n">
        <v>1</v>
      </c>
      <c r="I99" s="24" t="n">
        <v>294.96</v>
      </c>
      <c r="J99" s="24" t="n">
        <v>0</v>
      </c>
      <c r="K99" s="24" t="n">
        <v>0</v>
      </c>
      <c r="L99" s="24" t="n">
        <v>0</v>
      </c>
      <c r="M99" s="6" t="s">
        <f>=I99+J99+K99+L99</f>
      </c>
      <c r="N99" s="24"/>
      <c r="O99" s="22"/>
    </row>
    <row collapsed="false" customFormat="false" customHeight="false" hidden="false" ht="12.1" outlineLevel="0" r="100">
      <c r="A100" s="25" t="n">
        <v>43488.212314815</v>
      </c>
      <c r="B100" s="26" t="s">
        <v>711</v>
      </c>
      <c r="C100" s="26" t="s">
        <v>718</v>
      </c>
      <c r="D100" s="26" t="s">
        <v>711</v>
      </c>
      <c r="E100" s="26" t="s">
        <v>711</v>
      </c>
      <c r="F100" s="26" t="s">
        <v>29</v>
      </c>
      <c r="G100" s="27" t="n">
        <v>1</v>
      </c>
      <c r="H100" s="28" t="n">
        <v>-1</v>
      </c>
      <c r="I100" s="28" t="n">
        <v>-157</v>
      </c>
      <c r="J100" s="28" t="n">
        <v>0</v>
      </c>
      <c r="K100" s="28" t="n">
        <v>0</v>
      </c>
      <c r="L100" s="28" t="n">
        <v>0</v>
      </c>
      <c r="M100" s="28"/>
      <c r="N100" s="6" t="s">
        <f>=I100+J100+K100+L100</f>
      </c>
      <c r="O100" s="26"/>
    </row>
    <row collapsed="false" customFormat="false" customHeight="false" hidden="false" ht="12.1" outlineLevel="0" r="101">
      <c r="A101" s="21" t="n">
        <v>43488.212314815</v>
      </c>
      <c r="B101" s="22" t="s">
        <v>716</v>
      </c>
      <c r="C101" s="22" t="s">
        <v>719</v>
      </c>
      <c r="D101" s="22" t="s">
        <v>716</v>
      </c>
      <c r="E101" s="22" t="s">
        <v>716</v>
      </c>
      <c r="F101" s="22" t="s">
        <v>29</v>
      </c>
      <c r="G101" s="23" t="n">
        <v>1</v>
      </c>
      <c r="H101" s="24" t="n">
        <v>1</v>
      </c>
      <c r="I101" s="24" t="n">
        <v>1208</v>
      </c>
      <c r="J101" s="24" t="n">
        <v>0</v>
      </c>
      <c r="K101" s="24" t="n">
        <v>0</v>
      </c>
      <c r="L101" s="24" t="n">
        <v>0</v>
      </c>
      <c r="M101" s="24"/>
      <c r="N101" s="6" t="s">
        <f>=I101+J101+K101+L101</f>
      </c>
      <c r="O101" s="22"/>
    </row>
    <row collapsed="false" customFormat="false" customHeight="false" hidden="false" ht="12.1" outlineLevel="0" r="102">
      <c r="A102" s="33" t="n">
        <v>43489.553900463</v>
      </c>
      <c r="B102" s="34" t="s">
        <v>713</v>
      </c>
      <c r="C102" s="34" t="s">
        <v>131</v>
      </c>
      <c r="D102" s="34" t="s">
        <v>713</v>
      </c>
      <c r="E102" s="34" t="s">
        <v>713</v>
      </c>
      <c r="F102" s="34" t="s">
        <v>29</v>
      </c>
      <c r="G102" s="35" t="n">
        <v>1</v>
      </c>
      <c r="H102" s="36" t="n">
        <v>-1051</v>
      </c>
      <c r="I102" s="36" t="n">
        <v>-1051</v>
      </c>
      <c r="J102" s="36" t="n">
        <v>0</v>
      </c>
      <c r="K102" s="36" t="n">
        <v>0</v>
      </c>
      <c r="L102" s="36" t="n">
        <v>0</v>
      </c>
      <c r="M102" s="36"/>
      <c r="N102" s="6" t="s">
        <f>=I102+J102+K102+L102</f>
      </c>
      <c r="O102" s="34"/>
    </row>
    <row collapsed="false" customFormat="false" customHeight="false" hidden="false" ht="12.1" outlineLevel="0" r="103">
      <c r="A103" s="29" t="n">
        <v>43495.723263889</v>
      </c>
      <c r="B103" s="30" t="s">
        <v>707</v>
      </c>
      <c r="C103" s="30" t="s">
        <v>708</v>
      </c>
      <c r="D103" s="30" t="s">
        <v>605</v>
      </c>
      <c r="E103" s="30" t="s">
        <v>709</v>
      </c>
      <c r="F103" s="30" t="s">
        <v>29</v>
      </c>
      <c r="G103" s="31" t="n">
        <v>-2</v>
      </c>
      <c r="H103" s="32" t="n">
        <v>66.0575</v>
      </c>
      <c r="I103" s="32" t="n">
        <v>132.12</v>
      </c>
      <c r="J103" s="32" t="n">
        <v>0</v>
      </c>
      <c r="K103" s="32" t="n">
        <v>0</v>
      </c>
      <c r="L103" s="32" t="n">
        <v>0</v>
      </c>
      <c r="M103" s="32"/>
      <c r="N103" s="6" t="s">
        <f>=I103+J103+K103+L103</f>
      </c>
      <c r="O103" s="30"/>
    </row>
    <row collapsed="false" customFormat="false" customHeight="false" hidden="false" ht="12.1" outlineLevel="0" r="104">
      <c r="A104" s="25" t="n">
        <v>43495.723275463</v>
      </c>
      <c r="B104" s="26" t="s">
        <v>693</v>
      </c>
      <c r="C104" s="26" t="s">
        <v>710</v>
      </c>
      <c r="D104" s="26" t="s">
        <v>693</v>
      </c>
      <c r="E104" s="26" t="s">
        <v>693</v>
      </c>
      <c r="F104" s="26" t="s">
        <v>19</v>
      </c>
      <c r="G104" s="27" t="n">
        <v>1</v>
      </c>
      <c r="H104" s="28" t="n">
        <v>-0.01</v>
      </c>
      <c r="I104" s="28" t="n">
        <v>-0.01</v>
      </c>
      <c r="J104" s="28" t="n">
        <v>0</v>
      </c>
      <c r="K104" s="28" t="n">
        <v>0</v>
      </c>
      <c r="L104" s="28" t="n">
        <v>0</v>
      </c>
      <c r="M104" s="6" t="s">
        <f>=I104+J104+K104+L104</f>
      </c>
      <c r="N104" s="28"/>
      <c r="O104" s="26"/>
    </row>
    <row collapsed="false" customFormat="false" customHeight="false" hidden="false" ht="12.1" outlineLevel="0" r="105">
      <c r="A105" s="20" t="n">
        <v>43507.96224537</v>
      </c>
      <c r="B105" s="16" t="s">
        <v>707</v>
      </c>
      <c r="C105" s="16" t="s">
        <v>708</v>
      </c>
      <c r="D105" s="16" t="s">
        <v>601</v>
      </c>
      <c r="E105" s="16" t="s">
        <v>709</v>
      </c>
      <c r="F105" s="16" t="s">
        <v>29</v>
      </c>
      <c r="G105" s="7" t="n">
        <v>500</v>
      </c>
      <c r="H105" s="6" t="n">
        <v>65.8425</v>
      </c>
      <c r="I105" s="6" t="n">
        <v>-32921.25</v>
      </c>
      <c r="J105" s="6" t="n">
        <v>0</v>
      </c>
      <c r="K105" s="6" t="n">
        <v>-98.76</v>
      </c>
      <c r="L105" s="6" t="n">
        <v>0</v>
      </c>
      <c r="M105" s="6"/>
      <c r="N105" s="6" t="s">
        <f>=I105+J105+K105+L105</f>
      </c>
      <c r="O105" s="16"/>
    </row>
    <row collapsed="false" customFormat="false" customHeight="false" hidden="false" ht="12.1" outlineLevel="0" r="106">
      <c r="A106" s="20" t="n">
        <v>43507.962719907</v>
      </c>
      <c r="B106" s="16" t="s">
        <v>612</v>
      </c>
      <c r="C106" s="16" t="s">
        <v>703</v>
      </c>
      <c r="D106" s="16" t="s">
        <v>601</v>
      </c>
      <c r="E106" s="16" t="s">
        <v>17</v>
      </c>
      <c r="F106" s="16" t="s">
        <v>19</v>
      </c>
      <c r="G106" s="7" t="n">
        <v>4</v>
      </c>
      <c r="H106" s="6" t="n">
        <v>105.25</v>
      </c>
      <c r="I106" s="6" t="n">
        <v>-421</v>
      </c>
      <c r="J106" s="6" t="n">
        <v>0</v>
      </c>
      <c r="K106" s="6" t="n">
        <v>-1.26</v>
      </c>
      <c r="L106" s="6" t="n">
        <v>0</v>
      </c>
      <c r="M106" s="6" t="s">
        <f>=I106+J106+K106+L106</f>
      </c>
      <c r="N106" s="6"/>
      <c r="O106" s="16"/>
    </row>
    <row collapsed="false" customFormat="false" customHeight="false" hidden="false" ht="12.1" outlineLevel="0" r="107">
      <c r="A107" s="20" t="n">
        <v>43507.963009259</v>
      </c>
      <c r="B107" s="16" t="s">
        <v>613</v>
      </c>
      <c r="C107" s="16" t="s">
        <v>705</v>
      </c>
      <c r="D107" s="16" t="s">
        <v>601</v>
      </c>
      <c r="E107" s="16" t="s">
        <v>17</v>
      </c>
      <c r="F107" s="16" t="s">
        <v>19</v>
      </c>
      <c r="G107" s="7" t="n">
        <v>1</v>
      </c>
      <c r="H107" s="6" t="n">
        <v>49.56</v>
      </c>
      <c r="I107" s="6" t="n">
        <v>-49.56</v>
      </c>
      <c r="J107" s="6" t="n">
        <v>0</v>
      </c>
      <c r="K107" s="6" t="n">
        <v>-0.15</v>
      </c>
      <c r="L107" s="6" t="n">
        <v>0</v>
      </c>
      <c r="M107" s="6" t="s">
        <f>=I107+J107+K107+L107</f>
      </c>
      <c r="N107" s="6"/>
      <c r="O107" s="16"/>
    </row>
    <row collapsed="false" customFormat="false" customHeight="false" hidden="false" ht="12.1" outlineLevel="0" r="108">
      <c r="A108" s="25" t="n">
        <v>43508</v>
      </c>
      <c r="B108" s="26" t="s">
        <v>693</v>
      </c>
      <c r="C108" s="26" t="s">
        <v>715</v>
      </c>
      <c r="D108" s="26" t="s">
        <v>693</v>
      </c>
      <c r="E108" s="26" t="s">
        <v>693</v>
      </c>
      <c r="F108" s="26" t="s">
        <v>29</v>
      </c>
      <c r="G108" s="27" t="n">
        <v>1</v>
      </c>
      <c r="H108" s="28" t="n">
        <v>-1</v>
      </c>
      <c r="I108" s="28" t="n">
        <v>-99</v>
      </c>
      <c r="J108" s="28" t="n">
        <v>0</v>
      </c>
      <c r="K108" s="28" t="n">
        <v>0</v>
      </c>
      <c r="L108" s="28" t="n">
        <v>0</v>
      </c>
      <c r="M108" s="28"/>
      <c r="N108" s="6" t="s">
        <f>=I108+J108+K108+L108</f>
      </c>
      <c r="O108" s="26"/>
    </row>
    <row collapsed="false" customFormat="false" customHeight="false" hidden="false" ht="12.1" outlineLevel="0" r="109">
      <c r="A109" s="21" t="n">
        <v>43508.962280093</v>
      </c>
      <c r="B109" s="22" t="s">
        <v>692</v>
      </c>
      <c r="C109" s="22" t="s">
        <v>126</v>
      </c>
      <c r="D109" s="22" t="s">
        <v>692</v>
      </c>
      <c r="E109" s="22" t="s">
        <v>692</v>
      </c>
      <c r="F109" s="22" t="s">
        <v>29</v>
      </c>
      <c r="G109" s="23" t="n">
        <v>1</v>
      </c>
      <c r="H109" s="24" t="n">
        <v>1</v>
      </c>
      <c r="I109" s="24" t="n">
        <v>33119.01</v>
      </c>
      <c r="J109" s="24" t="n">
        <v>0</v>
      </c>
      <c r="K109" s="24" t="n">
        <v>0</v>
      </c>
      <c r="L109" s="24" t="n">
        <v>0</v>
      </c>
      <c r="M109" s="24"/>
      <c r="N109" s="6" t="s">
        <f>=I109+J109+K109+L109</f>
      </c>
      <c r="O109" s="22"/>
    </row>
    <row collapsed="false" customFormat="false" customHeight="false" hidden="false" ht="12.1" outlineLevel="0" r="110">
      <c r="A110" s="29" t="n">
        <v>43514.426446759</v>
      </c>
      <c r="B110" s="30" t="s">
        <v>91</v>
      </c>
      <c r="C110" s="30" t="s">
        <v>722</v>
      </c>
      <c r="D110" s="30" t="s">
        <v>605</v>
      </c>
      <c r="E110" s="30" t="s">
        <v>17</v>
      </c>
      <c r="F110" s="30" t="s">
        <v>29</v>
      </c>
      <c r="G110" s="31" t="n">
        <v>-4000</v>
      </c>
      <c r="H110" s="32" t="n">
        <v>9.78</v>
      </c>
      <c r="I110" s="32" t="n">
        <v>39120</v>
      </c>
      <c r="J110" s="32" t="n">
        <v>0</v>
      </c>
      <c r="K110" s="32" t="n">
        <v>-20.07</v>
      </c>
      <c r="L110" s="32" t="n">
        <v>0</v>
      </c>
      <c r="M110" s="32"/>
      <c r="N110" s="6" t="s">
        <f>=I110+J110+K110+L110</f>
      </c>
      <c r="O110" s="30"/>
    </row>
    <row collapsed="false" customFormat="false" customHeight="false" hidden="false" ht="12.1" outlineLevel="0" r="111">
      <c r="A111" s="29" t="n">
        <v>43514.426446759</v>
      </c>
      <c r="B111" s="30" t="s">
        <v>91</v>
      </c>
      <c r="C111" s="30" t="s">
        <v>722</v>
      </c>
      <c r="D111" s="30" t="s">
        <v>605</v>
      </c>
      <c r="E111" s="30" t="s">
        <v>17</v>
      </c>
      <c r="F111" s="30" t="s">
        <v>29</v>
      </c>
      <c r="G111" s="31" t="n">
        <v>-1000</v>
      </c>
      <c r="H111" s="32" t="n">
        <v>9.781</v>
      </c>
      <c r="I111" s="32" t="n">
        <v>9781</v>
      </c>
      <c r="J111" s="32" t="n">
        <v>0</v>
      </c>
      <c r="K111" s="32" t="n">
        <v>-5.03</v>
      </c>
      <c r="L111" s="32" t="n">
        <v>0</v>
      </c>
      <c r="M111" s="32"/>
      <c r="N111" s="6" t="s">
        <f>=I111+J111+K111+L111</f>
      </c>
      <c r="O111" s="30"/>
    </row>
    <row collapsed="false" customFormat="false" customHeight="false" hidden="false" ht="12.1" outlineLevel="0" r="112">
      <c r="A112" s="29" t="n">
        <v>43514.426446759</v>
      </c>
      <c r="B112" s="30" t="s">
        <v>91</v>
      </c>
      <c r="C112" s="30" t="s">
        <v>722</v>
      </c>
      <c r="D112" s="30" t="s">
        <v>605</v>
      </c>
      <c r="E112" s="30" t="s">
        <v>17</v>
      </c>
      <c r="F112" s="30" t="s">
        <v>29</v>
      </c>
      <c r="G112" s="31" t="n">
        <v>-1000</v>
      </c>
      <c r="H112" s="32" t="n">
        <v>9.781</v>
      </c>
      <c r="I112" s="32" t="n">
        <v>9781</v>
      </c>
      <c r="J112" s="32" t="n">
        <v>0</v>
      </c>
      <c r="K112" s="32" t="n">
        <v>-5.03</v>
      </c>
      <c r="L112" s="32" t="n">
        <v>0</v>
      </c>
      <c r="M112" s="32"/>
      <c r="N112" s="6" t="s">
        <f>=I112+J112+K112+L112</f>
      </c>
      <c r="O112" s="30"/>
    </row>
    <row collapsed="false" customFormat="false" customHeight="false" hidden="false" ht="12.1" outlineLevel="0" r="113">
      <c r="A113" s="29" t="n">
        <v>43514.427210648</v>
      </c>
      <c r="B113" s="30" t="s">
        <v>46</v>
      </c>
      <c r="C113" s="30" t="s">
        <v>702</v>
      </c>
      <c r="D113" s="30" t="s">
        <v>605</v>
      </c>
      <c r="E113" s="30" t="s">
        <v>17</v>
      </c>
      <c r="F113" s="30" t="s">
        <v>29</v>
      </c>
      <c r="G113" s="31" t="n">
        <v>-5</v>
      </c>
      <c r="H113" s="32" t="n">
        <v>5432</v>
      </c>
      <c r="I113" s="32" t="n">
        <v>27160</v>
      </c>
      <c r="J113" s="32" t="n">
        <v>0</v>
      </c>
      <c r="K113" s="32" t="n">
        <v>-13.93</v>
      </c>
      <c r="L113" s="32" t="n">
        <v>0</v>
      </c>
      <c r="M113" s="32"/>
      <c r="N113" s="6" t="s">
        <f>=I113+J113+K113+L113</f>
      </c>
      <c r="O113" s="30"/>
    </row>
    <row collapsed="false" customFormat="false" customHeight="false" hidden="false" ht="12.1" outlineLevel="0" r="114">
      <c r="A114" s="20" t="n">
        <v>43514.431979167</v>
      </c>
      <c r="B114" s="16" t="s">
        <v>619</v>
      </c>
      <c r="C114" s="16" t="s">
        <v>727</v>
      </c>
      <c r="D114" s="16" t="s">
        <v>601</v>
      </c>
      <c r="E114" s="16" t="s">
        <v>696</v>
      </c>
      <c r="F114" s="16" t="s">
        <v>29</v>
      </c>
      <c r="G114" s="7" t="n">
        <v>85</v>
      </c>
      <c r="H114" s="6" t="n">
        <v>98.507</v>
      </c>
      <c r="I114" s="6" t="n">
        <v>-83730.95</v>
      </c>
      <c r="J114" s="6" t="n">
        <v>-1236.75</v>
      </c>
      <c r="K114" s="6" t="n">
        <v>-42.96</v>
      </c>
      <c r="L114" s="6" t="n">
        <v>0</v>
      </c>
      <c r="M114" s="6"/>
      <c r="N114" s="6" t="s">
        <f>=I114+J114+K114+L114</f>
      </c>
      <c r="O114" s="16"/>
    </row>
    <row collapsed="false" customFormat="false" customHeight="false" hidden="false" ht="12.1" outlineLevel="0" r="115">
      <c r="A115" s="29" t="n">
        <v>43514.434189815</v>
      </c>
      <c r="B115" s="30" t="s">
        <v>609</v>
      </c>
      <c r="C115" s="30" t="s">
        <v>697</v>
      </c>
      <c r="D115" s="30" t="s">
        <v>605</v>
      </c>
      <c r="E115" s="30" t="s">
        <v>17</v>
      </c>
      <c r="F115" s="30" t="s">
        <v>29</v>
      </c>
      <c r="G115" s="31" t="n">
        <v>-7</v>
      </c>
      <c r="H115" s="32" t="n">
        <v>2167.8</v>
      </c>
      <c r="I115" s="32" t="n">
        <v>15174.6</v>
      </c>
      <c r="J115" s="32" t="n">
        <v>0</v>
      </c>
      <c r="K115" s="32" t="n">
        <v>-7.78</v>
      </c>
      <c r="L115" s="32" t="n">
        <v>0</v>
      </c>
      <c r="M115" s="32"/>
      <c r="N115" s="6" t="s">
        <f>=I115+J115+K115+L115</f>
      </c>
      <c r="O115" s="30"/>
    </row>
    <row collapsed="false" customFormat="false" customHeight="false" hidden="false" ht="12.1" outlineLevel="0" r="116">
      <c r="A116" s="29" t="n">
        <v>43514.434189815</v>
      </c>
      <c r="B116" s="30" t="s">
        <v>609</v>
      </c>
      <c r="C116" s="30" t="s">
        <v>697</v>
      </c>
      <c r="D116" s="30" t="s">
        <v>605</v>
      </c>
      <c r="E116" s="30" t="s">
        <v>17</v>
      </c>
      <c r="F116" s="30" t="s">
        <v>29</v>
      </c>
      <c r="G116" s="31" t="n">
        <v>-8</v>
      </c>
      <c r="H116" s="32" t="n">
        <v>2168</v>
      </c>
      <c r="I116" s="32" t="n">
        <v>17344</v>
      </c>
      <c r="J116" s="32" t="n">
        <v>0</v>
      </c>
      <c r="K116" s="32" t="n">
        <v>-8.9</v>
      </c>
      <c r="L116" s="32" t="n">
        <v>0</v>
      </c>
      <c r="M116" s="32"/>
      <c r="N116" s="6" t="s">
        <f>=I116+J116+K116+L116</f>
      </c>
      <c r="O116" s="30"/>
    </row>
    <row collapsed="false" customFormat="false" customHeight="false" hidden="false" ht="12.1" outlineLevel="0" r="117">
      <c r="A117" s="29" t="n">
        <v>43514.434189815</v>
      </c>
      <c r="B117" s="30" t="s">
        <v>609</v>
      </c>
      <c r="C117" s="30" t="s">
        <v>697</v>
      </c>
      <c r="D117" s="30" t="s">
        <v>605</v>
      </c>
      <c r="E117" s="30" t="s">
        <v>17</v>
      </c>
      <c r="F117" s="30" t="s">
        <v>29</v>
      </c>
      <c r="G117" s="31" t="n">
        <v>-10</v>
      </c>
      <c r="H117" s="32" t="n">
        <v>2168</v>
      </c>
      <c r="I117" s="32" t="n">
        <v>21680</v>
      </c>
      <c r="J117" s="32" t="n">
        <v>0</v>
      </c>
      <c r="K117" s="32" t="n">
        <v>-11.12</v>
      </c>
      <c r="L117" s="32" t="n">
        <v>0</v>
      </c>
      <c r="M117" s="32"/>
      <c r="N117" s="6" t="s">
        <f>=I117+J117+K117+L117</f>
      </c>
      <c r="O117" s="30"/>
    </row>
    <row collapsed="false" customFormat="false" customHeight="false" hidden="false" ht="12.1" outlineLevel="0" r="118">
      <c r="A118" s="20" t="n">
        <v>43514.435104167</v>
      </c>
      <c r="B118" s="16" t="s">
        <v>620</v>
      </c>
      <c r="C118" s="16" t="s">
        <v>728</v>
      </c>
      <c r="D118" s="16" t="s">
        <v>601</v>
      </c>
      <c r="E118" s="16" t="s">
        <v>696</v>
      </c>
      <c r="F118" s="16" t="s">
        <v>29</v>
      </c>
      <c r="G118" s="7" t="n">
        <v>54</v>
      </c>
      <c r="H118" s="6" t="n">
        <v>99.42</v>
      </c>
      <c r="I118" s="6" t="n">
        <v>-53686.8</v>
      </c>
      <c r="J118" s="6" t="n">
        <v>-694.44</v>
      </c>
      <c r="K118" s="6" t="n">
        <v>-27.54</v>
      </c>
      <c r="L118" s="6" t="n">
        <v>0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5" t="n">
        <v>43515</v>
      </c>
      <c r="B119" s="26" t="s">
        <v>693</v>
      </c>
      <c r="C119" s="26" t="s">
        <v>700</v>
      </c>
      <c r="D119" s="26" t="s">
        <v>693</v>
      </c>
      <c r="E119" s="26" t="s">
        <v>693</v>
      </c>
      <c r="F119" s="26" t="s">
        <v>29</v>
      </c>
      <c r="G119" s="27" t="n">
        <v>1</v>
      </c>
      <c r="H119" s="28" t="n">
        <v>-31.79</v>
      </c>
      <c r="I119" s="28" t="n">
        <v>-31.79</v>
      </c>
      <c r="J119" s="28" t="n">
        <v>0</v>
      </c>
      <c r="K119" s="28" t="n">
        <v>0</v>
      </c>
      <c r="L119" s="28" t="n">
        <v>0</v>
      </c>
      <c r="M119" s="28"/>
      <c r="N119" s="6" t="s">
        <f>=I119+J119+K119+L119</f>
      </c>
      <c r="O119" s="26"/>
    </row>
    <row collapsed="false" customFormat="false" customHeight="false" hidden="false" ht="12.1" outlineLevel="0" r="120">
      <c r="A120" s="25" t="n">
        <v>43515</v>
      </c>
      <c r="B120" s="26" t="s">
        <v>693</v>
      </c>
      <c r="C120" s="26" t="s">
        <v>694</v>
      </c>
      <c r="D120" s="26" t="s">
        <v>693</v>
      </c>
      <c r="E120" s="26" t="s">
        <v>693</v>
      </c>
      <c r="F120" s="26" t="s">
        <v>29</v>
      </c>
      <c r="G120" s="27" t="n">
        <v>1</v>
      </c>
      <c r="H120" s="28" t="n">
        <v>-150</v>
      </c>
      <c r="I120" s="28" t="n">
        <v>-150</v>
      </c>
      <c r="J120" s="28" t="n">
        <v>0</v>
      </c>
      <c r="K120" s="28" t="n">
        <v>0</v>
      </c>
      <c r="L120" s="28" t="n">
        <v>0</v>
      </c>
      <c r="M120" s="28"/>
      <c r="N120" s="6" t="s">
        <f>=I120+J120+K120+L120</f>
      </c>
      <c r="O120" s="26"/>
    </row>
    <row collapsed="false" customFormat="false" customHeight="false" hidden="false" ht="12.1" outlineLevel="0" r="121">
      <c r="A121" s="25" t="n">
        <v>43515</v>
      </c>
      <c r="B121" s="26" t="s">
        <v>693</v>
      </c>
      <c r="C121" s="26" t="s">
        <v>701</v>
      </c>
      <c r="D121" s="26" t="s">
        <v>693</v>
      </c>
      <c r="E121" s="26" t="s">
        <v>693</v>
      </c>
      <c r="F121" s="26" t="s">
        <v>29</v>
      </c>
      <c r="G121" s="27" t="n">
        <v>1</v>
      </c>
      <c r="H121" s="28" t="n">
        <v>-32.75</v>
      </c>
      <c r="I121" s="28" t="n">
        <v>-32.75</v>
      </c>
      <c r="J121" s="28" t="n">
        <v>0</v>
      </c>
      <c r="K121" s="28" t="n">
        <v>0</v>
      </c>
      <c r="L121" s="28" t="n">
        <v>0</v>
      </c>
      <c r="M121" s="28"/>
      <c r="N121" s="6" t="s">
        <f>=I121+J121+K121+L121</f>
      </c>
      <c r="O121" s="26"/>
    </row>
    <row collapsed="false" customFormat="false" customHeight="false" hidden="false" ht="12.1" outlineLevel="0" r="122">
      <c r="A122" s="29" t="n">
        <v>43516.701435185</v>
      </c>
      <c r="B122" s="30" t="s">
        <v>81</v>
      </c>
      <c r="C122" s="30" t="s">
        <v>704</v>
      </c>
      <c r="D122" s="30" t="s">
        <v>605</v>
      </c>
      <c r="E122" s="30" t="s">
        <v>17</v>
      </c>
      <c r="F122" s="30" t="s">
        <v>29</v>
      </c>
      <c r="G122" s="31" t="n">
        <v>-200</v>
      </c>
      <c r="H122" s="32" t="n">
        <v>155.36</v>
      </c>
      <c r="I122" s="32" t="n">
        <v>31072</v>
      </c>
      <c r="J122" s="32" t="n">
        <v>0</v>
      </c>
      <c r="K122" s="32" t="n">
        <v>-93.22</v>
      </c>
      <c r="L122" s="32" t="n">
        <v>0</v>
      </c>
      <c r="M122" s="32"/>
      <c r="N122" s="6" t="s">
        <f>=I122+J122+K122+L122</f>
      </c>
      <c r="O122" s="30"/>
    </row>
    <row collapsed="false" customFormat="false" customHeight="false" hidden="false" ht="12.1" outlineLevel="0" r="123">
      <c r="A123" s="29" t="n">
        <v>43518.50837963</v>
      </c>
      <c r="B123" s="30" t="s">
        <v>46</v>
      </c>
      <c r="C123" s="30" t="s">
        <v>702</v>
      </c>
      <c r="D123" s="30" t="s">
        <v>605</v>
      </c>
      <c r="E123" s="30" t="s">
        <v>17</v>
      </c>
      <c r="F123" s="30" t="s">
        <v>29</v>
      </c>
      <c r="G123" s="31" t="n">
        <v>-2</v>
      </c>
      <c r="H123" s="32" t="n">
        <v>5502</v>
      </c>
      <c r="I123" s="32" t="n">
        <v>11004</v>
      </c>
      <c r="J123" s="32" t="n">
        <v>0</v>
      </c>
      <c r="K123" s="32" t="n">
        <v>-5.65</v>
      </c>
      <c r="L123" s="32" t="n">
        <v>0</v>
      </c>
      <c r="M123" s="32"/>
      <c r="N123" s="6" t="s">
        <f>=I123+J123+K123+L123</f>
      </c>
      <c r="O123" s="30"/>
    </row>
    <row collapsed="false" customFormat="false" customHeight="false" hidden="false" ht="12.1" outlineLevel="0" r="124">
      <c r="A124" s="29" t="n">
        <v>43518.50837963</v>
      </c>
      <c r="B124" s="30" t="s">
        <v>46</v>
      </c>
      <c r="C124" s="30" t="s">
        <v>702</v>
      </c>
      <c r="D124" s="30" t="s">
        <v>605</v>
      </c>
      <c r="E124" s="30" t="s">
        <v>17</v>
      </c>
      <c r="F124" s="30" t="s">
        <v>29</v>
      </c>
      <c r="G124" s="31" t="n">
        <v>-3</v>
      </c>
      <c r="H124" s="32" t="n">
        <v>5502</v>
      </c>
      <c r="I124" s="32" t="n">
        <v>16506</v>
      </c>
      <c r="J124" s="32" t="n">
        <v>0</v>
      </c>
      <c r="K124" s="32" t="n">
        <v>-8.47</v>
      </c>
      <c r="L124" s="32" t="n">
        <v>0</v>
      </c>
      <c r="M124" s="32"/>
      <c r="N124" s="6" t="s">
        <f>=I124+J124+K124+L124</f>
      </c>
      <c r="O124" s="30"/>
    </row>
    <row collapsed="false" customFormat="false" customHeight="false" hidden="false" ht="12.1" outlineLevel="0" r="125">
      <c r="A125" s="20" t="n">
        <v>43518.509085648</v>
      </c>
      <c r="B125" s="16" t="s">
        <v>620</v>
      </c>
      <c r="C125" s="16" t="s">
        <v>728</v>
      </c>
      <c r="D125" s="16" t="s">
        <v>601</v>
      </c>
      <c r="E125" s="16" t="s">
        <v>696</v>
      </c>
      <c r="F125" s="16" t="s">
        <v>29</v>
      </c>
      <c r="G125" s="7" t="n">
        <v>27</v>
      </c>
      <c r="H125" s="6" t="n">
        <v>99.59</v>
      </c>
      <c r="I125" s="6" t="n">
        <v>-26889.3</v>
      </c>
      <c r="J125" s="6" t="n">
        <v>-377.19</v>
      </c>
      <c r="K125" s="6" t="n">
        <v>-13.79</v>
      </c>
      <c r="L125" s="6" t="n">
        <v>0</v>
      </c>
      <c r="M125" s="6"/>
      <c r="N125" s="6" t="s">
        <f>=I125+J125+K125+L125</f>
      </c>
      <c r="O125" s="16"/>
    </row>
    <row collapsed="false" customFormat="false" customHeight="false" hidden="false" ht="12.1" outlineLevel="0" r="126">
      <c r="A126" s="25" t="n">
        <v>43521</v>
      </c>
      <c r="B126" s="26" t="s">
        <v>693</v>
      </c>
      <c r="C126" s="26" t="s">
        <v>700</v>
      </c>
      <c r="D126" s="26" t="s">
        <v>693</v>
      </c>
      <c r="E126" s="26" t="s">
        <v>693</v>
      </c>
      <c r="F126" s="26" t="s">
        <v>29</v>
      </c>
      <c r="G126" s="27" t="n">
        <v>1</v>
      </c>
      <c r="H126" s="28" t="n">
        <v>-7.05</v>
      </c>
      <c r="I126" s="28" t="n">
        <v>-7.05</v>
      </c>
      <c r="J126" s="28" t="n">
        <v>0</v>
      </c>
      <c r="K126" s="28" t="n">
        <v>0</v>
      </c>
      <c r="L126" s="28" t="n">
        <v>0</v>
      </c>
      <c r="M126" s="28"/>
      <c r="N126" s="6" t="s">
        <f>=I126+J126+K126+L126</f>
      </c>
      <c r="O126" s="26"/>
    </row>
    <row collapsed="false" customFormat="false" customHeight="false" hidden="false" ht="12.1" outlineLevel="0" r="127">
      <c r="A127" s="25" t="n">
        <v>43521</v>
      </c>
      <c r="B127" s="26" t="s">
        <v>693</v>
      </c>
      <c r="C127" s="26" t="s">
        <v>701</v>
      </c>
      <c r="D127" s="26" t="s">
        <v>693</v>
      </c>
      <c r="E127" s="26" t="s">
        <v>693</v>
      </c>
      <c r="F127" s="26" t="s">
        <v>29</v>
      </c>
      <c r="G127" s="27" t="n">
        <v>1</v>
      </c>
      <c r="H127" s="28" t="n">
        <v>-7.26</v>
      </c>
      <c r="I127" s="28" t="n">
        <v>-7.26</v>
      </c>
      <c r="J127" s="28" t="n">
        <v>0</v>
      </c>
      <c r="K127" s="28" t="n">
        <v>0</v>
      </c>
      <c r="L127" s="28" t="n">
        <v>0</v>
      </c>
      <c r="M127" s="28"/>
      <c r="N127" s="6" t="s">
        <f>=I127+J127+K127+L127</f>
      </c>
      <c r="O127" s="26"/>
    </row>
    <row collapsed="false" customFormat="false" customHeight="false" hidden="false" ht="12.1" outlineLevel="0" r="128">
      <c r="A128" s="33" t="n">
        <v>43521.701875</v>
      </c>
      <c r="B128" s="34" t="s">
        <v>713</v>
      </c>
      <c r="C128" s="34" t="s">
        <v>131</v>
      </c>
      <c r="D128" s="34" t="s">
        <v>713</v>
      </c>
      <c r="E128" s="34" t="s">
        <v>713</v>
      </c>
      <c r="F128" s="34" t="s">
        <v>29</v>
      </c>
      <c r="G128" s="35" t="n">
        <v>1</v>
      </c>
      <c r="H128" s="36" t="n">
        <v>-31110.9</v>
      </c>
      <c r="I128" s="36" t="n">
        <v>-31110.9</v>
      </c>
      <c r="J128" s="36" t="n">
        <v>0</v>
      </c>
      <c r="K128" s="36" t="n">
        <v>0</v>
      </c>
      <c r="L128" s="36" t="n">
        <v>0</v>
      </c>
      <c r="M128" s="36"/>
      <c r="N128" s="6" t="s">
        <f>=I128+J128+K128+L128</f>
      </c>
      <c r="O128" s="34"/>
    </row>
    <row collapsed="false" customFormat="false" customHeight="false" hidden="false" ht="12.1" outlineLevel="0" r="129">
      <c r="A129" s="21" t="n">
        <v>43539.744537037</v>
      </c>
      <c r="B129" s="22" t="s">
        <v>716</v>
      </c>
      <c r="C129" s="22" t="s">
        <v>729</v>
      </c>
      <c r="D129" s="22" t="s">
        <v>716</v>
      </c>
      <c r="E129" s="22" t="s">
        <v>716</v>
      </c>
      <c r="F129" s="22" t="s">
        <v>19</v>
      </c>
      <c r="G129" s="23" t="n">
        <v>1</v>
      </c>
      <c r="H129" s="24" t="n">
        <v>1</v>
      </c>
      <c r="I129" s="24" t="n">
        <v>3.24</v>
      </c>
      <c r="J129" s="24" t="n">
        <v>0</v>
      </c>
      <c r="K129" s="24" t="n">
        <v>0</v>
      </c>
      <c r="L129" s="24" t="n">
        <v>0</v>
      </c>
      <c r="M129" s="6" t="s">
        <f>=I129+J129+K129+L129</f>
      </c>
      <c r="N129" s="24"/>
      <c r="O129" s="22"/>
    </row>
    <row collapsed="false" customFormat="false" customHeight="false" hidden="false" ht="12.1" outlineLevel="0" r="130">
      <c r="A130" s="33" t="n">
        <v>43539.745578704</v>
      </c>
      <c r="B130" s="34" t="s">
        <v>713</v>
      </c>
      <c r="C130" s="34" t="s">
        <v>131</v>
      </c>
      <c r="D130" s="34" t="s">
        <v>713</v>
      </c>
      <c r="E130" s="34" t="s">
        <v>713</v>
      </c>
      <c r="F130" s="34" t="s">
        <v>19</v>
      </c>
      <c r="G130" s="35" t="n">
        <v>1</v>
      </c>
      <c r="H130" s="36" t="n">
        <v>-31.54</v>
      </c>
      <c r="I130" s="36" t="n">
        <v>-31.54</v>
      </c>
      <c r="J130" s="36" t="n">
        <v>0</v>
      </c>
      <c r="K130" s="36" t="n">
        <v>0</v>
      </c>
      <c r="L130" s="36" t="n">
        <v>0</v>
      </c>
      <c r="M130" s="6" t="s">
        <f>=I130+J130+K130+L130</f>
      </c>
      <c r="N130" s="36"/>
      <c r="O130" s="34"/>
    </row>
    <row collapsed="false" customFormat="false" customHeight="false" hidden="false" ht="12.1" outlineLevel="0" r="131">
      <c r="A131" s="21" t="n">
        <v>43544.427476852</v>
      </c>
      <c r="B131" s="22" t="s">
        <v>716</v>
      </c>
      <c r="C131" s="22" t="s">
        <v>730</v>
      </c>
      <c r="D131" s="22" t="s">
        <v>716</v>
      </c>
      <c r="E131" s="22" t="s">
        <v>716</v>
      </c>
      <c r="F131" s="22" t="s">
        <v>19</v>
      </c>
      <c r="G131" s="23" t="n">
        <v>1</v>
      </c>
      <c r="H131" s="24" t="n">
        <v>1</v>
      </c>
      <c r="I131" s="24" t="n">
        <v>5.38</v>
      </c>
      <c r="J131" s="24" t="n">
        <v>0</v>
      </c>
      <c r="K131" s="24" t="n">
        <v>0</v>
      </c>
      <c r="L131" s="24" t="n">
        <v>0</v>
      </c>
      <c r="M131" s="6" t="s">
        <f>=I131+J131+K131+L131</f>
      </c>
      <c r="N131" s="24"/>
      <c r="O131" s="22"/>
    </row>
    <row collapsed="false" customFormat="false" customHeight="false" hidden="false" ht="12.1" outlineLevel="0" r="132">
      <c r="A132" s="21" t="n">
        <v>43565.683668981</v>
      </c>
      <c r="B132" s="22" t="s">
        <v>692</v>
      </c>
      <c r="C132" s="22" t="s">
        <v>126</v>
      </c>
      <c r="D132" s="22" t="s">
        <v>692</v>
      </c>
      <c r="E132" s="22" t="s">
        <v>692</v>
      </c>
      <c r="F132" s="22" t="s">
        <v>29</v>
      </c>
      <c r="G132" s="23" t="n">
        <v>1</v>
      </c>
      <c r="H132" s="24" t="n">
        <v>1</v>
      </c>
      <c r="I132" s="24" t="n">
        <v>30000</v>
      </c>
      <c r="J132" s="24" t="n">
        <v>0</v>
      </c>
      <c r="K132" s="24" t="n">
        <v>0</v>
      </c>
      <c r="L132" s="24" t="n">
        <v>0</v>
      </c>
      <c r="M132" s="24"/>
      <c r="N132" s="6" t="s">
        <f>=I132+J132+K132+L132</f>
      </c>
      <c r="O132" s="22"/>
    </row>
    <row collapsed="false" customFormat="false" customHeight="false" hidden="false" ht="12.1" outlineLevel="0" r="133">
      <c r="A133" s="33" t="n">
        <v>43565.688310185</v>
      </c>
      <c r="B133" s="34" t="s">
        <v>713</v>
      </c>
      <c r="C133" s="34" t="s">
        <v>131</v>
      </c>
      <c r="D133" s="34" t="s">
        <v>713</v>
      </c>
      <c r="E133" s="34" t="s">
        <v>713</v>
      </c>
      <c r="F133" s="34" t="s">
        <v>29</v>
      </c>
      <c r="G133" s="35" t="n">
        <v>1</v>
      </c>
      <c r="H133" s="36" t="n">
        <v>-30000</v>
      </c>
      <c r="I133" s="36" t="n">
        <v>-30000</v>
      </c>
      <c r="J133" s="36" t="n">
        <v>0</v>
      </c>
      <c r="K133" s="36" t="n">
        <v>0</v>
      </c>
      <c r="L133" s="36" t="n">
        <v>0</v>
      </c>
      <c r="M133" s="36"/>
      <c r="N133" s="6" t="s">
        <f>=I133+J133+K133+L133</f>
      </c>
      <c r="O133" s="34"/>
    </row>
    <row collapsed="false" customFormat="false" customHeight="false" hidden="false" ht="12.1" outlineLevel="0" r="134">
      <c r="A134" s="21" t="n">
        <v>43565.689456019</v>
      </c>
      <c r="B134" s="22" t="s">
        <v>692</v>
      </c>
      <c r="C134" s="22" t="s">
        <v>126</v>
      </c>
      <c r="D134" s="22" t="s">
        <v>692</v>
      </c>
      <c r="E134" s="22" t="s">
        <v>692</v>
      </c>
      <c r="F134" s="22" t="s">
        <v>19</v>
      </c>
      <c r="G134" s="23" t="n">
        <v>1</v>
      </c>
      <c r="H134" s="24" t="n">
        <v>1</v>
      </c>
      <c r="I134" s="24" t="n">
        <v>600</v>
      </c>
      <c r="J134" s="24" t="n">
        <v>0</v>
      </c>
      <c r="K134" s="24" t="n">
        <v>0</v>
      </c>
      <c r="L134" s="24" t="n">
        <v>0</v>
      </c>
      <c r="M134" s="6" t="s">
        <f>=I134+J134+K134+L134</f>
      </c>
      <c r="N134" s="24"/>
      <c r="O134" s="22"/>
    </row>
    <row collapsed="false" customFormat="false" customHeight="false" hidden="false" ht="12.1" outlineLevel="0" r="135">
      <c r="A135" s="20" t="n">
        <v>43565.692256944</v>
      </c>
      <c r="B135" s="16" t="s">
        <v>621</v>
      </c>
      <c r="C135" s="16" t="s">
        <v>731</v>
      </c>
      <c r="D135" s="16" t="s">
        <v>601</v>
      </c>
      <c r="E135" s="16" t="s">
        <v>17</v>
      </c>
      <c r="F135" s="16" t="s">
        <v>19</v>
      </c>
      <c r="G135" s="7" t="n">
        <v>2</v>
      </c>
      <c r="H135" s="6" t="n">
        <v>276.19</v>
      </c>
      <c r="I135" s="6" t="n">
        <v>-552.38</v>
      </c>
      <c r="J135" s="6" t="n">
        <v>0</v>
      </c>
      <c r="K135" s="6" t="n">
        <v>-1.66</v>
      </c>
      <c r="L135" s="6" t="n">
        <v>0</v>
      </c>
      <c r="M135" s="6" t="s">
        <f>=I135+J135+K135+L135</f>
      </c>
      <c r="N135" s="6"/>
      <c r="O135" s="16"/>
    </row>
    <row collapsed="false" customFormat="false" customHeight="false" hidden="false" ht="12.1" outlineLevel="0" r="136">
      <c r="A136" s="29" t="n">
        <v>43565.693576389</v>
      </c>
      <c r="B136" s="30" t="s">
        <v>613</v>
      </c>
      <c r="C136" s="30" t="s">
        <v>705</v>
      </c>
      <c r="D136" s="30" t="s">
        <v>605</v>
      </c>
      <c r="E136" s="30" t="s">
        <v>17</v>
      </c>
      <c r="F136" s="30" t="s">
        <v>19</v>
      </c>
      <c r="G136" s="31" t="n">
        <v>-11</v>
      </c>
      <c r="H136" s="32" t="n">
        <v>59.21</v>
      </c>
      <c r="I136" s="32" t="n">
        <v>651.31</v>
      </c>
      <c r="J136" s="32" t="n">
        <v>0</v>
      </c>
      <c r="K136" s="32" t="n">
        <v>-1.95</v>
      </c>
      <c r="L136" s="32" t="n">
        <v>0</v>
      </c>
      <c r="M136" s="6" t="s">
        <f>=I136+J136+K136+L136</f>
      </c>
      <c r="N136" s="32"/>
      <c r="O136" s="30"/>
    </row>
    <row collapsed="false" customFormat="false" customHeight="false" hidden="false" ht="12.1" outlineLevel="0" r="137">
      <c r="A137" s="20" t="n">
        <v>43565.798796296</v>
      </c>
      <c r="B137" s="16" t="s">
        <v>614</v>
      </c>
      <c r="C137" s="16" t="s">
        <v>706</v>
      </c>
      <c r="D137" s="16" t="s">
        <v>601</v>
      </c>
      <c r="E137" s="16" t="s">
        <v>17</v>
      </c>
      <c r="F137" s="16" t="s">
        <v>19</v>
      </c>
      <c r="G137" s="7" t="n">
        <v>1</v>
      </c>
      <c r="H137" s="6" t="n">
        <v>199.29</v>
      </c>
      <c r="I137" s="6" t="n">
        <v>-199.29</v>
      </c>
      <c r="J137" s="6" t="n">
        <v>0</v>
      </c>
      <c r="K137" s="6" t="n">
        <v>-0.6</v>
      </c>
      <c r="L137" s="6" t="n">
        <v>0</v>
      </c>
      <c r="M137" s="6" t="s">
        <f>=I137+J137+K137+L137</f>
      </c>
      <c r="N137" s="6"/>
      <c r="O137" s="16"/>
    </row>
    <row collapsed="false" customFormat="false" customHeight="false" hidden="false" ht="12.1" outlineLevel="0" r="138">
      <c r="A138" s="20" t="n">
        <v>43565.798796296</v>
      </c>
      <c r="B138" s="16" t="s">
        <v>614</v>
      </c>
      <c r="C138" s="16" t="s">
        <v>706</v>
      </c>
      <c r="D138" s="16" t="s">
        <v>601</v>
      </c>
      <c r="E138" s="16" t="s">
        <v>17</v>
      </c>
      <c r="F138" s="16" t="s">
        <v>19</v>
      </c>
      <c r="G138" s="7" t="n">
        <v>2</v>
      </c>
      <c r="H138" s="6" t="n">
        <v>199.29</v>
      </c>
      <c r="I138" s="6" t="n">
        <v>-398.58</v>
      </c>
      <c r="J138" s="6" t="n">
        <v>0</v>
      </c>
      <c r="K138" s="6" t="n">
        <v>-1.2</v>
      </c>
      <c r="L138" s="6" t="n">
        <v>0</v>
      </c>
      <c r="M138" s="6" t="s">
        <f>=I138+J138+K138+L138</f>
      </c>
      <c r="N138" s="6"/>
      <c r="O138" s="16"/>
    </row>
    <row collapsed="false" customFormat="false" customHeight="false" hidden="false" ht="12.1" outlineLevel="0" r="139">
      <c r="A139" s="20" t="n">
        <v>43565.952858796</v>
      </c>
      <c r="B139" s="16" t="s">
        <v>65</v>
      </c>
      <c r="C139" s="16" t="s">
        <v>66</v>
      </c>
      <c r="D139" s="16" t="s">
        <v>601</v>
      </c>
      <c r="E139" s="16" t="s">
        <v>17</v>
      </c>
      <c r="F139" s="16" t="s">
        <v>19</v>
      </c>
      <c r="G139" s="7" t="n">
        <v>3</v>
      </c>
      <c r="H139" s="6" t="n">
        <v>31.89</v>
      </c>
      <c r="I139" s="6" t="n">
        <v>-95.67</v>
      </c>
      <c r="J139" s="6" t="n">
        <v>0</v>
      </c>
      <c r="K139" s="6" t="n">
        <v>-0.29</v>
      </c>
      <c r="L139" s="6" t="n">
        <v>0</v>
      </c>
      <c r="M139" s="6" t="s">
        <f>=I139+J139+K139+L139</f>
      </c>
      <c r="N139" s="6"/>
      <c r="O139" s="16"/>
    </row>
    <row collapsed="false" customFormat="false" customHeight="false" hidden="false" ht="12.1" outlineLevel="0" r="140">
      <c r="A140" s="25" t="n">
        <v>43567</v>
      </c>
      <c r="B140" s="26" t="s">
        <v>693</v>
      </c>
      <c r="C140" s="26" t="s">
        <v>715</v>
      </c>
      <c r="D140" s="26" t="s">
        <v>693</v>
      </c>
      <c r="E140" s="26" t="s">
        <v>693</v>
      </c>
      <c r="F140" s="26" t="s">
        <v>19</v>
      </c>
      <c r="G140" s="27" t="n">
        <v>1</v>
      </c>
      <c r="H140" s="28" t="n">
        <v>-1</v>
      </c>
      <c r="I140" s="28" t="n">
        <v>-1.53</v>
      </c>
      <c r="J140" s="28" t="n">
        <v>0</v>
      </c>
      <c r="K140" s="28" t="n">
        <v>0</v>
      </c>
      <c r="L140" s="28" t="n">
        <v>0</v>
      </c>
      <c r="M140" s="6" t="s">
        <f>=I140+J140+K140+L140</f>
      </c>
      <c r="N140" s="28"/>
      <c r="O140" s="26"/>
    </row>
    <row collapsed="false" customFormat="false" customHeight="false" hidden="false" ht="12.1" outlineLevel="0" r="141">
      <c r="A141" s="25" t="n">
        <v>43577</v>
      </c>
      <c r="B141" s="26" t="s">
        <v>693</v>
      </c>
      <c r="C141" s="26" t="s">
        <v>694</v>
      </c>
      <c r="D141" s="26" t="s">
        <v>693</v>
      </c>
      <c r="E141" s="26" t="s">
        <v>693</v>
      </c>
      <c r="F141" s="26" t="s">
        <v>29</v>
      </c>
      <c r="G141" s="27" t="n">
        <v>1</v>
      </c>
      <c r="H141" s="28" t="n">
        <v>-150</v>
      </c>
      <c r="I141" s="28" t="n">
        <v>-150</v>
      </c>
      <c r="J141" s="28" t="n">
        <v>0</v>
      </c>
      <c r="K141" s="28" t="n">
        <v>0</v>
      </c>
      <c r="L141" s="28" t="n">
        <v>0</v>
      </c>
      <c r="M141" s="28"/>
      <c r="N141" s="6" t="s">
        <f>=I141+J141+K141+L141</f>
      </c>
      <c r="O141" s="26"/>
    </row>
    <row collapsed="false" customFormat="false" customHeight="false" hidden="false" ht="12.1" outlineLevel="0" r="142">
      <c r="A142" s="29" t="n">
        <v>43577.56505787</v>
      </c>
      <c r="B142" s="30" t="s">
        <v>619</v>
      </c>
      <c r="C142" s="30" t="s">
        <v>727</v>
      </c>
      <c r="D142" s="30" t="s">
        <v>605</v>
      </c>
      <c r="E142" s="30" t="s">
        <v>696</v>
      </c>
      <c r="F142" s="30" t="s">
        <v>29</v>
      </c>
      <c r="G142" s="31" t="n">
        <v>-1</v>
      </c>
      <c r="H142" s="32" t="n">
        <v>98.92</v>
      </c>
      <c r="I142" s="32" t="n">
        <v>989.2</v>
      </c>
      <c r="J142" s="32" t="n">
        <v>25.6</v>
      </c>
      <c r="K142" s="32" t="n">
        <v>-0.51</v>
      </c>
      <c r="L142" s="32" t="n">
        <v>0</v>
      </c>
      <c r="M142" s="32"/>
      <c r="N142" s="6" t="s">
        <f>=I142+J142+K142+L142</f>
      </c>
      <c r="O142" s="30"/>
    </row>
    <row collapsed="false" customFormat="false" customHeight="false" hidden="false" ht="12.1" outlineLevel="0" r="143">
      <c r="A143" s="29" t="n">
        <v>43577.571898148</v>
      </c>
      <c r="B143" s="30" t="s">
        <v>619</v>
      </c>
      <c r="C143" s="30" t="s">
        <v>727</v>
      </c>
      <c r="D143" s="30" t="s">
        <v>605</v>
      </c>
      <c r="E143" s="30" t="s">
        <v>696</v>
      </c>
      <c r="F143" s="30" t="s">
        <v>29</v>
      </c>
      <c r="G143" s="31" t="n">
        <v>-84</v>
      </c>
      <c r="H143" s="32" t="n">
        <v>98.9</v>
      </c>
      <c r="I143" s="32" t="n">
        <v>83076</v>
      </c>
      <c r="J143" s="32" t="n">
        <v>2150.4</v>
      </c>
      <c r="K143" s="32" t="n">
        <v>-42.62</v>
      </c>
      <c r="L143" s="32" t="n">
        <v>0</v>
      </c>
      <c r="M143" s="32"/>
      <c r="N143" s="6" t="s">
        <f>=I143+J143+K143+L143</f>
      </c>
      <c r="O143" s="30"/>
    </row>
    <row collapsed="false" customFormat="false" customHeight="false" hidden="false" ht="12.1" outlineLevel="0" r="144">
      <c r="A144" s="20" t="n">
        <v>43577.572407407</v>
      </c>
      <c r="B144" s="16" t="s">
        <v>79</v>
      </c>
      <c r="C144" s="16" t="s">
        <v>721</v>
      </c>
      <c r="D144" s="16" t="s">
        <v>601</v>
      </c>
      <c r="E144" s="16" t="s">
        <v>17</v>
      </c>
      <c r="F144" s="16" t="s">
        <v>29</v>
      </c>
      <c r="G144" s="7" t="n">
        <v>15</v>
      </c>
      <c r="H144" s="6" t="n">
        <v>3601.5</v>
      </c>
      <c r="I144" s="6" t="n">
        <v>-54022.5</v>
      </c>
      <c r="J144" s="6" t="n">
        <v>0</v>
      </c>
      <c r="K144" s="6" t="n">
        <v>-27.72</v>
      </c>
      <c r="L144" s="6" t="n">
        <v>0</v>
      </c>
      <c r="M144" s="6"/>
      <c r="N144" s="6" t="s">
        <f>=I144+J144+K144+L144</f>
      </c>
      <c r="O144" s="16"/>
    </row>
    <row collapsed="false" customFormat="false" customHeight="false" hidden="false" ht="12.1" outlineLevel="0" r="145">
      <c r="A145" s="20" t="n">
        <v>43577.740486111</v>
      </c>
      <c r="B145" s="16" t="s">
        <v>81</v>
      </c>
      <c r="C145" s="16" t="s">
        <v>704</v>
      </c>
      <c r="D145" s="16" t="s">
        <v>601</v>
      </c>
      <c r="E145" s="16" t="s">
        <v>17</v>
      </c>
      <c r="F145" s="16" t="s">
        <v>29</v>
      </c>
      <c r="G145" s="7" t="n">
        <v>180</v>
      </c>
      <c r="H145" s="6" t="n">
        <v>174.6</v>
      </c>
      <c r="I145" s="6" t="n">
        <v>-31428</v>
      </c>
      <c r="J145" s="6" t="n">
        <v>0</v>
      </c>
      <c r="K145" s="6" t="n">
        <v>-16.13</v>
      </c>
      <c r="L145" s="6" t="n">
        <v>0</v>
      </c>
      <c r="M145" s="6"/>
      <c r="N145" s="6" t="s">
        <f>=I145+J145+K145+L145</f>
      </c>
      <c r="O145" s="16"/>
    </row>
    <row collapsed="false" customFormat="false" customHeight="false" hidden="false" ht="12.1" outlineLevel="0" r="146">
      <c r="A146" s="29" t="n">
        <v>43578.766921296</v>
      </c>
      <c r="B146" s="30" t="s">
        <v>620</v>
      </c>
      <c r="C146" s="30" t="s">
        <v>728</v>
      </c>
      <c r="D146" s="30" t="s">
        <v>605</v>
      </c>
      <c r="E146" s="30" t="s">
        <v>696</v>
      </c>
      <c r="F146" s="30" t="s">
        <v>29</v>
      </c>
      <c r="G146" s="31" t="n">
        <v>-81</v>
      </c>
      <c r="H146" s="32" t="n">
        <v>99.535</v>
      </c>
      <c r="I146" s="32" t="n">
        <v>80623.35</v>
      </c>
      <c r="J146" s="32" t="n">
        <v>2007.18</v>
      </c>
      <c r="K146" s="32" t="n">
        <v>-41.37</v>
      </c>
      <c r="L146" s="32" t="n">
        <v>0</v>
      </c>
      <c r="M146" s="32"/>
      <c r="N146" s="6" t="s">
        <f>=I146+J146+K146+L146</f>
      </c>
      <c r="O146" s="30"/>
    </row>
    <row collapsed="false" customFormat="false" customHeight="false" hidden="false" ht="12.1" outlineLevel="0" r="147">
      <c r="A147" s="20" t="n">
        <v>43578.781469907</v>
      </c>
      <c r="B147" s="16" t="s">
        <v>43</v>
      </c>
      <c r="C147" s="16" t="s">
        <v>732</v>
      </c>
      <c r="D147" s="16" t="s">
        <v>601</v>
      </c>
      <c r="E147" s="16" t="s">
        <v>17</v>
      </c>
      <c r="F147" s="16" t="s">
        <v>29</v>
      </c>
      <c r="G147" s="7" t="n">
        <v>130</v>
      </c>
      <c r="H147" s="6" t="n">
        <v>205.88</v>
      </c>
      <c r="I147" s="6" t="n">
        <v>-26764.4</v>
      </c>
      <c r="J147" s="6" t="n">
        <v>0</v>
      </c>
      <c r="K147" s="6" t="n">
        <v>-13.73</v>
      </c>
      <c r="L147" s="6" t="n">
        <v>0</v>
      </c>
      <c r="M147" s="6"/>
      <c r="N147" s="6" t="s">
        <f>=I147+J147+K147+L147</f>
      </c>
      <c r="O147" s="16"/>
    </row>
    <row collapsed="false" customFormat="false" customHeight="false" hidden="false" ht="12.1" outlineLevel="0" r="148">
      <c r="A148" s="20" t="n">
        <v>43578.781469907</v>
      </c>
      <c r="B148" s="16" t="s">
        <v>43</v>
      </c>
      <c r="C148" s="16" t="s">
        <v>732</v>
      </c>
      <c r="D148" s="16" t="s">
        <v>601</v>
      </c>
      <c r="E148" s="16" t="s">
        <v>17</v>
      </c>
      <c r="F148" s="16" t="s">
        <v>29</v>
      </c>
      <c r="G148" s="7" t="n">
        <v>70</v>
      </c>
      <c r="H148" s="6" t="n">
        <v>205.88</v>
      </c>
      <c r="I148" s="6" t="n">
        <v>-14411.6</v>
      </c>
      <c r="J148" s="6" t="n">
        <v>0</v>
      </c>
      <c r="K148" s="6" t="n">
        <v>-7.39</v>
      </c>
      <c r="L148" s="6" t="n">
        <v>0</v>
      </c>
      <c r="M148" s="6"/>
      <c r="N148" s="6" t="s">
        <f>=I148+J148+K148+L148</f>
      </c>
      <c r="O148" s="16"/>
    </row>
    <row collapsed="false" customFormat="false" customHeight="false" hidden="false" ht="12.1" outlineLevel="0" r="149">
      <c r="A149" s="20" t="n">
        <v>43578.781469907</v>
      </c>
      <c r="B149" s="16" t="s">
        <v>43</v>
      </c>
      <c r="C149" s="16" t="s">
        <v>732</v>
      </c>
      <c r="D149" s="16" t="s">
        <v>601</v>
      </c>
      <c r="E149" s="16" t="s">
        <v>17</v>
      </c>
      <c r="F149" s="16" t="s">
        <v>29</v>
      </c>
      <c r="G149" s="7" t="n">
        <v>20</v>
      </c>
      <c r="H149" s="6" t="n">
        <v>205.88</v>
      </c>
      <c r="I149" s="6" t="n">
        <v>-4117.6</v>
      </c>
      <c r="J149" s="6" t="n">
        <v>0</v>
      </c>
      <c r="K149" s="6" t="n">
        <v>-2.11</v>
      </c>
      <c r="L149" s="6" t="n">
        <v>0</v>
      </c>
      <c r="M149" s="6"/>
      <c r="N149" s="6" t="s">
        <f>=I149+J149+K149+L149</f>
      </c>
      <c r="O149" s="16"/>
    </row>
    <row collapsed="false" customFormat="false" customHeight="false" hidden="false" ht="12.1" outlineLevel="0" r="150">
      <c r="A150" s="20" t="n">
        <v>43578.781469907</v>
      </c>
      <c r="B150" s="16" t="s">
        <v>43</v>
      </c>
      <c r="C150" s="16" t="s">
        <v>732</v>
      </c>
      <c r="D150" s="16" t="s">
        <v>601</v>
      </c>
      <c r="E150" s="16" t="s">
        <v>17</v>
      </c>
      <c r="F150" s="16" t="s">
        <v>29</v>
      </c>
      <c r="G150" s="7" t="n">
        <v>200</v>
      </c>
      <c r="H150" s="6" t="n">
        <v>205.88</v>
      </c>
      <c r="I150" s="6" t="n">
        <v>-41176</v>
      </c>
      <c r="J150" s="6" t="n">
        <v>0</v>
      </c>
      <c r="K150" s="6" t="n">
        <v>-21.13</v>
      </c>
      <c r="L150" s="6" t="n">
        <v>0</v>
      </c>
      <c r="M150" s="6"/>
      <c r="N150" s="6" t="s">
        <f>=I150+J150+K150+L150</f>
      </c>
      <c r="O150" s="16"/>
    </row>
    <row collapsed="false" customFormat="false" customHeight="false" hidden="false" ht="12.1" outlineLevel="0" r="151">
      <c r="A151" s="25" t="n">
        <v>43580</v>
      </c>
      <c r="B151" s="26" t="s">
        <v>693</v>
      </c>
      <c r="C151" s="26" t="s">
        <v>700</v>
      </c>
      <c r="D151" s="26" t="s">
        <v>693</v>
      </c>
      <c r="E151" s="26" t="s">
        <v>693</v>
      </c>
      <c r="F151" s="26" t="s">
        <v>29</v>
      </c>
      <c r="G151" s="27" t="n">
        <v>1</v>
      </c>
      <c r="H151" s="28" t="n">
        <v>-0.66</v>
      </c>
      <c r="I151" s="28" t="n">
        <v>-0.66</v>
      </c>
      <c r="J151" s="28" t="n">
        <v>0</v>
      </c>
      <c r="K151" s="28" t="n">
        <v>0</v>
      </c>
      <c r="L151" s="28" t="n">
        <v>0</v>
      </c>
      <c r="M151" s="28"/>
      <c r="N151" s="6" t="s">
        <f>=I151+J151+K151+L151</f>
      </c>
      <c r="O151" s="26"/>
    </row>
    <row collapsed="false" customFormat="false" customHeight="false" hidden="false" ht="12.1" outlineLevel="0" r="152">
      <c r="A152" s="25" t="n">
        <v>43580</v>
      </c>
      <c r="B152" s="26" t="s">
        <v>693</v>
      </c>
      <c r="C152" s="26" t="s">
        <v>701</v>
      </c>
      <c r="D152" s="26" t="s">
        <v>693</v>
      </c>
      <c r="E152" s="26" t="s">
        <v>693</v>
      </c>
      <c r="F152" s="26" t="s">
        <v>29</v>
      </c>
      <c r="G152" s="27" t="n">
        <v>1</v>
      </c>
      <c r="H152" s="28" t="n">
        <v>-0.68</v>
      </c>
      <c r="I152" s="28" t="n">
        <v>-0.68</v>
      </c>
      <c r="J152" s="28" t="n">
        <v>0</v>
      </c>
      <c r="K152" s="28" t="n">
        <v>0</v>
      </c>
      <c r="L152" s="28" t="n">
        <v>0</v>
      </c>
      <c r="M152" s="28"/>
      <c r="N152" s="6" t="s">
        <f>=I152+J152+K152+L152</f>
      </c>
      <c r="O152" s="26"/>
    </row>
    <row collapsed="false" customFormat="false" customHeight="false" hidden="false" ht="12.1" outlineLevel="0" r="153">
      <c r="A153" s="29" t="n">
        <v>43580.014965278</v>
      </c>
      <c r="B153" s="30" t="s">
        <v>612</v>
      </c>
      <c r="C153" s="30" t="s">
        <v>703</v>
      </c>
      <c r="D153" s="30" t="s">
        <v>605</v>
      </c>
      <c r="E153" s="30" t="s">
        <v>17</v>
      </c>
      <c r="F153" s="30" t="s">
        <v>19</v>
      </c>
      <c r="G153" s="31" t="n">
        <v>-13</v>
      </c>
      <c r="H153" s="32" t="n">
        <v>128.83</v>
      </c>
      <c r="I153" s="32" t="n">
        <v>1674.79</v>
      </c>
      <c r="J153" s="32" t="n">
        <v>0</v>
      </c>
      <c r="K153" s="32" t="n">
        <v>-5.02</v>
      </c>
      <c r="L153" s="32" t="n">
        <v>0</v>
      </c>
      <c r="M153" s="6" t="s">
        <f>=I153+J153+K153+L153</f>
      </c>
      <c r="N153" s="32"/>
      <c r="O153" s="30"/>
    </row>
    <row collapsed="false" customFormat="false" customHeight="false" hidden="false" ht="12.1" outlineLevel="0" r="154">
      <c r="A154" s="25" t="n">
        <v>43581</v>
      </c>
      <c r="B154" s="26" t="s">
        <v>693</v>
      </c>
      <c r="C154" s="26" t="s">
        <v>701</v>
      </c>
      <c r="D154" s="26" t="s">
        <v>693</v>
      </c>
      <c r="E154" s="26" t="s">
        <v>693</v>
      </c>
      <c r="F154" s="26" t="s">
        <v>29</v>
      </c>
      <c r="G154" s="27" t="n">
        <v>1</v>
      </c>
      <c r="H154" s="28" t="n">
        <v>-2.05</v>
      </c>
      <c r="I154" s="28" t="n">
        <v>-2.05</v>
      </c>
      <c r="J154" s="28" t="n">
        <v>0</v>
      </c>
      <c r="K154" s="28" t="n">
        <v>0</v>
      </c>
      <c r="L154" s="28" t="n">
        <v>0</v>
      </c>
      <c r="M154" s="28"/>
      <c r="N154" s="6" t="s">
        <f>=I154+J154+K154+L154</f>
      </c>
      <c r="O154" s="26"/>
    </row>
    <row collapsed="false" customFormat="false" customHeight="false" hidden="false" ht="12.1" outlineLevel="0" r="155">
      <c r="A155" s="25" t="n">
        <v>43581</v>
      </c>
      <c r="B155" s="26" t="s">
        <v>693</v>
      </c>
      <c r="C155" s="26" t="s">
        <v>700</v>
      </c>
      <c r="D155" s="26" t="s">
        <v>693</v>
      </c>
      <c r="E155" s="26" t="s">
        <v>693</v>
      </c>
      <c r="F155" s="26" t="s">
        <v>29</v>
      </c>
      <c r="G155" s="27" t="n">
        <v>1</v>
      </c>
      <c r="H155" s="28" t="n">
        <v>-1.99</v>
      </c>
      <c r="I155" s="28" t="n">
        <v>-1.99</v>
      </c>
      <c r="J155" s="28" t="n">
        <v>0</v>
      </c>
      <c r="K155" s="28" t="n">
        <v>0</v>
      </c>
      <c r="L155" s="28" t="n">
        <v>0</v>
      </c>
      <c r="M155" s="28"/>
      <c r="N155" s="6" t="s">
        <f>=I155+J155+K155+L155</f>
      </c>
      <c r="O155" s="26"/>
    </row>
    <row collapsed="false" customFormat="false" customHeight="false" hidden="false" ht="12.1" outlineLevel="0" r="156">
      <c r="A156" s="25" t="n">
        <v>43584</v>
      </c>
      <c r="B156" s="26" t="s">
        <v>693</v>
      </c>
      <c r="C156" s="26" t="s">
        <v>700</v>
      </c>
      <c r="D156" s="26" t="s">
        <v>693</v>
      </c>
      <c r="E156" s="26" t="s">
        <v>693</v>
      </c>
      <c r="F156" s="26" t="s">
        <v>29</v>
      </c>
      <c r="G156" s="27" t="n">
        <v>1</v>
      </c>
      <c r="H156" s="28" t="n">
        <v>-0.67</v>
      </c>
      <c r="I156" s="28" t="n">
        <v>-0.67</v>
      </c>
      <c r="J156" s="28" t="n">
        <v>0</v>
      </c>
      <c r="K156" s="28" t="n">
        <v>0</v>
      </c>
      <c r="L156" s="28" t="n">
        <v>0</v>
      </c>
      <c r="M156" s="28"/>
      <c r="N156" s="6" t="s">
        <f>=I156+J156+K156+L156</f>
      </c>
      <c r="O156" s="26"/>
    </row>
    <row collapsed="false" customFormat="false" customHeight="false" hidden="false" ht="12.1" outlineLevel="0" r="157">
      <c r="A157" s="25" t="n">
        <v>43584</v>
      </c>
      <c r="B157" s="26" t="s">
        <v>693</v>
      </c>
      <c r="C157" s="26" t="s">
        <v>701</v>
      </c>
      <c r="D157" s="26" t="s">
        <v>693</v>
      </c>
      <c r="E157" s="26" t="s">
        <v>693</v>
      </c>
      <c r="F157" s="26" t="s">
        <v>29</v>
      </c>
      <c r="G157" s="27" t="n">
        <v>1</v>
      </c>
      <c r="H157" s="28" t="n">
        <v>-0.69</v>
      </c>
      <c r="I157" s="28" t="n">
        <v>-0.69</v>
      </c>
      <c r="J157" s="28" t="n">
        <v>0</v>
      </c>
      <c r="K157" s="28" t="n">
        <v>0</v>
      </c>
      <c r="L157" s="28" t="n">
        <v>0</v>
      </c>
      <c r="M157" s="28"/>
      <c r="N157" s="6" t="s">
        <f>=I157+J157+K157+L157</f>
      </c>
      <c r="O157" s="26"/>
    </row>
    <row collapsed="false" customFormat="false" customHeight="false" hidden="false" ht="12.1" outlineLevel="0" r="158">
      <c r="A158" s="20" t="n">
        <v>43584.955578704</v>
      </c>
      <c r="B158" s="16" t="s">
        <v>621</v>
      </c>
      <c r="C158" s="16" t="s">
        <v>731</v>
      </c>
      <c r="D158" s="16" t="s">
        <v>601</v>
      </c>
      <c r="E158" s="16" t="s">
        <v>17</v>
      </c>
      <c r="F158" s="16" t="s">
        <v>19</v>
      </c>
      <c r="G158" s="7" t="n">
        <v>1</v>
      </c>
      <c r="H158" s="6" t="n">
        <v>241.32</v>
      </c>
      <c r="I158" s="6" t="n">
        <v>-241.32</v>
      </c>
      <c r="J158" s="6" t="n">
        <v>0</v>
      </c>
      <c r="K158" s="6" t="n">
        <v>-0.72</v>
      </c>
      <c r="L158" s="6" t="n">
        <v>0</v>
      </c>
      <c r="M158" s="6" t="s">
        <f>=I158+J158+K158+L158</f>
      </c>
      <c r="N158" s="6"/>
      <c r="O158" s="16"/>
    </row>
    <row collapsed="false" customFormat="false" customHeight="false" hidden="false" ht="12.1" outlineLevel="0" r="159">
      <c r="A159" s="25" t="n">
        <v>43585</v>
      </c>
      <c r="B159" s="26" t="s">
        <v>693</v>
      </c>
      <c r="C159" s="26" t="s">
        <v>701</v>
      </c>
      <c r="D159" s="26" t="s">
        <v>693</v>
      </c>
      <c r="E159" s="26" t="s">
        <v>693</v>
      </c>
      <c r="F159" s="26" t="s">
        <v>29</v>
      </c>
      <c r="G159" s="27" t="n">
        <v>1</v>
      </c>
      <c r="H159" s="28" t="n">
        <v>-0.68</v>
      </c>
      <c r="I159" s="28" t="n">
        <v>-0.68</v>
      </c>
      <c r="J159" s="28" t="n">
        <v>0</v>
      </c>
      <c r="K159" s="28" t="n">
        <v>0</v>
      </c>
      <c r="L159" s="28" t="n">
        <v>0</v>
      </c>
      <c r="M159" s="28"/>
      <c r="N159" s="6" t="s">
        <f>=I159+J159+K159+L159</f>
      </c>
      <c r="O159" s="26"/>
    </row>
    <row collapsed="false" customFormat="false" customHeight="false" hidden="false" ht="12.1" outlineLevel="0" r="160">
      <c r="A160" s="25" t="n">
        <v>43585</v>
      </c>
      <c r="B160" s="26" t="s">
        <v>693</v>
      </c>
      <c r="C160" s="26" t="s">
        <v>700</v>
      </c>
      <c r="D160" s="26" t="s">
        <v>693</v>
      </c>
      <c r="E160" s="26" t="s">
        <v>693</v>
      </c>
      <c r="F160" s="26" t="s">
        <v>29</v>
      </c>
      <c r="G160" s="27" t="n">
        <v>1</v>
      </c>
      <c r="H160" s="28" t="n">
        <v>-0.66</v>
      </c>
      <c r="I160" s="28" t="n">
        <v>-0.66</v>
      </c>
      <c r="J160" s="28" t="n">
        <v>0</v>
      </c>
      <c r="K160" s="28" t="n">
        <v>0</v>
      </c>
      <c r="L160" s="28" t="n">
        <v>0</v>
      </c>
      <c r="M160" s="28"/>
      <c r="N160" s="6" t="s">
        <f>=I160+J160+K160+L160</f>
      </c>
      <c r="O160" s="26"/>
    </row>
    <row collapsed="false" customFormat="false" customHeight="false" hidden="false" ht="12.1" outlineLevel="0" r="161">
      <c r="A161" s="29" t="n">
        <v>43585.877152778</v>
      </c>
      <c r="B161" s="30" t="s">
        <v>618</v>
      </c>
      <c r="C161" s="30" t="s">
        <v>726</v>
      </c>
      <c r="D161" s="30" t="s">
        <v>605</v>
      </c>
      <c r="E161" s="30" t="s">
        <v>17</v>
      </c>
      <c r="F161" s="30" t="s">
        <v>19</v>
      </c>
      <c r="G161" s="31" t="n">
        <v>-46</v>
      </c>
      <c r="H161" s="32" t="n">
        <v>10.14</v>
      </c>
      <c r="I161" s="32" t="n">
        <v>466.44</v>
      </c>
      <c r="J161" s="32" t="n">
        <v>0</v>
      </c>
      <c r="K161" s="32" t="n">
        <v>-1.4</v>
      </c>
      <c r="L161" s="32" t="n">
        <v>0</v>
      </c>
      <c r="M161" s="6" t="s">
        <f>=I161+J161+K161+L161</f>
      </c>
      <c r="N161" s="32"/>
      <c r="O161" s="30"/>
    </row>
    <row collapsed="false" customFormat="false" customHeight="false" hidden="false" ht="12.1" outlineLevel="0" r="162">
      <c r="A162" s="25" t="n">
        <v>43586</v>
      </c>
      <c r="B162" s="26" t="s">
        <v>693</v>
      </c>
      <c r="C162" s="26" t="s">
        <v>700</v>
      </c>
      <c r="D162" s="26" t="s">
        <v>693</v>
      </c>
      <c r="E162" s="26" t="s">
        <v>693</v>
      </c>
      <c r="F162" s="26" t="s">
        <v>29</v>
      </c>
      <c r="G162" s="27" t="n">
        <v>1</v>
      </c>
      <c r="H162" s="28" t="n">
        <v>-0.66</v>
      </c>
      <c r="I162" s="28" t="n">
        <v>-0.66</v>
      </c>
      <c r="J162" s="28" t="n">
        <v>0</v>
      </c>
      <c r="K162" s="28" t="n">
        <v>0</v>
      </c>
      <c r="L162" s="28" t="n">
        <v>0</v>
      </c>
      <c r="M162" s="28"/>
      <c r="N162" s="6" t="s">
        <f>=I162+J162+K162+L162</f>
      </c>
      <c r="O162" s="26"/>
    </row>
    <row collapsed="false" customFormat="false" customHeight="false" hidden="false" ht="12.1" outlineLevel="0" r="163">
      <c r="A163" s="25" t="n">
        <v>43586</v>
      </c>
      <c r="B163" s="26" t="s">
        <v>693</v>
      </c>
      <c r="C163" s="26" t="s">
        <v>701</v>
      </c>
      <c r="D163" s="26" t="s">
        <v>693</v>
      </c>
      <c r="E163" s="26" t="s">
        <v>693</v>
      </c>
      <c r="F163" s="26" t="s">
        <v>29</v>
      </c>
      <c r="G163" s="27" t="n">
        <v>1</v>
      </c>
      <c r="H163" s="28" t="n">
        <v>-0.68</v>
      </c>
      <c r="I163" s="28" t="n">
        <v>-0.68</v>
      </c>
      <c r="J163" s="28" t="n">
        <v>0</v>
      </c>
      <c r="K163" s="28" t="n">
        <v>0</v>
      </c>
      <c r="L163" s="28" t="n">
        <v>0</v>
      </c>
      <c r="M163" s="28"/>
      <c r="N163" s="6" t="s">
        <f>=I163+J163+K163+L163</f>
      </c>
      <c r="O163" s="26"/>
    </row>
    <row collapsed="false" customFormat="false" customHeight="false" hidden="false" ht="12.1" outlineLevel="0" r="164">
      <c r="A164" s="25" t="n">
        <v>43587</v>
      </c>
      <c r="B164" s="26" t="s">
        <v>693</v>
      </c>
      <c r="C164" s="26" t="s">
        <v>701</v>
      </c>
      <c r="D164" s="26" t="s">
        <v>693</v>
      </c>
      <c r="E164" s="26" t="s">
        <v>693</v>
      </c>
      <c r="F164" s="26" t="s">
        <v>29</v>
      </c>
      <c r="G164" s="27" t="n">
        <v>1</v>
      </c>
      <c r="H164" s="28" t="n">
        <v>-0.69</v>
      </c>
      <c r="I164" s="28" t="n">
        <v>-0.69</v>
      </c>
      <c r="J164" s="28" t="n">
        <v>0</v>
      </c>
      <c r="K164" s="28" t="n">
        <v>0</v>
      </c>
      <c r="L164" s="28" t="n">
        <v>0</v>
      </c>
      <c r="M164" s="28"/>
      <c r="N164" s="6" t="s">
        <f>=I164+J164+K164+L164</f>
      </c>
      <c r="O164" s="26"/>
    </row>
    <row collapsed="false" customFormat="false" customHeight="false" hidden="false" ht="12.1" outlineLevel="0" r="165">
      <c r="A165" s="25" t="n">
        <v>43587</v>
      </c>
      <c r="B165" s="26" t="s">
        <v>693</v>
      </c>
      <c r="C165" s="26" t="s">
        <v>700</v>
      </c>
      <c r="D165" s="26" t="s">
        <v>693</v>
      </c>
      <c r="E165" s="26" t="s">
        <v>693</v>
      </c>
      <c r="F165" s="26" t="s">
        <v>29</v>
      </c>
      <c r="G165" s="27" t="n">
        <v>1</v>
      </c>
      <c r="H165" s="28" t="n">
        <v>-0.67</v>
      </c>
      <c r="I165" s="28" t="n">
        <v>-0.67</v>
      </c>
      <c r="J165" s="28" t="n">
        <v>0</v>
      </c>
      <c r="K165" s="28" t="n">
        <v>0</v>
      </c>
      <c r="L165" s="28" t="n">
        <v>0</v>
      </c>
      <c r="M165" s="28"/>
      <c r="N165" s="6" t="s">
        <f>=I165+J165+K165+L165</f>
      </c>
      <c r="O165" s="26"/>
    </row>
    <row collapsed="false" customFormat="false" customHeight="false" hidden="false" ht="12.1" outlineLevel="0" r="166">
      <c r="A166" s="25" t="n">
        <v>43587</v>
      </c>
      <c r="B166" s="26" t="s">
        <v>693</v>
      </c>
      <c r="C166" s="26" t="s">
        <v>715</v>
      </c>
      <c r="D166" s="26" t="s">
        <v>693</v>
      </c>
      <c r="E166" s="26" t="s">
        <v>693</v>
      </c>
      <c r="F166" s="26" t="s">
        <v>19</v>
      </c>
      <c r="G166" s="27" t="n">
        <v>1</v>
      </c>
      <c r="H166" s="28" t="n">
        <v>-1</v>
      </c>
      <c r="I166" s="28" t="n">
        <v>-1.53</v>
      </c>
      <c r="J166" s="28" t="n">
        <v>0</v>
      </c>
      <c r="K166" s="28" t="n">
        <v>0</v>
      </c>
      <c r="L166" s="28" t="n">
        <v>0</v>
      </c>
      <c r="M166" s="6" t="s">
        <f>=I166+J166+K166+L166</f>
      </c>
      <c r="N166" s="28"/>
      <c r="O166" s="26"/>
    </row>
    <row collapsed="false" customFormat="false" customHeight="false" hidden="false" ht="12.1" outlineLevel="0" r="167">
      <c r="A167" s="25" t="n">
        <v>43588</v>
      </c>
      <c r="B167" s="26" t="s">
        <v>693</v>
      </c>
      <c r="C167" s="26" t="s">
        <v>700</v>
      </c>
      <c r="D167" s="26" t="s">
        <v>693</v>
      </c>
      <c r="E167" s="26" t="s">
        <v>693</v>
      </c>
      <c r="F167" s="26" t="s">
        <v>29</v>
      </c>
      <c r="G167" s="27" t="n">
        <v>1</v>
      </c>
      <c r="H167" s="28" t="n">
        <v>-1.97</v>
      </c>
      <c r="I167" s="28" t="n">
        <v>-1.97</v>
      </c>
      <c r="J167" s="28" t="n">
        <v>0</v>
      </c>
      <c r="K167" s="28" t="n">
        <v>0</v>
      </c>
      <c r="L167" s="28" t="n">
        <v>0</v>
      </c>
      <c r="M167" s="28"/>
      <c r="N167" s="6" t="s">
        <f>=I167+J167+K167+L167</f>
      </c>
      <c r="O167" s="26"/>
    </row>
    <row collapsed="false" customFormat="false" customHeight="false" hidden="false" ht="12.1" outlineLevel="0" r="168">
      <c r="A168" s="25" t="n">
        <v>43588</v>
      </c>
      <c r="B168" s="26" t="s">
        <v>693</v>
      </c>
      <c r="C168" s="26" t="s">
        <v>701</v>
      </c>
      <c r="D168" s="26" t="s">
        <v>693</v>
      </c>
      <c r="E168" s="26" t="s">
        <v>693</v>
      </c>
      <c r="F168" s="26" t="s">
        <v>29</v>
      </c>
      <c r="G168" s="27" t="n">
        <v>1</v>
      </c>
      <c r="H168" s="28" t="n">
        <v>-2.02</v>
      </c>
      <c r="I168" s="28" t="n">
        <v>-2.02</v>
      </c>
      <c r="J168" s="28" t="n">
        <v>0</v>
      </c>
      <c r="K168" s="28" t="n">
        <v>0</v>
      </c>
      <c r="L168" s="28" t="n">
        <v>0</v>
      </c>
      <c r="M168" s="28"/>
      <c r="N168" s="6" t="s">
        <f>=I168+J168+K168+L168</f>
      </c>
      <c r="O168" s="26"/>
    </row>
    <row collapsed="false" customFormat="false" customHeight="false" hidden="false" ht="12.1" outlineLevel="0" r="169">
      <c r="A169" s="21" t="n">
        <v>43591</v>
      </c>
      <c r="B169" s="22" t="s">
        <v>692</v>
      </c>
      <c r="C169" s="22" t="s">
        <v>147</v>
      </c>
      <c r="D169" s="22" t="s">
        <v>692</v>
      </c>
      <c r="E169" s="22" t="s">
        <v>692</v>
      </c>
      <c r="F169" s="22" t="s">
        <v>29</v>
      </c>
      <c r="G169" s="23" t="n">
        <v>1</v>
      </c>
      <c r="H169" s="24" t="n">
        <v>4000.4</v>
      </c>
      <c r="I169" s="24" t="n">
        <v>4000.4</v>
      </c>
      <c r="J169" s="24" t="n">
        <v>0</v>
      </c>
      <c r="K169" s="24" t="n">
        <v>0</v>
      </c>
      <c r="L169" s="24" t="n">
        <v>0</v>
      </c>
      <c r="M169" s="24"/>
      <c r="N169" s="6" t="s">
        <f>=I169+J169+K169+L169</f>
      </c>
      <c r="O169" s="22"/>
    </row>
    <row collapsed="false" customFormat="false" customHeight="false" hidden="false" ht="12.1" outlineLevel="0" r="170">
      <c r="A170" s="21" t="n">
        <v>43593.982650463</v>
      </c>
      <c r="B170" s="22" t="s">
        <v>716</v>
      </c>
      <c r="C170" s="22" t="s">
        <v>733</v>
      </c>
      <c r="D170" s="22" t="s">
        <v>716</v>
      </c>
      <c r="E170" s="22" t="s">
        <v>716</v>
      </c>
      <c r="F170" s="22" t="s">
        <v>19</v>
      </c>
      <c r="G170" s="23" t="n">
        <v>1</v>
      </c>
      <c r="H170" s="24" t="n">
        <v>1</v>
      </c>
      <c r="I170" s="24" t="n">
        <v>0.41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4"/>
      <c r="O170" s="22"/>
    </row>
    <row collapsed="false" customFormat="false" customHeight="false" hidden="false" ht="12.1" outlineLevel="0" r="171">
      <c r="A171" s="20" t="n">
        <v>43602.739502315</v>
      </c>
      <c r="B171" s="16" t="s">
        <v>621</v>
      </c>
      <c r="C171" s="16" t="s">
        <v>731</v>
      </c>
      <c r="D171" s="16" t="s">
        <v>601</v>
      </c>
      <c r="E171" s="16" t="s">
        <v>17</v>
      </c>
      <c r="F171" s="16" t="s">
        <v>19</v>
      </c>
      <c r="G171" s="7" t="n">
        <v>1</v>
      </c>
      <c r="H171" s="6" t="n">
        <v>218.39</v>
      </c>
      <c r="I171" s="6" t="n">
        <v>-218.39</v>
      </c>
      <c r="J171" s="6" t="n">
        <v>0</v>
      </c>
      <c r="K171" s="6" t="n">
        <v>-0.66</v>
      </c>
      <c r="L171" s="6" t="n">
        <v>0</v>
      </c>
      <c r="M171" s="6" t="s">
        <f>=I171+J171+K171+L171</f>
      </c>
      <c r="N171" s="6"/>
      <c r="O171" s="16"/>
    </row>
    <row collapsed="false" customFormat="false" customHeight="false" hidden="false" ht="12.1" outlineLevel="0" r="172">
      <c r="A172" s="21" t="n">
        <v>43606</v>
      </c>
      <c r="B172" s="22" t="s">
        <v>692</v>
      </c>
      <c r="C172" s="22" t="s">
        <v>147</v>
      </c>
      <c r="D172" s="22" t="s">
        <v>692</v>
      </c>
      <c r="E172" s="22" t="s">
        <v>692</v>
      </c>
      <c r="F172" s="22" t="s">
        <v>29</v>
      </c>
      <c r="G172" s="23" t="n">
        <v>1</v>
      </c>
      <c r="H172" s="24" t="n">
        <v>30000</v>
      </c>
      <c r="I172" s="24" t="n">
        <v>30000</v>
      </c>
      <c r="J172" s="24" t="n">
        <v>0</v>
      </c>
      <c r="K172" s="24" t="n">
        <v>0</v>
      </c>
      <c r="L172" s="24" t="n">
        <v>0</v>
      </c>
      <c r="M172" s="24"/>
      <c r="N172" s="6" t="s">
        <f>=I172+J172+K172+L172</f>
      </c>
      <c r="O172" s="22"/>
    </row>
    <row collapsed="false" customFormat="false" customHeight="false" hidden="false" ht="12.1" outlineLevel="0" r="173">
      <c r="A173" s="20" t="n">
        <v>43606.720046296</v>
      </c>
      <c r="B173" s="16" t="s">
        <v>621</v>
      </c>
      <c r="C173" s="16" t="s">
        <v>731</v>
      </c>
      <c r="D173" s="16" t="s">
        <v>601</v>
      </c>
      <c r="E173" s="16" t="s">
        <v>17</v>
      </c>
      <c r="F173" s="16" t="s">
        <v>19</v>
      </c>
      <c r="G173" s="7" t="n">
        <v>1</v>
      </c>
      <c r="H173" s="6" t="n">
        <v>200.25</v>
      </c>
      <c r="I173" s="6" t="n">
        <v>-200.25</v>
      </c>
      <c r="J173" s="6" t="n">
        <v>0</v>
      </c>
      <c r="K173" s="6" t="n">
        <v>-0.6</v>
      </c>
      <c r="L173" s="6" t="n">
        <v>0</v>
      </c>
      <c r="M173" s="6" t="s">
        <f>=I173+J173+K173+L173</f>
      </c>
      <c r="N173" s="6"/>
      <c r="O173" s="16"/>
    </row>
    <row collapsed="false" customFormat="false" customHeight="false" hidden="false" ht="12.1" outlineLevel="0" r="174">
      <c r="A174" s="20" t="n">
        <v>43606.784918981</v>
      </c>
      <c r="B174" s="16" t="s">
        <v>614</v>
      </c>
      <c r="C174" s="16" t="s">
        <v>706</v>
      </c>
      <c r="D174" s="16" t="s">
        <v>601</v>
      </c>
      <c r="E174" s="16" t="s">
        <v>17</v>
      </c>
      <c r="F174" s="16" t="s">
        <v>19</v>
      </c>
      <c r="G174" s="7" t="n">
        <v>2</v>
      </c>
      <c r="H174" s="6" t="n">
        <v>187.23</v>
      </c>
      <c r="I174" s="6" t="n">
        <v>-374.46</v>
      </c>
      <c r="J174" s="6" t="n">
        <v>0</v>
      </c>
      <c r="K174" s="6" t="n">
        <v>-1.12</v>
      </c>
      <c r="L174" s="6" t="n">
        <v>0</v>
      </c>
      <c r="M174" s="6" t="s">
        <f>=I174+J174+K174+L174</f>
      </c>
      <c r="N174" s="6"/>
      <c r="O174" s="16"/>
    </row>
    <row collapsed="false" customFormat="false" customHeight="false" hidden="false" ht="12.1" outlineLevel="0" r="175">
      <c r="A175" s="20" t="n">
        <v>43606.976793981</v>
      </c>
      <c r="B175" s="16" t="s">
        <v>65</v>
      </c>
      <c r="C175" s="16" t="s">
        <v>66</v>
      </c>
      <c r="D175" s="16" t="s">
        <v>601</v>
      </c>
      <c r="E175" s="16" t="s">
        <v>17</v>
      </c>
      <c r="F175" s="16" t="s">
        <v>19</v>
      </c>
      <c r="G175" s="7" t="n">
        <v>30</v>
      </c>
      <c r="H175" s="6" t="n">
        <v>32.46</v>
      </c>
      <c r="I175" s="6" t="n">
        <v>-973.8</v>
      </c>
      <c r="J175" s="6" t="n">
        <v>0</v>
      </c>
      <c r="K175" s="6" t="n">
        <v>-2.92</v>
      </c>
      <c r="L175" s="6" t="n">
        <v>0</v>
      </c>
      <c r="M175" s="6" t="s">
        <f>=I175+J175+K175+L175</f>
      </c>
      <c r="N175" s="6"/>
      <c r="O175" s="16"/>
    </row>
    <row collapsed="false" customFormat="false" customHeight="false" hidden="false" ht="12.1" outlineLevel="0" r="176">
      <c r="A176" s="25" t="n">
        <v>43607</v>
      </c>
      <c r="B176" s="26" t="s">
        <v>693</v>
      </c>
      <c r="C176" s="26" t="s">
        <v>694</v>
      </c>
      <c r="D176" s="26" t="s">
        <v>693</v>
      </c>
      <c r="E176" s="26" t="s">
        <v>693</v>
      </c>
      <c r="F176" s="26" t="s">
        <v>29</v>
      </c>
      <c r="G176" s="27" t="n">
        <v>1</v>
      </c>
      <c r="H176" s="28" t="n">
        <v>-150</v>
      </c>
      <c r="I176" s="28" t="n">
        <v>-150</v>
      </c>
      <c r="J176" s="28" t="n">
        <v>0</v>
      </c>
      <c r="K176" s="28" t="n">
        <v>0</v>
      </c>
      <c r="L176" s="28" t="n">
        <v>0</v>
      </c>
      <c r="M176" s="28"/>
      <c r="N176" s="6" t="s">
        <f>=I176+J176+K176+L176</f>
      </c>
      <c r="O176" s="26"/>
    </row>
    <row collapsed="false" customFormat="false" customHeight="false" hidden="false" ht="12.1" outlineLevel="0" r="177">
      <c r="A177" s="20" t="n">
        <v>43607.567685185</v>
      </c>
      <c r="B177" s="16" t="s">
        <v>81</v>
      </c>
      <c r="C177" s="16" t="s">
        <v>704</v>
      </c>
      <c r="D177" s="16" t="s">
        <v>601</v>
      </c>
      <c r="E177" s="16" t="s">
        <v>17</v>
      </c>
      <c r="F177" s="16" t="s">
        <v>29</v>
      </c>
      <c r="G177" s="7" t="n">
        <v>190</v>
      </c>
      <c r="H177" s="6" t="n">
        <v>163.06</v>
      </c>
      <c r="I177" s="6" t="n">
        <v>-30981.4</v>
      </c>
      <c r="J177" s="6" t="n">
        <v>0</v>
      </c>
      <c r="K177" s="6" t="n">
        <v>-15.9</v>
      </c>
      <c r="L177" s="6" t="n">
        <v>0</v>
      </c>
      <c r="M177" s="6"/>
      <c r="N177" s="6" t="s">
        <f>=I177+J177+K177+L177</f>
      </c>
      <c r="O177" s="16"/>
    </row>
    <row collapsed="false" customFormat="false" customHeight="false" hidden="false" ht="12.1" outlineLevel="0" r="178">
      <c r="A178" s="21" t="n">
        <v>43609.089363426</v>
      </c>
      <c r="B178" s="22" t="s">
        <v>716</v>
      </c>
      <c r="C178" s="22" t="s">
        <v>734</v>
      </c>
      <c r="D178" s="22" t="s">
        <v>716</v>
      </c>
      <c r="E178" s="22" t="s">
        <v>716</v>
      </c>
      <c r="F178" s="22" t="s">
        <v>19</v>
      </c>
      <c r="G178" s="23" t="n">
        <v>1</v>
      </c>
      <c r="H178" s="24" t="n">
        <v>1</v>
      </c>
      <c r="I178" s="24" t="n">
        <v>2.08</v>
      </c>
      <c r="J178" s="24" t="n">
        <v>0</v>
      </c>
      <c r="K178" s="24" t="n">
        <v>0</v>
      </c>
      <c r="L178" s="24" t="n">
        <v>0</v>
      </c>
      <c r="M178" s="6" t="s">
        <f>=I178+J178+K178+L178</f>
      </c>
      <c r="N178" s="24"/>
      <c r="O178" s="22"/>
    </row>
    <row collapsed="false" customFormat="false" customHeight="false" hidden="false" ht="12.1" outlineLevel="0" r="179">
      <c r="A179" s="29" t="n">
        <v>43642.5703125</v>
      </c>
      <c r="B179" s="30" t="s">
        <v>615</v>
      </c>
      <c r="C179" s="30" t="s">
        <v>714</v>
      </c>
      <c r="D179" s="30" t="s">
        <v>605</v>
      </c>
      <c r="E179" s="30" t="s">
        <v>17</v>
      </c>
      <c r="F179" s="30" t="s">
        <v>19</v>
      </c>
      <c r="G179" s="31" t="n">
        <v>-1</v>
      </c>
      <c r="H179" s="32" t="n">
        <v>144.22</v>
      </c>
      <c r="I179" s="32" t="n">
        <v>144.22</v>
      </c>
      <c r="J179" s="32" t="n">
        <v>0</v>
      </c>
      <c r="K179" s="32" t="n">
        <v>-0.43</v>
      </c>
      <c r="L179" s="32" t="n">
        <v>0</v>
      </c>
      <c r="M179" s="6" t="s">
        <f>=I179+J179+K179+L179</f>
      </c>
      <c r="N179" s="32"/>
      <c r="O179" s="30"/>
    </row>
    <row collapsed="false" customFormat="false" customHeight="false" hidden="false" ht="12.1" outlineLevel="0" r="180">
      <c r="A180" s="29" t="n">
        <v>43642.5703125</v>
      </c>
      <c r="B180" s="30" t="s">
        <v>615</v>
      </c>
      <c r="C180" s="30" t="s">
        <v>714</v>
      </c>
      <c r="D180" s="30" t="s">
        <v>605</v>
      </c>
      <c r="E180" s="30" t="s">
        <v>17</v>
      </c>
      <c r="F180" s="30" t="s">
        <v>19</v>
      </c>
      <c r="G180" s="31" t="n">
        <v>-1</v>
      </c>
      <c r="H180" s="32" t="n">
        <v>144.22</v>
      </c>
      <c r="I180" s="32" t="n">
        <v>144.22</v>
      </c>
      <c r="J180" s="32" t="n">
        <v>0</v>
      </c>
      <c r="K180" s="32" t="n">
        <v>-0.43</v>
      </c>
      <c r="L180" s="32" t="n">
        <v>0</v>
      </c>
      <c r="M180" s="6" t="s">
        <f>=I180+J180+K180+L180</f>
      </c>
      <c r="N180" s="32"/>
      <c r="O180" s="30"/>
    </row>
    <row collapsed="false" customFormat="false" customHeight="false" hidden="false" ht="12.1" outlineLevel="0" r="181">
      <c r="A181" s="29" t="n">
        <v>43642.5703125</v>
      </c>
      <c r="B181" s="30" t="s">
        <v>615</v>
      </c>
      <c r="C181" s="30" t="s">
        <v>714</v>
      </c>
      <c r="D181" s="30" t="s">
        <v>605</v>
      </c>
      <c r="E181" s="30" t="s">
        <v>17</v>
      </c>
      <c r="F181" s="30" t="s">
        <v>19</v>
      </c>
      <c r="G181" s="31" t="n">
        <v>-2</v>
      </c>
      <c r="H181" s="32" t="n">
        <v>144.22</v>
      </c>
      <c r="I181" s="32" t="n">
        <v>288.44</v>
      </c>
      <c r="J181" s="32" t="n">
        <v>0</v>
      </c>
      <c r="K181" s="32" t="n">
        <v>-0.87</v>
      </c>
      <c r="L181" s="32" t="n">
        <v>0</v>
      </c>
      <c r="M181" s="6" t="s">
        <f>=I181+J181+K181+L181</f>
      </c>
      <c r="N181" s="32"/>
      <c r="O181" s="30"/>
    </row>
    <row collapsed="false" customFormat="false" customHeight="false" hidden="false" ht="12.1" outlineLevel="0" r="182">
      <c r="A182" s="25" t="n">
        <v>43644</v>
      </c>
      <c r="B182" s="26" t="s">
        <v>693</v>
      </c>
      <c r="C182" s="26" t="s">
        <v>715</v>
      </c>
      <c r="D182" s="26" t="s">
        <v>693</v>
      </c>
      <c r="E182" s="26" t="s">
        <v>693</v>
      </c>
      <c r="F182" s="26" t="s">
        <v>19</v>
      </c>
      <c r="G182" s="27" t="n">
        <v>1</v>
      </c>
      <c r="H182" s="28" t="n">
        <v>-1</v>
      </c>
      <c r="I182" s="28" t="n">
        <v>-1.58</v>
      </c>
      <c r="J182" s="28" t="n">
        <v>0</v>
      </c>
      <c r="K182" s="28" t="n">
        <v>0</v>
      </c>
      <c r="L182" s="28" t="n">
        <v>0</v>
      </c>
      <c r="M182" s="6" t="s">
        <f>=I182+J182+K182+L182</f>
      </c>
      <c r="N182" s="28"/>
      <c r="O182" s="26"/>
    </row>
    <row collapsed="false" customFormat="false" customHeight="false" hidden="false" ht="12.1" outlineLevel="0" r="183">
      <c r="A183" s="20" t="n">
        <v>43654.815185185</v>
      </c>
      <c r="B183" s="16" t="s">
        <v>621</v>
      </c>
      <c r="C183" s="16" t="s">
        <v>731</v>
      </c>
      <c r="D183" s="16" t="s">
        <v>601</v>
      </c>
      <c r="E183" s="16" t="s">
        <v>17</v>
      </c>
      <c r="F183" s="16" t="s">
        <v>19</v>
      </c>
      <c r="G183" s="7" t="n">
        <v>3</v>
      </c>
      <c r="H183" s="6" t="n">
        <v>229.85</v>
      </c>
      <c r="I183" s="6" t="n">
        <v>-689.55</v>
      </c>
      <c r="J183" s="6" t="n">
        <v>0</v>
      </c>
      <c r="K183" s="6" t="n">
        <v>-2.07</v>
      </c>
      <c r="L183" s="6" t="n">
        <v>0</v>
      </c>
      <c r="M183" s="6" t="s">
        <f>=I183+J183+K183+L183</f>
      </c>
      <c r="N183" s="6"/>
      <c r="O183" s="16"/>
    </row>
    <row collapsed="false" customFormat="false" customHeight="false" hidden="false" ht="12.1" outlineLevel="0" r="184">
      <c r="A184" s="25" t="n">
        <v>43656</v>
      </c>
      <c r="B184" s="26" t="s">
        <v>693</v>
      </c>
      <c r="C184" s="26" t="s">
        <v>715</v>
      </c>
      <c r="D184" s="26" t="s">
        <v>693</v>
      </c>
      <c r="E184" s="26" t="s">
        <v>693</v>
      </c>
      <c r="F184" s="26" t="s">
        <v>19</v>
      </c>
      <c r="G184" s="27" t="n">
        <v>1</v>
      </c>
      <c r="H184" s="28" t="n">
        <v>-1</v>
      </c>
      <c r="I184" s="28" t="n">
        <v>-1.56</v>
      </c>
      <c r="J184" s="28" t="n">
        <v>0</v>
      </c>
      <c r="K184" s="28" t="n">
        <v>0</v>
      </c>
      <c r="L184" s="28" t="n">
        <v>0</v>
      </c>
      <c r="M184" s="6" t="s">
        <f>=I184+J184+K184+L184</f>
      </c>
      <c r="N184" s="28"/>
      <c r="O184" s="26"/>
    </row>
    <row collapsed="false" customFormat="false" customHeight="false" hidden="false" ht="12.1" outlineLevel="0" r="185">
      <c r="A185" s="21" t="n">
        <v>43661</v>
      </c>
      <c r="B185" s="22" t="s">
        <v>692</v>
      </c>
      <c r="C185" s="22" t="s">
        <v>147</v>
      </c>
      <c r="D185" s="22" t="s">
        <v>692</v>
      </c>
      <c r="E185" s="22" t="s">
        <v>692</v>
      </c>
      <c r="F185" s="22" t="s">
        <v>29</v>
      </c>
      <c r="G185" s="23" t="n">
        <v>1</v>
      </c>
      <c r="H185" s="24" t="n">
        <v>50000</v>
      </c>
      <c r="I185" s="24" t="n">
        <v>50000</v>
      </c>
      <c r="J185" s="24" t="n">
        <v>0</v>
      </c>
      <c r="K185" s="24" t="n">
        <v>0</v>
      </c>
      <c r="L185" s="24" t="n">
        <v>0</v>
      </c>
      <c r="M185" s="24"/>
      <c r="N185" s="6" t="s">
        <f>=I185+J185+K185+L185</f>
      </c>
      <c r="O185" s="22"/>
    </row>
    <row collapsed="false" customFormat="false" customHeight="false" hidden="false" ht="12.1" outlineLevel="0" r="186">
      <c r="A186" s="25" t="n">
        <v>43661</v>
      </c>
      <c r="B186" s="26" t="s">
        <v>693</v>
      </c>
      <c r="C186" s="26" t="s">
        <v>694</v>
      </c>
      <c r="D186" s="26" t="s">
        <v>693</v>
      </c>
      <c r="E186" s="26" t="s">
        <v>693</v>
      </c>
      <c r="F186" s="26" t="s">
        <v>29</v>
      </c>
      <c r="G186" s="27" t="n">
        <v>1</v>
      </c>
      <c r="H186" s="28" t="n">
        <v>-150</v>
      </c>
      <c r="I186" s="28" t="n">
        <v>-150</v>
      </c>
      <c r="J186" s="28" t="n">
        <v>0</v>
      </c>
      <c r="K186" s="28" t="n">
        <v>0</v>
      </c>
      <c r="L186" s="28" t="n">
        <v>0</v>
      </c>
      <c r="M186" s="28"/>
      <c r="N186" s="6" t="s">
        <f>=I186+J186+K186+L186</f>
      </c>
      <c r="O186" s="26"/>
    </row>
    <row collapsed="false" customFormat="false" customHeight="false" hidden="false" ht="12.1" outlineLevel="0" r="187">
      <c r="A187" s="20" t="n">
        <v>43661.439884259</v>
      </c>
      <c r="B187" s="16" t="s">
        <v>81</v>
      </c>
      <c r="C187" s="16" t="s">
        <v>704</v>
      </c>
      <c r="D187" s="16" t="s">
        <v>601</v>
      </c>
      <c r="E187" s="16" t="s">
        <v>17</v>
      </c>
      <c r="F187" s="16" t="s">
        <v>29</v>
      </c>
      <c r="G187" s="7" t="n">
        <v>320</v>
      </c>
      <c r="H187" s="6" t="n">
        <v>153.5</v>
      </c>
      <c r="I187" s="6" t="n">
        <v>-49120</v>
      </c>
      <c r="J187" s="6" t="n">
        <v>0</v>
      </c>
      <c r="K187" s="6" t="n">
        <v>-25.2</v>
      </c>
      <c r="L187" s="6" t="n">
        <v>0</v>
      </c>
      <c r="M187" s="6"/>
      <c r="N187" s="6" t="s">
        <f>=I187+J187+K187+L187</f>
      </c>
      <c r="O187" s="16"/>
    </row>
    <row collapsed="false" customFormat="false" customHeight="false" hidden="false" ht="12.1" outlineLevel="0" r="188">
      <c r="A188" s="21" t="n">
        <v>43668.483009259</v>
      </c>
      <c r="B188" s="22" t="s">
        <v>716</v>
      </c>
      <c r="C188" s="22" t="s">
        <v>729</v>
      </c>
      <c r="D188" s="22" t="s">
        <v>716</v>
      </c>
      <c r="E188" s="22" t="s">
        <v>716</v>
      </c>
      <c r="F188" s="22" t="s">
        <v>19</v>
      </c>
      <c r="G188" s="23" t="n">
        <v>1</v>
      </c>
      <c r="H188" s="24" t="n">
        <v>1</v>
      </c>
      <c r="I188" s="24" t="n">
        <v>3.42</v>
      </c>
      <c r="J188" s="24" t="n">
        <v>0</v>
      </c>
      <c r="K188" s="24" t="n">
        <v>0</v>
      </c>
      <c r="L188" s="24" t="n">
        <v>0</v>
      </c>
      <c r="M188" s="6" t="s">
        <f>=I188+J188+K188+L188</f>
      </c>
      <c r="N188" s="24"/>
      <c r="O188" s="22"/>
    </row>
    <row collapsed="false" customFormat="false" customHeight="false" hidden="false" ht="12.1" outlineLevel="0" r="189">
      <c r="A189" s="29" t="n">
        <v>43677.695243056</v>
      </c>
      <c r="B189" s="30" t="s">
        <v>614</v>
      </c>
      <c r="C189" s="30" t="s">
        <v>706</v>
      </c>
      <c r="D189" s="30" t="s">
        <v>605</v>
      </c>
      <c r="E189" s="30" t="s">
        <v>17</v>
      </c>
      <c r="F189" s="30" t="s">
        <v>19</v>
      </c>
      <c r="G189" s="31" t="n">
        <v>-1</v>
      </c>
      <c r="H189" s="32" t="n">
        <v>220</v>
      </c>
      <c r="I189" s="32" t="n">
        <v>220</v>
      </c>
      <c r="J189" s="32" t="n">
        <v>0</v>
      </c>
      <c r="K189" s="32" t="n">
        <v>-0.66</v>
      </c>
      <c r="L189" s="32" t="n">
        <v>0</v>
      </c>
      <c r="M189" s="6" t="s">
        <f>=I189+J189+K189+L189</f>
      </c>
      <c r="N189" s="32"/>
      <c r="O189" s="30"/>
    </row>
    <row collapsed="false" customFormat="false" customHeight="false" hidden="false" ht="12.1" outlineLevel="0" r="190">
      <c r="A190" s="29" t="n">
        <v>43677.695243056</v>
      </c>
      <c r="B190" s="30" t="s">
        <v>614</v>
      </c>
      <c r="C190" s="30" t="s">
        <v>706</v>
      </c>
      <c r="D190" s="30" t="s">
        <v>605</v>
      </c>
      <c r="E190" s="30" t="s">
        <v>17</v>
      </c>
      <c r="F190" s="30" t="s">
        <v>19</v>
      </c>
      <c r="G190" s="31" t="n">
        <v>-3</v>
      </c>
      <c r="H190" s="32" t="n">
        <v>220</v>
      </c>
      <c r="I190" s="32" t="n">
        <v>660</v>
      </c>
      <c r="J190" s="32" t="n">
        <v>0</v>
      </c>
      <c r="K190" s="32" t="n">
        <v>-1.98</v>
      </c>
      <c r="L190" s="32" t="n">
        <v>0</v>
      </c>
      <c r="M190" s="6" t="s">
        <f>=I190+J190+K190+L190</f>
      </c>
      <c r="N190" s="32"/>
      <c r="O190" s="30"/>
    </row>
    <row collapsed="false" customFormat="false" customHeight="false" hidden="false" ht="12.1" outlineLevel="0" r="191">
      <c r="A191" s="29" t="n">
        <v>43677.695243056</v>
      </c>
      <c r="B191" s="30" t="s">
        <v>614</v>
      </c>
      <c r="C191" s="30" t="s">
        <v>706</v>
      </c>
      <c r="D191" s="30" t="s">
        <v>605</v>
      </c>
      <c r="E191" s="30" t="s">
        <v>17</v>
      </c>
      <c r="F191" s="30" t="s">
        <v>19</v>
      </c>
      <c r="G191" s="31" t="n">
        <v>-1</v>
      </c>
      <c r="H191" s="32" t="n">
        <v>220</v>
      </c>
      <c r="I191" s="32" t="n">
        <v>220</v>
      </c>
      <c r="J191" s="32" t="n">
        <v>0</v>
      </c>
      <c r="K191" s="32" t="n">
        <v>-0.66</v>
      </c>
      <c r="L191" s="32" t="n">
        <v>0</v>
      </c>
      <c r="M191" s="6" t="s">
        <f>=I191+J191+K191+L191</f>
      </c>
      <c r="N191" s="32"/>
      <c r="O191" s="30"/>
    </row>
    <row collapsed="false" customFormat="false" customHeight="false" hidden="false" ht="12.1" outlineLevel="0" r="192">
      <c r="A192" s="25" t="n">
        <v>43679</v>
      </c>
      <c r="B192" s="26" t="s">
        <v>693</v>
      </c>
      <c r="C192" s="26" t="s">
        <v>715</v>
      </c>
      <c r="D192" s="26" t="s">
        <v>693</v>
      </c>
      <c r="E192" s="26" t="s">
        <v>693</v>
      </c>
      <c r="F192" s="26" t="s">
        <v>19</v>
      </c>
      <c r="G192" s="27" t="n">
        <v>1</v>
      </c>
      <c r="H192" s="28" t="n">
        <v>-1</v>
      </c>
      <c r="I192" s="28" t="n">
        <v>-1.56</v>
      </c>
      <c r="J192" s="28" t="n">
        <v>0</v>
      </c>
      <c r="K192" s="28" t="n">
        <v>0</v>
      </c>
      <c r="L192" s="28" t="n">
        <v>0</v>
      </c>
      <c r="M192" s="6" t="s">
        <f>=I192+J192+K192+L192</f>
      </c>
      <c r="N192" s="28"/>
      <c r="O192" s="26"/>
    </row>
    <row collapsed="false" customFormat="false" customHeight="false" hidden="false" ht="12.1" outlineLevel="0" r="193">
      <c r="A193" s="21" t="n">
        <v>43686.603541667</v>
      </c>
      <c r="B193" s="22" t="s">
        <v>716</v>
      </c>
      <c r="C193" s="22" t="s">
        <v>735</v>
      </c>
      <c r="D193" s="22" t="s">
        <v>716</v>
      </c>
      <c r="E193" s="22" t="s">
        <v>716</v>
      </c>
      <c r="F193" s="22" t="s">
        <v>19</v>
      </c>
      <c r="G193" s="23" t="n">
        <v>1</v>
      </c>
      <c r="H193" s="24" t="n">
        <v>1</v>
      </c>
      <c r="I193" s="24" t="n">
        <v>15.15</v>
      </c>
      <c r="J193" s="24" t="n">
        <v>0</v>
      </c>
      <c r="K193" s="24" t="n">
        <v>0</v>
      </c>
      <c r="L193" s="24" t="n">
        <v>0</v>
      </c>
      <c r="M193" s="6" t="s">
        <f>=I193+J193+K193+L193</f>
      </c>
      <c r="N193" s="24"/>
      <c r="O193" s="22"/>
    </row>
    <row collapsed="false" customFormat="false" customHeight="false" hidden="false" ht="12.1" outlineLevel="0" r="194">
      <c r="A194" s="21" t="n">
        <v>43706</v>
      </c>
      <c r="B194" s="22" t="s">
        <v>692</v>
      </c>
      <c r="C194" s="22" t="s">
        <v>159</v>
      </c>
      <c r="D194" s="22" t="s">
        <v>692</v>
      </c>
      <c r="E194" s="22" t="s">
        <v>692</v>
      </c>
      <c r="F194" s="22" t="s">
        <v>19</v>
      </c>
      <c r="G194" s="23" t="n">
        <v>1</v>
      </c>
      <c r="H194" s="24" t="n">
        <v>15</v>
      </c>
      <c r="I194" s="24" t="n">
        <v>15</v>
      </c>
      <c r="J194" s="24" t="n">
        <v>0</v>
      </c>
      <c r="K194" s="24" t="n">
        <v>0</v>
      </c>
      <c r="L194" s="24" t="n">
        <v>0</v>
      </c>
      <c r="M194" s="6" t="s">
        <f>=I194+J194+K194+L194</f>
      </c>
      <c r="N194" s="24"/>
      <c r="O194" s="22"/>
    </row>
    <row collapsed="false" customFormat="false" customHeight="false" hidden="false" ht="12.1" outlineLevel="0" r="195">
      <c r="A195" s="33" t="n">
        <v>43706.414571759</v>
      </c>
      <c r="B195" s="34" t="s">
        <v>713</v>
      </c>
      <c r="C195" s="34" t="s">
        <v>131</v>
      </c>
      <c r="D195" s="34" t="s">
        <v>713</v>
      </c>
      <c r="E195" s="34" t="s">
        <v>713</v>
      </c>
      <c r="F195" s="34" t="s">
        <v>19</v>
      </c>
      <c r="G195" s="35" t="n">
        <v>1</v>
      </c>
      <c r="H195" s="36" t="n">
        <v>-30</v>
      </c>
      <c r="I195" s="36" t="n">
        <v>-30</v>
      </c>
      <c r="J195" s="36" t="n">
        <v>0</v>
      </c>
      <c r="K195" s="36" t="n">
        <v>0</v>
      </c>
      <c r="L195" s="36" t="n">
        <v>0</v>
      </c>
      <c r="M195" s="6" t="s">
        <f>=I195+J195+K195+L195</f>
      </c>
      <c r="N195" s="36"/>
      <c r="O195" s="34"/>
    </row>
    <row collapsed="false" customFormat="false" customHeight="false" hidden="false" ht="12.1" outlineLevel="0" r="196">
      <c r="A196" s="33" t="n">
        <v>43711.840104167</v>
      </c>
      <c r="B196" s="34" t="s">
        <v>713</v>
      </c>
      <c r="C196" s="34" t="s">
        <v>131</v>
      </c>
      <c r="D196" s="34" t="s">
        <v>713</v>
      </c>
      <c r="E196" s="34" t="s">
        <v>713</v>
      </c>
      <c r="F196" s="34" t="s">
        <v>19</v>
      </c>
      <c r="G196" s="35" t="n">
        <v>1</v>
      </c>
      <c r="H196" s="36" t="n">
        <v>-1015</v>
      </c>
      <c r="I196" s="36" t="n">
        <v>-1015</v>
      </c>
      <c r="J196" s="36" t="n">
        <v>0</v>
      </c>
      <c r="K196" s="36" t="n">
        <v>0</v>
      </c>
      <c r="L196" s="36" t="n">
        <v>0</v>
      </c>
      <c r="M196" s="6" t="s">
        <f>=I196+J196+K196+L196</f>
      </c>
      <c r="N196" s="36"/>
      <c r="O196" s="34"/>
    </row>
    <row collapsed="false" customFormat="false" customHeight="false" hidden="false" ht="12.1" outlineLevel="0" r="197">
      <c r="A197" s="33" t="n">
        <v>43711.846400463</v>
      </c>
      <c r="B197" s="34" t="s">
        <v>713</v>
      </c>
      <c r="C197" s="34" t="s">
        <v>131</v>
      </c>
      <c r="D197" s="34" t="s">
        <v>713</v>
      </c>
      <c r="E197" s="34" t="s">
        <v>713</v>
      </c>
      <c r="F197" s="34" t="s">
        <v>19</v>
      </c>
      <c r="G197" s="35" t="n">
        <v>1</v>
      </c>
      <c r="H197" s="36" t="n">
        <v>-50</v>
      </c>
      <c r="I197" s="36" t="n">
        <v>-50</v>
      </c>
      <c r="J197" s="36" t="n">
        <v>0</v>
      </c>
      <c r="K197" s="36" t="n">
        <v>0</v>
      </c>
      <c r="L197" s="36" t="n">
        <v>0</v>
      </c>
      <c r="M197" s="6" t="s">
        <f>=I197+J197+K197+L197</f>
      </c>
      <c r="N197" s="36"/>
      <c r="O197" s="34"/>
    </row>
    <row collapsed="false" customFormat="false" customHeight="false" hidden="false" ht="12.1" outlineLevel="0" r="198">
      <c r="A198" s="21" t="n">
        <v>43712</v>
      </c>
      <c r="B198" s="22" t="s">
        <v>692</v>
      </c>
      <c r="C198" s="22" t="s">
        <v>159</v>
      </c>
      <c r="D198" s="22" t="s">
        <v>692</v>
      </c>
      <c r="E198" s="22" t="s">
        <v>692</v>
      </c>
      <c r="F198" s="22" t="s">
        <v>19</v>
      </c>
      <c r="G198" s="23" t="n">
        <v>1</v>
      </c>
      <c r="H198" s="24" t="n">
        <v>4050</v>
      </c>
      <c r="I198" s="24" t="n">
        <v>4050</v>
      </c>
      <c r="J198" s="24" t="n">
        <v>0</v>
      </c>
      <c r="K198" s="24" t="n">
        <v>0</v>
      </c>
      <c r="L198" s="24" t="n">
        <v>0</v>
      </c>
      <c r="M198" s="6" t="s">
        <f>=I198+J198+K198+L198</f>
      </c>
      <c r="N198" s="24"/>
      <c r="O198" s="22"/>
    </row>
    <row collapsed="false" customFormat="false" customHeight="false" hidden="false" ht="12.1" outlineLevel="0" r="199">
      <c r="A199" s="20" t="n">
        <v>43712.595590278</v>
      </c>
      <c r="B199" s="16" t="s">
        <v>622</v>
      </c>
      <c r="C199" s="16" t="s">
        <v>736</v>
      </c>
      <c r="D199" s="16" t="s">
        <v>601</v>
      </c>
      <c r="E199" s="16" t="s">
        <v>17</v>
      </c>
      <c r="F199" s="16" t="s">
        <v>19</v>
      </c>
      <c r="G199" s="7" t="n">
        <v>200</v>
      </c>
      <c r="H199" s="6" t="n">
        <v>20.19</v>
      </c>
      <c r="I199" s="6" t="n">
        <v>-4038</v>
      </c>
      <c r="J199" s="6" t="n">
        <v>0</v>
      </c>
      <c r="K199" s="6" t="n">
        <v>-1</v>
      </c>
      <c r="L199" s="6" t="n">
        <v>0</v>
      </c>
      <c r="M199" s="6" t="s">
        <f>=I199+J199+K199+L199</f>
      </c>
      <c r="N199" s="6"/>
      <c r="O199" s="16"/>
    </row>
    <row collapsed="false" customFormat="false" customHeight="false" hidden="false" ht="12.1" outlineLevel="0" r="200">
      <c r="A200" s="21" t="n">
        <v>43755</v>
      </c>
      <c r="B200" s="22" t="s">
        <v>692</v>
      </c>
      <c r="C200" s="22" t="s">
        <v>147</v>
      </c>
      <c r="D200" s="22" t="s">
        <v>692</v>
      </c>
      <c r="E200" s="22" t="s">
        <v>692</v>
      </c>
      <c r="F200" s="22" t="s">
        <v>29</v>
      </c>
      <c r="G200" s="23" t="n">
        <v>1</v>
      </c>
      <c r="H200" s="24" t="n">
        <v>50000</v>
      </c>
      <c r="I200" s="24" t="n">
        <v>50000</v>
      </c>
      <c r="J200" s="24" t="n">
        <v>0</v>
      </c>
      <c r="K200" s="24" t="n">
        <v>0</v>
      </c>
      <c r="L200" s="24" t="n">
        <v>0</v>
      </c>
      <c r="M200" s="24"/>
      <c r="N200" s="6" t="s">
        <f>=I200+J200+K200+L200</f>
      </c>
      <c r="O200" s="22"/>
    </row>
    <row collapsed="false" customFormat="false" customHeight="false" hidden="false" ht="12.1" outlineLevel="0" r="201">
      <c r="A201" s="25" t="n">
        <v>43755</v>
      </c>
      <c r="B201" s="26" t="s">
        <v>693</v>
      </c>
      <c r="C201" s="26" t="s">
        <v>694</v>
      </c>
      <c r="D201" s="26" t="s">
        <v>693</v>
      </c>
      <c r="E201" s="26" t="s">
        <v>693</v>
      </c>
      <c r="F201" s="26" t="s">
        <v>29</v>
      </c>
      <c r="G201" s="27" t="n">
        <v>1</v>
      </c>
      <c r="H201" s="28" t="n">
        <v>-150</v>
      </c>
      <c r="I201" s="28" t="n">
        <v>-150</v>
      </c>
      <c r="J201" s="28" t="n">
        <v>0</v>
      </c>
      <c r="K201" s="28" t="n">
        <v>0</v>
      </c>
      <c r="L201" s="28" t="n">
        <v>0</v>
      </c>
      <c r="M201" s="28"/>
      <c r="N201" s="6" t="s">
        <f>=I201+J201+K201+L201</f>
      </c>
      <c r="O201" s="26"/>
    </row>
    <row collapsed="false" customFormat="false" customHeight="false" hidden="false" ht="12.1" outlineLevel="0" r="202">
      <c r="A202" s="20" t="n">
        <v>43755.612222222</v>
      </c>
      <c r="B202" s="16" t="s">
        <v>609</v>
      </c>
      <c r="C202" s="16" t="s">
        <v>697</v>
      </c>
      <c r="D202" s="16" t="s">
        <v>601</v>
      </c>
      <c r="E202" s="16" t="s">
        <v>17</v>
      </c>
      <c r="F202" s="16" t="s">
        <v>29</v>
      </c>
      <c r="G202" s="7" t="n">
        <v>26</v>
      </c>
      <c r="H202" s="6" t="n">
        <v>1943</v>
      </c>
      <c r="I202" s="6" t="n">
        <v>-50518</v>
      </c>
      <c r="J202" s="6" t="n">
        <v>0</v>
      </c>
      <c r="K202" s="6" t="n">
        <v>-25.91</v>
      </c>
      <c r="L202" s="6" t="n">
        <v>0</v>
      </c>
      <c r="M202" s="6"/>
      <c r="N202" s="6" t="s">
        <f>=I202+J202+K202+L202</f>
      </c>
      <c r="O202" s="16"/>
    </row>
    <row collapsed="false" customFormat="false" customHeight="false" hidden="false" ht="12.1" outlineLevel="0" r="203">
      <c r="A203" s="29" t="n">
        <v>43756.790763889</v>
      </c>
      <c r="B203" s="30" t="s">
        <v>65</v>
      </c>
      <c r="C203" s="30" t="s">
        <v>66</v>
      </c>
      <c r="D203" s="30" t="s">
        <v>605</v>
      </c>
      <c r="E203" s="30" t="s">
        <v>17</v>
      </c>
      <c r="F203" s="30" t="s">
        <v>19</v>
      </c>
      <c r="G203" s="31" t="n">
        <v>-3</v>
      </c>
      <c r="H203" s="32" t="n">
        <v>38.02</v>
      </c>
      <c r="I203" s="32" t="n">
        <v>114.06</v>
      </c>
      <c r="J203" s="32" t="n">
        <v>0</v>
      </c>
      <c r="K203" s="32" t="n">
        <v>-0.34</v>
      </c>
      <c r="L203" s="32" t="n">
        <v>0</v>
      </c>
      <c r="M203" s="6" t="s">
        <f>=I203+J203+K203+L203</f>
      </c>
      <c r="N203" s="32"/>
      <c r="O203" s="30"/>
    </row>
    <row collapsed="false" customFormat="false" customHeight="false" hidden="false" ht="12.1" outlineLevel="0" r="204">
      <c r="A204" s="29" t="n">
        <v>43756.790763889</v>
      </c>
      <c r="B204" s="30" t="s">
        <v>65</v>
      </c>
      <c r="C204" s="30" t="s">
        <v>66</v>
      </c>
      <c r="D204" s="30" t="s">
        <v>605</v>
      </c>
      <c r="E204" s="30" t="s">
        <v>17</v>
      </c>
      <c r="F204" s="30" t="s">
        <v>19</v>
      </c>
      <c r="G204" s="31" t="n">
        <v>-2</v>
      </c>
      <c r="H204" s="32" t="n">
        <v>38.02</v>
      </c>
      <c r="I204" s="32" t="n">
        <v>76.04</v>
      </c>
      <c r="J204" s="32" t="n">
        <v>0</v>
      </c>
      <c r="K204" s="32" t="n">
        <v>-0.23</v>
      </c>
      <c r="L204" s="32" t="n">
        <v>0</v>
      </c>
      <c r="M204" s="6" t="s">
        <f>=I204+J204+K204+L204</f>
      </c>
      <c r="N204" s="32"/>
      <c r="O204" s="30"/>
    </row>
    <row collapsed="false" customFormat="false" customHeight="false" hidden="false" ht="12.1" outlineLevel="0" r="205">
      <c r="A205" s="25" t="n">
        <v>43760</v>
      </c>
      <c r="B205" s="26" t="s">
        <v>693</v>
      </c>
      <c r="C205" s="26" t="s">
        <v>715</v>
      </c>
      <c r="D205" s="26" t="s">
        <v>693</v>
      </c>
      <c r="E205" s="26" t="s">
        <v>693</v>
      </c>
      <c r="F205" s="26" t="s">
        <v>19</v>
      </c>
      <c r="G205" s="27" t="n">
        <v>1</v>
      </c>
      <c r="H205" s="28" t="n">
        <v>-1</v>
      </c>
      <c r="I205" s="28" t="n">
        <v>-1.55</v>
      </c>
      <c r="J205" s="28" t="n">
        <v>0</v>
      </c>
      <c r="K205" s="28" t="n">
        <v>0</v>
      </c>
      <c r="L205" s="28" t="n">
        <v>0</v>
      </c>
      <c r="M205" s="6" t="s">
        <f>=I205+J205+K205+L205</f>
      </c>
      <c r="N205" s="28"/>
      <c r="O205" s="26"/>
    </row>
    <row collapsed="false" customFormat="false" customHeight="false" hidden="false" ht="12.1" outlineLevel="0" r="206">
      <c r="A206" s="29" t="n">
        <v>43766.800196759</v>
      </c>
      <c r="B206" s="30" t="s">
        <v>621</v>
      </c>
      <c r="C206" s="30" t="s">
        <v>731</v>
      </c>
      <c r="D206" s="30" t="s">
        <v>605</v>
      </c>
      <c r="E206" s="30" t="s">
        <v>17</v>
      </c>
      <c r="F206" s="30" t="s">
        <v>19</v>
      </c>
      <c r="G206" s="31" t="n">
        <v>-4</v>
      </c>
      <c r="H206" s="32" t="n">
        <v>331.8</v>
      </c>
      <c r="I206" s="32" t="n">
        <v>1327.2</v>
      </c>
      <c r="J206" s="32" t="n">
        <v>0</v>
      </c>
      <c r="K206" s="32" t="n">
        <v>-0.66</v>
      </c>
      <c r="L206" s="32" t="n">
        <v>0</v>
      </c>
      <c r="M206" s="6" t="s">
        <f>=I206+J206+K206+L206</f>
      </c>
      <c r="N206" s="32"/>
      <c r="O206" s="30"/>
    </row>
    <row collapsed="false" customFormat="false" customHeight="false" hidden="false" ht="12.1" outlineLevel="0" r="207">
      <c r="A207" s="29" t="n">
        <v>43766.800196759</v>
      </c>
      <c r="B207" s="30" t="s">
        <v>621</v>
      </c>
      <c r="C207" s="30" t="s">
        <v>731</v>
      </c>
      <c r="D207" s="30" t="s">
        <v>605</v>
      </c>
      <c r="E207" s="30" t="s">
        <v>17</v>
      </c>
      <c r="F207" s="30" t="s">
        <v>19</v>
      </c>
      <c r="G207" s="31" t="n">
        <v>-4</v>
      </c>
      <c r="H207" s="32" t="n">
        <v>331.8</v>
      </c>
      <c r="I207" s="32" t="n">
        <v>1327.2</v>
      </c>
      <c r="J207" s="32" t="n">
        <v>0</v>
      </c>
      <c r="K207" s="32" t="n">
        <v>-0.66</v>
      </c>
      <c r="L207" s="32" t="n">
        <v>0</v>
      </c>
      <c r="M207" s="6" t="s">
        <f>=I207+J207+K207+L207</f>
      </c>
      <c r="N207" s="32"/>
      <c r="O207" s="30"/>
    </row>
    <row collapsed="false" customFormat="false" customHeight="false" hidden="false" ht="12.1" outlineLevel="0" r="208">
      <c r="A208" s="21" t="n">
        <v>43773</v>
      </c>
      <c r="B208" s="22" t="s">
        <v>692</v>
      </c>
      <c r="C208" s="22" t="s">
        <v>737</v>
      </c>
      <c r="D208" s="22" t="s">
        <v>716</v>
      </c>
      <c r="E208" s="22" t="s">
        <v>716</v>
      </c>
      <c r="F208" s="22" t="s">
        <v>19</v>
      </c>
      <c r="G208" s="23" t="n">
        <v>1</v>
      </c>
      <c r="H208" s="24" t="n">
        <v>10</v>
      </c>
      <c r="I208" s="24" t="n">
        <v>10</v>
      </c>
      <c r="J208" s="24" t="n">
        <v>0</v>
      </c>
      <c r="K208" s="24" t="n">
        <v>0</v>
      </c>
      <c r="L208" s="24" t="n">
        <v>0</v>
      </c>
      <c r="M208" s="6" t="s">
        <f>=I208+J208+K208+L208</f>
      </c>
      <c r="N208" s="24"/>
      <c r="O208" s="22"/>
    </row>
    <row collapsed="false" customFormat="false" customHeight="false" hidden="false" ht="12.1" outlineLevel="0" r="209">
      <c r="A209" s="25" t="n">
        <v>43773</v>
      </c>
      <c r="B209" s="26" t="s">
        <v>711</v>
      </c>
      <c r="C209" s="26" t="s">
        <v>738</v>
      </c>
      <c r="D209" s="26" t="s">
        <v>711</v>
      </c>
      <c r="E209" s="26" t="s">
        <v>711</v>
      </c>
      <c r="F209" s="26" t="s">
        <v>19</v>
      </c>
      <c r="G209" s="27" t="n">
        <v>1</v>
      </c>
      <c r="H209" s="28" t="n">
        <v>-1</v>
      </c>
      <c r="I209" s="28" t="n">
        <v>-1</v>
      </c>
      <c r="J209" s="28" t="n">
        <v>0</v>
      </c>
      <c r="K209" s="28" t="n">
        <v>0</v>
      </c>
      <c r="L209" s="28" t="n">
        <v>0</v>
      </c>
      <c r="M209" s="6" t="s">
        <f>=I209+J209+K209+L209</f>
      </c>
      <c r="N209" s="28"/>
      <c r="O209" s="26"/>
    </row>
    <row collapsed="false" customFormat="false" customHeight="false" hidden="false" ht="12.1" outlineLevel="0" r="210">
      <c r="A210" s="20" t="n">
        <v>43773.743263889</v>
      </c>
      <c r="B210" s="16" t="s">
        <v>67</v>
      </c>
      <c r="C210" s="16" t="s">
        <v>68</v>
      </c>
      <c r="D210" s="16" t="s">
        <v>601</v>
      </c>
      <c r="E210" s="16" t="s">
        <v>17</v>
      </c>
      <c r="F210" s="16" t="s">
        <v>19</v>
      </c>
      <c r="G210" s="7" t="n">
        <v>17</v>
      </c>
      <c r="H210" s="6" t="n">
        <v>33.08</v>
      </c>
      <c r="I210" s="6" t="n">
        <v>-562.36</v>
      </c>
      <c r="J210" s="6" t="n">
        <v>0</v>
      </c>
      <c r="K210" s="6" t="n">
        <v>-0.28</v>
      </c>
      <c r="L210" s="6" t="n">
        <v>0</v>
      </c>
      <c r="M210" s="6" t="s">
        <f>=I210+J210+K210+L210</f>
      </c>
      <c r="N210" s="6"/>
      <c r="O210" s="16"/>
    </row>
    <row collapsed="false" customFormat="false" customHeight="false" hidden="false" ht="12.1" outlineLevel="0" r="211">
      <c r="A211" s="20" t="n">
        <v>43773.743263889</v>
      </c>
      <c r="B211" s="16" t="s">
        <v>67</v>
      </c>
      <c r="C211" s="16" t="s">
        <v>68</v>
      </c>
      <c r="D211" s="16" t="s">
        <v>601</v>
      </c>
      <c r="E211" s="16" t="s">
        <v>17</v>
      </c>
      <c r="F211" s="16" t="s">
        <v>19</v>
      </c>
      <c r="G211" s="7" t="n">
        <v>17</v>
      </c>
      <c r="H211" s="6" t="n">
        <v>33.08</v>
      </c>
      <c r="I211" s="6" t="n">
        <v>-562.36</v>
      </c>
      <c r="J211" s="6" t="n">
        <v>0</v>
      </c>
      <c r="K211" s="6" t="n">
        <v>-0.28</v>
      </c>
      <c r="L211" s="6" t="n">
        <v>0</v>
      </c>
      <c r="M211" s="6" t="s">
        <f>=I211+J211+K211+L211</f>
      </c>
      <c r="N211" s="6"/>
      <c r="O211" s="16"/>
    </row>
    <row collapsed="false" customFormat="false" customHeight="false" hidden="false" ht="12.1" outlineLevel="0" r="212">
      <c r="A212" s="20" t="n">
        <v>43773.743518519</v>
      </c>
      <c r="B212" s="16" t="s">
        <v>34</v>
      </c>
      <c r="C212" s="16" t="s">
        <v>35</v>
      </c>
      <c r="D212" s="16" t="s">
        <v>601</v>
      </c>
      <c r="E212" s="16" t="s">
        <v>17</v>
      </c>
      <c r="F212" s="16" t="s">
        <v>19</v>
      </c>
      <c r="G212" s="7" t="n">
        <v>2</v>
      </c>
      <c r="H212" s="6" t="n">
        <v>348.63</v>
      </c>
      <c r="I212" s="6" t="n">
        <v>-697.26</v>
      </c>
      <c r="J212" s="6" t="n">
        <v>0</v>
      </c>
      <c r="K212" s="6" t="n">
        <v>-0.35</v>
      </c>
      <c r="L212" s="6" t="n">
        <v>0</v>
      </c>
      <c r="M212" s="6" t="s">
        <f>=I212+J212+K212+L212</f>
      </c>
      <c r="N212" s="6"/>
      <c r="O212" s="16"/>
    </row>
    <row collapsed="false" customFormat="false" customHeight="false" hidden="false" ht="12.1" outlineLevel="0" r="213">
      <c r="A213" s="20" t="n">
        <v>43773.743518519</v>
      </c>
      <c r="B213" s="16" t="s">
        <v>34</v>
      </c>
      <c r="C213" s="16" t="s">
        <v>35</v>
      </c>
      <c r="D213" s="16" t="s">
        <v>601</v>
      </c>
      <c r="E213" s="16" t="s">
        <v>17</v>
      </c>
      <c r="F213" s="16" t="s">
        <v>19</v>
      </c>
      <c r="G213" s="7" t="n">
        <v>1</v>
      </c>
      <c r="H213" s="6" t="n">
        <v>348.63</v>
      </c>
      <c r="I213" s="6" t="n">
        <v>-348.63</v>
      </c>
      <c r="J213" s="6" t="n">
        <v>0</v>
      </c>
      <c r="K213" s="6" t="n">
        <v>-0.17</v>
      </c>
      <c r="L213" s="6" t="n">
        <v>0</v>
      </c>
      <c r="M213" s="6" t="s">
        <f>=I213+J213+K213+L213</f>
      </c>
      <c r="N213" s="6"/>
      <c r="O213" s="16"/>
    </row>
    <row collapsed="false" customFormat="false" customHeight="false" hidden="false" ht="12.1" outlineLevel="0" r="214">
      <c r="A214" s="20" t="n">
        <v>43781.515462963</v>
      </c>
      <c r="B214" s="16" t="s">
        <v>73</v>
      </c>
      <c r="C214" s="16" t="s">
        <v>739</v>
      </c>
      <c r="D214" s="16" t="s">
        <v>601</v>
      </c>
      <c r="E214" s="16" t="s">
        <v>17</v>
      </c>
      <c r="F214" s="16" t="s">
        <v>19</v>
      </c>
      <c r="G214" s="7" t="n">
        <v>3</v>
      </c>
      <c r="H214" s="6" t="n">
        <v>186.43</v>
      </c>
      <c r="I214" s="6" t="n">
        <v>-559.29</v>
      </c>
      <c r="J214" s="6" t="n">
        <v>0</v>
      </c>
      <c r="K214" s="6" t="n">
        <v>-0.28</v>
      </c>
      <c r="L214" s="6" t="n">
        <v>0</v>
      </c>
      <c r="M214" s="6" t="s">
        <f>=I214+J214+K214+L214</f>
      </c>
      <c r="N214" s="6"/>
      <c r="O214" s="16"/>
    </row>
    <row collapsed="false" customFormat="false" customHeight="false" hidden="false" ht="12.1" outlineLevel="0" r="215">
      <c r="A215" s="21" t="n">
        <v>43784.5128125</v>
      </c>
      <c r="B215" s="22" t="s">
        <v>716</v>
      </c>
      <c r="C215" s="22" t="s">
        <v>735</v>
      </c>
      <c r="D215" s="22" t="s">
        <v>716</v>
      </c>
      <c r="E215" s="22" t="s">
        <v>716</v>
      </c>
      <c r="F215" s="22" t="s">
        <v>19</v>
      </c>
      <c r="G215" s="23" t="n">
        <v>1</v>
      </c>
      <c r="H215" s="24" t="n">
        <v>1</v>
      </c>
      <c r="I215" s="24" t="n">
        <v>15.15</v>
      </c>
      <c r="J215" s="24" t="n">
        <v>0</v>
      </c>
      <c r="K215" s="24" t="n">
        <v>0</v>
      </c>
      <c r="L215" s="24" t="n">
        <v>0</v>
      </c>
      <c r="M215" s="6" t="s">
        <f>=I215+J215+K215+L215</f>
      </c>
      <c r="N215" s="24"/>
      <c r="O215" s="22"/>
    </row>
    <row collapsed="false" customFormat="false" customHeight="false" hidden="false" ht="12.1" outlineLevel="0" r="216">
      <c r="A216" s="25" t="n">
        <v>43787</v>
      </c>
      <c r="B216" s="26" t="s">
        <v>693</v>
      </c>
      <c r="C216" s="26" t="s">
        <v>694</v>
      </c>
      <c r="D216" s="26" t="s">
        <v>693</v>
      </c>
      <c r="E216" s="26" t="s">
        <v>693</v>
      </c>
      <c r="F216" s="26" t="s">
        <v>29</v>
      </c>
      <c r="G216" s="27" t="n">
        <v>1</v>
      </c>
      <c r="H216" s="28" t="n">
        <v>-57.44</v>
      </c>
      <c r="I216" s="28" t="n">
        <v>-57.44</v>
      </c>
      <c r="J216" s="28" t="n">
        <v>0</v>
      </c>
      <c r="K216" s="28" t="n">
        <v>0</v>
      </c>
      <c r="L216" s="28" t="n">
        <v>0</v>
      </c>
      <c r="M216" s="28"/>
      <c r="N216" s="6" t="s">
        <f>=I216+J216+K216+L216</f>
      </c>
      <c r="O216" s="26"/>
    </row>
    <row collapsed="false" customFormat="false" customHeight="false" hidden="false" ht="12.1" outlineLevel="0" r="217">
      <c r="A217" s="29" t="n">
        <v>43787.771956019</v>
      </c>
      <c r="B217" s="30" t="s">
        <v>609</v>
      </c>
      <c r="C217" s="30" t="s">
        <v>697</v>
      </c>
      <c r="D217" s="30" t="s">
        <v>605</v>
      </c>
      <c r="E217" s="30" t="s">
        <v>17</v>
      </c>
      <c r="F217" s="30" t="s">
        <v>29</v>
      </c>
      <c r="G217" s="31" t="n">
        <v>-26</v>
      </c>
      <c r="H217" s="32" t="n">
        <v>2519.8</v>
      </c>
      <c r="I217" s="32" t="n">
        <v>65514.8</v>
      </c>
      <c r="J217" s="32" t="n">
        <v>0</v>
      </c>
      <c r="K217" s="32" t="n">
        <v>-29.55</v>
      </c>
      <c r="L217" s="32" t="n">
        <v>0</v>
      </c>
      <c r="M217" s="32"/>
      <c r="N217" s="6" t="s">
        <f>=I217+J217+K217+L217</f>
      </c>
      <c r="O217" s="30"/>
    </row>
    <row collapsed="false" customFormat="false" customHeight="false" hidden="false" ht="12.1" outlineLevel="0" r="218">
      <c r="A218" s="25" t="n">
        <v>43789</v>
      </c>
      <c r="B218" s="26" t="s">
        <v>693</v>
      </c>
      <c r="C218" s="26" t="s">
        <v>694</v>
      </c>
      <c r="D218" s="26" t="s">
        <v>693</v>
      </c>
      <c r="E218" s="26" t="s">
        <v>693</v>
      </c>
      <c r="F218" s="26" t="s">
        <v>29</v>
      </c>
      <c r="G218" s="27" t="n">
        <v>1</v>
      </c>
      <c r="H218" s="28" t="n">
        <v>-92.56</v>
      </c>
      <c r="I218" s="28" t="n">
        <v>-92.56</v>
      </c>
      <c r="J218" s="28" t="n">
        <v>0</v>
      </c>
      <c r="K218" s="28" t="n">
        <v>0</v>
      </c>
      <c r="L218" s="28" t="n">
        <v>0</v>
      </c>
      <c r="M218" s="28"/>
      <c r="N218" s="6" t="s">
        <f>=I218+J218+K218+L218</f>
      </c>
      <c r="O218" s="26"/>
    </row>
    <row collapsed="false" customFormat="false" customHeight="false" hidden="false" ht="12.1" outlineLevel="0" r="219">
      <c r="A219" s="21" t="n">
        <v>43811</v>
      </c>
      <c r="B219" s="22" t="s">
        <v>692</v>
      </c>
      <c r="C219" s="22" t="s">
        <v>147</v>
      </c>
      <c r="D219" s="22" t="s">
        <v>692</v>
      </c>
      <c r="E219" s="22" t="s">
        <v>692</v>
      </c>
      <c r="F219" s="22" t="s">
        <v>29</v>
      </c>
      <c r="G219" s="23" t="n">
        <v>1</v>
      </c>
      <c r="H219" s="24" t="n">
        <v>266000</v>
      </c>
      <c r="I219" s="24" t="n">
        <v>266000</v>
      </c>
      <c r="J219" s="24" t="n">
        <v>0</v>
      </c>
      <c r="K219" s="24" t="n">
        <v>0</v>
      </c>
      <c r="L219" s="24" t="n">
        <v>0</v>
      </c>
      <c r="M219" s="24"/>
      <c r="N219" s="6" t="s">
        <f>=I219+J219+K219+L219</f>
      </c>
      <c r="O219" s="22"/>
    </row>
    <row collapsed="false" customFormat="false" customHeight="false" hidden="false" ht="12.1" outlineLevel="0" r="220">
      <c r="A220" s="21" t="n">
        <v>43812</v>
      </c>
      <c r="B220" s="22" t="s">
        <v>692</v>
      </c>
      <c r="C220" s="22" t="s">
        <v>147</v>
      </c>
      <c r="D220" s="22" t="s">
        <v>692</v>
      </c>
      <c r="E220" s="22" t="s">
        <v>692</v>
      </c>
      <c r="F220" s="22" t="s">
        <v>29</v>
      </c>
      <c r="G220" s="23" t="n">
        <v>1</v>
      </c>
      <c r="H220" s="24" t="n">
        <v>100000</v>
      </c>
      <c r="I220" s="24" t="n">
        <v>100000</v>
      </c>
      <c r="J220" s="24" t="n">
        <v>0</v>
      </c>
      <c r="K220" s="24" t="n">
        <v>0</v>
      </c>
      <c r="L220" s="24" t="n">
        <v>0</v>
      </c>
      <c r="M220" s="24"/>
      <c r="N220" s="6" t="s">
        <f>=I220+J220+K220+L220</f>
      </c>
      <c r="O220" s="22"/>
    </row>
    <row collapsed="false" customFormat="false" customHeight="false" hidden="false" ht="12.1" outlineLevel="0" r="221">
      <c r="A221" s="21" t="n">
        <v>43812</v>
      </c>
      <c r="B221" s="22" t="s">
        <v>692</v>
      </c>
      <c r="C221" s="22" t="s">
        <v>147</v>
      </c>
      <c r="D221" s="22" t="s">
        <v>692</v>
      </c>
      <c r="E221" s="22" t="s">
        <v>692</v>
      </c>
      <c r="F221" s="22" t="s">
        <v>29</v>
      </c>
      <c r="G221" s="23" t="n">
        <v>1</v>
      </c>
      <c r="H221" s="24" t="n">
        <v>300000</v>
      </c>
      <c r="I221" s="24" t="n">
        <v>300000</v>
      </c>
      <c r="J221" s="24" t="n">
        <v>0</v>
      </c>
      <c r="K221" s="24" t="n">
        <v>0</v>
      </c>
      <c r="L221" s="24" t="n">
        <v>0</v>
      </c>
      <c r="M221" s="24"/>
      <c r="N221" s="6" t="s">
        <f>=I221+J221+K221+L221</f>
      </c>
      <c r="O221" s="22"/>
    </row>
    <row collapsed="false" customFormat="false" customHeight="false" hidden="false" ht="12.1" outlineLevel="0" r="222">
      <c r="A222" s="21" t="n">
        <v>43815.777997685</v>
      </c>
      <c r="B222" s="22" t="s">
        <v>716</v>
      </c>
      <c r="C222" s="22" t="s">
        <v>740</v>
      </c>
      <c r="D222" s="22" t="s">
        <v>716</v>
      </c>
      <c r="E222" s="22" t="s">
        <v>716</v>
      </c>
      <c r="F222" s="22" t="s">
        <v>19</v>
      </c>
      <c r="G222" s="23" t="n">
        <v>1</v>
      </c>
      <c r="H222" s="24" t="n">
        <v>1</v>
      </c>
      <c r="I222" s="24" t="n">
        <v>5.55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4"/>
      <c r="O222" s="22"/>
    </row>
    <row collapsed="false" customFormat="false" customHeight="false" hidden="false" ht="12.1" outlineLevel="0" r="223">
      <c r="A223" s="20" t="n">
        <v>43815.984236111</v>
      </c>
      <c r="B223" s="16" t="s">
        <v>67</v>
      </c>
      <c r="C223" s="16" t="s">
        <v>68</v>
      </c>
      <c r="D223" s="16" t="s">
        <v>601</v>
      </c>
      <c r="E223" s="16" t="s">
        <v>17</v>
      </c>
      <c r="F223" s="16" t="s">
        <v>19</v>
      </c>
      <c r="G223" s="7" t="n">
        <v>4</v>
      </c>
      <c r="H223" s="6" t="n">
        <v>31.73</v>
      </c>
      <c r="I223" s="6" t="n">
        <v>-126.92</v>
      </c>
      <c r="J223" s="6" t="n">
        <v>0</v>
      </c>
      <c r="K223" s="6" t="n">
        <v>-0.06</v>
      </c>
      <c r="L223" s="6" t="n">
        <v>0</v>
      </c>
      <c r="M223" s="6" t="s">
        <f>=I223+J223+K223+L223</f>
      </c>
      <c r="N223" s="6"/>
      <c r="O223" s="16"/>
    </row>
    <row collapsed="false" customFormat="false" customHeight="false" hidden="false" ht="12.1" outlineLevel="0" r="224">
      <c r="A224" s="29" t="n">
        <v>43816.725833333</v>
      </c>
      <c r="B224" s="30" t="s">
        <v>73</v>
      </c>
      <c r="C224" s="30" t="s">
        <v>739</v>
      </c>
      <c r="D224" s="30" t="s">
        <v>605</v>
      </c>
      <c r="E224" s="30" t="s">
        <v>17</v>
      </c>
      <c r="F224" s="30" t="s">
        <v>19</v>
      </c>
      <c r="G224" s="31" t="n">
        <v>-3</v>
      </c>
      <c r="H224" s="32" t="n">
        <v>208.81</v>
      </c>
      <c r="I224" s="32" t="n">
        <v>626.43</v>
      </c>
      <c r="J224" s="32" t="n">
        <v>0</v>
      </c>
      <c r="K224" s="32" t="n">
        <v>-0.31</v>
      </c>
      <c r="L224" s="32" t="n">
        <v>0</v>
      </c>
      <c r="M224" s="6" t="s">
        <f>=I224+J224+K224+L224</f>
      </c>
      <c r="N224" s="32"/>
      <c r="O224" s="30"/>
    </row>
    <row collapsed="false" customFormat="false" customHeight="false" hidden="false" ht="12.1" outlineLevel="0" r="225">
      <c r="A225" s="20" t="n">
        <v>43816.726331019</v>
      </c>
      <c r="B225" s="16" t="s">
        <v>34</v>
      </c>
      <c r="C225" s="16" t="s">
        <v>35</v>
      </c>
      <c r="D225" s="16" t="s">
        <v>601</v>
      </c>
      <c r="E225" s="16" t="s">
        <v>17</v>
      </c>
      <c r="F225" s="16" t="s">
        <v>19</v>
      </c>
      <c r="G225" s="7" t="n">
        <v>1</v>
      </c>
      <c r="H225" s="6" t="n">
        <v>321.97</v>
      </c>
      <c r="I225" s="6" t="n">
        <v>-321.97</v>
      </c>
      <c r="J225" s="6" t="n">
        <v>0</v>
      </c>
      <c r="K225" s="6" t="n">
        <v>-0.16</v>
      </c>
      <c r="L225" s="6" t="n">
        <v>0</v>
      </c>
      <c r="M225" s="6" t="s">
        <f>=I225+J225+K225+L225</f>
      </c>
      <c r="N225" s="6"/>
      <c r="O225" s="16"/>
    </row>
    <row collapsed="false" customFormat="false" customHeight="false" hidden="false" ht="12.1" outlineLevel="0" r="226">
      <c r="A226" s="20" t="n">
        <v>43816.726527778</v>
      </c>
      <c r="B226" s="16" t="s">
        <v>67</v>
      </c>
      <c r="C226" s="16" t="s">
        <v>68</v>
      </c>
      <c r="D226" s="16" t="s">
        <v>601</v>
      </c>
      <c r="E226" s="16" t="s">
        <v>17</v>
      </c>
      <c r="F226" s="16" t="s">
        <v>19</v>
      </c>
      <c r="G226" s="7" t="n">
        <v>3</v>
      </c>
      <c r="H226" s="6" t="n">
        <v>31.95</v>
      </c>
      <c r="I226" s="6" t="n">
        <v>-95.85</v>
      </c>
      <c r="J226" s="6" t="n">
        <v>0</v>
      </c>
      <c r="K226" s="6" t="n">
        <v>-0.05</v>
      </c>
      <c r="L226" s="6" t="n">
        <v>0</v>
      </c>
      <c r="M226" s="6" t="s">
        <f>=I226+J226+K226+L226</f>
      </c>
      <c r="N226" s="6"/>
      <c r="O226" s="16"/>
    </row>
    <row collapsed="false" customFormat="false" customHeight="false" hidden="false" ht="12.1" outlineLevel="0" r="227">
      <c r="A227" s="20" t="n">
        <v>43816.750393519</v>
      </c>
      <c r="B227" s="16" t="s">
        <v>67</v>
      </c>
      <c r="C227" s="16" t="s">
        <v>68</v>
      </c>
      <c r="D227" s="16" t="s">
        <v>601</v>
      </c>
      <c r="E227" s="16" t="s">
        <v>17</v>
      </c>
      <c r="F227" s="16" t="s">
        <v>19</v>
      </c>
      <c r="G227" s="7" t="n">
        <v>3</v>
      </c>
      <c r="H227" s="6" t="n">
        <v>31.72</v>
      </c>
      <c r="I227" s="6" t="n">
        <v>-95.16</v>
      </c>
      <c r="J227" s="6" t="n">
        <v>0</v>
      </c>
      <c r="K227" s="6" t="n">
        <v>-0.05</v>
      </c>
      <c r="L227" s="6" t="n">
        <v>0</v>
      </c>
      <c r="M227" s="6" t="s">
        <f>=I227+J227+K227+L227</f>
      </c>
      <c r="N227" s="6"/>
      <c r="O227" s="16"/>
    </row>
    <row collapsed="false" customFormat="false" customHeight="false" hidden="false" ht="12.1" outlineLevel="0" r="228">
      <c r="A228" s="20" t="n">
        <v>43816.750393519</v>
      </c>
      <c r="B228" s="16" t="s">
        <v>67</v>
      </c>
      <c r="C228" s="16" t="s">
        <v>68</v>
      </c>
      <c r="D228" s="16" t="s">
        <v>601</v>
      </c>
      <c r="E228" s="16" t="s">
        <v>17</v>
      </c>
      <c r="F228" s="16" t="s">
        <v>19</v>
      </c>
      <c r="G228" s="7" t="n">
        <v>2</v>
      </c>
      <c r="H228" s="6" t="n">
        <v>31.72</v>
      </c>
      <c r="I228" s="6" t="n">
        <v>-63.44</v>
      </c>
      <c r="J228" s="6" t="n">
        <v>0</v>
      </c>
      <c r="K228" s="6" t="n">
        <v>-0.03</v>
      </c>
      <c r="L228" s="6" t="n">
        <v>0</v>
      </c>
      <c r="M228" s="6" t="s">
        <f>=I228+J228+K228+L228</f>
      </c>
      <c r="N228" s="6"/>
      <c r="O228" s="16"/>
    </row>
    <row collapsed="false" customFormat="false" customHeight="false" hidden="false" ht="12.1" outlineLevel="0" r="229">
      <c r="A229" s="21" t="n">
        <v>43818.591446759</v>
      </c>
      <c r="B229" s="22" t="s">
        <v>716</v>
      </c>
      <c r="C229" s="22" t="s">
        <v>741</v>
      </c>
      <c r="D229" s="22" t="s">
        <v>716</v>
      </c>
      <c r="E229" s="22" t="s">
        <v>716</v>
      </c>
      <c r="F229" s="22" t="s">
        <v>19</v>
      </c>
      <c r="G229" s="23" t="n">
        <v>1</v>
      </c>
      <c r="H229" s="24" t="n">
        <v>1</v>
      </c>
      <c r="I229" s="24" t="n">
        <v>12.24</v>
      </c>
      <c r="J229" s="24" t="n">
        <v>0</v>
      </c>
      <c r="K229" s="24" t="n">
        <v>0</v>
      </c>
      <c r="L229" s="24" t="n">
        <v>0</v>
      </c>
      <c r="M229" s="6" t="s">
        <f>=I229+J229+K229+L229</f>
      </c>
      <c r="N229" s="24"/>
      <c r="O229" s="22"/>
    </row>
    <row collapsed="false" customFormat="false" customHeight="false" hidden="false" ht="12.1" outlineLevel="0" r="230">
      <c r="A230" s="25" t="n">
        <v>43822</v>
      </c>
      <c r="B230" s="26" t="s">
        <v>693</v>
      </c>
      <c r="C230" s="26" t="s">
        <v>694</v>
      </c>
      <c r="D230" s="26" t="s">
        <v>693</v>
      </c>
      <c r="E230" s="26" t="s">
        <v>693</v>
      </c>
      <c r="F230" s="26" t="s">
        <v>29</v>
      </c>
      <c r="G230" s="27" t="n">
        <v>1</v>
      </c>
      <c r="H230" s="28" t="n">
        <v>-150</v>
      </c>
      <c r="I230" s="28" t="n">
        <v>-150</v>
      </c>
      <c r="J230" s="28" t="n">
        <v>0</v>
      </c>
      <c r="K230" s="28" t="n">
        <v>0</v>
      </c>
      <c r="L230" s="28" t="n">
        <v>0</v>
      </c>
      <c r="M230" s="28"/>
      <c r="N230" s="6" t="s">
        <f>=I230+J230+K230+L230</f>
      </c>
      <c r="O230" s="26"/>
    </row>
    <row collapsed="false" customFormat="false" customHeight="false" hidden="false" ht="12.1" outlineLevel="0" r="231">
      <c r="A231" s="20" t="n">
        <v>43822.558541667</v>
      </c>
      <c r="B231" s="16" t="s">
        <v>623</v>
      </c>
      <c r="C231" s="16" t="s">
        <v>742</v>
      </c>
      <c r="D231" s="16" t="s">
        <v>601</v>
      </c>
      <c r="E231" s="16" t="s">
        <v>696</v>
      </c>
      <c r="F231" s="16" t="s">
        <v>29</v>
      </c>
      <c r="G231" s="7" t="n">
        <v>150</v>
      </c>
      <c r="H231" s="6" t="n">
        <v>100</v>
      </c>
      <c r="I231" s="6" t="n">
        <v>-150000</v>
      </c>
      <c r="J231" s="6" t="n">
        <v>-880.5</v>
      </c>
      <c r="K231" s="6" t="n">
        <v>-76.96</v>
      </c>
      <c r="L231" s="6" t="n">
        <v>0</v>
      </c>
      <c r="M231" s="6"/>
      <c r="N231" s="6" t="s">
        <f>=I231+J231+K231+L231</f>
      </c>
      <c r="O231" s="16"/>
    </row>
    <row collapsed="false" customFormat="false" customHeight="false" hidden="false" ht="12.1" outlineLevel="0" r="232">
      <c r="A232" s="20" t="n">
        <v>43822.658298611</v>
      </c>
      <c r="B232" s="16" t="s">
        <v>624</v>
      </c>
      <c r="C232" s="16" t="s">
        <v>743</v>
      </c>
      <c r="D232" s="16" t="s">
        <v>601</v>
      </c>
      <c r="E232" s="16" t="s">
        <v>696</v>
      </c>
      <c r="F232" s="16" t="s">
        <v>29</v>
      </c>
      <c r="G232" s="7" t="n">
        <v>86</v>
      </c>
      <c r="H232" s="6" t="n">
        <v>100.49</v>
      </c>
      <c r="I232" s="6" t="n">
        <v>-86421.4</v>
      </c>
      <c r="J232" s="6" t="n">
        <v>-1042.32</v>
      </c>
      <c r="K232" s="6" t="n">
        <v>-44.33</v>
      </c>
      <c r="L232" s="6" t="n">
        <v>0</v>
      </c>
      <c r="M232" s="6"/>
      <c r="N232" s="6" t="s">
        <f>=I232+J232+K232+L232</f>
      </c>
      <c r="O232" s="16"/>
    </row>
    <row collapsed="false" customFormat="false" customHeight="false" hidden="false" ht="12.1" outlineLevel="0" r="233">
      <c r="A233" s="20" t="n">
        <v>43822.658298611</v>
      </c>
      <c r="B233" s="16" t="s">
        <v>624</v>
      </c>
      <c r="C233" s="16" t="s">
        <v>743</v>
      </c>
      <c r="D233" s="16" t="s">
        <v>601</v>
      </c>
      <c r="E233" s="16" t="s">
        <v>696</v>
      </c>
      <c r="F233" s="16" t="s">
        <v>29</v>
      </c>
      <c r="G233" s="7" t="n">
        <v>39</v>
      </c>
      <c r="H233" s="6" t="n">
        <v>100.49</v>
      </c>
      <c r="I233" s="6" t="n">
        <v>-39191.1</v>
      </c>
      <c r="J233" s="6" t="n">
        <v>-472.68</v>
      </c>
      <c r="K233" s="6" t="n">
        <v>-20.11</v>
      </c>
      <c r="L233" s="6" t="n">
        <v>0</v>
      </c>
      <c r="M233" s="6"/>
      <c r="N233" s="6" t="s">
        <f>=I233+J233+K233+L233</f>
      </c>
      <c r="O233" s="16"/>
    </row>
    <row collapsed="false" customFormat="false" customHeight="false" hidden="false" ht="12.1" outlineLevel="0" r="234">
      <c r="A234" s="21" t="n">
        <v>43825</v>
      </c>
      <c r="B234" s="22" t="s">
        <v>692</v>
      </c>
      <c r="C234" s="22" t="s">
        <v>167</v>
      </c>
      <c r="D234" s="22" t="s">
        <v>692</v>
      </c>
      <c r="E234" s="22" t="s">
        <v>692</v>
      </c>
      <c r="F234" s="22" t="s">
        <v>29</v>
      </c>
      <c r="G234" s="23" t="n">
        <v>1</v>
      </c>
      <c r="H234" s="24" t="n">
        <v>100000</v>
      </c>
      <c r="I234" s="24" t="n">
        <v>100000</v>
      </c>
      <c r="J234" s="24" t="n">
        <v>0</v>
      </c>
      <c r="K234" s="24" t="n">
        <v>0</v>
      </c>
      <c r="L234" s="24" t="n">
        <v>0</v>
      </c>
      <c r="M234" s="24"/>
      <c r="N234" s="6" t="s">
        <f>=I234+J234+K234+L234</f>
      </c>
      <c r="O234" s="22"/>
    </row>
    <row collapsed="false" customFormat="false" customHeight="false" hidden="false" ht="12.1" outlineLevel="0" r="235">
      <c r="A235" s="25" t="n">
        <v>43833</v>
      </c>
      <c r="B235" s="26" t="s">
        <v>693</v>
      </c>
      <c r="C235" s="26" t="s">
        <v>744</v>
      </c>
      <c r="D235" s="26" t="s">
        <v>693</v>
      </c>
      <c r="E235" s="26" t="s">
        <v>693</v>
      </c>
      <c r="F235" s="26" t="s">
        <v>19</v>
      </c>
      <c r="G235" s="27" t="n">
        <v>1</v>
      </c>
      <c r="H235" s="28" t="n">
        <v>-3</v>
      </c>
      <c r="I235" s="28" t="n">
        <v>-3</v>
      </c>
      <c r="J235" s="28" t="n">
        <v>0</v>
      </c>
      <c r="K235" s="28" t="n">
        <v>0</v>
      </c>
      <c r="L235" s="28" t="n">
        <v>0</v>
      </c>
      <c r="M235" s="6" t="s">
        <f>=I235+J235+K235+L235</f>
      </c>
      <c r="N235" s="28"/>
      <c r="O235" s="26"/>
    </row>
    <row collapsed="false" customFormat="false" customHeight="false" hidden="false" ht="12.1" outlineLevel="0" r="236">
      <c r="A236" s="25" t="n">
        <v>43838</v>
      </c>
      <c r="B236" s="26" t="s">
        <v>693</v>
      </c>
      <c r="C236" s="26" t="s">
        <v>694</v>
      </c>
      <c r="D236" s="26" t="s">
        <v>693</v>
      </c>
      <c r="E236" s="26" t="s">
        <v>693</v>
      </c>
      <c r="F236" s="26" t="s">
        <v>29</v>
      </c>
      <c r="G236" s="27" t="n">
        <v>1</v>
      </c>
      <c r="H236" s="28" t="n">
        <v>-150</v>
      </c>
      <c r="I236" s="28" t="n">
        <v>-150</v>
      </c>
      <c r="J236" s="28" t="n">
        <v>0</v>
      </c>
      <c r="K236" s="28" t="n">
        <v>0</v>
      </c>
      <c r="L236" s="28" t="n">
        <v>0</v>
      </c>
      <c r="M236" s="28"/>
      <c r="N236" s="6" t="s">
        <f>=I236+J236+K236+L236</f>
      </c>
      <c r="O236" s="26"/>
    </row>
    <row collapsed="false" customFormat="false" customHeight="false" hidden="false" ht="12.1" outlineLevel="0" r="237">
      <c r="A237" s="21" t="n">
        <v>43838</v>
      </c>
      <c r="B237" s="22" t="s">
        <v>692</v>
      </c>
      <c r="C237" s="22" t="s">
        <v>167</v>
      </c>
      <c r="D237" s="22" t="s">
        <v>692</v>
      </c>
      <c r="E237" s="22" t="s">
        <v>692</v>
      </c>
      <c r="F237" s="22" t="s">
        <v>29</v>
      </c>
      <c r="G237" s="23" t="n">
        <v>1</v>
      </c>
      <c r="H237" s="24" t="n">
        <v>370</v>
      </c>
      <c r="I237" s="24" t="n">
        <v>370</v>
      </c>
      <c r="J237" s="24" t="n">
        <v>0</v>
      </c>
      <c r="K237" s="24" t="n">
        <v>0</v>
      </c>
      <c r="L237" s="24" t="n">
        <v>0</v>
      </c>
      <c r="M237" s="24"/>
      <c r="N237" s="6" t="s">
        <f>=I237+J237+K237+L237</f>
      </c>
      <c r="O237" s="22"/>
    </row>
    <row collapsed="false" customFormat="false" customHeight="false" hidden="false" ht="12.1" outlineLevel="0" r="238">
      <c r="A238" s="20" t="n">
        <v>43838.702349537</v>
      </c>
      <c r="B238" s="16" t="s">
        <v>625</v>
      </c>
      <c r="C238" s="16" t="s">
        <v>745</v>
      </c>
      <c r="D238" s="16" t="s">
        <v>601</v>
      </c>
      <c r="E238" s="16" t="s">
        <v>696</v>
      </c>
      <c r="F238" s="16" t="s">
        <v>29</v>
      </c>
      <c r="G238" s="7" t="n">
        <v>94</v>
      </c>
      <c r="H238" s="6" t="n">
        <v>103.98</v>
      </c>
      <c r="I238" s="6" t="n">
        <v>-97741.2</v>
      </c>
      <c r="J238" s="6" t="n">
        <v>-608.18</v>
      </c>
      <c r="K238" s="6" t="n">
        <v>-50.14</v>
      </c>
      <c r="L238" s="6" t="n">
        <v>0</v>
      </c>
      <c r="M238" s="6"/>
      <c r="N238" s="6" t="s">
        <f>=I238+J238+K238+L238</f>
      </c>
      <c r="O238" s="16"/>
    </row>
    <row collapsed="false" customFormat="false" customHeight="false" hidden="false" ht="12.1" outlineLevel="0" r="239">
      <c r="A239" s="20" t="n">
        <v>43838.702349537</v>
      </c>
      <c r="B239" s="16" t="s">
        <v>625</v>
      </c>
      <c r="C239" s="16" t="s">
        <v>745</v>
      </c>
      <c r="D239" s="16" t="s">
        <v>601</v>
      </c>
      <c r="E239" s="16" t="s">
        <v>696</v>
      </c>
      <c r="F239" s="16" t="s">
        <v>29</v>
      </c>
      <c r="G239" s="7" t="n">
        <v>1</v>
      </c>
      <c r="H239" s="6" t="n">
        <v>103.98</v>
      </c>
      <c r="I239" s="6" t="n">
        <v>-1039.8</v>
      </c>
      <c r="J239" s="6" t="n">
        <v>-6.47</v>
      </c>
      <c r="K239" s="6" t="n">
        <v>-0.53</v>
      </c>
      <c r="L239" s="6" t="n">
        <v>0</v>
      </c>
      <c r="M239" s="6"/>
      <c r="N239" s="6" t="s">
        <f>=I239+J239+K239+L239</f>
      </c>
      <c r="O239" s="16"/>
    </row>
    <row collapsed="false" customFormat="false" customHeight="false" hidden="false" ht="12.1" outlineLevel="0" r="240">
      <c r="A240" s="20" t="n">
        <v>43838.71849537</v>
      </c>
      <c r="B240" s="16" t="s">
        <v>626</v>
      </c>
      <c r="C240" s="16" t="s">
        <v>746</v>
      </c>
      <c r="D240" s="16" t="s">
        <v>601</v>
      </c>
      <c r="E240" s="16" t="s">
        <v>696</v>
      </c>
      <c r="F240" s="16" t="s">
        <v>29</v>
      </c>
      <c r="G240" s="7" t="n">
        <v>8</v>
      </c>
      <c r="H240" s="6" t="n">
        <v>103.44</v>
      </c>
      <c r="I240" s="6" t="n">
        <v>-8275.2</v>
      </c>
      <c r="J240" s="6" t="n">
        <v>-144.4</v>
      </c>
      <c r="K240" s="6" t="n">
        <v>-4.25</v>
      </c>
      <c r="L240" s="6" t="n">
        <v>0</v>
      </c>
      <c r="M240" s="6"/>
      <c r="N240" s="6" t="s">
        <f>=I240+J240+K240+L240</f>
      </c>
      <c r="O240" s="16"/>
    </row>
    <row collapsed="false" customFormat="false" customHeight="false" hidden="false" ht="12.1" outlineLevel="0" r="241">
      <c r="A241" s="20" t="n">
        <v>43838.722094907</v>
      </c>
      <c r="B241" s="16" t="s">
        <v>626</v>
      </c>
      <c r="C241" s="16" t="s">
        <v>746</v>
      </c>
      <c r="D241" s="16" t="s">
        <v>601</v>
      </c>
      <c r="E241" s="16" t="s">
        <v>696</v>
      </c>
      <c r="F241" s="16" t="s">
        <v>29</v>
      </c>
      <c r="G241" s="7" t="n">
        <v>44</v>
      </c>
      <c r="H241" s="6" t="n">
        <v>103.44</v>
      </c>
      <c r="I241" s="6" t="n">
        <v>-45513.6</v>
      </c>
      <c r="J241" s="6" t="n">
        <v>-794.2</v>
      </c>
      <c r="K241" s="6" t="n">
        <v>-23.35</v>
      </c>
      <c r="L241" s="6" t="n">
        <v>0</v>
      </c>
      <c r="M241" s="6"/>
      <c r="N241" s="6" t="s">
        <f>=I241+J241+K241+L241</f>
      </c>
      <c r="O241" s="16"/>
    </row>
    <row collapsed="false" customFormat="false" customHeight="false" hidden="false" ht="12.1" outlineLevel="0" r="242">
      <c r="A242" s="20" t="n">
        <v>43838.722349537</v>
      </c>
      <c r="B242" s="16" t="s">
        <v>626</v>
      </c>
      <c r="C242" s="16" t="s">
        <v>746</v>
      </c>
      <c r="D242" s="16" t="s">
        <v>601</v>
      </c>
      <c r="E242" s="16" t="s">
        <v>696</v>
      </c>
      <c r="F242" s="16" t="s">
        <v>29</v>
      </c>
      <c r="G242" s="7" t="n">
        <v>32</v>
      </c>
      <c r="H242" s="6" t="n">
        <v>103.44</v>
      </c>
      <c r="I242" s="6" t="n">
        <v>-33100.8</v>
      </c>
      <c r="J242" s="6" t="n">
        <v>-577.6</v>
      </c>
      <c r="K242" s="6" t="n">
        <v>-16.98</v>
      </c>
      <c r="L242" s="6" t="n">
        <v>0</v>
      </c>
      <c r="M242" s="6"/>
      <c r="N242" s="6" t="s">
        <f>=I242+J242+K242+L242</f>
      </c>
      <c r="O242" s="16"/>
    </row>
    <row collapsed="false" customFormat="false" customHeight="false" hidden="false" ht="12.1" outlineLevel="0" r="243">
      <c r="A243" s="20" t="n">
        <v>43838.722465278</v>
      </c>
      <c r="B243" s="16" t="s">
        <v>626</v>
      </c>
      <c r="C243" s="16" t="s">
        <v>746</v>
      </c>
      <c r="D243" s="16" t="s">
        <v>601</v>
      </c>
      <c r="E243" s="16" t="s">
        <v>696</v>
      </c>
      <c r="F243" s="16" t="s">
        <v>29</v>
      </c>
      <c r="G243" s="7" t="n">
        <v>3</v>
      </c>
      <c r="H243" s="6" t="n">
        <v>103.44</v>
      </c>
      <c r="I243" s="6" t="n">
        <v>-3103.2</v>
      </c>
      <c r="J243" s="6" t="n">
        <v>-54.15</v>
      </c>
      <c r="K243" s="6" t="n">
        <v>-1.59</v>
      </c>
      <c r="L243" s="6" t="n">
        <v>0</v>
      </c>
      <c r="M243" s="6"/>
      <c r="N243" s="6" t="s">
        <f>=I243+J243+K243+L243</f>
      </c>
      <c r="O243" s="16"/>
    </row>
    <row collapsed="false" customFormat="false" customHeight="false" hidden="false" ht="12.1" outlineLevel="0" r="244">
      <c r="A244" s="20" t="n">
        <v>43838.722511574</v>
      </c>
      <c r="B244" s="16" t="s">
        <v>626</v>
      </c>
      <c r="C244" s="16" t="s">
        <v>746</v>
      </c>
      <c r="D244" s="16" t="s">
        <v>601</v>
      </c>
      <c r="E244" s="16" t="s">
        <v>696</v>
      </c>
      <c r="F244" s="16" t="s">
        <v>29</v>
      </c>
      <c r="G244" s="7" t="n">
        <v>1</v>
      </c>
      <c r="H244" s="6" t="n">
        <v>103.44</v>
      </c>
      <c r="I244" s="6" t="n">
        <v>-1034.4</v>
      </c>
      <c r="J244" s="6" t="n">
        <v>-18.05</v>
      </c>
      <c r="K244" s="6" t="n">
        <v>-0.53</v>
      </c>
      <c r="L244" s="6" t="n">
        <v>0</v>
      </c>
      <c r="M244" s="6"/>
      <c r="N244" s="6" t="s">
        <f>=I244+J244+K244+L244</f>
      </c>
      <c r="O244" s="16"/>
    </row>
    <row collapsed="false" customFormat="false" customHeight="false" hidden="false" ht="12.1" outlineLevel="0" r="245">
      <c r="A245" s="20" t="n">
        <v>43838.722627315</v>
      </c>
      <c r="B245" s="16" t="s">
        <v>626</v>
      </c>
      <c r="C245" s="16" t="s">
        <v>746</v>
      </c>
      <c r="D245" s="16" t="s">
        <v>601</v>
      </c>
      <c r="E245" s="16" t="s">
        <v>696</v>
      </c>
      <c r="F245" s="16" t="s">
        <v>29</v>
      </c>
      <c r="G245" s="7" t="n">
        <v>1</v>
      </c>
      <c r="H245" s="6" t="n">
        <v>103.44</v>
      </c>
      <c r="I245" s="6" t="n">
        <v>-1034.4</v>
      </c>
      <c r="J245" s="6" t="n">
        <v>-18.05</v>
      </c>
      <c r="K245" s="6" t="n">
        <v>-0.53</v>
      </c>
      <c r="L245" s="6" t="n">
        <v>0</v>
      </c>
      <c r="M245" s="6"/>
      <c r="N245" s="6" t="s">
        <f>=I245+J245+K245+L245</f>
      </c>
      <c r="O245" s="16"/>
    </row>
    <row collapsed="false" customFormat="false" customHeight="false" hidden="false" ht="12.1" outlineLevel="0" r="246">
      <c r="A246" s="20" t="n">
        <v>43838.722731481</v>
      </c>
      <c r="B246" s="16" t="s">
        <v>626</v>
      </c>
      <c r="C246" s="16" t="s">
        <v>746</v>
      </c>
      <c r="D246" s="16" t="s">
        <v>601</v>
      </c>
      <c r="E246" s="16" t="s">
        <v>696</v>
      </c>
      <c r="F246" s="16" t="s">
        <v>29</v>
      </c>
      <c r="G246" s="7" t="n">
        <v>1</v>
      </c>
      <c r="H246" s="6" t="n">
        <v>103.44</v>
      </c>
      <c r="I246" s="6" t="n">
        <v>-1034.4</v>
      </c>
      <c r="J246" s="6" t="n">
        <v>-18.05</v>
      </c>
      <c r="K246" s="6" t="n">
        <v>-0.53</v>
      </c>
      <c r="L246" s="6" t="n">
        <v>0</v>
      </c>
      <c r="M246" s="6"/>
      <c r="N246" s="6" t="s">
        <f>=I246+J246+K246+L246</f>
      </c>
      <c r="O246" s="16"/>
    </row>
    <row collapsed="false" customFormat="false" customHeight="false" hidden="false" ht="12.1" outlineLevel="0" r="247">
      <c r="A247" s="20" t="n">
        <v>43838.755162037</v>
      </c>
      <c r="B247" s="16" t="s">
        <v>626</v>
      </c>
      <c r="C247" s="16" t="s">
        <v>746</v>
      </c>
      <c r="D247" s="16" t="s">
        <v>601</v>
      </c>
      <c r="E247" s="16" t="s">
        <v>696</v>
      </c>
      <c r="F247" s="16" t="s">
        <v>29</v>
      </c>
      <c r="G247" s="7" t="n">
        <v>20</v>
      </c>
      <c r="H247" s="6" t="n">
        <v>103.44</v>
      </c>
      <c r="I247" s="6" t="n">
        <v>-20688</v>
      </c>
      <c r="J247" s="6" t="n">
        <v>-361</v>
      </c>
      <c r="K247" s="6" t="n">
        <v>-10.61</v>
      </c>
      <c r="L247" s="6" t="n">
        <v>0</v>
      </c>
      <c r="M247" s="6"/>
      <c r="N247" s="6" t="s">
        <f>=I247+J247+K247+L247</f>
      </c>
      <c r="O247" s="16"/>
    </row>
    <row collapsed="false" customFormat="false" customHeight="false" hidden="false" ht="12.1" outlineLevel="0" r="248">
      <c r="A248" s="20" t="n">
        <v>43838.756226852</v>
      </c>
      <c r="B248" s="16" t="s">
        <v>626</v>
      </c>
      <c r="C248" s="16" t="s">
        <v>746</v>
      </c>
      <c r="D248" s="16" t="s">
        <v>601</v>
      </c>
      <c r="E248" s="16" t="s">
        <v>696</v>
      </c>
      <c r="F248" s="16" t="s">
        <v>29</v>
      </c>
      <c r="G248" s="7" t="n">
        <v>4</v>
      </c>
      <c r="H248" s="6" t="n">
        <v>103.44</v>
      </c>
      <c r="I248" s="6" t="n">
        <v>-4137.6</v>
      </c>
      <c r="J248" s="6" t="n">
        <v>-72.2</v>
      </c>
      <c r="K248" s="6" t="n">
        <v>-2.13</v>
      </c>
      <c r="L248" s="6" t="n">
        <v>0</v>
      </c>
      <c r="M248" s="6"/>
      <c r="N248" s="6" t="s">
        <f>=I248+J248+K248+L248</f>
      </c>
      <c r="O248" s="16"/>
    </row>
    <row collapsed="false" customFormat="false" customHeight="false" hidden="false" ht="12.1" outlineLevel="0" r="249">
      <c r="A249" s="20" t="n">
        <v>43838.774039352</v>
      </c>
      <c r="B249" s="16" t="s">
        <v>63</v>
      </c>
      <c r="C249" s="16" t="s">
        <v>747</v>
      </c>
      <c r="D249" s="16" t="s">
        <v>601</v>
      </c>
      <c r="E249" s="16" t="s">
        <v>17</v>
      </c>
      <c r="F249" s="16" t="s">
        <v>29</v>
      </c>
      <c r="G249" s="7" t="n">
        <v>40</v>
      </c>
      <c r="H249" s="6" t="n">
        <v>2422</v>
      </c>
      <c r="I249" s="6" t="n">
        <v>-96880</v>
      </c>
      <c r="J249" s="6" t="n">
        <v>0</v>
      </c>
      <c r="K249" s="6" t="n">
        <v>-49.7</v>
      </c>
      <c r="L249" s="6" t="n">
        <v>0</v>
      </c>
      <c r="M249" s="6"/>
      <c r="N249" s="6" t="s">
        <f>=I249+J249+K249+L249</f>
      </c>
      <c r="O249" s="16"/>
    </row>
    <row collapsed="false" customFormat="false" customHeight="false" hidden="false" ht="12.1" outlineLevel="0" r="250">
      <c r="A250" s="20" t="n">
        <v>43838.774502315</v>
      </c>
      <c r="B250" s="16" t="s">
        <v>85</v>
      </c>
      <c r="C250" s="16" t="s">
        <v>748</v>
      </c>
      <c r="D250" s="16" t="s">
        <v>601</v>
      </c>
      <c r="E250" s="16" t="s">
        <v>17</v>
      </c>
      <c r="F250" s="16" t="s">
        <v>29</v>
      </c>
      <c r="G250" s="7" t="n">
        <v>210</v>
      </c>
      <c r="H250" s="6" t="n">
        <v>85.51</v>
      </c>
      <c r="I250" s="6" t="n">
        <v>-17957.1</v>
      </c>
      <c r="J250" s="6" t="n">
        <v>0</v>
      </c>
      <c r="K250" s="6" t="n">
        <v>-9.21</v>
      </c>
      <c r="L250" s="6" t="n">
        <v>0</v>
      </c>
      <c r="M250" s="6"/>
      <c r="N250" s="6" t="s">
        <f>=I250+J250+K250+L250</f>
      </c>
      <c r="O250" s="16"/>
    </row>
    <row collapsed="false" customFormat="false" customHeight="false" hidden="false" ht="12.1" outlineLevel="0" r="251">
      <c r="A251" s="20" t="n">
        <v>43838.774502315</v>
      </c>
      <c r="B251" s="16" t="s">
        <v>85</v>
      </c>
      <c r="C251" s="16" t="s">
        <v>748</v>
      </c>
      <c r="D251" s="16" t="s">
        <v>601</v>
      </c>
      <c r="E251" s="16" t="s">
        <v>17</v>
      </c>
      <c r="F251" s="16" t="s">
        <v>29</v>
      </c>
      <c r="G251" s="7" t="n">
        <v>940</v>
      </c>
      <c r="H251" s="6" t="n">
        <v>85.51</v>
      </c>
      <c r="I251" s="6" t="n">
        <v>-80379.4</v>
      </c>
      <c r="J251" s="6" t="n">
        <v>0</v>
      </c>
      <c r="K251" s="6" t="n">
        <v>-41.24</v>
      </c>
      <c r="L251" s="6" t="n">
        <v>0</v>
      </c>
      <c r="M251" s="6"/>
      <c r="N251" s="6" t="s">
        <f>=I251+J251+K251+L251</f>
      </c>
      <c r="O251" s="16"/>
    </row>
    <row collapsed="false" customFormat="false" customHeight="false" hidden="false" ht="12.1" outlineLevel="0" r="252">
      <c r="A252" s="20" t="n">
        <v>43838.776180556</v>
      </c>
      <c r="B252" s="16" t="s">
        <v>81</v>
      </c>
      <c r="C252" s="16" t="s">
        <v>704</v>
      </c>
      <c r="D252" s="16" t="s">
        <v>601</v>
      </c>
      <c r="E252" s="16" t="s">
        <v>17</v>
      </c>
      <c r="F252" s="16" t="s">
        <v>29</v>
      </c>
      <c r="G252" s="7" t="n">
        <v>250</v>
      </c>
      <c r="H252" s="6" t="n">
        <v>139.1</v>
      </c>
      <c r="I252" s="6" t="n">
        <v>-34775</v>
      </c>
      <c r="J252" s="6" t="n">
        <v>0</v>
      </c>
      <c r="K252" s="6" t="n">
        <v>-17.84</v>
      </c>
      <c r="L252" s="6" t="n">
        <v>0</v>
      </c>
      <c r="M252" s="6"/>
      <c r="N252" s="6" t="s">
        <f>=I252+J252+K252+L252</f>
      </c>
      <c r="O252" s="16"/>
    </row>
    <row collapsed="false" customFormat="false" customHeight="false" hidden="false" ht="12.1" outlineLevel="0" r="253">
      <c r="A253" s="20" t="n">
        <v>43838.777453704</v>
      </c>
      <c r="B253" s="16" t="s">
        <v>49</v>
      </c>
      <c r="C253" s="16" t="s">
        <v>749</v>
      </c>
      <c r="D253" s="16" t="s">
        <v>601</v>
      </c>
      <c r="E253" s="16" t="s">
        <v>17</v>
      </c>
      <c r="F253" s="16" t="s">
        <v>29</v>
      </c>
      <c r="G253" s="7" t="n">
        <v>5</v>
      </c>
      <c r="H253" s="6" t="n">
        <v>19810</v>
      </c>
      <c r="I253" s="6" t="n">
        <v>-99050</v>
      </c>
      <c r="J253" s="6" t="n">
        <v>0</v>
      </c>
      <c r="K253" s="6" t="n">
        <v>-50.82</v>
      </c>
      <c r="L253" s="6" t="n">
        <v>0</v>
      </c>
      <c r="M253" s="6"/>
      <c r="N253" s="6" t="s">
        <f>=I253+J253+K253+L253</f>
      </c>
      <c r="O253" s="16"/>
    </row>
    <row collapsed="false" customFormat="false" customHeight="false" hidden="false" ht="12.1" outlineLevel="0" r="254">
      <c r="A254" s="25" t="n">
        <v>43839</v>
      </c>
      <c r="B254" s="26" t="s">
        <v>711</v>
      </c>
      <c r="C254" s="26" t="s">
        <v>712</v>
      </c>
      <c r="D254" s="26" t="s">
        <v>711</v>
      </c>
      <c r="E254" s="26" t="s">
        <v>711</v>
      </c>
      <c r="F254" s="26" t="s">
        <v>29</v>
      </c>
      <c r="G254" s="27" t="n">
        <v>1</v>
      </c>
      <c r="H254" s="28" t="n">
        <v>-1</v>
      </c>
      <c r="I254" s="28" t="n">
        <v>-10280</v>
      </c>
      <c r="J254" s="28" t="n">
        <v>0</v>
      </c>
      <c r="K254" s="28" t="n">
        <v>0</v>
      </c>
      <c r="L254" s="28" t="n">
        <v>0</v>
      </c>
      <c r="M254" s="28"/>
      <c r="N254" s="6" t="s">
        <f>=I254+J254+K254+L254</f>
      </c>
      <c r="O254" s="26"/>
    </row>
    <row collapsed="false" customFormat="false" customHeight="false" hidden="false" ht="12.1" outlineLevel="0" r="255">
      <c r="A255" s="21" t="n">
        <v>43839.944780093</v>
      </c>
      <c r="B255" s="22" t="s">
        <v>692</v>
      </c>
      <c r="C255" s="22" t="s">
        <v>126</v>
      </c>
      <c r="D255" s="22" t="s">
        <v>692</v>
      </c>
      <c r="E255" s="22" t="s">
        <v>692</v>
      </c>
      <c r="F255" s="22" t="s">
        <v>29</v>
      </c>
      <c r="G255" s="23" t="n">
        <v>1</v>
      </c>
      <c r="H255" s="24" t="n">
        <v>1</v>
      </c>
      <c r="I255" s="24" t="n">
        <v>10280</v>
      </c>
      <c r="J255" s="24" t="n">
        <v>0</v>
      </c>
      <c r="K255" s="24" t="n">
        <v>0</v>
      </c>
      <c r="L255" s="24" t="n">
        <v>0</v>
      </c>
      <c r="M255" s="24"/>
      <c r="N255" s="6" t="s">
        <f>=I255+J255+K255+L255</f>
      </c>
      <c r="O255" s="22"/>
    </row>
    <row collapsed="false" customFormat="false" customHeight="false" hidden="false" ht="12.1" outlineLevel="0" r="256">
      <c r="A256" s="25" t="n">
        <v>43866</v>
      </c>
      <c r="B256" s="26" t="s">
        <v>693</v>
      </c>
      <c r="C256" s="26" t="s">
        <v>750</v>
      </c>
      <c r="D256" s="26" t="s">
        <v>693</v>
      </c>
      <c r="E256" s="26" t="s">
        <v>693</v>
      </c>
      <c r="F256" s="26" t="s">
        <v>19</v>
      </c>
      <c r="G256" s="27" t="n">
        <v>1</v>
      </c>
      <c r="H256" s="28" t="n">
        <v>-3</v>
      </c>
      <c r="I256" s="28" t="n">
        <v>-3</v>
      </c>
      <c r="J256" s="28" t="n">
        <v>0</v>
      </c>
      <c r="K256" s="28" t="n">
        <v>0</v>
      </c>
      <c r="L256" s="28" t="n">
        <v>0</v>
      </c>
      <c r="M256" s="6" t="s">
        <f>=I256+J256+K256+L256</f>
      </c>
      <c r="N256" s="28"/>
      <c r="O256" s="26"/>
    </row>
    <row collapsed="false" customFormat="false" customHeight="false" hidden="false" ht="12.1" outlineLevel="0" r="257">
      <c r="A257" s="21" t="n">
        <v>43871.682372685</v>
      </c>
      <c r="B257" s="22" t="s">
        <v>716</v>
      </c>
      <c r="C257" s="22" t="s">
        <v>751</v>
      </c>
      <c r="D257" s="22" t="s">
        <v>716</v>
      </c>
      <c r="E257" s="22" t="s">
        <v>716</v>
      </c>
      <c r="F257" s="22" t="s">
        <v>19</v>
      </c>
      <c r="G257" s="23" t="n">
        <v>1</v>
      </c>
      <c r="H257" s="24" t="n">
        <v>1</v>
      </c>
      <c r="I257" s="24" t="n">
        <v>10.19</v>
      </c>
      <c r="J257" s="24" t="n">
        <v>0</v>
      </c>
      <c r="K257" s="24" t="n">
        <v>0</v>
      </c>
      <c r="L257" s="24" t="n">
        <v>0</v>
      </c>
      <c r="M257" s="6" t="s">
        <f>=I257+J257+K257+L257</f>
      </c>
      <c r="N257" s="24"/>
      <c r="O257" s="22"/>
    </row>
    <row collapsed="false" customFormat="false" customHeight="false" hidden="false" ht="12.1" outlineLevel="0" r="258">
      <c r="A258" s="20" t="n">
        <v>43887.947326389</v>
      </c>
      <c r="B258" s="16" t="s">
        <v>707</v>
      </c>
      <c r="C258" s="16" t="s">
        <v>708</v>
      </c>
      <c r="D258" s="16" t="s">
        <v>601</v>
      </c>
      <c r="E258" s="16" t="s">
        <v>709</v>
      </c>
      <c r="F258" s="16" t="s">
        <v>29</v>
      </c>
      <c r="G258" s="7" t="n">
        <v>2300</v>
      </c>
      <c r="H258" s="6" t="n">
        <v>65.5075</v>
      </c>
      <c r="I258" s="6" t="n">
        <v>-150667.25</v>
      </c>
      <c r="J258" s="6" t="n">
        <v>0</v>
      </c>
      <c r="K258" s="6" t="n">
        <v>-75.33</v>
      </c>
      <c r="L258" s="6" t="n">
        <v>0</v>
      </c>
      <c r="M258" s="6"/>
      <c r="N258" s="6" t="s">
        <f>=I258+J258+K258+L258</f>
      </c>
      <c r="O258" s="16"/>
    </row>
    <row collapsed="false" customFormat="false" customHeight="false" hidden="false" ht="12.1" outlineLevel="0" r="259">
      <c r="A259" s="20" t="n">
        <v>43887.947789352</v>
      </c>
      <c r="B259" s="16" t="s">
        <v>67</v>
      </c>
      <c r="C259" s="16" t="s">
        <v>68</v>
      </c>
      <c r="D259" s="16" t="s">
        <v>601</v>
      </c>
      <c r="E259" s="16" t="s">
        <v>17</v>
      </c>
      <c r="F259" s="16" t="s">
        <v>19</v>
      </c>
      <c r="G259" s="7" t="n">
        <v>10</v>
      </c>
      <c r="H259" s="6" t="n">
        <v>25.4</v>
      </c>
      <c r="I259" s="6" t="n">
        <v>-254</v>
      </c>
      <c r="J259" s="6" t="n">
        <v>0</v>
      </c>
      <c r="K259" s="6" t="n">
        <v>-0.13</v>
      </c>
      <c r="L259" s="6" t="n">
        <v>0</v>
      </c>
      <c r="M259" s="6" t="s">
        <f>=I259+J259+K259+L259</f>
      </c>
      <c r="N259" s="6"/>
      <c r="O259" s="16"/>
    </row>
    <row collapsed="false" customFormat="false" customHeight="false" hidden="false" ht="12.1" outlineLevel="0" r="260">
      <c r="A260" s="20" t="n">
        <v>43887.947789352</v>
      </c>
      <c r="B260" s="16" t="s">
        <v>67</v>
      </c>
      <c r="C260" s="16" t="s">
        <v>68</v>
      </c>
      <c r="D260" s="16" t="s">
        <v>601</v>
      </c>
      <c r="E260" s="16" t="s">
        <v>17</v>
      </c>
      <c r="F260" s="16" t="s">
        <v>19</v>
      </c>
      <c r="G260" s="7" t="n">
        <v>10</v>
      </c>
      <c r="H260" s="6" t="n">
        <v>25.4</v>
      </c>
      <c r="I260" s="6" t="n">
        <v>-254</v>
      </c>
      <c r="J260" s="6" t="n">
        <v>0</v>
      </c>
      <c r="K260" s="6" t="n">
        <v>-0.13</v>
      </c>
      <c r="L260" s="6" t="n">
        <v>0</v>
      </c>
      <c r="M260" s="6" t="s">
        <f>=I260+J260+K260+L260</f>
      </c>
      <c r="N260" s="6"/>
      <c r="O260" s="16"/>
    </row>
    <row collapsed="false" customFormat="false" customHeight="false" hidden="false" ht="12.1" outlineLevel="0" r="261">
      <c r="A261" s="20" t="n">
        <v>43887.94869213</v>
      </c>
      <c r="B261" s="16" t="s">
        <v>69</v>
      </c>
      <c r="C261" s="16" t="s">
        <v>70</v>
      </c>
      <c r="D261" s="16" t="s">
        <v>601</v>
      </c>
      <c r="E261" s="16" t="s">
        <v>17</v>
      </c>
      <c r="F261" s="16" t="s">
        <v>19</v>
      </c>
      <c r="G261" s="7" t="n">
        <v>40</v>
      </c>
      <c r="H261" s="6" t="n">
        <v>22.48</v>
      </c>
      <c r="I261" s="6" t="n">
        <v>-899.2</v>
      </c>
      <c r="J261" s="6" t="n">
        <v>0</v>
      </c>
      <c r="K261" s="6" t="n">
        <v>-0.45</v>
      </c>
      <c r="L261" s="6" t="n">
        <v>0</v>
      </c>
      <c r="M261" s="6" t="s">
        <f>=I261+J261+K261+L261</f>
      </c>
      <c r="N261" s="6"/>
      <c r="O261" s="16"/>
    </row>
    <row collapsed="false" customFormat="false" customHeight="false" hidden="false" ht="12.1" outlineLevel="0" r="262">
      <c r="A262" s="20" t="n">
        <v>43887.94900463</v>
      </c>
      <c r="B262" s="16" t="s">
        <v>627</v>
      </c>
      <c r="C262" s="16" t="s">
        <v>752</v>
      </c>
      <c r="D262" s="16" t="s">
        <v>601</v>
      </c>
      <c r="E262" s="16" t="s">
        <v>17</v>
      </c>
      <c r="F262" s="16" t="s">
        <v>19</v>
      </c>
      <c r="G262" s="7" t="n">
        <v>3</v>
      </c>
      <c r="H262" s="6" t="n">
        <v>267.69</v>
      </c>
      <c r="I262" s="6" t="n">
        <v>-803.07</v>
      </c>
      <c r="J262" s="6" t="n">
        <v>0</v>
      </c>
      <c r="K262" s="6" t="n">
        <v>-0.2</v>
      </c>
      <c r="L262" s="6" t="n">
        <v>0</v>
      </c>
      <c r="M262" s="6" t="s">
        <f>=I262+J262+K262+L262</f>
      </c>
      <c r="N262" s="6"/>
      <c r="O262" s="16"/>
    </row>
    <row collapsed="false" customFormat="false" customHeight="false" hidden="false" ht="12.1" outlineLevel="0" r="263">
      <c r="A263" s="20" t="n">
        <v>43887.989479167</v>
      </c>
      <c r="B263" s="16" t="s">
        <v>67</v>
      </c>
      <c r="C263" s="16" t="s">
        <v>68</v>
      </c>
      <c r="D263" s="16" t="s">
        <v>601</v>
      </c>
      <c r="E263" s="16" t="s">
        <v>17</v>
      </c>
      <c r="F263" s="16" t="s">
        <v>19</v>
      </c>
      <c r="G263" s="7" t="n">
        <v>7</v>
      </c>
      <c r="H263" s="6" t="n">
        <v>25.68</v>
      </c>
      <c r="I263" s="6" t="n">
        <v>-179.76</v>
      </c>
      <c r="J263" s="6" t="n">
        <v>0</v>
      </c>
      <c r="K263" s="6" t="n">
        <v>-0.04</v>
      </c>
      <c r="L263" s="6" t="n">
        <v>0</v>
      </c>
      <c r="M263" s="6" t="s">
        <f>=I263+J263+K263+L263</f>
      </c>
      <c r="N263" s="6"/>
      <c r="O263" s="16"/>
    </row>
    <row collapsed="false" customFormat="false" customHeight="false" hidden="false" ht="12.1" outlineLevel="0" r="264">
      <c r="A264" s="20" t="n">
        <v>43887.989930556</v>
      </c>
      <c r="B264" s="16" t="s">
        <v>707</v>
      </c>
      <c r="C264" s="16" t="s">
        <v>708</v>
      </c>
      <c r="D264" s="16" t="s">
        <v>601</v>
      </c>
      <c r="E264" s="16" t="s">
        <v>709</v>
      </c>
      <c r="F264" s="16" t="s">
        <v>29</v>
      </c>
      <c r="G264" s="7" t="n">
        <v>100</v>
      </c>
      <c r="H264" s="6" t="n">
        <v>65.48</v>
      </c>
      <c r="I264" s="6" t="n">
        <v>-6548</v>
      </c>
      <c r="J264" s="6" t="n">
        <v>0</v>
      </c>
      <c r="K264" s="6" t="n">
        <v>-1.64</v>
      </c>
      <c r="L264" s="6" t="n">
        <v>0</v>
      </c>
      <c r="M264" s="6"/>
      <c r="N264" s="6" t="s">
        <f>=I264+J264+K264+L264</f>
      </c>
      <c r="O264" s="16"/>
    </row>
    <row collapsed="false" customFormat="false" customHeight="false" hidden="false" ht="12.1" outlineLevel="0" r="265">
      <c r="A265" s="25" t="n">
        <v>43888</v>
      </c>
      <c r="B265" s="26" t="s">
        <v>693</v>
      </c>
      <c r="C265" s="26" t="s">
        <v>715</v>
      </c>
      <c r="D265" s="26" t="s">
        <v>693</v>
      </c>
      <c r="E265" s="26" t="s">
        <v>693</v>
      </c>
      <c r="F265" s="26" t="s">
        <v>29</v>
      </c>
      <c r="G265" s="27" t="n">
        <v>1</v>
      </c>
      <c r="H265" s="28" t="n">
        <v>-1</v>
      </c>
      <c r="I265" s="28" t="n">
        <v>-290</v>
      </c>
      <c r="J265" s="28" t="n">
        <v>0</v>
      </c>
      <c r="K265" s="28" t="n">
        <v>0</v>
      </c>
      <c r="L265" s="28" t="n">
        <v>0</v>
      </c>
      <c r="M265" s="28"/>
      <c r="N265" s="6" t="s">
        <f>=I265+J265+K265+L265</f>
      </c>
      <c r="O265" s="26"/>
    </row>
    <row collapsed="false" customFormat="false" customHeight="false" hidden="false" ht="12.1" outlineLevel="0" r="266">
      <c r="A266" s="21" t="n">
        <v>43888.947337963</v>
      </c>
      <c r="B266" s="22" t="s">
        <v>692</v>
      </c>
      <c r="C266" s="22" t="s">
        <v>126</v>
      </c>
      <c r="D266" s="22" t="s">
        <v>692</v>
      </c>
      <c r="E266" s="22" t="s">
        <v>692</v>
      </c>
      <c r="F266" s="22" t="s">
        <v>29</v>
      </c>
      <c r="G266" s="23" t="n">
        <v>1</v>
      </c>
      <c r="H266" s="24" t="n">
        <v>1</v>
      </c>
      <c r="I266" s="24" t="n">
        <v>151032.59</v>
      </c>
      <c r="J266" s="24" t="n">
        <v>0</v>
      </c>
      <c r="K266" s="24" t="n">
        <v>0</v>
      </c>
      <c r="L266" s="24" t="n">
        <v>0</v>
      </c>
      <c r="M266" s="24"/>
      <c r="N266" s="6" t="s">
        <f>=I266+J266+K266+L266</f>
      </c>
      <c r="O266" s="22"/>
    </row>
    <row collapsed="false" customFormat="false" customHeight="false" hidden="false" ht="12.1" outlineLevel="0" r="267">
      <c r="A267" s="21" t="n">
        <v>43888.989930556</v>
      </c>
      <c r="B267" s="22" t="s">
        <v>692</v>
      </c>
      <c r="C267" s="22" t="s">
        <v>126</v>
      </c>
      <c r="D267" s="22" t="s">
        <v>692</v>
      </c>
      <c r="E267" s="22" t="s">
        <v>692</v>
      </c>
      <c r="F267" s="22" t="s">
        <v>29</v>
      </c>
      <c r="G267" s="23" t="n">
        <v>1</v>
      </c>
      <c r="H267" s="24" t="n">
        <v>1</v>
      </c>
      <c r="I267" s="24" t="n">
        <v>6549.64</v>
      </c>
      <c r="J267" s="24" t="n">
        <v>0</v>
      </c>
      <c r="K267" s="24" t="n">
        <v>0</v>
      </c>
      <c r="L267" s="24" t="n">
        <v>0</v>
      </c>
      <c r="M267" s="24"/>
      <c r="N267" s="6" t="s">
        <f>=I267+J267+K267+L267</f>
      </c>
      <c r="O267" s="22"/>
    </row>
    <row collapsed="false" customFormat="false" customHeight="false" hidden="false" ht="12.1" outlineLevel="0" r="268">
      <c r="A268" s="25" t="n">
        <v>43892</v>
      </c>
      <c r="B268" s="26" t="s">
        <v>711</v>
      </c>
      <c r="C268" s="26" t="s">
        <v>738</v>
      </c>
      <c r="D268" s="26" t="s">
        <v>711</v>
      </c>
      <c r="E268" s="26" t="s">
        <v>711</v>
      </c>
      <c r="F268" s="26" t="s">
        <v>19</v>
      </c>
      <c r="G268" s="27" t="n">
        <v>1</v>
      </c>
      <c r="H268" s="28" t="n">
        <v>-1</v>
      </c>
      <c r="I268" s="28" t="n">
        <v>-1</v>
      </c>
      <c r="J268" s="28" t="n">
        <v>0</v>
      </c>
      <c r="K268" s="28" t="n">
        <v>0</v>
      </c>
      <c r="L268" s="28" t="n">
        <v>0</v>
      </c>
      <c r="M268" s="6" t="s">
        <f>=I268+J268+K268+L268</f>
      </c>
      <c r="N268" s="28"/>
      <c r="O268" s="26"/>
    </row>
    <row collapsed="false" customFormat="false" customHeight="false" hidden="false" ht="12.1" outlineLevel="0" r="269">
      <c r="A269" s="21" t="n">
        <v>43892</v>
      </c>
      <c r="B269" s="22" t="s">
        <v>692</v>
      </c>
      <c r="C269" s="22" t="s">
        <v>737</v>
      </c>
      <c r="D269" s="22" t="s">
        <v>716</v>
      </c>
      <c r="E269" s="22" t="s">
        <v>716</v>
      </c>
      <c r="F269" s="22" t="s">
        <v>19</v>
      </c>
      <c r="G269" s="23" t="n">
        <v>1</v>
      </c>
      <c r="H269" s="24" t="n">
        <v>10</v>
      </c>
      <c r="I269" s="24" t="n">
        <v>10</v>
      </c>
      <c r="J269" s="24" t="n">
        <v>0</v>
      </c>
      <c r="K269" s="24" t="n">
        <v>0</v>
      </c>
      <c r="L269" s="24" t="n">
        <v>0</v>
      </c>
      <c r="M269" s="6" t="s">
        <f>=I269+J269+K269+L269</f>
      </c>
      <c r="N269" s="24"/>
      <c r="O269" s="22"/>
    </row>
    <row collapsed="false" customFormat="false" customHeight="false" hidden="false" ht="12.1" outlineLevel="0" r="270">
      <c r="A270" s="25" t="n">
        <v>43894</v>
      </c>
      <c r="B270" s="26" t="s">
        <v>693</v>
      </c>
      <c r="C270" s="26" t="s">
        <v>753</v>
      </c>
      <c r="D270" s="26" t="s">
        <v>693</v>
      </c>
      <c r="E270" s="26" t="s">
        <v>693</v>
      </c>
      <c r="F270" s="26" t="s">
        <v>19</v>
      </c>
      <c r="G270" s="27" t="n">
        <v>1</v>
      </c>
      <c r="H270" s="28" t="n">
        <v>-0.01</v>
      </c>
      <c r="I270" s="28" t="n">
        <v>-0.01</v>
      </c>
      <c r="J270" s="28" t="n">
        <v>0</v>
      </c>
      <c r="K270" s="28" t="n">
        <v>0</v>
      </c>
      <c r="L270" s="28" t="n">
        <v>0</v>
      </c>
      <c r="M270" s="6" t="s">
        <f>=I270+J270+K270+L270</f>
      </c>
      <c r="N270" s="28"/>
      <c r="O270" s="26"/>
    </row>
    <row collapsed="false" customFormat="false" customHeight="false" hidden="false" ht="12.1" outlineLevel="0" r="271">
      <c r="A271" s="25" t="n">
        <v>43894</v>
      </c>
      <c r="B271" s="26" t="s">
        <v>693</v>
      </c>
      <c r="C271" s="26" t="s">
        <v>753</v>
      </c>
      <c r="D271" s="26" t="s">
        <v>693</v>
      </c>
      <c r="E271" s="26" t="s">
        <v>693</v>
      </c>
      <c r="F271" s="26" t="s">
        <v>19</v>
      </c>
      <c r="G271" s="27" t="n">
        <v>1</v>
      </c>
      <c r="H271" s="28" t="n">
        <v>-0.01</v>
      </c>
      <c r="I271" s="28" t="n">
        <v>-0.01</v>
      </c>
      <c r="J271" s="28" t="n">
        <v>0</v>
      </c>
      <c r="K271" s="28" t="n">
        <v>0</v>
      </c>
      <c r="L271" s="28" t="n">
        <v>0</v>
      </c>
      <c r="M271" s="6" t="s">
        <f>=I271+J271+K271+L271</f>
      </c>
      <c r="N271" s="28"/>
      <c r="O271" s="26"/>
    </row>
    <row collapsed="false" customFormat="false" customHeight="false" hidden="false" ht="12.1" outlineLevel="0" r="272">
      <c r="A272" s="25" t="n">
        <v>43894</v>
      </c>
      <c r="B272" s="26" t="s">
        <v>693</v>
      </c>
      <c r="C272" s="26" t="s">
        <v>754</v>
      </c>
      <c r="D272" s="26" t="s">
        <v>693</v>
      </c>
      <c r="E272" s="26" t="s">
        <v>693</v>
      </c>
      <c r="F272" s="26" t="s">
        <v>19</v>
      </c>
      <c r="G272" s="27" t="n">
        <v>1</v>
      </c>
      <c r="H272" s="28" t="n">
        <v>-3</v>
      </c>
      <c r="I272" s="28" t="n">
        <v>-3</v>
      </c>
      <c r="J272" s="28" t="n">
        <v>0</v>
      </c>
      <c r="K272" s="28" t="n">
        <v>0</v>
      </c>
      <c r="L272" s="28" t="n">
        <v>0</v>
      </c>
      <c r="M272" s="6" t="s">
        <f>=I272+J272+K272+L272</f>
      </c>
      <c r="N272" s="28"/>
      <c r="O272" s="26"/>
    </row>
    <row collapsed="false" customFormat="false" customHeight="false" hidden="false" ht="12.1" outlineLevel="0" r="273">
      <c r="A273" s="21" t="n">
        <v>43900</v>
      </c>
      <c r="B273" s="22" t="s">
        <v>692</v>
      </c>
      <c r="C273" s="22" t="s">
        <v>177</v>
      </c>
      <c r="D273" s="22" t="s">
        <v>692</v>
      </c>
      <c r="E273" s="22" t="s">
        <v>692</v>
      </c>
      <c r="F273" s="22" t="s">
        <v>29</v>
      </c>
      <c r="G273" s="23" t="n">
        <v>1</v>
      </c>
      <c r="H273" s="24" t="n">
        <v>100000</v>
      </c>
      <c r="I273" s="24" t="n">
        <v>100000</v>
      </c>
      <c r="J273" s="24" t="n">
        <v>0</v>
      </c>
      <c r="K273" s="24" t="n">
        <v>0</v>
      </c>
      <c r="L273" s="24" t="n">
        <v>0</v>
      </c>
      <c r="M273" s="24"/>
      <c r="N273" s="6" t="s">
        <f>=I273+J273+K273+L273</f>
      </c>
      <c r="O273" s="22"/>
    </row>
    <row collapsed="false" customFormat="false" customHeight="false" hidden="false" ht="12.1" outlineLevel="0" r="274">
      <c r="A274" s="21" t="n">
        <v>43903</v>
      </c>
      <c r="B274" s="22" t="s">
        <v>692</v>
      </c>
      <c r="C274" s="22" t="s">
        <v>177</v>
      </c>
      <c r="D274" s="22" t="s">
        <v>692</v>
      </c>
      <c r="E274" s="22" t="s">
        <v>692</v>
      </c>
      <c r="F274" s="22" t="s">
        <v>29</v>
      </c>
      <c r="G274" s="23" t="n">
        <v>1</v>
      </c>
      <c r="H274" s="24" t="n">
        <v>200000</v>
      </c>
      <c r="I274" s="24" t="n">
        <v>200000</v>
      </c>
      <c r="J274" s="24" t="n">
        <v>0</v>
      </c>
      <c r="K274" s="24" t="n">
        <v>0</v>
      </c>
      <c r="L274" s="24" t="n">
        <v>0</v>
      </c>
      <c r="M274" s="24"/>
      <c r="N274" s="6" t="s">
        <f>=I274+J274+K274+L274</f>
      </c>
      <c r="O274" s="22"/>
    </row>
    <row collapsed="false" customFormat="false" customHeight="false" hidden="false" ht="12.1" outlineLevel="0" r="275">
      <c r="A275" s="25" t="n">
        <v>43903</v>
      </c>
      <c r="B275" s="26" t="s">
        <v>693</v>
      </c>
      <c r="C275" s="26" t="s">
        <v>694</v>
      </c>
      <c r="D275" s="26" t="s">
        <v>693</v>
      </c>
      <c r="E275" s="26" t="s">
        <v>693</v>
      </c>
      <c r="F275" s="26" t="s">
        <v>29</v>
      </c>
      <c r="G275" s="27" t="n">
        <v>1</v>
      </c>
      <c r="H275" s="28" t="n">
        <v>-150</v>
      </c>
      <c r="I275" s="28" t="n">
        <v>-150</v>
      </c>
      <c r="J275" s="28" t="n">
        <v>0</v>
      </c>
      <c r="K275" s="28" t="n">
        <v>0</v>
      </c>
      <c r="L275" s="28" t="n">
        <v>0</v>
      </c>
      <c r="M275" s="28"/>
      <c r="N275" s="6" t="s">
        <f>=I275+J275+K275+L275</f>
      </c>
      <c r="O275" s="26"/>
    </row>
    <row collapsed="false" customFormat="false" customHeight="false" hidden="false" ht="12.1" outlineLevel="0" r="276">
      <c r="A276" s="20" t="n">
        <v>43903.465081019</v>
      </c>
      <c r="B276" s="16" t="s">
        <v>79</v>
      </c>
      <c r="C276" s="16" t="s">
        <v>721</v>
      </c>
      <c r="D276" s="16" t="s">
        <v>601</v>
      </c>
      <c r="E276" s="16" t="s">
        <v>17</v>
      </c>
      <c r="F276" s="16" t="s">
        <v>29</v>
      </c>
      <c r="G276" s="7" t="n">
        <v>15</v>
      </c>
      <c r="H276" s="6" t="n">
        <v>2463.5</v>
      </c>
      <c r="I276" s="6" t="n">
        <v>-36952.5</v>
      </c>
      <c r="J276" s="6" t="n">
        <v>0</v>
      </c>
      <c r="K276" s="6" t="n">
        <v>-18.95</v>
      </c>
      <c r="L276" s="6" t="n">
        <v>0</v>
      </c>
      <c r="M276" s="6"/>
      <c r="N276" s="6" t="s">
        <f>=I276+J276+K276+L276</f>
      </c>
      <c r="O276" s="16"/>
    </row>
    <row collapsed="false" customFormat="false" customHeight="false" hidden="false" ht="12.1" outlineLevel="0" r="277">
      <c r="A277" s="20" t="n">
        <v>43903.466157407</v>
      </c>
      <c r="B277" s="16" t="s">
        <v>43</v>
      </c>
      <c r="C277" s="16" t="s">
        <v>732</v>
      </c>
      <c r="D277" s="16" t="s">
        <v>601</v>
      </c>
      <c r="E277" s="16" t="s">
        <v>17</v>
      </c>
      <c r="F277" s="16" t="s">
        <v>29</v>
      </c>
      <c r="G277" s="7" t="n">
        <v>100</v>
      </c>
      <c r="H277" s="6" t="n">
        <v>181.87</v>
      </c>
      <c r="I277" s="6" t="n">
        <v>-18187</v>
      </c>
      <c r="J277" s="6" t="n">
        <v>0</v>
      </c>
      <c r="K277" s="6" t="n">
        <v>-9.33</v>
      </c>
      <c r="L277" s="6" t="n">
        <v>0</v>
      </c>
      <c r="M277" s="6"/>
      <c r="N277" s="6" t="s">
        <f>=I277+J277+K277+L277</f>
      </c>
      <c r="O277" s="16"/>
    </row>
    <row collapsed="false" customFormat="false" customHeight="false" hidden="false" ht="12.1" outlineLevel="0" r="278">
      <c r="A278" s="21" t="n">
        <v>43903.841388889</v>
      </c>
      <c r="B278" s="22" t="s">
        <v>716</v>
      </c>
      <c r="C278" s="22" t="s">
        <v>755</v>
      </c>
      <c r="D278" s="22" t="s">
        <v>716</v>
      </c>
      <c r="E278" s="22" t="s">
        <v>716</v>
      </c>
      <c r="F278" s="22" t="s">
        <v>19</v>
      </c>
      <c r="G278" s="23" t="n">
        <v>1</v>
      </c>
      <c r="H278" s="24" t="n">
        <v>1</v>
      </c>
      <c r="I278" s="24" t="n">
        <v>5.75</v>
      </c>
      <c r="J278" s="24" t="n">
        <v>0</v>
      </c>
      <c r="K278" s="24" t="n">
        <v>0</v>
      </c>
      <c r="L278" s="24" t="n">
        <v>0</v>
      </c>
      <c r="M278" s="6" t="s">
        <f>=I278+J278+K278+L278</f>
      </c>
      <c r="N278" s="24"/>
      <c r="O278" s="22"/>
    </row>
    <row collapsed="false" customFormat="false" customHeight="false" hidden="false" ht="12.1" outlineLevel="0" r="279">
      <c r="A279" s="20" t="n">
        <v>43906.417141204</v>
      </c>
      <c r="B279" s="16" t="s">
        <v>91</v>
      </c>
      <c r="C279" s="16" t="s">
        <v>722</v>
      </c>
      <c r="D279" s="16" t="s">
        <v>601</v>
      </c>
      <c r="E279" s="16" t="s">
        <v>17</v>
      </c>
      <c r="F279" s="16" t="s">
        <v>29</v>
      </c>
      <c r="G279" s="7" t="n">
        <v>9000</v>
      </c>
      <c r="H279" s="6" t="n">
        <v>10.983</v>
      </c>
      <c r="I279" s="6" t="n">
        <v>-98847</v>
      </c>
      <c r="J279" s="6" t="n">
        <v>0</v>
      </c>
      <c r="K279" s="6" t="n">
        <v>-50.7</v>
      </c>
      <c r="L279" s="6" t="n">
        <v>0</v>
      </c>
      <c r="M279" s="6"/>
      <c r="N279" s="6" t="s">
        <f>=I279+J279+K279+L279</f>
      </c>
      <c r="O279" s="16"/>
    </row>
    <row collapsed="false" customFormat="false" customHeight="false" hidden="false" ht="12.1" outlineLevel="0" r="280">
      <c r="A280" s="20" t="n">
        <v>43906.418298611</v>
      </c>
      <c r="B280" s="16" t="s">
        <v>79</v>
      </c>
      <c r="C280" s="16" t="s">
        <v>721</v>
      </c>
      <c r="D280" s="16" t="s">
        <v>601</v>
      </c>
      <c r="E280" s="16" t="s">
        <v>17</v>
      </c>
      <c r="F280" s="16" t="s">
        <v>29</v>
      </c>
      <c r="G280" s="7" t="n">
        <v>20</v>
      </c>
      <c r="H280" s="6" t="n">
        <v>2391.5</v>
      </c>
      <c r="I280" s="6" t="n">
        <v>-47830</v>
      </c>
      <c r="J280" s="6" t="n">
        <v>0</v>
      </c>
      <c r="K280" s="6" t="n">
        <v>-24.53</v>
      </c>
      <c r="L280" s="6" t="n">
        <v>0</v>
      </c>
      <c r="M280" s="6"/>
      <c r="N280" s="6" t="s">
        <f>=I280+J280+K280+L280</f>
      </c>
      <c r="O280" s="16"/>
    </row>
    <row collapsed="false" customFormat="false" customHeight="false" hidden="false" ht="12.1" outlineLevel="0" r="281">
      <c r="A281" s="20" t="n">
        <v>43906.421215278</v>
      </c>
      <c r="B281" s="16" t="s">
        <v>81</v>
      </c>
      <c r="C281" s="16" t="s">
        <v>704</v>
      </c>
      <c r="D281" s="16" t="s">
        <v>601</v>
      </c>
      <c r="E281" s="16" t="s">
        <v>17</v>
      </c>
      <c r="F281" s="16" t="s">
        <v>29</v>
      </c>
      <c r="G281" s="7" t="n">
        <v>500</v>
      </c>
      <c r="H281" s="6" t="n">
        <v>107.6</v>
      </c>
      <c r="I281" s="6" t="n">
        <v>-53800</v>
      </c>
      <c r="J281" s="6" t="n">
        <v>0</v>
      </c>
      <c r="K281" s="6" t="n">
        <v>-27.6</v>
      </c>
      <c r="L281" s="6" t="n">
        <v>0</v>
      </c>
      <c r="M281" s="6"/>
      <c r="N281" s="6" t="s">
        <f>=I281+J281+K281+L281</f>
      </c>
      <c r="O281" s="16"/>
    </row>
    <row collapsed="false" customFormat="false" customHeight="false" hidden="false" ht="12.1" outlineLevel="0" r="282">
      <c r="A282" s="20" t="n">
        <v>43908.957939815</v>
      </c>
      <c r="B282" s="16" t="s">
        <v>34</v>
      </c>
      <c r="C282" s="16" t="s">
        <v>35</v>
      </c>
      <c r="D282" s="16" t="s">
        <v>601</v>
      </c>
      <c r="E282" s="16" t="s">
        <v>17</v>
      </c>
      <c r="F282" s="16" t="s">
        <v>19</v>
      </c>
      <c r="G282" s="7" t="n">
        <v>1</v>
      </c>
      <c r="H282" s="6" t="n">
        <v>101.1</v>
      </c>
      <c r="I282" s="6" t="n">
        <v>-101.1</v>
      </c>
      <c r="J282" s="6" t="n">
        <v>0</v>
      </c>
      <c r="K282" s="6" t="n">
        <v>-0.05</v>
      </c>
      <c r="L282" s="6" t="n">
        <v>0</v>
      </c>
      <c r="M282" s="6" t="s">
        <f>=I282+J282+K282+L282</f>
      </c>
      <c r="N282" s="6"/>
      <c r="O282" s="16"/>
    </row>
    <row collapsed="false" customFormat="false" customHeight="false" hidden="false" ht="12.1" outlineLevel="0" r="283">
      <c r="A283" s="29" t="n">
        <v>43908.963240741</v>
      </c>
      <c r="B283" s="30" t="s">
        <v>65</v>
      </c>
      <c r="C283" s="30" t="s">
        <v>66</v>
      </c>
      <c r="D283" s="30" t="s">
        <v>605</v>
      </c>
      <c r="E283" s="30" t="s">
        <v>17</v>
      </c>
      <c r="F283" s="30" t="s">
        <v>19</v>
      </c>
      <c r="G283" s="31" t="n">
        <v>-13</v>
      </c>
      <c r="H283" s="32" t="n">
        <v>32.4</v>
      </c>
      <c r="I283" s="32" t="n">
        <v>421.2</v>
      </c>
      <c r="J283" s="32" t="n">
        <v>0</v>
      </c>
      <c r="K283" s="32" t="n">
        <v>-0.21</v>
      </c>
      <c r="L283" s="32" t="n">
        <v>0</v>
      </c>
      <c r="M283" s="6" t="s">
        <f>=I283+J283+K283+L283</f>
      </c>
      <c r="N283" s="32"/>
      <c r="O283" s="30"/>
    </row>
    <row collapsed="false" customFormat="false" customHeight="false" hidden="false" ht="12.1" outlineLevel="0" r="284">
      <c r="A284" s="20" t="n">
        <v>43908.963425926</v>
      </c>
      <c r="B284" s="16" t="s">
        <v>34</v>
      </c>
      <c r="C284" s="16" t="s">
        <v>35</v>
      </c>
      <c r="D284" s="16" t="s">
        <v>601</v>
      </c>
      <c r="E284" s="16" t="s">
        <v>17</v>
      </c>
      <c r="F284" s="16" t="s">
        <v>19</v>
      </c>
      <c r="G284" s="7" t="n">
        <v>4</v>
      </c>
      <c r="H284" s="6" t="n">
        <v>101.5</v>
      </c>
      <c r="I284" s="6" t="n">
        <v>-406</v>
      </c>
      <c r="J284" s="6" t="n">
        <v>0</v>
      </c>
      <c r="K284" s="6" t="n">
        <v>-0.2</v>
      </c>
      <c r="L284" s="6" t="n">
        <v>0</v>
      </c>
      <c r="M284" s="6" t="s">
        <f>=I284+J284+K284+L284</f>
      </c>
      <c r="N284" s="6"/>
      <c r="O284" s="16"/>
    </row>
    <row collapsed="false" customFormat="false" customHeight="false" hidden="false" ht="12.1" outlineLevel="0" r="285">
      <c r="A285" s="37" t="n">
        <v>43913.943819444</v>
      </c>
      <c r="B285" s="38" t="s">
        <v>19</v>
      </c>
      <c r="C285" s="38" t="s">
        <v>756</v>
      </c>
      <c r="D285" s="38" t="s">
        <v>601</v>
      </c>
      <c r="E285" s="38" t="s">
        <v>601</v>
      </c>
      <c r="F285" s="38" t="s">
        <v>29</v>
      </c>
      <c r="G285" s="39" t="n">
        <v>550</v>
      </c>
      <c r="H285" s="40" t="n">
        <v>79.7122</v>
      </c>
      <c r="I285" s="40" t="n">
        <v>-43841.71</v>
      </c>
      <c r="J285" s="40" t="n">
        <v>0</v>
      </c>
      <c r="K285" s="40" t="n">
        <v>-19.11</v>
      </c>
      <c r="L285" s="40" t="n">
        <v>0</v>
      </c>
      <c r="M285" s="40"/>
      <c r="N285" s="6" t="s">
        <f>=I285+J285+K285+L285</f>
      </c>
      <c r="O285" s="38"/>
    </row>
    <row collapsed="false" customFormat="false" customHeight="false" hidden="false" ht="12.1" outlineLevel="0" r="286">
      <c r="A286" s="20" t="n">
        <v>43913.945104167</v>
      </c>
      <c r="B286" s="16" t="s">
        <v>67</v>
      </c>
      <c r="C286" s="16" t="s">
        <v>68</v>
      </c>
      <c r="D286" s="16" t="s">
        <v>601</v>
      </c>
      <c r="E286" s="16" t="s">
        <v>17</v>
      </c>
      <c r="F286" s="16" t="s">
        <v>19</v>
      </c>
      <c r="G286" s="7" t="n">
        <v>10</v>
      </c>
      <c r="H286" s="6" t="n">
        <v>20.72</v>
      </c>
      <c r="I286" s="6" t="n">
        <v>-207.2</v>
      </c>
      <c r="J286" s="6" t="n">
        <v>0</v>
      </c>
      <c r="K286" s="6" t="n">
        <v>-0.11</v>
      </c>
      <c r="L286" s="6" t="n">
        <v>0</v>
      </c>
      <c r="M286" s="6" t="s">
        <f>=I286+J286+K286+L286</f>
      </c>
      <c r="N286" s="6"/>
      <c r="O286" s="16"/>
    </row>
    <row collapsed="false" customFormat="false" customHeight="false" hidden="false" ht="12.1" outlineLevel="0" r="287">
      <c r="A287" s="20" t="n">
        <v>43913.945509259</v>
      </c>
      <c r="B287" s="16" t="s">
        <v>34</v>
      </c>
      <c r="C287" s="16" t="s">
        <v>35</v>
      </c>
      <c r="D287" s="16" t="s">
        <v>601</v>
      </c>
      <c r="E287" s="16" t="s">
        <v>17</v>
      </c>
      <c r="F287" s="16" t="s">
        <v>19</v>
      </c>
      <c r="G287" s="7" t="n">
        <v>2</v>
      </c>
      <c r="H287" s="6" t="n">
        <v>104.04</v>
      </c>
      <c r="I287" s="6" t="n">
        <v>-208.08</v>
      </c>
      <c r="J287" s="6" t="n">
        <v>0</v>
      </c>
      <c r="K287" s="6" t="n">
        <v>-0.11</v>
      </c>
      <c r="L287" s="6" t="n">
        <v>0</v>
      </c>
      <c r="M287" s="6" t="s">
        <f>=I287+J287+K287+L287</f>
      </c>
      <c r="N287" s="6"/>
      <c r="O287" s="16"/>
    </row>
    <row collapsed="false" customFormat="false" customHeight="false" hidden="false" ht="12.1" outlineLevel="0" r="288">
      <c r="A288" s="37" t="n">
        <v>43913.94619213</v>
      </c>
      <c r="B288" s="38" t="s">
        <v>19</v>
      </c>
      <c r="C288" s="38" t="s">
        <v>756</v>
      </c>
      <c r="D288" s="38" t="s">
        <v>601</v>
      </c>
      <c r="E288" s="38" t="s">
        <v>601</v>
      </c>
      <c r="F288" s="38" t="s">
        <v>29</v>
      </c>
      <c r="G288" s="39" t="n">
        <v>20</v>
      </c>
      <c r="H288" s="40" t="n">
        <v>79.7136</v>
      </c>
      <c r="I288" s="40" t="n">
        <v>-1594.27</v>
      </c>
      <c r="J288" s="40" t="n">
        <v>0</v>
      </c>
      <c r="K288" s="40" t="n">
        <v>-1.66</v>
      </c>
      <c r="L288" s="40" t="n">
        <v>0</v>
      </c>
      <c r="M288" s="40"/>
      <c r="N288" s="6" t="s">
        <f>=I288+J288+K288+L288</f>
      </c>
      <c r="O288" s="38"/>
    </row>
    <row collapsed="false" customFormat="false" customHeight="false" hidden="false" ht="12.1" outlineLevel="0" r="289">
      <c r="A289" s="20" t="n">
        <v>43913.946469907</v>
      </c>
      <c r="B289" s="16" t="s">
        <v>69</v>
      </c>
      <c r="C289" s="16" t="s">
        <v>70</v>
      </c>
      <c r="D289" s="16" t="s">
        <v>601</v>
      </c>
      <c r="E289" s="16" t="s">
        <v>17</v>
      </c>
      <c r="F289" s="16" t="s">
        <v>19</v>
      </c>
      <c r="G289" s="7" t="n">
        <v>15</v>
      </c>
      <c r="H289" s="6" t="n">
        <v>10.14</v>
      </c>
      <c r="I289" s="6" t="n">
        <v>-152.1</v>
      </c>
      <c r="J289" s="6" t="n">
        <v>0</v>
      </c>
      <c r="K289" s="6" t="n">
        <v>-0.08</v>
      </c>
      <c r="L289" s="6" t="n">
        <v>0</v>
      </c>
      <c r="M289" s="6" t="s">
        <f>=I289+J289+K289+L289</f>
      </c>
      <c r="N289" s="6"/>
      <c r="O289" s="16"/>
    </row>
    <row collapsed="false" customFormat="false" customHeight="false" hidden="false" ht="12.1" outlineLevel="0" r="290">
      <c r="A290" s="21" t="n">
        <v>43914</v>
      </c>
      <c r="B290" s="22" t="s">
        <v>692</v>
      </c>
      <c r="C290" s="22" t="s">
        <v>177</v>
      </c>
      <c r="D290" s="22" t="s">
        <v>692</v>
      </c>
      <c r="E290" s="22" t="s">
        <v>692</v>
      </c>
      <c r="F290" s="22" t="s">
        <v>29</v>
      </c>
      <c r="G290" s="23" t="n">
        <v>1</v>
      </c>
      <c r="H290" s="24" t="n">
        <v>100000</v>
      </c>
      <c r="I290" s="24" t="n">
        <v>100000</v>
      </c>
      <c r="J290" s="24" t="n">
        <v>0</v>
      </c>
      <c r="K290" s="24" t="n">
        <v>0</v>
      </c>
      <c r="L290" s="24" t="n">
        <v>0</v>
      </c>
      <c r="M290" s="24"/>
      <c r="N290" s="6" t="s">
        <f>=I290+J290+K290+L290</f>
      </c>
      <c r="O290" s="22"/>
    </row>
    <row collapsed="false" customFormat="false" customHeight="false" hidden="false" ht="12.1" outlineLevel="0" r="291">
      <c r="A291" s="21" t="n">
        <v>43916.218287037</v>
      </c>
      <c r="B291" s="22" t="s">
        <v>716</v>
      </c>
      <c r="C291" s="22" t="s">
        <v>757</v>
      </c>
      <c r="D291" s="22" t="s">
        <v>716</v>
      </c>
      <c r="E291" s="22" t="s">
        <v>716</v>
      </c>
      <c r="F291" s="22" t="s">
        <v>19</v>
      </c>
      <c r="G291" s="23" t="n">
        <v>1</v>
      </c>
      <c r="H291" s="24" t="n">
        <v>1</v>
      </c>
      <c r="I291" s="24" t="n">
        <v>0.34</v>
      </c>
      <c r="J291" s="24" t="n">
        <v>0</v>
      </c>
      <c r="K291" s="24" t="n">
        <v>0</v>
      </c>
      <c r="L291" s="24" t="n">
        <v>0</v>
      </c>
      <c r="M291" s="6" t="s">
        <f>=I291+J291+K291+L291</f>
      </c>
      <c r="N291" s="24"/>
      <c r="O291" s="22"/>
    </row>
    <row collapsed="false" customFormat="false" customHeight="false" hidden="false" ht="12.1" outlineLevel="0" r="292">
      <c r="A292" s="29" t="n">
        <v>43916.774050926</v>
      </c>
      <c r="B292" s="30" t="s">
        <v>34</v>
      </c>
      <c r="C292" s="30" t="s">
        <v>35</v>
      </c>
      <c r="D292" s="30" t="s">
        <v>605</v>
      </c>
      <c r="E292" s="30" t="s">
        <v>17</v>
      </c>
      <c r="F292" s="30" t="s">
        <v>19</v>
      </c>
      <c r="G292" s="31" t="n">
        <v>-2</v>
      </c>
      <c r="H292" s="32" t="n">
        <v>182.58</v>
      </c>
      <c r="I292" s="32" t="n">
        <v>365.16</v>
      </c>
      <c r="J292" s="32" t="n">
        <v>0</v>
      </c>
      <c r="K292" s="32" t="n">
        <v>-0.19</v>
      </c>
      <c r="L292" s="32" t="n">
        <v>0</v>
      </c>
      <c r="M292" s="6" t="s">
        <f>=I292+J292+K292+L292</f>
      </c>
      <c r="N292" s="32"/>
      <c r="O292" s="30"/>
    </row>
    <row collapsed="false" customFormat="false" customHeight="false" hidden="false" ht="12.1" outlineLevel="0" r="293">
      <c r="A293" s="29" t="n">
        <v>43916.774375</v>
      </c>
      <c r="B293" s="30" t="s">
        <v>69</v>
      </c>
      <c r="C293" s="30" t="s">
        <v>70</v>
      </c>
      <c r="D293" s="30" t="s">
        <v>605</v>
      </c>
      <c r="E293" s="30" t="s">
        <v>17</v>
      </c>
      <c r="F293" s="30" t="s">
        <v>19</v>
      </c>
      <c r="G293" s="31" t="n">
        <v>-15</v>
      </c>
      <c r="H293" s="32" t="n">
        <v>16.99</v>
      </c>
      <c r="I293" s="32" t="n">
        <v>254.85</v>
      </c>
      <c r="J293" s="32" t="n">
        <v>0</v>
      </c>
      <c r="K293" s="32" t="n">
        <v>-0.14</v>
      </c>
      <c r="L293" s="32" t="n">
        <v>0</v>
      </c>
      <c r="M293" s="6" t="s">
        <f>=I293+J293+K293+L293</f>
      </c>
      <c r="N293" s="32"/>
      <c r="O293" s="30"/>
    </row>
    <row collapsed="false" customFormat="false" customHeight="false" hidden="false" ht="12.1" outlineLevel="0" r="294">
      <c r="A294" s="37" t="n">
        <v>43916.77525463</v>
      </c>
      <c r="B294" s="38" t="s">
        <v>19</v>
      </c>
      <c r="C294" s="38" t="s">
        <v>756</v>
      </c>
      <c r="D294" s="38" t="s">
        <v>601</v>
      </c>
      <c r="E294" s="38" t="s">
        <v>601</v>
      </c>
      <c r="F294" s="38" t="s">
        <v>29</v>
      </c>
      <c r="G294" s="39" t="n">
        <v>500</v>
      </c>
      <c r="H294" s="40" t="n">
        <v>77.2069</v>
      </c>
      <c r="I294" s="40" t="n">
        <v>-38603.45</v>
      </c>
      <c r="J294" s="40" t="n">
        <v>0</v>
      </c>
      <c r="K294" s="40" t="n">
        <v>-16.94</v>
      </c>
      <c r="L294" s="40" t="n">
        <v>0</v>
      </c>
      <c r="M294" s="40"/>
      <c r="N294" s="6" t="s">
        <f>=I294+J294+K294+L294</f>
      </c>
      <c r="O294" s="38"/>
    </row>
    <row collapsed="false" customFormat="false" customHeight="false" hidden="false" ht="12.1" outlineLevel="0" r="295">
      <c r="A295" s="37" t="n">
        <v>43921.82962963</v>
      </c>
      <c r="B295" s="38" t="s">
        <v>19</v>
      </c>
      <c r="C295" s="38" t="s">
        <v>756</v>
      </c>
      <c r="D295" s="38" t="s">
        <v>601</v>
      </c>
      <c r="E295" s="38" t="s">
        <v>601</v>
      </c>
      <c r="F295" s="38" t="s">
        <v>29</v>
      </c>
      <c r="G295" s="39" t="n">
        <v>790</v>
      </c>
      <c r="H295" s="40" t="n">
        <v>78.08</v>
      </c>
      <c r="I295" s="40" t="n">
        <v>-61683.2</v>
      </c>
      <c r="J295" s="40" t="n">
        <v>0</v>
      </c>
      <c r="K295" s="40" t="n">
        <v>-26.48</v>
      </c>
      <c r="L295" s="40" t="n">
        <v>0</v>
      </c>
      <c r="M295" s="40"/>
      <c r="N295" s="6" t="s">
        <f>=I295+J295+K295+L295</f>
      </c>
      <c r="O295" s="38"/>
    </row>
    <row collapsed="false" customFormat="false" customHeight="false" hidden="false" ht="12.1" outlineLevel="0" r="296">
      <c r="A296" s="20" t="n">
        <v>43922.951851852</v>
      </c>
      <c r="B296" s="16" t="s">
        <v>69</v>
      </c>
      <c r="C296" s="16" t="s">
        <v>70</v>
      </c>
      <c r="D296" s="16" t="s">
        <v>601</v>
      </c>
      <c r="E296" s="16" t="s">
        <v>17</v>
      </c>
      <c r="F296" s="16" t="s">
        <v>19</v>
      </c>
      <c r="G296" s="7" t="n">
        <v>60</v>
      </c>
      <c r="H296" s="6" t="n">
        <v>10.72</v>
      </c>
      <c r="I296" s="6" t="n">
        <v>-643.2</v>
      </c>
      <c r="J296" s="6" t="n">
        <v>0</v>
      </c>
      <c r="K296" s="6" t="n">
        <v>-0.33</v>
      </c>
      <c r="L296" s="6" t="n">
        <v>0</v>
      </c>
      <c r="M296" s="6" t="s">
        <f>=I296+J296+K296+L296</f>
      </c>
      <c r="N296" s="6"/>
      <c r="O296" s="16"/>
    </row>
    <row collapsed="false" customFormat="false" customHeight="false" hidden="false" ht="12.1" outlineLevel="0" r="297">
      <c r="A297" s="20" t="n">
        <v>43922.9521875</v>
      </c>
      <c r="B297" s="16" t="s">
        <v>67</v>
      </c>
      <c r="C297" s="16" t="s">
        <v>68</v>
      </c>
      <c r="D297" s="16" t="s">
        <v>601</v>
      </c>
      <c r="E297" s="16" t="s">
        <v>17</v>
      </c>
      <c r="F297" s="16" t="s">
        <v>19</v>
      </c>
      <c r="G297" s="7" t="n">
        <v>30</v>
      </c>
      <c r="H297" s="6" t="n">
        <v>23.62</v>
      </c>
      <c r="I297" s="6" t="n">
        <v>-708.6</v>
      </c>
      <c r="J297" s="6" t="n">
        <v>0</v>
      </c>
      <c r="K297" s="6" t="n">
        <v>-0.36</v>
      </c>
      <c r="L297" s="6" t="n">
        <v>0</v>
      </c>
      <c r="M297" s="6" t="s">
        <f>=I297+J297+K297+L297</f>
      </c>
      <c r="N297" s="6"/>
      <c r="O297" s="16"/>
    </row>
    <row collapsed="false" customFormat="false" customHeight="false" hidden="false" ht="12.1" outlineLevel="0" r="298">
      <c r="A298" s="25" t="n">
        <v>43923</v>
      </c>
      <c r="B298" s="26" t="s">
        <v>693</v>
      </c>
      <c r="C298" s="26" t="s">
        <v>694</v>
      </c>
      <c r="D298" s="26" t="s">
        <v>693</v>
      </c>
      <c r="E298" s="26" t="s">
        <v>693</v>
      </c>
      <c r="F298" s="26" t="s">
        <v>29</v>
      </c>
      <c r="G298" s="27" t="n">
        <v>1</v>
      </c>
      <c r="H298" s="28" t="n">
        <v>-150</v>
      </c>
      <c r="I298" s="28" t="n">
        <v>-150</v>
      </c>
      <c r="J298" s="28" t="n">
        <v>0</v>
      </c>
      <c r="K298" s="28" t="n">
        <v>0</v>
      </c>
      <c r="L298" s="28" t="n">
        <v>0</v>
      </c>
      <c r="M298" s="28"/>
      <c r="N298" s="6" t="s">
        <f>=I298+J298+K298+L298</f>
      </c>
      <c r="O298" s="26"/>
    </row>
    <row collapsed="false" customFormat="false" customHeight="false" hidden="false" ht="12.1" outlineLevel="0" r="299">
      <c r="A299" s="25" t="n">
        <v>43924</v>
      </c>
      <c r="B299" s="26" t="s">
        <v>693</v>
      </c>
      <c r="C299" s="26" t="s">
        <v>758</v>
      </c>
      <c r="D299" s="26" t="s">
        <v>693</v>
      </c>
      <c r="E299" s="26" t="s">
        <v>693</v>
      </c>
      <c r="F299" s="26" t="s">
        <v>19</v>
      </c>
      <c r="G299" s="27" t="n">
        <v>1</v>
      </c>
      <c r="H299" s="28" t="n">
        <v>-3</v>
      </c>
      <c r="I299" s="28" t="n">
        <v>-3</v>
      </c>
      <c r="J299" s="28" t="n">
        <v>0</v>
      </c>
      <c r="K299" s="28" t="n">
        <v>0</v>
      </c>
      <c r="L299" s="28" t="n">
        <v>0</v>
      </c>
      <c r="M299" s="6" t="s">
        <f>=I299+J299+K299+L299</f>
      </c>
      <c r="N299" s="28"/>
      <c r="O299" s="26"/>
    </row>
    <row collapsed="false" customFormat="false" customHeight="false" hidden="false" ht="12.1" outlineLevel="0" r="300">
      <c r="A300" s="20" t="n">
        <v>43927.501481481</v>
      </c>
      <c r="B300" s="16" t="s">
        <v>69</v>
      </c>
      <c r="C300" s="16" t="s">
        <v>70</v>
      </c>
      <c r="D300" s="16" t="s">
        <v>601</v>
      </c>
      <c r="E300" s="16" t="s">
        <v>17</v>
      </c>
      <c r="F300" s="16" t="s">
        <v>19</v>
      </c>
      <c r="G300" s="7" t="n">
        <v>9</v>
      </c>
      <c r="H300" s="6" t="n">
        <v>9.79</v>
      </c>
      <c r="I300" s="6" t="n">
        <v>-88.11</v>
      </c>
      <c r="J300" s="6" t="n">
        <v>0</v>
      </c>
      <c r="K300" s="6" t="n">
        <v>-0.05</v>
      </c>
      <c r="L300" s="6" t="n">
        <v>0</v>
      </c>
      <c r="M300" s="6" t="s">
        <f>=I300+J300+K300+L300</f>
      </c>
      <c r="N300" s="6"/>
      <c r="O300" s="16"/>
    </row>
    <row collapsed="false" customFormat="false" customHeight="false" hidden="false" ht="12.1" outlineLevel="0" r="301">
      <c r="A301" s="20" t="n">
        <v>43927.501481481</v>
      </c>
      <c r="B301" s="16" t="s">
        <v>69</v>
      </c>
      <c r="C301" s="16" t="s">
        <v>70</v>
      </c>
      <c r="D301" s="16" t="s">
        <v>601</v>
      </c>
      <c r="E301" s="16" t="s">
        <v>17</v>
      </c>
      <c r="F301" s="16" t="s">
        <v>19</v>
      </c>
      <c r="G301" s="7" t="n">
        <v>48</v>
      </c>
      <c r="H301" s="6" t="n">
        <v>9.8</v>
      </c>
      <c r="I301" s="6" t="n">
        <v>-470.4</v>
      </c>
      <c r="J301" s="6" t="n">
        <v>0</v>
      </c>
      <c r="K301" s="6" t="n">
        <v>-0.24</v>
      </c>
      <c r="L301" s="6" t="n">
        <v>0</v>
      </c>
      <c r="M301" s="6" t="s">
        <f>=I301+J301+K301+L301</f>
      </c>
      <c r="N301" s="6"/>
      <c r="O301" s="16"/>
    </row>
    <row collapsed="false" customFormat="false" customHeight="false" hidden="false" ht="12.1" outlineLevel="0" r="302">
      <c r="A302" s="29" t="n">
        <v>43927.502696759</v>
      </c>
      <c r="B302" s="30" t="s">
        <v>63</v>
      </c>
      <c r="C302" s="30" t="s">
        <v>747</v>
      </c>
      <c r="D302" s="30" t="s">
        <v>605</v>
      </c>
      <c r="E302" s="30" t="s">
        <v>17</v>
      </c>
      <c r="F302" s="30" t="s">
        <v>29</v>
      </c>
      <c r="G302" s="31" t="n">
        <v>-40</v>
      </c>
      <c r="H302" s="32" t="n">
        <v>2447</v>
      </c>
      <c r="I302" s="32" t="n">
        <v>97880</v>
      </c>
      <c r="J302" s="32" t="n">
        <v>0</v>
      </c>
      <c r="K302" s="32" t="n">
        <v>-50.21</v>
      </c>
      <c r="L302" s="32" t="n">
        <v>0</v>
      </c>
      <c r="M302" s="32"/>
      <c r="N302" s="6" t="s">
        <f>=I302+J302+K302+L302</f>
      </c>
      <c r="O302" s="30"/>
    </row>
    <row collapsed="false" customFormat="false" customHeight="false" hidden="false" ht="12.1" outlineLevel="0" r="303">
      <c r="A303" s="37" t="n">
        <v>43927.850069444</v>
      </c>
      <c r="B303" s="38" t="s">
        <v>19</v>
      </c>
      <c r="C303" s="38" t="s">
        <v>756</v>
      </c>
      <c r="D303" s="38" t="s">
        <v>601</v>
      </c>
      <c r="E303" s="38" t="s">
        <v>601</v>
      </c>
      <c r="F303" s="38" t="s">
        <v>29</v>
      </c>
      <c r="G303" s="39" t="n">
        <v>500</v>
      </c>
      <c r="H303" s="40" t="n">
        <v>76.0492</v>
      </c>
      <c r="I303" s="40" t="n">
        <v>-38024.6</v>
      </c>
      <c r="J303" s="40" t="n">
        <v>0</v>
      </c>
      <c r="K303" s="40" t="n">
        <v>-16.7</v>
      </c>
      <c r="L303" s="40" t="n">
        <v>0</v>
      </c>
      <c r="M303" s="40"/>
      <c r="N303" s="6" t="s">
        <f>=I303+J303+K303+L303</f>
      </c>
      <c r="O303" s="38"/>
    </row>
    <row collapsed="false" customFormat="false" customHeight="false" hidden="false" ht="12.1" outlineLevel="0" r="304">
      <c r="A304" s="20" t="n">
        <v>43927.850243056</v>
      </c>
      <c r="B304" s="16" t="s">
        <v>69</v>
      </c>
      <c r="C304" s="16" t="s">
        <v>70</v>
      </c>
      <c r="D304" s="16" t="s">
        <v>601</v>
      </c>
      <c r="E304" s="16" t="s">
        <v>17</v>
      </c>
      <c r="F304" s="16" t="s">
        <v>19</v>
      </c>
      <c r="G304" s="7" t="n">
        <v>52</v>
      </c>
      <c r="H304" s="6" t="n">
        <v>9.53</v>
      </c>
      <c r="I304" s="6" t="n">
        <v>-495.56</v>
      </c>
      <c r="J304" s="6" t="n">
        <v>0</v>
      </c>
      <c r="K304" s="6" t="n">
        <v>-0.25</v>
      </c>
      <c r="L304" s="6" t="n">
        <v>0</v>
      </c>
      <c r="M304" s="6" t="s">
        <f>=I304+J304+K304+L304</f>
      </c>
      <c r="N304" s="6"/>
      <c r="O304" s="16"/>
    </row>
    <row collapsed="false" customFormat="false" customHeight="false" hidden="false" ht="12.1" outlineLevel="0" r="305">
      <c r="A305" s="20" t="n">
        <v>43927.958460648</v>
      </c>
      <c r="B305" s="16" t="s">
        <v>707</v>
      </c>
      <c r="C305" s="16" t="s">
        <v>708</v>
      </c>
      <c r="D305" s="16" t="s">
        <v>601</v>
      </c>
      <c r="E305" s="16" t="s">
        <v>709</v>
      </c>
      <c r="F305" s="16" t="s">
        <v>29</v>
      </c>
      <c r="G305" s="7" t="n">
        <v>841</v>
      </c>
      <c r="H305" s="6" t="n">
        <v>76.025</v>
      </c>
      <c r="I305" s="6" t="n">
        <v>-63937.03</v>
      </c>
      <c r="J305" s="6" t="n">
        <v>0</v>
      </c>
      <c r="K305" s="6" t="n">
        <v>-31.97</v>
      </c>
      <c r="L305" s="6" t="n">
        <v>0</v>
      </c>
      <c r="M305" s="6"/>
      <c r="N305" s="6" t="s">
        <f>=I305+J305+K305+L305</f>
      </c>
      <c r="O305" s="16"/>
    </row>
    <row collapsed="false" customFormat="false" customHeight="false" hidden="false" ht="12.1" outlineLevel="0" r="306">
      <c r="A306" s="20" t="n">
        <v>43927.959039352</v>
      </c>
      <c r="B306" s="16" t="s">
        <v>65</v>
      </c>
      <c r="C306" s="16" t="s">
        <v>66</v>
      </c>
      <c r="D306" s="16" t="s">
        <v>601</v>
      </c>
      <c r="E306" s="16" t="s">
        <v>17</v>
      </c>
      <c r="F306" s="16" t="s">
        <v>19</v>
      </c>
      <c r="G306" s="7" t="n">
        <v>2</v>
      </c>
      <c r="H306" s="6" t="n">
        <v>29.6</v>
      </c>
      <c r="I306" s="6" t="n">
        <v>-59.2</v>
      </c>
      <c r="J306" s="6" t="n">
        <v>0</v>
      </c>
      <c r="K306" s="6" t="n">
        <v>-0.03</v>
      </c>
      <c r="L306" s="6" t="n">
        <v>0</v>
      </c>
      <c r="M306" s="6" t="s">
        <f>=I306+J306+K306+L306</f>
      </c>
      <c r="N306" s="6"/>
      <c r="O306" s="16"/>
    </row>
    <row collapsed="false" customFormat="false" customHeight="false" hidden="false" ht="12.1" outlineLevel="0" r="307">
      <c r="A307" s="20" t="n">
        <v>43927.959039352</v>
      </c>
      <c r="B307" s="16" t="s">
        <v>65</v>
      </c>
      <c r="C307" s="16" t="s">
        <v>66</v>
      </c>
      <c r="D307" s="16" t="s">
        <v>601</v>
      </c>
      <c r="E307" s="16" t="s">
        <v>17</v>
      </c>
      <c r="F307" s="16" t="s">
        <v>19</v>
      </c>
      <c r="G307" s="7" t="n">
        <v>5</v>
      </c>
      <c r="H307" s="6" t="n">
        <v>29.6</v>
      </c>
      <c r="I307" s="6" t="n">
        <v>-148</v>
      </c>
      <c r="J307" s="6" t="n">
        <v>0</v>
      </c>
      <c r="K307" s="6" t="n">
        <v>-0.07</v>
      </c>
      <c r="L307" s="6" t="n">
        <v>0</v>
      </c>
      <c r="M307" s="6" t="s">
        <f>=I307+J307+K307+L307</f>
      </c>
      <c r="N307" s="6"/>
      <c r="O307" s="16"/>
    </row>
    <row collapsed="false" customFormat="false" customHeight="false" hidden="false" ht="12.1" outlineLevel="0" r="308">
      <c r="A308" s="20" t="n">
        <v>43927.959039352</v>
      </c>
      <c r="B308" s="16" t="s">
        <v>65</v>
      </c>
      <c r="C308" s="16" t="s">
        <v>66</v>
      </c>
      <c r="D308" s="16" t="s">
        <v>601</v>
      </c>
      <c r="E308" s="16" t="s">
        <v>17</v>
      </c>
      <c r="F308" s="16" t="s">
        <v>19</v>
      </c>
      <c r="G308" s="7" t="n">
        <v>7</v>
      </c>
      <c r="H308" s="6" t="n">
        <v>29.55</v>
      </c>
      <c r="I308" s="6" t="n">
        <v>-206.85</v>
      </c>
      <c r="J308" s="6" t="n">
        <v>0</v>
      </c>
      <c r="K308" s="6" t="n">
        <v>-0.1</v>
      </c>
      <c r="L308" s="6" t="n">
        <v>0</v>
      </c>
      <c r="M308" s="6" t="s">
        <f>=I308+J308+K308+L308</f>
      </c>
      <c r="N308" s="6"/>
      <c r="O308" s="16"/>
    </row>
    <row collapsed="false" customFormat="false" customHeight="false" hidden="false" ht="12.1" outlineLevel="0" r="309">
      <c r="A309" s="20" t="n">
        <v>43927.959039352</v>
      </c>
      <c r="B309" s="16" t="s">
        <v>65</v>
      </c>
      <c r="C309" s="16" t="s">
        <v>66</v>
      </c>
      <c r="D309" s="16" t="s">
        <v>601</v>
      </c>
      <c r="E309" s="16" t="s">
        <v>17</v>
      </c>
      <c r="F309" s="16" t="s">
        <v>19</v>
      </c>
      <c r="G309" s="7" t="n">
        <v>15</v>
      </c>
      <c r="H309" s="6" t="n">
        <v>29.6</v>
      </c>
      <c r="I309" s="6" t="n">
        <v>-444</v>
      </c>
      <c r="J309" s="6" t="n">
        <v>0</v>
      </c>
      <c r="K309" s="6" t="n">
        <v>-0.22</v>
      </c>
      <c r="L309" s="6" t="n">
        <v>0</v>
      </c>
      <c r="M309" s="6" t="s">
        <f>=I309+J309+K309+L309</f>
      </c>
      <c r="N309" s="6"/>
      <c r="O309" s="16"/>
    </row>
    <row collapsed="false" customFormat="false" customHeight="false" hidden="false" ht="12.1" outlineLevel="0" r="310">
      <c r="A310" s="20" t="n">
        <v>43927.9621875</v>
      </c>
      <c r="B310" s="16" t="s">
        <v>707</v>
      </c>
      <c r="C310" s="16" t="s">
        <v>708</v>
      </c>
      <c r="D310" s="16" t="s">
        <v>601</v>
      </c>
      <c r="E310" s="16" t="s">
        <v>709</v>
      </c>
      <c r="F310" s="16" t="s">
        <v>29</v>
      </c>
      <c r="G310" s="7" t="n">
        <v>1051</v>
      </c>
      <c r="H310" s="6" t="n">
        <v>76.0975</v>
      </c>
      <c r="I310" s="6" t="n">
        <v>-79978.47</v>
      </c>
      <c r="J310" s="6" t="n">
        <v>0</v>
      </c>
      <c r="K310" s="6" t="n">
        <v>-39.99</v>
      </c>
      <c r="L310" s="6" t="n">
        <v>0</v>
      </c>
      <c r="M310" s="6"/>
      <c r="N310" s="6" t="s">
        <f>=I310+J310+K310+L310</f>
      </c>
      <c r="O310" s="16"/>
    </row>
    <row collapsed="false" customFormat="false" customHeight="false" hidden="false" ht="12.1" outlineLevel="0" r="311">
      <c r="A311" s="20" t="n">
        <v>43927.962581019</v>
      </c>
      <c r="B311" s="16" t="s">
        <v>69</v>
      </c>
      <c r="C311" s="16" t="s">
        <v>70</v>
      </c>
      <c r="D311" s="16" t="s">
        <v>601</v>
      </c>
      <c r="E311" s="16" t="s">
        <v>17</v>
      </c>
      <c r="F311" s="16" t="s">
        <v>19</v>
      </c>
      <c r="G311" s="7" t="n">
        <v>25</v>
      </c>
      <c r="H311" s="6" t="n">
        <v>9.53</v>
      </c>
      <c r="I311" s="6" t="n">
        <v>-238.25</v>
      </c>
      <c r="J311" s="6" t="n">
        <v>0</v>
      </c>
      <c r="K311" s="6" t="n">
        <v>-0.06</v>
      </c>
      <c r="L311" s="6" t="n">
        <v>0</v>
      </c>
      <c r="M311" s="6" t="s">
        <f>=I311+J311+K311+L311</f>
      </c>
      <c r="N311" s="6"/>
      <c r="O311" s="16"/>
    </row>
    <row collapsed="false" customFormat="false" customHeight="false" hidden="false" ht="12.1" outlineLevel="0" r="312">
      <c r="A312" s="20" t="n">
        <v>43927.962581019</v>
      </c>
      <c r="B312" s="16" t="s">
        <v>69</v>
      </c>
      <c r="C312" s="16" t="s">
        <v>70</v>
      </c>
      <c r="D312" s="16" t="s">
        <v>601</v>
      </c>
      <c r="E312" s="16" t="s">
        <v>17</v>
      </c>
      <c r="F312" s="16" t="s">
        <v>19</v>
      </c>
      <c r="G312" s="7" t="n">
        <v>14</v>
      </c>
      <c r="H312" s="6" t="n">
        <v>9.55</v>
      </c>
      <c r="I312" s="6" t="n">
        <v>-133.7</v>
      </c>
      <c r="J312" s="6" t="n">
        <v>0</v>
      </c>
      <c r="K312" s="6" t="n">
        <v>-0.03</v>
      </c>
      <c r="L312" s="6" t="n">
        <v>0</v>
      </c>
      <c r="M312" s="6" t="s">
        <f>=I312+J312+K312+L312</f>
      </c>
      <c r="N312" s="6"/>
      <c r="O312" s="16"/>
    </row>
    <row collapsed="false" customFormat="false" customHeight="false" hidden="false" ht="12.1" outlineLevel="0" r="313">
      <c r="A313" s="20" t="n">
        <v>43927.962581019</v>
      </c>
      <c r="B313" s="16" t="s">
        <v>69</v>
      </c>
      <c r="C313" s="16" t="s">
        <v>70</v>
      </c>
      <c r="D313" s="16" t="s">
        <v>601</v>
      </c>
      <c r="E313" s="16" t="s">
        <v>17</v>
      </c>
      <c r="F313" s="16" t="s">
        <v>19</v>
      </c>
      <c r="G313" s="7" t="n">
        <v>14</v>
      </c>
      <c r="H313" s="6" t="n">
        <v>9.55</v>
      </c>
      <c r="I313" s="6" t="n">
        <v>-133.7</v>
      </c>
      <c r="J313" s="6" t="n">
        <v>0</v>
      </c>
      <c r="K313" s="6" t="n">
        <v>-0.03</v>
      </c>
      <c r="L313" s="6" t="n">
        <v>0</v>
      </c>
      <c r="M313" s="6" t="s">
        <f>=I313+J313+K313+L313</f>
      </c>
      <c r="N313" s="6"/>
      <c r="O313" s="16"/>
    </row>
    <row collapsed="false" customFormat="false" customHeight="false" hidden="false" ht="12.1" outlineLevel="0" r="314">
      <c r="A314" s="20" t="n">
        <v>43927.962581019</v>
      </c>
      <c r="B314" s="16" t="s">
        <v>69</v>
      </c>
      <c r="C314" s="16" t="s">
        <v>70</v>
      </c>
      <c r="D314" s="16" t="s">
        <v>601</v>
      </c>
      <c r="E314" s="16" t="s">
        <v>17</v>
      </c>
      <c r="F314" s="16" t="s">
        <v>19</v>
      </c>
      <c r="G314" s="7" t="n">
        <v>7</v>
      </c>
      <c r="H314" s="6" t="n">
        <v>9.55</v>
      </c>
      <c r="I314" s="6" t="n">
        <v>-66.85</v>
      </c>
      <c r="J314" s="6" t="n">
        <v>0</v>
      </c>
      <c r="K314" s="6" t="n">
        <v>-0.02</v>
      </c>
      <c r="L314" s="6" t="n">
        <v>0</v>
      </c>
      <c r="M314" s="6" t="s">
        <f>=I314+J314+K314+L314</f>
      </c>
      <c r="N314" s="6"/>
      <c r="O314" s="16"/>
    </row>
    <row collapsed="false" customFormat="false" customHeight="false" hidden="false" ht="12.1" outlineLevel="0" r="315">
      <c r="A315" s="25" t="n">
        <v>43928</v>
      </c>
      <c r="B315" s="26" t="s">
        <v>693</v>
      </c>
      <c r="C315" s="26" t="s">
        <v>715</v>
      </c>
      <c r="D315" s="26" t="s">
        <v>693</v>
      </c>
      <c r="E315" s="26" t="s">
        <v>693</v>
      </c>
      <c r="F315" s="26" t="s">
        <v>29</v>
      </c>
      <c r="G315" s="27" t="n">
        <v>1</v>
      </c>
      <c r="H315" s="28" t="n">
        <v>-1</v>
      </c>
      <c r="I315" s="28" t="n">
        <v>-290</v>
      </c>
      <c r="J315" s="28" t="n">
        <v>0</v>
      </c>
      <c r="K315" s="28" t="n">
        <v>0</v>
      </c>
      <c r="L315" s="28" t="n">
        <v>0</v>
      </c>
      <c r="M315" s="28"/>
      <c r="N315" s="6" t="s">
        <f>=I315+J315+K315+L315</f>
      </c>
      <c r="O315" s="26"/>
    </row>
    <row collapsed="false" customFormat="false" customHeight="false" hidden="false" ht="12.1" outlineLevel="0" r="316">
      <c r="A316" s="25" t="n">
        <v>43928</v>
      </c>
      <c r="B316" s="26" t="s">
        <v>693</v>
      </c>
      <c r="C316" s="26" t="s">
        <v>759</v>
      </c>
      <c r="D316" s="26" t="s">
        <v>693</v>
      </c>
      <c r="E316" s="26" t="s">
        <v>693</v>
      </c>
      <c r="F316" s="26" t="s">
        <v>29</v>
      </c>
      <c r="G316" s="27" t="n">
        <v>1</v>
      </c>
      <c r="H316" s="28" t="n">
        <v>-11.18</v>
      </c>
      <c r="I316" s="28" t="n">
        <v>-11.18</v>
      </c>
      <c r="J316" s="28" t="n">
        <v>0</v>
      </c>
      <c r="K316" s="28" t="n">
        <v>0</v>
      </c>
      <c r="L316" s="28" t="n">
        <v>0</v>
      </c>
      <c r="M316" s="28"/>
      <c r="N316" s="6" t="s">
        <f>=I316+J316+K316+L316</f>
      </c>
      <c r="O316" s="26"/>
    </row>
    <row collapsed="false" customFormat="false" customHeight="false" hidden="false" ht="12.1" outlineLevel="0" r="317">
      <c r="A317" s="25" t="n">
        <v>43928</v>
      </c>
      <c r="B317" s="26" t="s">
        <v>693</v>
      </c>
      <c r="C317" s="26" t="s">
        <v>760</v>
      </c>
      <c r="D317" s="26" t="s">
        <v>693</v>
      </c>
      <c r="E317" s="26" t="s">
        <v>693</v>
      </c>
      <c r="F317" s="26" t="s">
        <v>29</v>
      </c>
      <c r="G317" s="27" t="n">
        <v>1</v>
      </c>
      <c r="H317" s="28" t="n">
        <v>-6.21</v>
      </c>
      <c r="I317" s="28" t="n">
        <v>-6.21</v>
      </c>
      <c r="J317" s="28" t="n">
        <v>0</v>
      </c>
      <c r="K317" s="28" t="n">
        <v>0</v>
      </c>
      <c r="L317" s="28" t="n">
        <v>0</v>
      </c>
      <c r="M317" s="28"/>
      <c r="N317" s="6" t="s">
        <f>=I317+J317+K317+L317</f>
      </c>
      <c r="O317" s="26"/>
    </row>
    <row collapsed="false" customFormat="false" customHeight="false" hidden="false" ht="12.1" outlineLevel="0" r="318">
      <c r="A318" s="21" t="n">
        <v>43928.958483796</v>
      </c>
      <c r="B318" s="22" t="s">
        <v>692</v>
      </c>
      <c r="C318" s="22" t="s">
        <v>126</v>
      </c>
      <c r="D318" s="22" t="s">
        <v>692</v>
      </c>
      <c r="E318" s="22" t="s">
        <v>692</v>
      </c>
      <c r="F318" s="22" t="s">
        <v>29</v>
      </c>
      <c r="G318" s="23" t="n">
        <v>1</v>
      </c>
      <c r="H318" s="24" t="n">
        <v>1</v>
      </c>
      <c r="I318" s="24" t="n">
        <v>64267.42</v>
      </c>
      <c r="J318" s="24" t="n">
        <v>0</v>
      </c>
      <c r="K318" s="24" t="n">
        <v>0</v>
      </c>
      <c r="L318" s="24" t="n">
        <v>0</v>
      </c>
      <c r="M318" s="24"/>
      <c r="N318" s="6" t="s">
        <f>=I318+J318+K318+L318</f>
      </c>
      <c r="O318" s="22"/>
    </row>
    <row collapsed="false" customFormat="false" customHeight="false" hidden="false" ht="12.1" outlineLevel="0" r="319">
      <c r="A319" s="21" t="n">
        <v>43928.9621875</v>
      </c>
      <c r="B319" s="22" t="s">
        <v>692</v>
      </c>
      <c r="C319" s="22" t="s">
        <v>126</v>
      </c>
      <c r="D319" s="22" t="s">
        <v>692</v>
      </c>
      <c r="E319" s="22" t="s">
        <v>692</v>
      </c>
      <c r="F319" s="22" t="s">
        <v>29</v>
      </c>
      <c r="G319" s="23" t="n">
        <v>1</v>
      </c>
      <c r="H319" s="24" t="n">
        <v>1</v>
      </c>
      <c r="I319" s="24" t="n">
        <v>80018.47</v>
      </c>
      <c r="J319" s="24" t="n">
        <v>0</v>
      </c>
      <c r="K319" s="24" t="n">
        <v>0</v>
      </c>
      <c r="L319" s="24" t="n">
        <v>0</v>
      </c>
      <c r="M319" s="24"/>
      <c r="N319" s="6" t="s">
        <f>=I319+J319+K319+L319</f>
      </c>
      <c r="O319" s="22"/>
    </row>
    <row collapsed="false" customFormat="false" customHeight="false" hidden="false" ht="12.1" outlineLevel="0" r="320">
      <c r="A320" s="20" t="n">
        <v>43930.45931713</v>
      </c>
      <c r="B320" s="16" t="s">
        <v>616</v>
      </c>
      <c r="C320" s="16" t="s">
        <v>720</v>
      </c>
      <c r="D320" s="16" t="s">
        <v>601</v>
      </c>
      <c r="E320" s="16" t="s">
        <v>17</v>
      </c>
      <c r="F320" s="16" t="s">
        <v>29</v>
      </c>
      <c r="G320" s="7" t="n">
        <v>28</v>
      </c>
      <c r="H320" s="6" t="n">
        <v>1406.5</v>
      </c>
      <c r="I320" s="6" t="n">
        <v>-39382</v>
      </c>
      <c r="J320" s="6" t="n">
        <v>0</v>
      </c>
      <c r="K320" s="6" t="n">
        <v>-20.19</v>
      </c>
      <c r="L320" s="6" t="n">
        <v>0</v>
      </c>
      <c r="M320" s="6"/>
      <c r="N320" s="6" t="s">
        <f>=I320+J320+K320+L320</f>
      </c>
      <c r="O320" s="16"/>
    </row>
    <row collapsed="false" customFormat="false" customHeight="false" hidden="false" ht="12.1" outlineLevel="0" r="321">
      <c r="A321" s="20" t="n">
        <v>43930.45931713</v>
      </c>
      <c r="B321" s="16" t="s">
        <v>616</v>
      </c>
      <c r="C321" s="16" t="s">
        <v>720</v>
      </c>
      <c r="D321" s="16" t="s">
        <v>601</v>
      </c>
      <c r="E321" s="16" t="s">
        <v>17</v>
      </c>
      <c r="F321" s="16" t="s">
        <v>29</v>
      </c>
      <c r="G321" s="7" t="n">
        <v>12</v>
      </c>
      <c r="H321" s="6" t="n">
        <v>1407</v>
      </c>
      <c r="I321" s="6" t="n">
        <v>-16884</v>
      </c>
      <c r="J321" s="6" t="n">
        <v>0</v>
      </c>
      <c r="K321" s="6" t="n">
        <v>-8.66</v>
      </c>
      <c r="L321" s="6" t="n">
        <v>0</v>
      </c>
      <c r="M321" s="6"/>
      <c r="N321" s="6" t="s">
        <f>=I321+J321+K321+L321</f>
      </c>
      <c r="O321" s="16"/>
    </row>
    <row collapsed="false" customFormat="false" customHeight="false" hidden="false" ht="12.1" outlineLevel="0" r="322">
      <c r="A322" s="21" t="n">
        <v>43930.590833333</v>
      </c>
      <c r="B322" s="22" t="s">
        <v>716</v>
      </c>
      <c r="C322" s="22" t="s">
        <v>761</v>
      </c>
      <c r="D322" s="22" t="s">
        <v>716</v>
      </c>
      <c r="E322" s="22" t="s">
        <v>716</v>
      </c>
      <c r="F322" s="22" t="s">
        <v>19</v>
      </c>
      <c r="G322" s="23" t="n">
        <v>1</v>
      </c>
      <c r="H322" s="24" t="n">
        <v>1</v>
      </c>
      <c r="I322" s="24" t="n">
        <v>20.44</v>
      </c>
      <c r="J322" s="24" t="n">
        <v>0</v>
      </c>
      <c r="K322" s="24" t="n">
        <v>0</v>
      </c>
      <c r="L322" s="24" t="n">
        <v>0</v>
      </c>
      <c r="M322" s="6" t="s">
        <f>=I322+J322+K322+L322</f>
      </c>
      <c r="N322" s="24"/>
      <c r="O322" s="22"/>
    </row>
    <row collapsed="false" customFormat="false" customHeight="false" hidden="false" ht="12.1" outlineLevel="0" r="323">
      <c r="A323" s="20" t="n">
        <v>43930.616203704</v>
      </c>
      <c r="B323" s="16" t="s">
        <v>628</v>
      </c>
      <c r="C323" s="16" t="s">
        <v>762</v>
      </c>
      <c r="D323" s="16" t="s">
        <v>601</v>
      </c>
      <c r="E323" s="16" t="s">
        <v>17</v>
      </c>
      <c r="F323" s="16" t="s">
        <v>19</v>
      </c>
      <c r="G323" s="7" t="n">
        <v>11</v>
      </c>
      <c r="H323" s="6" t="n">
        <v>12.75</v>
      </c>
      <c r="I323" s="6" t="n">
        <v>-140.25</v>
      </c>
      <c r="J323" s="6" t="n">
        <v>0</v>
      </c>
      <c r="K323" s="6" t="n">
        <v>-0.07</v>
      </c>
      <c r="L323" s="6" t="n">
        <v>0</v>
      </c>
      <c r="M323" s="6" t="s">
        <f>=I323+J323+K323+L323</f>
      </c>
      <c r="N323" s="6"/>
      <c r="O323" s="16"/>
    </row>
    <row collapsed="false" customFormat="false" customHeight="false" hidden="false" ht="12.1" outlineLevel="0" r="324">
      <c r="A324" s="20" t="n">
        <v>43930.616203704</v>
      </c>
      <c r="B324" s="16" t="s">
        <v>628</v>
      </c>
      <c r="C324" s="16" t="s">
        <v>762</v>
      </c>
      <c r="D324" s="16" t="s">
        <v>601</v>
      </c>
      <c r="E324" s="16" t="s">
        <v>17</v>
      </c>
      <c r="F324" s="16" t="s">
        <v>19</v>
      </c>
      <c r="G324" s="7" t="n">
        <v>4</v>
      </c>
      <c r="H324" s="6" t="n">
        <v>12.76</v>
      </c>
      <c r="I324" s="6" t="n">
        <v>-51.04</v>
      </c>
      <c r="J324" s="6" t="n">
        <v>0</v>
      </c>
      <c r="K324" s="6" t="n">
        <v>-0.03</v>
      </c>
      <c r="L324" s="6" t="n">
        <v>0</v>
      </c>
      <c r="M324" s="6" t="s">
        <f>=I324+J324+K324+L324</f>
      </c>
      <c r="N324" s="6"/>
      <c r="O324" s="16"/>
    </row>
    <row collapsed="false" customFormat="false" customHeight="false" hidden="false" ht="12.1" outlineLevel="0" r="325">
      <c r="A325" s="20" t="n">
        <v>43930.616203704</v>
      </c>
      <c r="B325" s="16" t="s">
        <v>628</v>
      </c>
      <c r="C325" s="16" t="s">
        <v>762</v>
      </c>
      <c r="D325" s="16" t="s">
        <v>601</v>
      </c>
      <c r="E325" s="16" t="s">
        <v>17</v>
      </c>
      <c r="F325" s="16" t="s">
        <v>19</v>
      </c>
      <c r="G325" s="7" t="n">
        <v>10</v>
      </c>
      <c r="H325" s="6" t="n">
        <v>12.76</v>
      </c>
      <c r="I325" s="6" t="n">
        <v>-127.6</v>
      </c>
      <c r="J325" s="6" t="n">
        <v>0</v>
      </c>
      <c r="K325" s="6" t="n">
        <v>-0.06</v>
      </c>
      <c r="L325" s="6" t="n">
        <v>0</v>
      </c>
      <c r="M325" s="6" t="s">
        <f>=I325+J325+K325+L325</f>
      </c>
      <c r="N325" s="6"/>
      <c r="O325" s="16"/>
    </row>
    <row collapsed="false" customFormat="false" customHeight="false" hidden="false" ht="12.1" outlineLevel="0" r="326">
      <c r="A326" s="20" t="n">
        <v>43930.616203704</v>
      </c>
      <c r="B326" s="16" t="s">
        <v>628</v>
      </c>
      <c r="C326" s="16" t="s">
        <v>762</v>
      </c>
      <c r="D326" s="16" t="s">
        <v>601</v>
      </c>
      <c r="E326" s="16" t="s">
        <v>17</v>
      </c>
      <c r="F326" s="16" t="s">
        <v>19</v>
      </c>
      <c r="G326" s="7" t="n">
        <v>1</v>
      </c>
      <c r="H326" s="6" t="n">
        <v>12.75</v>
      </c>
      <c r="I326" s="6" t="n">
        <v>-12.75</v>
      </c>
      <c r="J326" s="6" t="n">
        <v>0</v>
      </c>
      <c r="K326" s="6" t="n">
        <v>-0.01</v>
      </c>
      <c r="L326" s="6" t="n">
        <v>0</v>
      </c>
      <c r="M326" s="6" t="s">
        <f>=I326+J326+K326+L326</f>
      </c>
      <c r="N326" s="6"/>
      <c r="O326" s="16"/>
    </row>
    <row collapsed="false" customFormat="false" customHeight="false" hidden="false" ht="12.1" outlineLevel="0" r="327">
      <c r="A327" s="20" t="n">
        <v>43930.616203704</v>
      </c>
      <c r="B327" s="16" t="s">
        <v>628</v>
      </c>
      <c r="C327" s="16" t="s">
        <v>762</v>
      </c>
      <c r="D327" s="16" t="s">
        <v>601</v>
      </c>
      <c r="E327" s="16" t="s">
        <v>17</v>
      </c>
      <c r="F327" s="16" t="s">
        <v>19</v>
      </c>
      <c r="G327" s="7" t="n">
        <v>2</v>
      </c>
      <c r="H327" s="6" t="n">
        <v>12.75</v>
      </c>
      <c r="I327" s="6" t="n">
        <v>-25.5</v>
      </c>
      <c r="J327" s="6" t="n">
        <v>0</v>
      </c>
      <c r="K327" s="6" t="n">
        <v>-0.01</v>
      </c>
      <c r="L327" s="6" t="n">
        <v>0</v>
      </c>
      <c r="M327" s="6" t="s">
        <f>=I327+J327+K327+L327</f>
      </c>
      <c r="N327" s="6"/>
      <c r="O327" s="16"/>
    </row>
    <row collapsed="false" customFormat="false" customHeight="false" hidden="false" ht="12.1" outlineLevel="0" r="328">
      <c r="A328" s="20" t="n">
        <v>43930.616203704</v>
      </c>
      <c r="B328" s="16" t="s">
        <v>628</v>
      </c>
      <c r="C328" s="16" t="s">
        <v>762</v>
      </c>
      <c r="D328" s="16" t="s">
        <v>601</v>
      </c>
      <c r="E328" s="16" t="s">
        <v>17</v>
      </c>
      <c r="F328" s="16" t="s">
        <v>19</v>
      </c>
      <c r="G328" s="7" t="n">
        <v>11</v>
      </c>
      <c r="H328" s="6" t="n">
        <v>12.76</v>
      </c>
      <c r="I328" s="6" t="n">
        <v>-140.36</v>
      </c>
      <c r="J328" s="6" t="n">
        <v>0</v>
      </c>
      <c r="K328" s="6" t="n">
        <v>-0.07</v>
      </c>
      <c r="L328" s="6" t="n">
        <v>0</v>
      </c>
      <c r="M328" s="6" t="s">
        <f>=I328+J328+K328+L328</f>
      </c>
      <c r="N328" s="6"/>
      <c r="O328" s="16"/>
    </row>
    <row collapsed="false" customFormat="false" customHeight="false" hidden="false" ht="12.1" outlineLevel="0" r="329">
      <c r="A329" s="21" t="n">
        <v>43944</v>
      </c>
      <c r="B329" s="22" t="s">
        <v>692</v>
      </c>
      <c r="C329" s="22" t="s">
        <v>185</v>
      </c>
      <c r="D329" s="22" t="s">
        <v>692</v>
      </c>
      <c r="E329" s="22" t="s">
        <v>692</v>
      </c>
      <c r="F329" s="22" t="s">
        <v>29</v>
      </c>
      <c r="G329" s="23" t="n">
        <v>1</v>
      </c>
      <c r="H329" s="24" t="n">
        <v>100000</v>
      </c>
      <c r="I329" s="24" t="n">
        <v>100000</v>
      </c>
      <c r="J329" s="24" t="n">
        <v>0</v>
      </c>
      <c r="K329" s="24" t="n">
        <v>0</v>
      </c>
      <c r="L329" s="24" t="n">
        <v>0</v>
      </c>
      <c r="M329" s="24"/>
      <c r="N329" s="6" t="s">
        <f>=I329+J329+K329+L329</f>
      </c>
      <c r="O329" s="22"/>
    </row>
    <row collapsed="false" customFormat="false" customHeight="false" hidden="false" ht="12.1" outlineLevel="0" r="330">
      <c r="A330" s="21" t="n">
        <v>43945</v>
      </c>
      <c r="B330" s="22" t="s">
        <v>692</v>
      </c>
      <c r="C330" s="22" t="s">
        <v>186</v>
      </c>
      <c r="D330" s="22" t="s">
        <v>692</v>
      </c>
      <c r="E330" s="22" t="s">
        <v>692</v>
      </c>
      <c r="F330" s="22" t="s">
        <v>29</v>
      </c>
      <c r="G330" s="23" t="n">
        <v>1</v>
      </c>
      <c r="H330" s="24" t="n">
        <v>100000</v>
      </c>
      <c r="I330" s="24" t="n">
        <v>100000</v>
      </c>
      <c r="J330" s="24" t="n">
        <v>0</v>
      </c>
      <c r="K330" s="24" t="n">
        <v>0</v>
      </c>
      <c r="L330" s="24" t="n">
        <v>0</v>
      </c>
      <c r="M330" s="24"/>
      <c r="N330" s="6" t="s">
        <f>=I330+J330+K330+L330</f>
      </c>
      <c r="O330" s="22"/>
    </row>
    <row collapsed="false" customFormat="false" customHeight="false" hidden="false" ht="12.1" outlineLevel="0" r="331">
      <c r="A331" s="25" t="n">
        <v>43945</v>
      </c>
      <c r="B331" s="26" t="s">
        <v>693</v>
      </c>
      <c r="C331" s="26" t="s">
        <v>694</v>
      </c>
      <c r="D331" s="26" t="s">
        <v>693</v>
      </c>
      <c r="E331" s="26" t="s">
        <v>693</v>
      </c>
      <c r="F331" s="26" t="s">
        <v>29</v>
      </c>
      <c r="G331" s="27" t="n">
        <v>1</v>
      </c>
      <c r="H331" s="28" t="n">
        <v>-150</v>
      </c>
      <c r="I331" s="28" t="n">
        <v>-150</v>
      </c>
      <c r="J331" s="28" t="n">
        <v>0</v>
      </c>
      <c r="K331" s="28" t="n">
        <v>0</v>
      </c>
      <c r="L331" s="28" t="n">
        <v>0</v>
      </c>
      <c r="M331" s="28"/>
      <c r="N331" s="6" t="s">
        <f>=I331+J331+K331+L331</f>
      </c>
      <c r="O331" s="26"/>
    </row>
    <row collapsed="false" customFormat="false" customHeight="false" hidden="false" ht="12.1" outlineLevel="0" r="332">
      <c r="A332" s="20" t="n">
        <v>43945.590416667</v>
      </c>
      <c r="B332" s="16" t="s">
        <v>91</v>
      </c>
      <c r="C332" s="16" t="s">
        <v>722</v>
      </c>
      <c r="D332" s="16" t="s">
        <v>601</v>
      </c>
      <c r="E332" s="16" t="s">
        <v>17</v>
      </c>
      <c r="F332" s="16" t="s">
        <v>29</v>
      </c>
      <c r="G332" s="7" t="n">
        <v>1900</v>
      </c>
      <c r="H332" s="6" t="n">
        <v>13.771</v>
      </c>
      <c r="I332" s="6" t="n">
        <v>-26164.9</v>
      </c>
      <c r="J332" s="6" t="n">
        <v>0</v>
      </c>
      <c r="K332" s="6" t="n">
        <v>-13.42</v>
      </c>
      <c r="L332" s="6" t="n">
        <v>0</v>
      </c>
      <c r="M332" s="6"/>
      <c r="N332" s="6" t="s">
        <f>=I332+J332+K332+L332</f>
      </c>
      <c r="O332" s="16"/>
    </row>
    <row collapsed="false" customFormat="false" customHeight="false" hidden="false" ht="12.1" outlineLevel="0" r="333">
      <c r="A333" s="20" t="n">
        <v>43945.590416667</v>
      </c>
      <c r="B333" s="16" t="s">
        <v>91</v>
      </c>
      <c r="C333" s="16" t="s">
        <v>722</v>
      </c>
      <c r="D333" s="16" t="s">
        <v>601</v>
      </c>
      <c r="E333" s="16" t="s">
        <v>17</v>
      </c>
      <c r="F333" s="16" t="s">
        <v>29</v>
      </c>
      <c r="G333" s="7" t="n">
        <v>1600</v>
      </c>
      <c r="H333" s="6" t="n">
        <v>13.773</v>
      </c>
      <c r="I333" s="6" t="n">
        <v>-22036.8</v>
      </c>
      <c r="J333" s="6" t="n">
        <v>0</v>
      </c>
      <c r="K333" s="6" t="n">
        <v>-11.31</v>
      </c>
      <c r="L333" s="6" t="n">
        <v>0</v>
      </c>
      <c r="M333" s="6"/>
      <c r="N333" s="6" t="s">
        <f>=I333+J333+K333+L333</f>
      </c>
      <c r="O333" s="16"/>
    </row>
    <row collapsed="false" customFormat="false" customHeight="false" hidden="false" ht="12.1" outlineLevel="0" r="334">
      <c r="A334" s="20" t="n">
        <v>43945.619814815</v>
      </c>
      <c r="B334" s="16" t="s">
        <v>707</v>
      </c>
      <c r="C334" s="16" t="s">
        <v>708</v>
      </c>
      <c r="D334" s="16" t="s">
        <v>601</v>
      </c>
      <c r="E334" s="16" t="s">
        <v>709</v>
      </c>
      <c r="F334" s="16" t="s">
        <v>29</v>
      </c>
      <c r="G334" s="7" t="n">
        <v>1000</v>
      </c>
      <c r="H334" s="6" t="n">
        <v>74.4475</v>
      </c>
      <c r="I334" s="6" t="n">
        <v>-74447.5</v>
      </c>
      <c r="J334" s="6" t="n">
        <v>0</v>
      </c>
      <c r="K334" s="6" t="n">
        <v>-37.22</v>
      </c>
      <c r="L334" s="6" t="n">
        <v>0</v>
      </c>
      <c r="M334" s="6"/>
      <c r="N334" s="6" t="s">
        <f>=I334+J334+K334+L334</f>
      </c>
      <c r="O334" s="16"/>
    </row>
    <row collapsed="false" customFormat="false" customHeight="false" hidden="false" ht="12.1" outlineLevel="0" r="335">
      <c r="A335" s="21" t="n">
        <v>43945.619849537</v>
      </c>
      <c r="B335" s="22" t="s">
        <v>692</v>
      </c>
      <c r="C335" s="22" t="s">
        <v>126</v>
      </c>
      <c r="D335" s="22" t="s">
        <v>692</v>
      </c>
      <c r="E335" s="22" t="s">
        <v>692</v>
      </c>
      <c r="F335" s="22" t="s">
        <v>29</v>
      </c>
      <c r="G335" s="23" t="n">
        <v>1</v>
      </c>
      <c r="H335" s="24" t="n">
        <v>1</v>
      </c>
      <c r="I335" s="24" t="n">
        <v>74774.73</v>
      </c>
      <c r="J335" s="24" t="n">
        <v>0</v>
      </c>
      <c r="K335" s="24" t="n">
        <v>0</v>
      </c>
      <c r="L335" s="24" t="n">
        <v>0</v>
      </c>
      <c r="M335" s="24"/>
      <c r="N335" s="6" t="s">
        <f>=I335+J335+K335+L335</f>
      </c>
      <c r="O335" s="22"/>
    </row>
    <row collapsed="false" customFormat="false" customHeight="false" hidden="false" ht="12.1" outlineLevel="0" r="336">
      <c r="A336" s="20" t="n">
        <v>43945.620034722</v>
      </c>
      <c r="B336" s="16" t="s">
        <v>69</v>
      </c>
      <c r="C336" s="16" t="s">
        <v>70</v>
      </c>
      <c r="D336" s="16" t="s">
        <v>601</v>
      </c>
      <c r="E336" s="16" t="s">
        <v>17</v>
      </c>
      <c r="F336" s="16" t="s">
        <v>19</v>
      </c>
      <c r="G336" s="7" t="n">
        <v>45</v>
      </c>
      <c r="H336" s="6" t="n">
        <v>10.42</v>
      </c>
      <c r="I336" s="6" t="n">
        <v>-468.9</v>
      </c>
      <c r="J336" s="6" t="n">
        <v>0</v>
      </c>
      <c r="K336" s="6" t="n">
        <v>-0.23</v>
      </c>
      <c r="L336" s="6" t="n">
        <v>0</v>
      </c>
      <c r="M336" s="6" t="s">
        <f>=I336+J336+K336+L336</f>
      </c>
      <c r="N336" s="6"/>
      <c r="O336" s="16"/>
    </row>
    <row collapsed="false" customFormat="false" customHeight="false" hidden="false" ht="12.1" outlineLevel="0" r="337">
      <c r="A337" s="20" t="n">
        <v>43945.620219907</v>
      </c>
      <c r="B337" s="16" t="s">
        <v>34</v>
      </c>
      <c r="C337" s="16" t="s">
        <v>35</v>
      </c>
      <c r="D337" s="16" t="s">
        <v>601</v>
      </c>
      <c r="E337" s="16" t="s">
        <v>17</v>
      </c>
      <c r="F337" s="16" t="s">
        <v>19</v>
      </c>
      <c r="G337" s="7" t="n">
        <v>3</v>
      </c>
      <c r="H337" s="6" t="n">
        <v>138.65</v>
      </c>
      <c r="I337" s="6" t="n">
        <v>-415.95</v>
      </c>
      <c r="J337" s="6" t="n">
        <v>0</v>
      </c>
      <c r="K337" s="6" t="n">
        <v>-0.21</v>
      </c>
      <c r="L337" s="6" t="n">
        <v>0</v>
      </c>
      <c r="M337" s="6" t="s">
        <f>=I337+J337+K337+L337</f>
      </c>
      <c r="N337" s="6"/>
      <c r="O337" s="16"/>
    </row>
    <row collapsed="false" customFormat="false" customHeight="false" hidden="false" ht="12.1" outlineLevel="0" r="338">
      <c r="A338" s="20" t="n">
        <v>43945.621828704</v>
      </c>
      <c r="B338" s="16" t="s">
        <v>707</v>
      </c>
      <c r="C338" s="16" t="s">
        <v>708</v>
      </c>
      <c r="D338" s="16" t="s">
        <v>601</v>
      </c>
      <c r="E338" s="16" t="s">
        <v>709</v>
      </c>
      <c r="F338" s="16" t="s">
        <v>29</v>
      </c>
      <c r="G338" s="7" t="n">
        <v>15</v>
      </c>
      <c r="H338" s="6" t="n">
        <v>74.3625</v>
      </c>
      <c r="I338" s="6" t="n">
        <v>-1115.44</v>
      </c>
      <c r="J338" s="6" t="n">
        <v>0</v>
      </c>
      <c r="K338" s="6" t="n">
        <v>-0.56</v>
      </c>
      <c r="L338" s="6" t="n">
        <v>0</v>
      </c>
      <c r="M338" s="6"/>
      <c r="N338" s="6" t="s">
        <f>=I338+J338+K338+L338</f>
      </c>
      <c r="O338" s="16"/>
    </row>
    <row collapsed="false" customFormat="false" customHeight="false" hidden="false" ht="12.1" outlineLevel="0" r="339">
      <c r="A339" s="21" t="n">
        <v>43945.621875</v>
      </c>
      <c r="B339" s="22" t="s">
        <v>692</v>
      </c>
      <c r="C339" s="22" t="s">
        <v>126</v>
      </c>
      <c r="D339" s="22" t="s">
        <v>692</v>
      </c>
      <c r="E339" s="22" t="s">
        <v>692</v>
      </c>
      <c r="F339" s="22" t="s">
        <v>29</v>
      </c>
      <c r="G339" s="23" t="n">
        <v>1</v>
      </c>
      <c r="H339" s="24" t="n">
        <v>1</v>
      </c>
      <c r="I339" s="24" t="n">
        <v>1116</v>
      </c>
      <c r="J339" s="24" t="n">
        <v>0</v>
      </c>
      <c r="K339" s="24" t="n">
        <v>0</v>
      </c>
      <c r="L339" s="24" t="n">
        <v>0</v>
      </c>
      <c r="M339" s="24"/>
      <c r="N339" s="6" t="s">
        <f>=I339+J339+K339+L339</f>
      </c>
      <c r="O339" s="22"/>
    </row>
    <row collapsed="false" customFormat="false" customHeight="false" hidden="false" ht="12.1" outlineLevel="0" r="340">
      <c r="A340" s="20" t="n">
        <v>43945.622013889</v>
      </c>
      <c r="B340" s="16" t="s">
        <v>34</v>
      </c>
      <c r="C340" s="16" t="s">
        <v>35</v>
      </c>
      <c r="D340" s="16" t="s">
        <v>601</v>
      </c>
      <c r="E340" s="16" t="s">
        <v>17</v>
      </c>
      <c r="F340" s="16" t="s">
        <v>19</v>
      </c>
      <c r="G340" s="7" t="n">
        <v>1</v>
      </c>
      <c r="H340" s="6" t="n">
        <v>138.65</v>
      </c>
      <c r="I340" s="6" t="n">
        <v>-138.65</v>
      </c>
      <c r="J340" s="6" t="n">
        <v>0</v>
      </c>
      <c r="K340" s="6" t="n">
        <v>-0.07</v>
      </c>
      <c r="L340" s="6" t="n">
        <v>0</v>
      </c>
      <c r="M340" s="6" t="s">
        <f>=I340+J340+K340+L340</f>
      </c>
      <c r="N340" s="6"/>
      <c r="O340" s="16"/>
    </row>
    <row collapsed="false" customFormat="false" customHeight="false" hidden="false" ht="12.1" outlineLevel="0" r="341">
      <c r="A341" s="20" t="n">
        <v>43945.773032407</v>
      </c>
      <c r="B341" s="16" t="s">
        <v>616</v>
      </c>
      <c r="C341" s="16" t="s">
        <v>720</v>
      </c>
      <c r="D341" s="16" t="s">
        <v>601</v>
      </c>
      <c r="E341" s="16" t="s">
        <v>17</v>
      </c>
      <c r="F341" s="16" t="s">
        <v>29</v>
      </c>
      <c r="G341" s="7" t="n">
        <v>21</v>
      </c>
      <c r="H341" s="6" t="n">
        <v>1374</v>
      </c>
      <c r="I341" s="6" t="n">
        <v>-28854</v>
      </c>
      <c r="J341" s="6" t="n">
        <v>0</v>
      </c>
      <c r="K341" s="6" t="n">
        <v>-14.81</v>
      </c>
      <c r="L341" s="6" t="n">
        <v>0</v>
      </c>
      <c r="M341" s="6"/>
      <c r="N341" s="6" t="s">
        <f>=I341+J341+K341+L341</f>
      </c>
      <c r="O341" s="16"/>
    </row>
    <row collapsed="false" customFormat="false" customHeight="false" hidden="false" ht="12.1" outlineLevel="0" r="342">
      <c r="A342" s="20" t="n">
        <v>43945.775740741</v>
      </c>
      <c r="B342" s="16" t="s">
        <v>616</v>
      </c>
      <c r="C342" s="16" t="s">
        <v>720</v>
      </c>
      <c r="D342" s="16" t="s">
        <v>601</v>
      </c>
      <c r="E342" s="16" t="s">
        <v>17</v>
      </c>
      <c r="F342" s="16" t="s">
        <v>29</v>
      </c>
      <c r="G342" s="7" t="n">
        <v>16</v>
      </c>
      <c r="H342" s="6" t="n">
        <v>1374</v>
      </c>
      <c r="I342" s="6" t="n">
        <v>-21984</v>
      </c>
      <c r="J342" s="6" t="n">
        <v>0</v>
      </c>
      <c r="K342" s="6" t="n">
        <v>-11.27</v>
      </c>
      <c r="L342" s="6" t="n">
        <v>0</v>
      </c>
      <c r="M342" s="6"/>
      <c r="N342" s="6" t="s">
        <f>=I342+J342+K342+L342</f>
      </c>
      <c r="O342" s="16"/>
    </row>
    <row collapsed="false" customFormat="false" customHeight="false" hidden="false" ht="12.1" outlineLevel="0" r="343">
      <c r="A343" s="25" t="n">
        <v>43948</v>
      </c>
      <c r="B343" s="26" t="s">
        <v>693</v>
      </c>
      <c r="C343" s="26" t="s">
        <v>715</v>
      </c>
      <c r="D343" s="26" t="s">
        <v>693</v>
      </c>
      <c r="E343" s="26" t="s">
        <v>693</v>
      </c>
      <c r="F343" s="26" t="s">
        <v>29</v>
      </c>
      <c r="G343" s="27" t="n">
        <v>1</v>
      </c>
      <c r="H343" s="28" t="n">
        <v>-1</v>
      </c>
      <c r="I343" s="28" t="n">
        <v>-290</v>
      </c>
      <c r="J343" s="28" t="n">
        <v>0</v>
      </c>
      <c r="K343" s="28" t="n">
        <v>0</v>
      </c>
      <c r="L343" s="28" t="n">
        <v>0</v>
      </c>
      <c r="M343" s="28"/>
      <c r="N343" s="6" t="s">
        <f>=I343+J343+K343+L343</f>
      </c>
      <c r="O343" s="26"/>
    </row>
    <row collapsed="false" customFormat="false" customHeight="false" hidden="false" ht="12.1" outlineLevel="0" r="344">
      <c r="A344" s="37" t="n">
        <v>43950.779930556</v>
      </c>
      <c r="B344" s="38" t="s">
        <v>19</v>
      </c>
      <c r="C344" s="38" t="s">
        <v>756</v>
      </c>
      <c r="D344" s="38" t="s">
        <v>601</v>
      </c>
      <c r="E344" s="38" t="s">
        <v>601</v>
      </c>
      <c r="F344" s="38" t="s">
        <v>29</v>
      </c>
      <c r="G344" s="39" t="n">
        <v>700</v>
      </c>
      <c r="H344" s="40" t="n">
        <v>73.302</v>
      </c>
      <c r="I344" s="40" t="n">
        <v>-51311.4</v>
      </c>
      <c r="J344" s="40" t="n">
        <v>0</v>
      </c>
      <c r="K344" s="40" t="n">
        <v>-22.19</v>
      </c>
      <c r="L344" s="40" t="n">
        <v>0</v>
      </c>
      <c r="M344" s="40"/>
      <c r="N344" s="6" t="s">
        <f>=I344+J344+K344+L344</f>
      </c>
      <c r="O344" s="38"/>
    </row>
    <row collapsed="false" customFormat="false" customHeight="false" hidden="false" ht="12.1" outlineLevel="0" r="345">
      <c r="A345" s="29" t="n">
        <v>43951.474907407</v>
      </c>
      <c r="B345" s="30" t="s">
        <v>69</v>
      </c>
      <c r="C345" s="30" t="s">
        <v>70</v>
      </c>
      <c r="D345" s="30" t="s">
        <v>605</v>
      </c>
      <c r="E345" s="30" t="s">
        <v>17</v>
      </c>
      <c r="F345" s="30" t="s">
        <v>19</v>
      </c>
      <c r="G345" s="31" t="n">
        <v>-90</v>
      </c>
      <c r="H345" s="32" t="n">
        <v>13.82</v>
      </c>
      <c r="I345" s="32" t="n">
        <v>1243.8</v>
      </c>
      <c r="J345" s="32" t="n">
        <v>0</v>
      </c>
      <c r="K345" s="32" t="n">
        <v>-0.63</v>
      </c>
      <c r="L345" s="32" t="n">
        <v>0</v>
      </c>
      <c r="M345" s="6" t="s">
        <f>=I345+J345+K345+L345</f>
      </c>
      <c r="N345" s="32"/>
      <c r="O345" s="30"/>
    </row>
    <row collapsed="false" customFormat="false" customHeight="false" hidden="false" ht="12.1" outlineLevel="0" r="346">
      <c r="A346" s="29" t="n">
        <v>43951.475902778</v>
      </c>
      <c r="B346" s="30" t="s">
        <v>67</v>
      </c>
      <c r="C346" s="30" t="s">
        <v>68</v>
      </c>
      <c r="D346" s="30" t="s">
        <v>605</v>
      </c>
      <c r="E346" s="30" t="s">
        <v>17</v>
      </c>
      <c r="F346" s="30" t="s">
        <v>19</v>
      </c>
      <c r="G346" s="31" t="n">
        <v>-1</v>
      </c>
      <c r="H346" s="32" t="n">
        <v>30.61</v>
      </c>
      <c r="I346" s="32" t="n">
        <v>30.61</v>
      </c>
      <c r="J346" s="32" t="n">
        <v>0</v>
      </c>
      <c r="K346" s="32" t="n">
        <v>-0.02</v>
      </c>
      <c r="L346" s="32" t="n">
        <v>0</v>
      </c>
      <c r="M346" s="6" t="s">
        <f>=I346+J346+K346+L346</f>
      </c>
      <c r="N346" s="32"/>
      <c r="O346" s="30"/>
    </row>
    <row collapsed="false" customFormat="false" customHeight="false" hidden="false" ht="12.1" outlineLevel="0" r="347">
      <c r="A347" s="29" t="n">
        <v>43951.475902778</v>
      </c>
      <c r="B347" s="30" t="s">
        <v>67</v>
      </c>
      <c r="C347" s="30" t="s">
        <v>68</v>
      </c>
      <c r="D347" s="30" t="s">
        <v>605</v>
      </c>
      <c r="E347" s="30" t="s">
        <v>17</v>
      </c>
      <c r="F347" s="30" t="s">
        <v>19</v>
      </c>
      <c r="G347" s="31" t="n">
        <v>-7</v>
      </c>
      <c r="H347" s="32" t="n">
        <v>30.61</v>
      </c>
      <c r="I347" s="32" t="n">
        <v>214.27</v>
      </c>
      <c r="J347" s="32" t="n">
        <v>0</v>
      </c>
      <c r="K347" s="32" t="n">
        <v>-0.11</v>
      </c>
      <c r="L347" s="32" t="n">
        <v>0</v>
      </c>
      <c r="M347" s="6" t="s">
        <f>=I347+J347+K347+L347</f>
      </c>
      <c r="N347" s="32"/>
      <c r="O347" s="30"/>
    </row>
    <row collapsed="false" customFormat="false" customHeight="false" hidden="false" ht="12.1" outlineLevel="0" r="348">
      <c r="A348" s="29" t="n">
        <v>43951.476643519</v>
      </c>
      <c r="B348" s="30" t="s">
        <v>67</v>
      </c>
      <c r="C348" s="30" t="s">
        <v>68</v>
      </c>
      <c r="D348" s="30" t="s">
        <v>605</v>
      </c>
      <c r="E348" s="30" t="s">
        <v>17</v>
      </c>
      <c r="F348" s="30" t="s">
        <v>19</v>
      </c>
      <c r="G348" s="31" t="n">
        <v>-1</v>
      </c>
      <c r="H348" s="32" t="n">
        <v>30.61</v>
      </c>
      <c r="I348" s="32" t="n">
        <v>30.61</v>
      </c>
      <c r="J348" s="32" t="n">
        <v>0</v>
      </c>
      <c r="K348" s="32" t="n">
        <v>-0.02</v>
      </c>
      <c r="L348" s="32" t="n">
        <v>0</v>
      </c>
      <c r="M348" s="6" t="s">
        <f>=I348+J348+K348+L348</f>
      </c>
      <c r="N348" s="32"/>
      <c r="O348" s="30"/>
    </row>
    <row collapsed="false" customFormat="false" customHeight="false" hidden="false" ht="12.1" outlineLevel="0" r="349">
      <c r="A349" s="29" t="n">
        <v>43951.478391204</v>
      </c>
      <c r="B349" s="30" t="s">
        <v>67</v>
      </c>
      <c r="C349" s="30" t="s">
        <v>68</v>
      </c>
      <c r="D349" s="30" t="s">
        <v>605</v>
      </c>
      <c r="E349" s="30" t="s">
        <v>17</v>
      </c>
      <c r="F349" s="30" t="s">
        <v>19</v>
      </c>
      <c r="G349" s="31" t="n">
        <v>-4</v>
      </c>
      <c r="H349" s="32" t="n">
        <v>30.6</v>
      </c>
      <c r="I349" s="32" t="n">
        <v>122.4</v>
      </c>
      <c r="J349" s="32" t="n">
        <v>0</v>
      </c>
      <c r="K349" s="32" t="n">
        <v>-0.06</v>
      </c>
      <c r="L349" s="32" t="n">
        <v>0</v>
      </c>
      <c r="M349" s="6" t="s">
        <f>=I349+J349+K349+L349</f>
      </c>
      <c r="N349" s="32"/>
      <c r="O349" s="30"/>
    </row>
    <row collapsed="false" customFormat="false" customHeight="false" hidden="false" ht="12.1" outlineLevel="0" r="350">
      <c r="A350" s="29" t="n">
        <v>43951.478391204</v>
      </c>
      <c r="B350" s="30" t="s">
        <v>67</v>
      </c>
      <c r="C350" s="30" t="s">
        <v>68</v>
      </c>
      <c r="D350" s="30" t="s">
        <v>605</v>
      </c>
      <c r="E350" s="30" t="s">
        <v>17</v>
      </c>
      <c r="F350" s="30" t="s">
        <v>19</v>
      </c>
      <c r="G350" s="31" t="n">
        <v>-4</v>
      </c>
      <c r="H350" s="32" t="n">
        <v>30.6</v>
      </c>
      <c r="I350" s="32" t="n">
        <v>122.4</v>
      </c>
      <c r="J350" s="32" t="n">
        <v>0</v>
      </c>
      <c r="K350" s="32" t="n">
        <v>-0.06</v>
      </c>
      <c r="L350" s="32" t="n">
        <v>0</v>
      </c>
      <c r="M350" s="6" t="s">
        <f>=I350+J350+K350+L350</f>
      </c>
      <c r="N350" s="32"/>
      <c r="O350" s="30"/>
    </row>
    <row collapsed="false" customFormat="false" customHeight="false" hidden="false" ht="12.1" outlineLevel="0" r="351">
      <c r="A351" s="29" t="n">
        <v>43951.478391204</v>
      </c>
      <c r="B351" s="30" t="s">
        <v>67</v>
      </c>
      <c r="C351" s="30" t="s">
        <v>68</v>
      </c>
      <c r="D351" s="30" t="s">
        <v>605</v>
      </c>
      <c r="E351" s="30" t="s">
        <v>17</v>
      </c>
      <c r="F351" s="30" t="s">
        <v>19</v>
      </c>
      <c r="G351" s="31" t="n">
        <v>-4</v>
      </c>
      <c r="H351" s="32" t="n">
        <v>30.6</v>
      </c>
      <c r="I351" s="32" t="n">
        <v>122.4</v>
      </c>
      <c r="J351" s="32" t="n">
        <v>0</v>
      </c>
      <c r="K351" s="32" t="n">
        <v>-0.06</v>
      </c>
      <c r="L351" s="32" t="n">
        <v>0</v>
      </c>
      <c r="M351" s="6" t="s">
        <f>=I351+J351+K351+L351</f>
      </c>
      <c r="N351" s="32"/>
      <c r="O351" s="30"/>
    </row>
    <row collapsed="false" customFormat="false" customHeight="false" hidden="false" ht="12.1" outlineLevel="0" r="352">
      <c r="A352" s="29" t="n">
        <v>43951.478391204</v>
      </c>
      <c r="B352" s="30" t="s">
        <v>67</v>
      </c>
      <c r="C352" s="30" t="s">
        <v>68</v>
      </c>
      <c r="D352" s="30" t="s">
        <v>605</v>
      </c>
      <c r="E352" s="30" t="s">
        <v>17</v>
      </c>
      <c r="F352" s="30" t="s">
        <v>19</v>
      </c>
      <c r="G352" s="31" t="n">
        <v>-4</v>
      </c>
      <c r="H352" s="32" t="n">
        <v>30.6</v>
      </c>
      <c r="I352" s="32" t="n">
        <v>122.4</v>
      </c>
      <c r="J352" s="32" t="n">
        <v>0</v>
      </c>
      <c r="K352" s="32" t="n">
        <v>-0.06</v>
      </c>
      <c r="L352" s="32" t="n">
        <v>0</v>
      </c>
      <c r="M352" s="6" t="s">
        <f>=I352+J352+K352+L352</f>
      </c>
      <c r="N352" s="32"/>
      <c r="O352" s="30"/>
    </row>
    <row collapsed="false" customFormat="false" customHeight="false" hidden="false" ht="12.1" outlineLevel="0" r="353">
      <c r="A353" s="29" t="n">
        <v>43951.478391204</v>
      </c>
      <c r="B353" s="30" t="s">
        <v>67</v>
      </c>
      <c r="C353" s="30" t="s">
        <v>68</v>
      </c>
      <c r="D353" s="30" t="s">
        <v>605</v>
      </c>
      <c r="E353" s="30" t="s">
        <v>17</v>
      </c>
      <c r="F353" s="30" t="s">
        <v>19</v>
      </c>
      <c r="G353" s="31" t="n">
        <v>-4</v>
      </c>
      <c r="H353" s="32" t="n">
        <v>30.6</v>
      </c>
      <c r="I353" s="32" t="n">
        <v>122.4</v>
      </c>
      <c r="J353" s="32" t="n">
        <v>0</v>
      </c>
      <c r="K353" s="32" t="n">
        <v>-0.06</v>
      </c>
      <c r="L353" s="32" t="n">
        <v>0</v>
      </c>
      <c r="M353" s="6" t="s">
        <f>=I353+J353+K353+L353</f>
      </c>
      <c r="N353" s="32"/>
      <c r="O353" s="30"/>
    </row>
    <row collapsed="false" customFormat="false" customHeight="false" hidden="false" ht="12.1" outlineLevel="0" r="354">
      <c r="A354" s="29" t="n">
        <v>43951.47912037</v>
      </c>
      <c r="B354" s="30" t="s">
        <v>69</v>
      </c>
      <c r="C354" s="30" t="s">
        <v>70</v>
      </c>
      <c r="D354" s="30" t="s">
        <v>605</v>
      </c>
      <c r="E354" s="30" t="s">
        <v>17</v>
      </c>
      <c r="F354" s="30" t="s">
        <v>19</v>
      </c>
      <c r="G354" s="31" t="n">
        <v>-3</v>
      </c>
      <c r="H354" s="32" t="n">
        <v>13.8</v>
      </c>
      <c r="I354" s="32" t="n">
        <v>41.4</v>
      </c>
      <c r="J354" s="32" t="n">
        <v>0</v>
      </c>
      <c r="K354" s="32" t="n">
        <v>-0.02</v>
      </c>
      <c r="L354" s="32" t="n">
        <v>0</v>
      </c>
      <c r="M354" s="6" t="s">
        <f>=I354+J354+K354+L354</f>
      </c>
      <c r="N354" s="32"/>
      <c r="O354" s="30"/>
    </row>
    <row collapsed="false" customFormat="false" customHeight="false" hidden="false" ht="12.1" outlineLevel="0" r="355">
      <c r="A355" s="29" t="n">
        <v>43951.47912037</v>
      </c>
      <c r="B355" s="30" t="s">
        <v>69</v>
      </c>
      <c r="C355" s="30" t="s">
        <v>70</v>
      </c>
      <c r="D355" s="30" t="s">
        <v>605</v>
      </c>
      <c r="E355" s="30" t="s">
        <v>17</v>
      </c>
      <c r="F355" s="30" t="s">
        <v>19</v>
      </c>
      <c r="G355" s="31" t="n">
        <v>-14</v>
      </c>
      <c r="H355" s="32" t="n">
        <v>13.8</v>
      </c>
      <c r="I355" s="32" t="n">
        <v>193.2</v>
      </c>
      <c r="J355" s="32" t="n">
        <v>0</v>
      </c>
      <c r="K355" s="32" t="n">
        <v>-0.1</v>
      </c>
      <c r="L355" s="32" t="n">
        <v>0</v>
      </c>
      <c r="M355" s="6" t="s">
        <f>=I355+J355+K355+L355</f>
      </c>
      <c r="N355" s="32"/>
      <c r="O355" s="30"/>
    </row>
    <row collapsed="false" customFormat="false" customHeight="false" hidden="false" ht="12.1" outlineLevel="0" r="356">
      <c r="A356" s="29" t="n">
        <v>43951.47912037</v>
      </c>
      <c r="B356" s="30" t="s">
        <v>69</v>
      </c>
      <c r="C356" s="30" t="s">
        <v>70</v>
      </c>
      <c r="D356" s="30" t="s">
        <v>605</v>
      </c>
      <c r="E356" s="30" t="s">
        <v>17</v>
      </c>
      <c r="F356" s="30" t="s">
        <v>19</v>
      </c>
      <c r="G356" s="31" t="n">
        <v>-14</v>
      </c>
      <c r="H356" s="32" t="n">
        <v>13.8</v>
      </c>
      <c r="I356" s="32" t="n">
        <v>193.2</v>
      </c>
      <c r="J356" s="32" t="n">
        <v>0</v>
      </c>
      <c r="K356" s="32" t="n">
        <v>-0.1</v>
      </c>
      <c r="L356" s="32" t="n">
        <v>0</v>
      </c>
      <c r="M356" s="6" t="s">
        <f>=I356+J356+K356+L356</f>
      </c>
      <c r="N356" s="32"/>
      <c r="O356" s="30"/>
    </row>
    <row collapsed="false" customFormat="false" customHeight="false" hidden="false" ht="12.1" outlineLevel="0" r="357">
      <c r="A357" s="29" t="n">
        <v>43951.47912037</v>
      </c>
      <c r="B357" s="30" t="s">
        <v>69</v>
      </c>
      <c r="C357" s="30" t="s">
        <v>70</v>
      </c>
      <c r="D357" s="30" t="s">
        <v>605</v>
      </c>
      <c r="E357" s="30" t="s">
        <v>17</v>
      </c>
      <c r="F357" s="30" t="s">
        <v>19</v>
      </c>
      <c r="G357" s="31" t="n">
        <v>-13</v>
      </c>
      <c r="H357" s="32" t="n">
        <v>13.8</v>
      </c>
      <c r="I357" s="32" t="n">
        <v>179.4</v>
      </c>
      <c r="J357" s="32" t="n">
        <v>0</v>
      </c>
      <c r="K357" s="32" t="n">
        <v>-0.09</v>
      </c>
      <c r="L357" s="32" t="n">
        <v>0</v>
      </c>
      <c r="M357" s="6" t="s">
        <f>=I357+J357+K357+L357</f>
      </c>
      <c r="N357" s="32"/>
      <c r="O357" s="30"/>
    </row>
    <row collapsed="false" customFormat="false" customHeight="false" hidden="false" ht="12.1" outlineLevel="0" r="358">
      <c r="A358" s="29" t="n">
        <v>43951.47912037</v>
      </c>
      <c r="B358" s="30" t="s">
        <v>69</v>
      </c>
      <c r="C358" s="30" t="s">
        <v>70</v>
      </c>
      <c r="D358" s="30" t="s">
        <v>605</v>
      </c>
      <c r="E358" s="30" t="s">
        <v>17</v>
      </c>
      <c r="F358" s="30" t="s">
        <v>19</v>
      </c>
      <c r="G358" s="31" t="n">
        <v>-13</v>
      </c>
      <c r="H358" s="32" t="n">
        <v>13.8</v>
      </c>
      <c r="I358" s="32" t="n">
        <v>179.4</v>
      </c>
      <c r="J358" s="32" t="n">
        <v>0</v>
      </c>
      <c r="K358" s="32" t="n">
        <v>-0.09</v>
      </c>
      <c r="L358" s="32" t="n">
        <v>0</v>
      </c>
      <c r="M358" s="6" t="s">
        <f>=I358+J358+K358+L358</f>
      </c>
      <c r="N358" s="32"/>
      <c r="O358" s="30"/>
    </row>
    <row collapsed="false" customFormat="false" customHeight="false" hidden="false" ht="12.1" outlineLevel="0" r="359">
      <c r="A359" s="29" t="n">
        <v>43951.47912037</v>
      </c>
      <c r="B359" s="30" t="s">
        <v>69</v>
      </c>
      <c r="C359" s="30" t="s">
        <v>70</v>
      </c>
      <c r="D359" s="30" t="s">
        <v>605</v>
      </c>
      <c r="E359" s="30" t="s">
        <v>17</v>
      </c>
      <c r="F359" s="30" t="s">
        <v>19</v>
      </c>
      <c r="G359" s="31" t="n">
        <v>-13</v>
      </c>
      <c r="H359" s="32" t="n">
        <v>13.8</v>
      </c>
      <c r="I359" s="32" t="n">
        <v>179.4</v>
      </c>
      <c r="J359" s="32" t="n">
        <v>0</v>
      </c>
      <c r="K359" s="32" t="n">
        <v>-0.09</v>
      </c>
      <c r="L359" s="32" t="n">
        <v>0</v>
      </c>
      <c r="M359" s="6" t="s">
        <f>=I359+J359+K359+L359</f>
      </c>
      <c r="N359" s="32"/>
      <c r="O359" s="30"/>
    </row>
    <row collapsed="false" customFormat="false" customHeight="false" hidden="false" ht="12.1" outlineLevel="0" r="360">
      <c r="A360" s="29" t="n">
        <v>43951.480208333</v>
      </c>
      <c r="B360" s="30" t="s">
        <v>67</v>
      </c>
      <c r="C360" s="30" t="s">
        <v>68</v>
      </c>
      <c r="D360" s="30" t="s">
        <v>605</v>
      </c>
      <c r="E360" s="30" t="s">
        <v>17</v>
      </c>
      <c r="F360" s="30" t="s">
        <v>19</v>
      </c>
      <c r="G360" s="31" t="n">
        <v>-6</v>
      </c>
      <c r="H360" s="32" t="n">
        <v>30.61</v>
      </c>
      <c r="I360" s="32" t="n">
        <v>183.66</v>
      </c>
      <c r="J360" s="32" t="n">
        <v>0</v>
      </c>
      <c r="K360" s="32" t="n">
        <v>-0.1</v>
      </c>
      <c r="L360" s="32" t="n">
        <v>0</v>
      </c>
      <c r="M360" s="6" t="s">
        <f>=I360+J360+K360+L360</f>
      </c>
      <c r="N360" s="32"/>
      <c r="O360" s="30"/>
    </row>
    <row collapsed="false" customFormat="false" customHeight="false" hidden="false" ht="12.1" outlineLevel="0" r="361">
      <c r="A361" s="29" t="n">
        <v>43951.480428241</v>
      </c>
      <c r="B361" s="30" t="s">
        <v>628</v>
      </c>
      <c r="C361" s="30" t="s">
        <v>762</v>
      </c>
      <c r="D361" s="30" t="s">
        <v>605</v>
      </c>
      <c r="E361" s="30" t="s">
        <v>17</v>
      </c>
      <c r="F361" s="30" t="s">
        <v>19</v>
      </c>
      <c r="G361" s="31" t="n">
        <v>-9</v>
      </c>
      <c r="H361" s="32" t="n">
        <v>13.66</v>
      </c>
      <c r="I361" s="32" t="n">
        <v>122.94</v>
      </c>
      <c r="J361" s="32" t="n">
        <v>0</v>
      </c>
      <c r="K361" s="32" t="n">
        <v>-0.06</v>
      </c>
      <c r="L361" s="32" t="n">
        <v>0</v>
      </c>
      <c r="M361" s="6" t="s">
        <f>=I361+J361+K361+L361</f>
      </c>
      <c r="N361" s="32"/>
      <c r="O361" s="30"/>
    </row>
    <row collapsed="false" customFormat="false" customHeight="false" hidden="false" ht="12.1" outlineLevel="0" r="362">
      <c r="A362" s="29" t="n">
        <v>43951.480833333</v>
      </c>
      <c r="B362" s="30" t="s">
        <v>627</v>
      </c>
      <c r="C362" s="30" t="s">
        <v>752</v>
      </c>
      <c r="D362" s="30" t="s">
        <v>605</v>
      </c>
      <c r="E362" s="30" t="s">
        <v>17</v>
      </c>
      <c r="F362" s="30" t="s">
        <v>19</v>
      </c>
      <c r="G362" s="31" t="n">
        <v>-1</v>
      </c>
      <c r="H362" s="32" t="n">
        <v>299.58</v>
      </c>
      <c r="I362" s="32" t="n">
        <v>299.58</v>
      </c>
      <c r="J362" s="32" t="n">
        <v>0</v>
      </c>
      <c r="K362" s="32" t="n">
        <v>-0.15</v>
      </c>
      <c r="L362" s="32" t="n">
        <v>0</v>
      </c>
      <c r="M362" s="6" t="s">
        <f>=I362+J362+K362+L362</f>
      </c>
      <c r="N362" s="32"/>
      <c r="O362" s="30"/>
    </row>
    <row collapsed="false" customFormat="false" customHeight="false" hidden="false" ht="12.1" outlineLevel="0" r="363">
      <c r="A363" s="29" t="n">
        <v>43951.481747685</v>
      </c>
      <c r="B363" s="30" t="s">
        <v>91</v>
      </c>
      <c r="C363" s="30" t="s">
        <v>722</v>
      </c>
      <c r="D363" s="30" t="s">
        <v>605</v>
      </c>
      <c r="E363" s="30" t="s">
        <v>17</v>
      </c>
      <c r="F363" s="30" t="s">
        <v>29</v>
      </c>
      <c r="G363" s="31" t="n">
        <v>-2000</v>
      </c>
      <c r="H363" s="32" t="n">
        <v>14.306</v>
      </c>
      <c r="I363" s="32" t="n">
        <v>28612</v>
      </c>
      <c r="J363" s="32" t="n">
        <v>0</v>
      </c>
      <c r="K363" s="32" t="n">
        <v>-14.69</v>
      </c>
      <c r="L363" s="32" t="n">
        <v>0</v>
      </c>
      <c r="M363" s="32"/>
      <c r="N363" s="6" t="s">
        <f>=I363+J363+K363+L363</f>
      </c>
      <c r="O363" s="30"/>
    </row>
    <row collapsed="false" customFormat="false" customHeight="false" hidden="false" ht="12.1" outlineLevel="0" r="364">
      <c r="A364" s="29" t="n">
        <v>43951.490451389</v>
      </c>
      <c r="B364" s="30" t="s">
        <v>49</v>
      </c>
      <c r="C364" s="30" t="s">
        <v>749</v>
      </c>
      <c r="D364" s="30" t="s">
        <v>605</v>
      </c>
      <c r="E364" s="30" t="s">
        <v>17</v>
      </c>
      <c r="F364" s="30" t="s">
        <v>29</v>
      </c>
      <c r="G364" s="31" t="n">
        <v>-2</v>
      </c>
      <c r="H364" s="32" t="n">
        <v>20404</v>
      </c>
      <c r="I364" s="32" t="n">
        <v>40808</v>
      </c>
      <c r="J364" s="32" t="n">
        <v>0</v>
      </c>
      <c r="K364" s="32" t="n">
        <v>-20.93</v>
      </c>
      <c r="L364" s="32" t="n">
        <v>0</v>
      </c>
      <c r="M364" s="32"/>
      <c r="N364" s="6" t="s">
        <f>=I364+J364+K364+L364</f>
      </c>
      <c r="O364" s="30"/>
    </row>
    <row collapsed="false" customFormat="false" customHeight="false" hidden="false" ht="12.1" outlineLevel="0" r="365">
      <c r="A365" s="29" t="n">
        <v>43951.491284722</v>
      </c>
      <c r="B365" s="30" t="s">
        <v>79</v>
      </c>
      <c r="C365" s="30" t="s">
        <v>721</v>
      </c>
      <c r="D365" s="30" t="s">
        <v>605</v>
      </c>
      <c r="E365" s="30" t="s">
        <v>17</v>
      </c>
      <c r="F365" s="30" t="s">
        <v>29</v>
      </c>
      <c r="G365" s="31" t="n">
        <v>-20</v>
      </c>
      <c r="H365" s="32" t="n">
        <v>3491.5</v>
      </c>
      <c r="I365" s="32" t="n">
        <v>69830</v>
      </c>
      <c r="J365" s="32" t="n">
        <v>0</v>
      </c>
      <c r="K365" s="32" t="n">
        <v>-35.83</v>
      </c>
      <c r="L365" s="32" t="n">
        <v>0</v>
      </c>
      <c r="M365" s="32"/>
      <c r="N365" s="6" t="s">
        <f>=I365+J365+K365+L365</f>
      </c>
      <c r="O365" s="30"/>
    </row>
    <row collapsed="false" customFormat="false" customHeight="false" hidden="false" ht="12.1" outlineLevel="0" r="366">
      <c r="A366" s="29" t="n">
        <v>43951.773587963</v>
      </c>
      <c r="B366" s="30" t="s">
        <v>79</v>
      </c>
      <c r="C366" s="30" t="s">
        <v>721</v>
      </c>
      <c r="D366" s="30" t="s">
        <v>605</v>
      </c>
      <c r="E366" s="30" t="s">
        <v>17</v>
      </c>
      <c r="F366" s="30" t="s">
        <v>29</v>
      </c>
      <c r="G366" s="31" t="n">
        <v>-4</v>
      </c>
      <c r="H366" s="32" t="n">
        <v>3670.5</v>
      </c>
      <c r="I366" s="32" t="n">
        <v>14682</v>
      </c>
      <c r="J366" s="32" t="n">
        <v>0</v>
      </c>
      <c r="K366" s="32" t="n">
        <v>-7.52</v>
      </c>
      <c r="L366" s="32" t="n">
        <v>0</v>
      </c>
      <c r="M366" s="32"/>
      <c r="N366" s="6" t="s">
        <f>=I366+J366+K366+L366</f>
      </c>
      <c r="O366" s="30"/>
    </row>
    <row collapsed="false" customFormat="false" customHeight="false" hidden="false" ht="12.1" outlineLevel="0" r="367">
      <c r="A367" s="20" t="n">
        <v>43951.776574074</v>
      </c>
      <c r="B367" s="16" t="s">
        <v>629</v>
      </c>
      <c r="C367" s="16" t="s">
        <v>763</v>
      </c>
      <c r="D367" s="16" t="s">
        <v>601</v>
      </c>
      <c r="E367" s="16" t="s">
        <v>17</v>
      </c>
      <c r="F367" s="16" t="s">
        <v>29</v>
      </c>
      <c r="G367" s="7" t="n">
        <v>6000</v>
      </c>
      <c r="H367" s="6" t="n">
        <v>4.993</v>
      </c>
      <c r="I367" s="6" t="n">
        <v>-29958</v>
      </c>
      <c r="J367" s="6" t="n">
        <v>0</v>
      </c>
      <c r="K367" s="6" t="n">
        <v>-15.36</v>
      </c>
      <c r="L367" s="6" t="n">
        <v>0</v>
      </c>
      <c r="M367" s="6"/>
      <c r="N367" s="6" t="s">
        <f>=I367+J367+K367+L367</f>
      </c>
      <c r="O367" s="16"/>
    </row>
    <row collapsed="false" customFormat="false" customHeight="false" hidden="false" ht="12.1" outlineLevel="0" r="368">
      <c r="A368" s="20" t="n">
        <v>43951.776574074</v>
      </c>
      <c r="B368" s="16" t="s">
        <v>629</v>
      </c>
      <c r="C368" s="16" t="s">
        <v>763</v>
      </c>
      <c r="D368" s="16" t="s">
        <v>601</v>
      </c>
      <c r="E368" s="16" t="s">
        <v>17</v>
      </c>
      <c r="F368" s="16" t="s">
        <v>29</v>
      </c>
      <c r="G368" s="7" t="n">
        <v>1000</v>
      </c>
      <c r="H368" s="6" t="n">
        <v>4.993</v>
      </c>
      <c r="I368" s="6" t="n">
        <v>-4993</v>
      </c>
      <c r="J368" s="6" t="n">
        <v>0</v>
      </c>
      <c r="K368" s="6" t="n">
        <v>-2.56</v>
      </c>
      <c r="L368" s="6" t="n">
        <v>0</v>
      </c>
      <c r="M368" s="6"/>
      <c r="N368" s="6" t="s">
        <f>=I368+J368+K368+L368</f>
      </c>
      <c r="O368" s="16"/>
    </row>
    <row collapsed="false" customFormat="false" customHeight="false" hidden="false" ht="12.1" outlineLevel="0" r="369">
      <c r="A369" s="20" t="n">
        <v>43951.776574074</v>
      </c>
      <c r="B369" s="16" t="s">
        <v>629</v>
      </c>
      <c r="C369" s="16" t="s">
        <v>763</v>
      </c>
      <c r="D369" s="16" t="s">
        <v>601</v>
      </c>
      <c r="E369" s="16" t="s">
        <v>17</v>
      </c>
      <c r="F369" s="16" t="s">
        <v>29</v>
      </c>
      <c r="G369" s="7" t="n">
        <v>6000</v>
      </c>
      <c r="H369" s="6" t="n">
        <v>4.9935</v>
      </c>
      <c r="I369" s="6" t="n">
        <v>-29961</v>
      </c>
      <c r="J369" s="6" t="n">
        <v>0</v>
      </c>
      <c r="K369" s="6" t="n">
        <v>-15.36</v>
      </c>
      <c r="L369" s="6" t="n">
        <v>0</v>
      </c>
      <c r="M369" s="6"/>
      <c r="N369" s="6" t="s">
        <f>=I369+J369+K369+L369</f>
      </c>
      <c r="O369" s="16"/>
    </row>
    <row collapsed="false" customFormat="false" customHeight="false" hidden="false" ht="12.1" outlineLevel="0" r="370">
      <c r="A370" s="20" t="n">
        <v>43951.776574074</v>
      </c>
      <c r="B370" s="16" t="s">
        <v>629</v>
      </c>
      <c r="C370" s="16" t="s">
        <v>763</v>
      </c>
      <c r="D370" s="16" t="s">
        <v>601</v>
      </c>
      <c r="E370" s="16" t="s">
        <v>17</v>
      </c>
      <c r="F370" s="16" t="s">
        <v>29</v>
      </c>
      <c r="G370" s="7" t="n">
        <v>2000</v>
      </c>
      <c r="H370" s="6" t="n">
        <v>4.9935</v>
      </c>
      <c r="I370" s="6" t="n">
        <v>-9987</v>
      </c>
      <c r="J370" s="6" t="n">
        <v>0</v>
      </c>
      <c r="K370" s="6" t="n">
        <v>-5.11</v>
      </c>
      <c r="L370" s="6" t="n">
        <v>0</v>
      </c>
      <c r="M370" s="6"/>
      <c r="N370" s="6" t="s">
        <f>=I370+J370+K370+L370</f>
      </c>
      <c r="O370" s="16"/>
    </row>
    <row collapsed="false" customFormat="false" customHeight="false" hidden="false" ht="12.1" outlineLevel="0" r="371">
      <c r="A371" s="25" t="n">
        <v>43956</v>
      </c>
      <c r="B371" s="26" t="s">
        <v>693</v>
      </c>
      <c r="C371" s="26" t="s">
        <v>764</v>
      </c>
      <c r="D371" s="26" t="s">
        <v>693</v>
      </c>
      <c r="E371" s="26" t="s">
        <v>693</v>
      </c>
      <c r="F371" s="26" t="s">
        <v>19</v>
      </c>
      <c r="G371" s="27" t="n">
        <v>1</v>
      </c>
      <c r="H371" s="28" t="n">
        <v>-3</v>
      </c>
      <c r="I371" s="28" t="n">
        <v>-3</v>
      </c>
      <c r="J371" s="28" t="n">
        <v>0</v>
      </c>
      <c r="K371" s="28" t="n">
        <v>0</v>
      </c>
      <c r="L371" s="28" t="n">
        <v>0</v>
      </c>
      <c r="M371" s="6" t="s">
        <f>=I371+J371+K371+L371</f>
      </c>
      <c r="N371" s="28"/>
      <c r="O371" s="26"/>
    </row>
    <row collapsed="false" customFormat="false" customHeight="false" hidden="false" ht="12.1" outlineLevel="0" r="372">
      <c r="A372" s="20" t="n">
        <v>43956.971898148</v>
      </c>
      <c r="B372" s="16" t="s">
        <v>69</v>
      </c>
      <c r="C372" s="16" t="s">
        <v>70</v>
      </c>
      <c r="D372" s="16" t="s">
        <v>601</v>
      </c>
      <c r="E372" s="16" t="s">
        <v>17</v>
      </c>
      <c r="F372" s="16" t="s">
        <v>19</v>
      </c>
      <c r="G372" s="7" t="n">
        <v>35</v>
      </c>
      <c r="H372" s="6" t="n">
        <v>9.55</v>
      </c>
      <c r="I372" s="6" t="n">
        <v>-334.25</v>
      </c>
      <c r="J372" s="6" t="n">
        <v>0</v>
      </c>
      <c r="K372" s="6" t="n">
        <v>-0.17</v>
      </c>
      <c r="L372" s="6" t="n">
        <v>0</v>
      </c>
      <c r="M372" s="6" t="s">
        <f>=I372+J372+K372+L372</f>
      </c>
      <c r="N372" s="6"/>
      <c r="O372" s="16"/>
    </row>
    <row collapsed="false" customFormat="false" customHeight="false" hidden="false" ht="12.1" outlineLevel="0" r="373">
      <c r="A373" s="25" t="n">
        <v>43957</v>
      </c>
      <c r="B373" s="26" t="s">
        <v>693</v>
      </c>
      <c r="C373" s="26" t="s">
        <v>694</v>
      </c>
      <c r="D373" s="26" t="s">
        <v>693</v>
      </c>
      <c r="E373" s="26" t="s">
        <v>693</v>
      </c>
      <c r="F373" s="26" t="s">
        <v>29</v>
      </c>
      <c r="G373" s="27" t="n">
        <v>1</v>
      </c>
      <c r="H373" s="28" t="n">
        <v>-150</v>
      </c>
      <c r="I373" s="28" t="n">
        <v>-150</v>
      </c>
      <c r="J373" s="28" t="n">
        <v>0</v>
      </c>
      <c r="K373" s="28" t="n">
        <v>0</v>
      </c>
      <c r="L373" s="28" t="n">
        <v>0</v>
      </c>
      <c r="M373" s="28"/>
      <c r="N373" s="6" t="s">
        <f>=I373+J373+K373+L373</f>
      </c>
      <c r="O373" s="26"/>
    </row>
    <row collapsed="false" customFormat="false" customHeight="false" hidden="false" ht="12.1" outlineLevel="0" r="374">
      <c r="A374" s="20" t="n">
        <v>43957.426342593</v>
      </c>
      <c r="B374" s="16" t="s">
        <v>630</v>
      </c>
      <c r="C374" s="16" t="s">
        <v>765</v>
      </c>
      <c r="D374" s="16" t="s">
        <v>601</v>
      </c>
      <c r="E374" s="16" t="s">
        <v>17</v>
      </c>
      <c r="F374" s="16" t="s">
        <v>29</v>
      </c>
      <c r="G374" s="7" t="n">
        <v>1000</v>
      </c>
      <c r="H374" s="6" t="n">
        <v>1.912</v>
      </c>
      <c r="I374" s="6" t="n">
        <v>-1912</v>
      </c>
      <c r="J374" s="6" t="n">
        <v>0</v>
      </c>
      <c r="K374" s="6" t="n">
        <v>-0.98</v>
      </c>
      <c r="L374" s="6" t="n">
        <v>0</v>
      </c>
      <c r="M374" s="6"/>
      <c r="N374" s="6" t="s">
        <f>=I374+J374+K374+L374</f>
      </c>
      <c r="O374" s="16"/>
    </row>
    <row collapsed="false" customFormat="false" customHeight="false" hidden="false" ht="12.1" outlineLevel="0" r="375">
      <c r="A375" s="20" t="n">
        <v>43957.426342593</v>
      </c>
      <c r="B375" s="16" t="s">
        <v>630</v>
      </c>
      <c r="C375" s="16" t="s">
        <v>765</v>
      </c>
      <c r="D375" s="16" t="s">
        <v>601</v>
      </c>
      <c r="E375" s="16" t="s">
        <v>17</v>
      </c>
      <c r="F375" s="16" t="s">
        <v>29</v>
      </c>
      <c r="G375" s="7" t="n">
        <v>5000</v>
      </c>
      <c r="H375" s="6" t="n">
        <v>1.912</v>
      </c>
      <c r="I375" s="6" t="n">
        <v>-9560</v>
      </c>
      <c r="J375" s="6" t="n">
        <v>0</v>
      </c>
      <c r="K375" s="6" t="n">
        <v>-4.91</v>
      </c>
      <c r="L375" s="6" t="n">
        <v>0</v>
      </c>
      <c r="M375" s="6"/>
      <c r="N375" s="6" t="s">
        <f>=I375+J375+K375+L375</f>
      </c>
      <c r="O375" s="16"/>
    </row>
    <row collapsed="false" customFormat="false" customHeight="false" hidden="false" ht="12.1" outlineLevel="0" r="376">
      <c r="A376" s="20" t="n">
        <v>43957.426342593</v>
      </c>
      <c r="B376" s="16" t="s">
        <v>630</v>
      </c>
      <c r="C376" s="16" t="s">
        <v>765</v>
      </c>
      <c r="D376" s="16" t="s">
        <v>601</v>
      </c>
      <c r="E376" s="16" t="s">
        <v>17</v>
      </c>
      <c r="F376" s="16" t="s">
        <v>29</v>
      </c>
      <c r="G376" s="7" t="n">
        <v>12000</v>
      </c>
      <c r="H376" s="6" t="n">
        <v>1.913</v>
      </c>
      <c r="I376" s="6" t="n">
        <v>-22956</v>
      </c>
      <c r="J376" s="6" t="n">
        <v>0</v>
      </c>
      <c r="K376" s="6" t="n">
        <v>-11.78</v>
      </c>
      <c r="L376" s="6" t="n">
        <v>0</v>
      </c>
      <c r="M376" s="6"/>
      <c r="N376" s="6" t="s">
        <f>=I376+J376+K376+L376</f>
      </c>
      <c r="O376" s="16"/>
    </row>
    <row collapsed="false" customFormat="false" customHeight="false" hidden="false" ht="12.1" outlineLevel="0" r="377">
      <c r="A377" s="20" t="n">
        <v>43957.426342593</v>
      </c>
      <c r="B377" s="16" t="s">
        <v>630</v>
      </c>
      <c r="C377" s="16" t="s">
        <v>765</v>
      </c>
      <c r="D377" s="16" t="s">
        <v>601</v>
      </c>
      <c r="E377" s="16" t="s">
        <v>17</v>
      </c>
      <c r="F377" s="16" t="s">
        <v>29</v>
      </c>
      <c r="G377" s="7" t="n">
        <v>10000</v>
      </c>
      <c r="H377" s="6" t="n">
        <v>1.913</v>
      </c>
      <c r="I377" s="6" t="n">
        <v>-19130</v>
      </c>
      <c r="J377" s="6" t="n">
        <v>0</v>
      </c>
      <c r="K377" s="6" t="n">
        <v>-9.81</v>
      </c>
      <c r="L377" s="6" t="n">
        <v>0</v>
      </c>
      <c r="M377" s="6"/>
      <c r="N377" s="6" t="s">
        <f>=I377+J377+K377+L377</f>
      </c>
      <c r="O377" s="16"/>
    </row>
    <row collapsed="false" customFormat="false" customHeight="false" hidden="false" ht="12.1" outlineLevel="0" r="378">
      <c r="A378" s="20" t="n">
        <v>43957.426342593</v>
      </c>
      <c r="B378" s="16" t="s">
        <v>630</v>
      </c>
      <c r="C378" s="16" t="s">
        <v>765</v>
      </c>
      <c r="D378" s="16" t="s">
        <v>601</v>
      </c>
      <c r="E378" s="16" t="s">
        <v>17</v>
      </c>
      <c r="F378" s="16" t="s">
        <v>29</v>
      </c>
      <c r="G378" s="7" t="n">
        <v>10000</v>
      </c>
      <c r="H378" s="6" t="n">
        <v>1.913</v>
      </c>
      <c r="I378" s="6" t="n">
        <v>-19130</v>
      </c>
      <c r="J378" s="6" t="n">
        <v>0</v>
      </c>
      <c r="K378" s="6" t="n">
        <v>-9.81</v>
      </c>
      <c r="L378" s="6" t="n">
        <v>0</v>
      </c>
      <c r="M378" s="6"/>
      <c r="N378" s="6" t="s">
        <f>=I378+J378+K378+L378</f>
      </c>
      <c r="O378" s="16"/>
    </row>
    <row collapsed="false" customFormat="false" customHeight="false" hidden="false" ht="12.1" outlineLevel="0" r="379">
      <c r="A379" s="20" t="n">
        <v>43957.426365741</v>
      </c>
      <c r="B379" s="16" t="s">
        <v>630</v>
      </c>
      <c r="C379" s="16" t="s">
        <v>765</v>
      </c>
      <c r="D379" s="16" t="s">
        <v>601</v>
      </c>
      <c r="E379" s="16" t="s">
        <v>17</v>
      </c>
      <c r="F379" s="16" t="s">
        <v>29</v>
      </c>
      <c r="G379" s="7" t="n">
        <v>5000</v>
      </c>
      <c r="H379" s="6" t="n">
        <v>1.913</v>
      </c>
      <c r="I379" s="6" t="n">
        <v>-9565</v>
      </c>
      <c r="J379" s="6" t="n">
        <v>0</v>
      </c>
      <c r="K379" s="6" t="n">
        <v>-4.91</v>
      </c>
      <c r="L379" s="6" t="n">
        <v>0</v>
      </c>
      <c r="M379" s="6"/>
      <c r="N379" s="6" t="s">
        <f>=I379+J379+K379+L379</f>
      </c>
      <c r="O379" s="16"/>
    </row>
    <row collapsed="false" customFormat="false" customHeight="false" hidden="false" ht="12.1" outlineLevel="0" r="380">
      <c r="A380" s="20" t="n">
        <v>43957.426701389</v>
      </c>
      <c r="B380" s="16" t="s">
        <v>69</v>
      </c>
      <c r="C380" s="16" t="s">
        <v>70</v>
      </c>
      <c r="D380" s="16" t="s">
        <v>601</v>
      </c>
      <c r="E380" s="16" t="s">
        <v>17</v>
      </c>
      <c r="F380" s="16" t="s">
        <v>19</v>
      </c>
      <c r="G380" s="7" t="n">
        <v>75</v>
      </c>
      <c r="H380" s="6" t="n">
        <v>9.71</v>
      </c>
      <c r="I380" s="6" t="n">
        <v>-728.25</v>
      </c>
      <c r="J380" s="6" t="n">
        <v>0</v>
      </c>
      <c r="K380" s="6" t="n">
        <v>-0.37</v>
      </c>
      <c r="L380" s="6" t="n">
        <v>0</v>
      </c>
      <c r="M380" s="6" t="s">
        <f>=I380+J380+K380+L380</f>
      </c>
      <c r="N380" s="6"/>
      <c r="O380" s="16"/>
    </row>
    <row collapsed="false" customFormat="false" customHeight="false" hidden="false" ht="12.1" outlineLevel="0" r="381">
      <c r="A381" s="29" t="n">
        <v>43957.665578704</v>
      </c>
      <c r="B381" s="30" t="s">
        <v>629</v>
      </c>
      <c r="C381" s="30" t="s">
        <v>763</v>
      </c>
      <c r="D381" s="30" t="s">
        <v>605</v>
      </c>
      <c r="E381" s="30" t="s">
        <v>17</v>
      </c>
      <c r="F381" s="30" t="s">
        <v>29</v>
      </c>
      <c r="G381" s="31" t="n">
        <v>-5000</v>
      </c>
      <c r="H381" s="32" t="n">
        <v>4.935</v>
      </c>
      <c r="I381" s="32" t="n">
        <v>24675</v>
      </c>
      <c r="J381" s="32" t="n">
        <v>0</v>
      </c>
      <c r="K381" s="32" t="n">
        <v>-12.66</v>
      </c>
      <c r="L381" s="32" t="n">
        <v>0</v>
      </c>
      <c r="M381" s="32"/>
      <c r="N381" s="6" t="s">
        <f>=I381+J381+K381+L381</f>
      </c>
      <c r="O381" s="30"/>
    </row>
    <row collapsed="false" customFormat="false" customHeight="false" hidden="false" ht="12.1" outlineLevel="0" r="382">
      <c r="A382" s="29" t="n">
        <v>43957.665578704</v>
      </c>
      <c r="B382" s="30" t="s">
        <v>629</v>
      </c>
      <c r="C382" s="30" t="s">
        <v>763</v>
      </c>
      <c r="D382" s="30" t="s">
        <v>605</v>
      </c>
      <c r="E382" s="30" t="s">
        <v>17</v>
      </c>
      <c r="F382" s="30" t="s">
        <v>29</v>
      </c>
      <c r="G382" s="31" t="n">
        <v>-10000</v>
      </c>
      <c r="H382" s="32" t="n">
        <v>4.934</v>
      </c>
      <c r="I382" s="32" t="n">
        <v>49340</v>
      </c>
      <c r="J382" s="32" t="n">
        <v>0</v>
      </c>
      <c r="K382" s="32" t="n">
        <v>-25.32</v>
      </c>
      <c r="L382" s="32" t="n">
        <v>0</v>
      </c>
      <c r="M382" s="32"/>
      <c r="N382" s="6" t="s">
        <f>=I382+J382+K382+L382</f>
      </c>
      <c r="O382" s="30"/>
    </row>
    <row collapsed="false" customFormat="false" customHeight="false" hidden="false" ht="12.1" outlineLevel="0" r="383">
      <c r="A383" s="21" t="n">
        <v>43957.754780093</v>
      </c>
      <c r="B383" s="22" t="s">
        <v>716</v>
      </c>
      <c r="C383" s="22" t="s">
        <v>766</v>
      </c>
      <c r="D383" s="22" t="s">
        <v>716</v>
      </c>
      <c r="E383" s="22" t="s">
        <v>716</v>
      </c>
      <c r="F383" s="22" t="s">
        <v>19</v>
      </c>
      <c r="G383" s="23" t="n">
        <v>1</v>
      </c>
      <c r="H383" s="24" t="n">
        <v>1</v>
      </c>
      <c r="I383" s="24" t="n">
        <v>20.59</v>
      </c>
      <c r="J383" s="24" t="n">
        <v>0</v>
      </c>
      <c r="K383" s="24" t="n">
        <v>0</v>
      </c>
      <c r="L383" s="24" t="n">
        <v>0</v>
      </c>
      <c r="M383" s="6" t="s">
        <f>=I383+J383+K383+L383</f>
      </c>
      <c r="N383" s="24"/>
      <c r="O383" s="22"/>
    </row>
    <row collapsed="false" customFormat="false" customHeight="false" hidden="false" ht="12.1" outlineLevel="0" r="384">
      <c r="A384" s="25" t="n">
        <v>43962</v>
      </c>
      <c r="B384" s="26" t="s">
        <v>711</v>
      </c>
      <c r="C384" s="26" t="s">
        <v>738</v>
      </c>
      <c r="D384" s="26" t="s">
        <v>711</v>
      </c>
      <c r="E384" s="26" t="s">
        <v>711</v>
      </c>
      <c r="F384" s="26" t="s">
        <v>19</v>
      </c>
      <c r="G384" s="27" t="n">
        <v>1</v>
      </c>
      <c r="H384" s="28" t="n">
        <v>-1</v>
      </c>
      <c r="I384" s="28" t="n">
        <v>-1</v>
      </c>
      <c r="J384" s="28" t="n">
        <v>0</v>
      </c>
      <c r="K384" s="28" t="n">
        <v>0</v>
      </c>
      <c r="L384" s="28" t="n">
        <v>0</v>
      </c>
      <c r="M384" s="6" t="s">
        <f>=I384+J384+K384+L384</f>
      </c>
      <c r="N384" s="28"/>
      <c r="O384" s="26"/>
    </row>
    <row collapsed="false" customFormat="false" customHeight="false" hidden="false" ht="12.1" outlineLevel="0" r="385">
      <c r="A385" s="21" t="n">
        <v>43962</v>
      </c>
      <c r="B385" s="22" t="s">
        <v>692</v>
      </c>
      <c r="C385" s="22" t="s">
        <v>737</v>
      </c>
      <c r="D385" s="22" t="s">
        <v>716</v>
      </c>
      <c r="E385" s="22" t="s">
        <v>716</v>
      </c>
      <c r="F385" s="22" t="s">
        <v>19</v>
      </c>
      <c r="G385" s="23" t="n">
        <v>1</v>
      </c>
      <c r="H385" s="24" t="n">
        <v>10</v>
      </c>
      <c r="I385" s="24" t="n">
        <v>10</v>
      </c>
      <c r="J385" s="24" t="n">
        <v>0</v>
      </c>
      <c r="K385" s="24" t="n">
        <v>0</v>
      </c>
      <c r="L385" s="24" t="n">
        <v>0</v>
      </c>
      <c r="M385" s="6" t="s">
        <f>=I385+J385+K385+L385</f>
      </c>
      <c r="N385" s="24"/>
      <c r="O385" s="22"/>
    </row>
    <row collapsed="false" customFormat="false" customHeight="false" hidden="false" ht="12.1" outlineLevel="0" r="386">
      <c r="A386" s="25" t="n">
        <v>43963</v>
      </c>
      <c r="B386" s="26" t="s">
        <v>693</v>
      </c>
      <c r="C386" s="26" t="s">
        <v>694</v>
      </c>
      <c r="D386" s="26" t="s">
        <v>693</v>
      </c>
      <c r="E386" s="26" t="s">
        <v>693</v>
      </c>
      <c r="F386" s="26" t="s">
        <v>29</v>
      </c>
      <c r="G386" s="27" t="n">
        <v>1</v>
      </c>
      <c r="H386" s="28" t="n">
        <v>-150</v>
      </c>
      <c r="I386" s="28" t="n">
        <v>-150</v>
      </c>
      <c r="J386" s="28" t="n">
        <v>0</v>
      </c>
      <c r="K386" s="28" t="n">
        <v>0</v>
      </c>
      <c r="L386" s="28" t="n">
        <v>0</v>
      </c>
      <c r="M386" s="28"/>
      <c r="N386" s="6" t="s">
        <f>=I386+J386+K386+L386</f>
      </c>
      <c r="O386" s="26"/>
    </row>
    <row collapsed="false" customFormat="false" customHeight="false" hidden="false" ht="12.1" outlineLevel="0" r="387">
      <c r="A387" s="21" t="n">
        <v>43963</v>
      </c>
      <c r="B387" s="22" t="s">
        <v>692</v>
      </c>
      <c r="C387" s="22" t="s">
        <v>186</v>
      </c>
      <c r="D387" s="22" t="s">
        <v>692</v>
      </c>
      <c r="E387" s="22" t="s">
        <v>692</v>
      </c>
      <c r="F387" s="22" t="s">
        <v>29</v>
      </c>
      <c r="G387" s="23" t="n">
        <v>1</v>
      </c>
      <c r="H387" s="24" t="n">
        <v>200000</v>
      </c>
      <c r="I387" s="24" t="n">
        <v>200000</v>
      </c>
      <c r="J387" s="24" t="n">
        <v>0</v>
      </c>
      <c r="K387" s="24" t="n">
        <v>0</v>
      </c>
      <c r="L387" s="24" t="n">
        <v>0</v>
      </c>
      <c r="M387" s="24"/>
      <c r="N387" s="6" t="s">
        <f>=I387+J387+K387+L387</f>
      </c>
      <c r="O387" s="22"/>
    </row>
    <row collapsed="false" customFormat="false" customHeight="false" hidden="false" ht="12.1" outlineLevel="0" r="388">
      <c r="A388" s="20" t="n">
        <v>43963.511458333</v>
      </c>
      <c r="B388" s="16" t="s">
        <v>85</v>
      </c>
      <c r="C388" s="16" t="s">
        <v>748</v>
      </c>
      <c r="D388" s="16" t="s">
        <v>601</v>
      </c>
      <c r="E388" s="16" t="s">
        <v>17</v>
      </c>
      <c r="F388" s="16" t="s">
        <v>29</v>
      </c>
      <c r="G388" s="7" t="n">
        <v>800</v>
      </c>
      <c r="H388" s="6" t="n">
        <v>62.81</v>
      </c>
      <c r="I388" s="6" t="n">
        <v>-50248</v>
      </c>
      <c r="J388" s="6" t="n">
        <v>0</v>
      </c>
      <c r="K388" s="6" t="n">
        <v>-25.78</v>
      </c>
      <c r="L388" s="6" t="n">
        <v>0</v>
      </c>
      <c r="M388" s="6"/>
      <c r="N388" s="6" t="s">
        <f>=I388+J388+K388+L388</f>
      </c>
      <c r="O388" s="16"/>
    </row>
    <row collapsed="false" customFormat="false" customHeight="false" hidden="false" ht="12.1" outlineLevel="0" r="389">
      <c r="A389" s="20" t="n">
        <v>43964.494212963</v>
      </c>
      <c r="B389" s="16" t="s">
        <v>617</v>
      </c>
      <c r="C389" s="16" t="s">
        <v>725</v>
      </c>
      <c r="D389" s="16" t="s">
        <v>601</v>
      </c>
      <c r="E389" s="16" t="s">
        <v>17</v>
      </c>
      <c r="F389" s="16" t="s">
        <v>29</v>
      </c>
      <c r="G389" s="7" t="n">
        <v>1</v>
      </c>
      <c r="H389" s="6" t="n">
        <v>576.8</v>
      </c>
      <c r="I389" s="6" t="n">
        <v>-576.8</v>
      </c>
      <c r="J389" s="6" t="n">
        <v>0</v>
      </c>
      <c r="K389" s="6" t="n">
        <v>-0.29</v>
      </c>
      <c r="L389" s="6" t="n">
        <v>0</v>
      </c>
      <c r="M389" s="6"/>
      <c r="N389" s="6" t="s">
        <f>=I389+J389+K389+L389</f>
      </c>
      <c r="O389" s="16"/>
    </row>
    <row collapsed="false" customFormat="false" customHeight="false" hidden="false" ht="12.1" outlineLevel="0" r="390">
      <c r="A390" s="20" t="n">
        <v>43964.494212963</v>
      </c>
      <c r="B390" s="16" t="s">
        <v>617</v>
      </c>
      <c r="C390" s="16" t="s">
        <v>725</v>
      </c>
      <c r="D390" s="16" t="s">
        <v>601</v>
      </c>
      <c r="E390" s="16" t="s">
        <v>17</v>
      </c>
      <c r="F390" s="16" t="s">
        <v>29</v>
      </c>
      <c r="G390" s="7" t="n">
        <v>2</v>
      </c>
      <c r="H390" s="6" t="n">
        <v>576.8</v>
      </c>
      <c r="I390" s="6" t="n">
        <v>-1153.6</v>
      </c>
      <c r="J390" s="6" t="n">
        <v>0</v>
      </c>
      <c r="K390" s="6" t="n">
        <v>-0.6</v>
      </c>
      <c r="L390" s="6" t="n">
        <v>0</v>
      </c>
      <c r="M390" s="6"/>
      <c r="N390" s="6" t="s">
        <f>=I390+J390+K390+L390</f>
      </c>
      <c r="O390" s="16"/>
    </row>
    <row collapsed="false" customFormat="false" customHeight="false" hidden="false" ht="12.1" outlineLevel="0" r="391">
      <c r="A391" s="20" t="n">
        <v>43964.494212963</v>
      </c>
      <c r="B391" s="16" t="s">
        <v>617</v>
      </c>
      <c r="C391" s="16" t="s">
        <v>725</v>
      </c>
      <c r="D391" s="16" t="s">
        <v>601</v>
      </c>
      <c r="E391" s="16" t="s">
        <v>17</v>
      </c>
      <c r="F391" s="16" t="s">
        <v>29</v>
      </c>
      <c r="G391" s="7" t="n">
        <v>2</v>
      </c>
      <c r="H391" s="6" t="n">
        <v>576.8</v>
      </c>
      <c r="I391" s="6" t="n">
        <v>-1153.6</v>
      </c>
      <c r="J391" s="6" t="n">
        <v>0</v>
      </c>
      <c r="K391" s="6" t="n">
        <v>-0.6</v>
      </c>
      <c r="L391" s="6" t="n">
        <v>0</v>
      </c>
      <c r="M391" s="6"/>
      <c r="N391" s="6" t="s">
        <f>=I391+J391+K391+L391</f>
      </c>
      <c r="O391" s="16"/>
    </row>
    <row collapsed="false" customFormat="false" customHeight="false" hidden="false" ht="12.1" outlineLevel="0" r="392">
      <c r="A392" s="20" t="n">
        <v>43964.494212963</v>
      </c>
      <c r="B392" s="16" t="s">
        <v>617</v>
      </c>
      <c r="C392" s="16" t="s">
        <v>725</v>
      </c>
      <c r="D392" s="16" t="s">
        <v>601</v>
      </c>
      <c r="E392" s="16" t="s">
        <v>17</v>
      </c>
      <c r="F392" s="16" t="s">
        <v>29</v>
      </c>
      <c r="G392" s="7" t="n">
        <v>1</v>
      </c>
      <c r="H392" s="6" t="n">
        <v>576.8</v>
      </c>
      <c r="I392" s="6" t="n">
        <v>-576.8</v>
      </c>
      <c r="J392" s="6" t="n">
        <v>0</v>
      </c>
      <c r="K392" s="6" t="n">
        <v>-0.29</v>
      </c>
      <c r="L392" s="6" t="n">
        <v>0</v>
      </c>
      <c r="M392" s="6"/>
      <c r="N392" s="6" t="s">
        <f>=I392+J392+K392+L392</f>
      </c>
      <c r="O392" s="16"/>
    </row>
    <row collapsed="false" customFormat="false" customHeight="false" hidden="false" ht="12.1" outlineLevel="0" r="393">
      <c r="A393" s="20" t="n">
        <v>43964.494212963</v>
      </c>
      <c r="B393" s="16" t="s">
        <v>617</v>
      </c>
      <c r="C393" s="16" t="s">
        <v>725</v>
      </c>
      <c r="D393" s="16" t="s">
        <v>601</v>
      </c>
      <c r="E393" s="16" t="s">
        <v>17</v>
      </c>
      <c r="F393" s="16" t="s">
        <v>29</v>
      </c>
      <c r="G393" s="7" t="n">
        <v>1</v>
      </c>
      <c r="H393" s="6" t="n">
        <v>576.8</v>
      </c>
      <c r="I393" s="6" t="n">
        <v>-576.8</v>
      </c>
      <c r="J393" s="6" t="n">
        <v>0</v>
      </c>
      <c r="K393" s="6" t="n">
        <v>-0.29</v>
      </c>
      <c r="L393" s="6" t="n">
        <v>0</v>
      </c>
      <c r="M393" s="6"/>
      <c r="N393" s="6" t="s">
        <f>=I393+J393+K393+L393</f>
      </c>
      <c r="O393" s="16"/>
    </row>
    <row collapsed="false" customFormat="false" customHeight="false" hidden="false" ht="12.1" outlineLevel="0" r="394">
      <c r="A394" s="20" t="n">
        <v>43964.494212963</v>
      </c>
      <c r="B394" s="16" t="s">
        <v>617</v>
      </c>
      <c r="C394" s="16" t="s">
        <v>725</v>
      </c>
      <c r="D394" s="16" t="s">
        <v>601</v>
      </c>
      <c r="E394" s="16" t="s">
        <v>17</v>
      </c>
      <c r="F394" s="16" t="s">
        <v>29</v>
      </c>
      <c r="G394" s="7" t="n">
        <v>2</v>
      </c>
      <c r="H394" s="6" t="n">
        <v>576.8</v>
      </c>
      <c r="I394" s="6" t="n">
        <v>-1153.6</v>
      </c>
      <c r="J394" s="6" t="n">
        <v>0</v>
      </c>
      <c r="K394" s="6" t="n">
        <v>-0.6</v>
      </c>
      <c r="L394" s="6" t="n">
        <v>0</v>
      </c>
      <c r="M394" s="6"/>
      <c r="N394" s="6" t="s">
        <f>=I394+J394+K394+L394</f>
      </c>
      <c r="O394" s="16"/>
    </row>
    <row collapsed="false" customFormat="false" customHeight="false" hidden="false" ht="12.1" outlineLevel="0" r="395">
      <c r="A395" s="20" t="n">
        <v>43964.494212963</v>
      </c>
      <c r="B395" s="16" t="s">
        <v>617</v>
      </c>
      <c r="C395" s="16" t="s">
        <v>725</v>
      </c>
      <c r="D395" s="16" t="s">
        <v>601</v>
      </c>
      <c r="E395" s="16" t="s">
        <v>17</v>
      </c>
      <c r="F395" s="16" t="s">
        <v>29</v>
      </c>
      <c r="G395" s="7" t="n">
        <v>1</v>
      </c>
      <c r="H395" s="6" t="n">
        <v>576.8</v>
      </c>
      <c r="I395" s="6" t="n">
        <v>-576.8</v>
      </c>
      <c r="J395" s="6" t="n">
        <v>0</v>
      </c>
      <c r="K395" s="6" t="n">
        <v>-0.29</v>
      </c>
      <c r="L395" s="6" t="n">
        <v>0</v>
      </c>
      <c r="M395" s="6"/>
      <c r="N395" s="6" t="s">
        <f>=I395+J395+K395+L395</f>
      </c>
      <c r="O395" s="16"/>
    </row>
    <row collapsed="false" customFormat="false" customHeight="false" hidden="false" ht="12.1" outlineLevel="0" r="396">
      <c r="A396" s="20" t="n">
        <v>43964.494212963</v>
      </c>
      <c r="B396" s="16" t="s">
        <v>617</v>
      </c>
      <c r="C396" s="16" t="s">
        <v>725</v>
      </c>
      <c r="D396" s="16" t="s">
        <v>601</v>
      </c>
      <c r="E396" s="16" t="s">
        <v>17</v>
      </c>
      <c r="F396" s="16" t="s">
        <v>29</v>
      </c>
      <c r="G396" s="7" t="n">
        <v>2</v>
      </c>
      <c r="H396" s="6" t="n">
        <v>576.8</v>
      </c>
      <c r="I396" s="6" t="n">
        <v>-1153.6</v>
      </c>
      <c r="J396" s="6" t="n">
        <v>0</v>
      </c>
      <c r="K396" s="6" t="n">
        <v>-0.6</v>
      </c>
      <c r="L396" s="6" t="n">
        <v>0</v>
      </c>
      <c r="M396" s="6"/>
      <c r="N396" s="6" t="s">
        <f>=I396+J396+K396+L396</f>
      </c>
      <c r="O396" s="16"/>
    </row>
    <row collapsed="false" customFormat="false" customHeight="false" hidden="false" ht="12.1" outlineLevel="0" r="397">
      <c r="A397" s="20" t="n">
        <v>43964.494212963</v>
      </c>
      <c r="B397" s="16" t="s">
        <v>617</v>
      </c>
      <c r="C397" s="16" t="s">
        <v>725</v>
      </c>
      <c r="D397" s="16" t="s">
        <v>601</v>
      </c>
      <c r="E397" s="16" t="s">
        <v>17</v>
      </c>
      <c r="F397" s="16" t="s">
        <v>29</v>
      </c>
      <c r="G397" s="7" t="n">
        <v>2</v>
      </c>
      <c r="H397" s="6" t="n">
        <v>576.8</v>
      </c>
      <c r="I397" s="6" t="n">
        <v>-1153.6</v>
      </c>
      <c r="J397" s="6" t="n">
        <v>0</v>
      </c>
      <c r="K397" s="6" t="n">
        <v>-0.6</v>
      </c>
      <c r="L397" s="6" t="n">
        <v>0</v>
      </c>
      <c r="M397" s="6"/>
      <c r="N397" s="6" t="s">
        <f>=I397+J397+K397+L397</f>
      </c>
      <c r="O397" s="16"/>
    </row>
    <row collapsed="false" customFormat="false" customHeight="false" hidden="false" ht="12.1" outlineLevel="0" r="398">
      <c r="A398" s="20" t="n">
        <v>43964.494212963</v>
      </c>
      <c r="B398" s="16" t="s">
        <v>617</v>
      </c>
      <c r="C398" s="16" t="s">
        <v>725</v>
      </c>
      <c r="D398" s="16" t="s">
        <v>601</v>
      </c>
      <c r="E398" s="16" t="s">
        <v>17</v>
      </c>
      <c r="F398" s="16" t="s">
        <v>29</v>
      </c>
      <c r="G398" s="7" t="n">
        <v>2</v>
      </c>
      <c r="H398" s="6" t="n">
        <v>576.8</v>
      </c>
      <c r="I398" s="6" t="n">
        <v>-1153.6</v>
      </c>
      <c r="J398" s="6" t="n">
        <v>0</v>
      </c>
      <c r="K398" s="6" t="n">
        <v>-0.6</v>
      </c>
      <c r="L398" s="6" t="n">
        <v>0</v>
      </c>
      <c r="M398" s="6"/>
      <c r="N398" s="6" t="s">
        <f>=I398+J398+K398+L398</f>
      </c>
      <c r="O398" s="16"/>
    </row>
    <row collapsed="false" customFormat="false" customHeight="false" hidden="false" ht="12.1" outlineLevel="0" r="399">
      <c r="A399" s="20" t="n">
        <v>43964.494212963</v>
      </c>
      <c r="B399" s="16" t="s">
        <v>617</v>
      </c>
      <c r="C399" s="16" t="s">
        <v>725</v>
      </c>
      <c r="D399" s="16" t="s">
        <v>601</v>
      </c>
      <c r="E399" s="16" t="s">
        <v>17</v>
      </c>
      <c r="F399" s="16" t="s">
        <v>29</v>
      </c>
      <c r="G399" s="7" t="n">
        <v>5</v>
      </c>
      <c r="H399" s="6" t="n">
        <v>577</v>
      </c>
      <c r="I399" s="6" t="n">
        <v>-2885</v>
      </c>
      <c r="J399" s="6" t="n">
        <v>0</v>
      </c>
      <c r="K399" s="6" t="n">
        <v>-1.48</v>
      </c>
      <c r="L399" s="6" t="n">
        <v>0</v>
      </c>
      <c r="M399" s="6"/>
      <c r="N399" s="6" t="s">
        <f>=I399+J399+K399+L399</f>
      </c>
      <c r="O399" s="16"/>
    </row>
    <row collapsed="false" customFormat="false" customHeight="false" hidden="false" ht="12.1" outlineLevel="0" r="400">
      <c r="A400" s="20" t="n">
        <v>43964.494212963</v>
      </c>
      <c r="B400" s="16" t="s">
        <v>617</v>
      </c>
      <c r="C400" s="16" t="s">
        <v>725</v>
      </c>
      <c r="D400" s="16" t="s">
        <v>601</v>
      </c>
      <c r="E400" s="16" t="s">
        <v>17</v>
      </c>
      <c r="F400" s="16" t="s">
        <v>29</v>
      </c>
      <c r="G400" s="7" t="n">
        <v>5</v>
      </c>
      <c r="H400" s="6" t="n">
        <v>577</v>
      </c>
      <c r="I400" s="6" t="n">
        <v>-2885</v>
      </c>
      <c r="J400" s="6" t="n">
        <v>0</v>
      </c>
      <c r="K400" s="6" t="n">
        <v>-1.48</v>
      </c>
      <c r="L400" s="6" t="n">
        <v>0</v>
      </c>
      <c r="M400" s="6"/>
      <c r="N400" s="6" t="s">
        <f>=I400+J400+K400+L400</f>
      </c>
      <c r="O400" s="16"/>
    </row>
    <row collapsed="false" customFormat="false" customHeight="false" hidden="false" ht="12.1" outlineLevel="0" r="401">
      <c r="A401" s="20" t="n">
        <v>43964.494212963</v>
      </c>
      <c r="B401" s="16" t="s">
        <v>617</v>
      </c>
      <c r="C401" s="16" t="s">
        <v>725</v>
      </c>
      <c r="D401" s="16" t="s">
        <v>601</v>
      </c>
      <c r="E401" s="16" t="s">
        <v>17</v>
      </c>
      <c r="F401" s="16" t="s">
        <v>29</v>
      </c>
      <c r="G401" s="7" t="n">
        <v>2</v>
      </c>
      <c r="H401" s="6" t="n">
        <v>577</v>
      </c>
      <c r="I401" s="6" t="n">
        <v>-1154</v>
      </c>
      <c r="J401" s="6" t="n">
        <v>0</v>
      </c>
      <c r="K401" s="6" t="n">
        <v>-0.6</v>
      </c>
      <c r="L401" s="6" t="n">
        <v>0</v>
      </c>
      <c r="M401" s="6"/>
      <c r="N401" s="6" t="s">
        <f>=I401+J401+K401+L401</f>
      </c>
      <c r="O401" s="16"/>
    </row>
    <row collapsed="false" customFormat="false" customHeight="false" hidden="false" ht="12.1" outlineLevel="0" r="402">
      <c r="A402" s="20" t="n">
        <v>43964.495844907</v>
      </c>
      <c r="B402" s="16" t="s">
        <v>628</v>
      </c>
      <c r="C402" s="16" t="s">
        <v>762</v>
      </c>
      <c r="D402" s="16" t="s">
        <v>601</v>
      </c>
      <c r="E402" s="16" t="s">
        <v>17</v>
      </c>
      <c r="F402" s="16" t="s">
        <v>19</v>
      </c>
      <c r="G402" s="7" t="n">
        <v>35</v>
      </c>
      <c r="H402" s="6" t="n">
        <v>14.04</v>
      </c>
      <c r="I402" s="6" t="n">
        <v>-491.4</v>
      </c>
      <c r="J402" s="6" t="n">
        <v>0</v>
      </c>
      <c r="K402" s="6" t="n">
        <v>-0.25</v>
      </c>
      <c r="L402" s="6" t="n">
        <v>0</v>
      </c>
      <c r="M402" s="6" t="s">
        <f>=I402+J402+K402+L402</f>
      </c>
      <c r="N402" s="6"/>
      <c r="O402" s="16"/>
    </row>
    <row collapsed="false" customFormat="false" customHeight="false" hidden="false" ht="12.1" outlineLevel="0" r="403">
      <c r="A403" s="20" t="n">
        <v>43964.497974537</v>
      </c>
      <c r="B403" s="16" t="s">
        <v>631</v>
      </c>
      <c r="C403" s="16" t="s">
        <v>767</v>
      </c>
      <c r="D403" s="16" t="s">
        <v>601</v>
      </c>
      <c r="E403" s="16" t="s">
        <v>17</v>
      </c>
      <c r="F403" s="16" t="s">
        <v>19</v>
      </c>
      <c r="G403" s="7" t="n">
        <v>13</v>
      </c>
      <c r="H403" s="6" t="n">
        <v>21.85</v>
      </c>
      <c r="I403" s="6" t="n">
        <v>-284.05</v>
      </c>
      <c r="J403" s="6" t="n">
        <v>0</v>
      </c>
      <c r="K403" s="6" t="n">
        <v>-0.14</v>
      </c>
      <c r="L403" s="6" t="n">
        <v>0</v>
      </c>
      <c r="M403" s="6" t="s">
        <f>=I403+J403+K403+L403</f>
      </c>
      <c r="N403" s="6"/>
      <c r="O403" s="16"/>
    </row>
    <row collapsed="false" customFormat="false" customHeight="false" hidden="false" ht="12.1" outlineLevel="0" r="404">
      <c r="A404" s="20" t="n">
        <v>43964.497974537</v>
      </c>
      <c r="B404" s="16" t="s">
        <v>631</v>
      </c>
      <c r="C404" s="16" t="s">
        <v>767</v>
      </c>
      <c r="D404" s="16" t="s">
        <v>601</v>
      </c>
      <c r="E404" s="16" t="s">
        <v>17</v>
      </c>
      <c r="F404" s="16" t="s">
        <v>19</v>
      </c>
      <c r="G404" s="7" t="n">
        <v>7</v>
      </c>
      <c r="H404" s="6" t="n">
        <v>21.89</v>
      </c>
      <c r="I404" s="6" t="n">
        <v>-153.23</v>
      </c>
      <c r="J404" s="6" t="n">
        <v>0</v>
      </c>
      <c r="K404" s="6" t="n">
        <v>-0.08</v>
      </c>
      <c r="L404" s="6" t="n">
        <v>0</v>
      </c>
      <c r="M404" s="6" t="s">
        <f>=I404+J404+K404+L404</f>
      </c>
      <c r="N404" s="6"/>
      <c r="O404" s="16"/>
    </row>
    <row collapsed="false" customFormat="false" customHeight="false" hidden="false" ht="12.1" outlineLevel="0" r="405">
      <c r="A405" s="20" t="n">
        <v>43964.499953704</v>
      </c>
      <c r="B405" s="16" t="s">
        <v>34</v>
      </c>
      <c r="C405" s="16" t="s">
        <v>35</v>
      </c>
      <c r="D405" s="16" t="s">
        <v>601</v>
      </c>
      <c r="E405" s="16" t="s">
        <v>17</v>
      </c>
      <c r="F405" s="16" t="s">
        <v>19</v>
      </c>
      <c r="G405" s="7" t="n">
        <v>2</v>
      </c>
      <c r="H405" s="6" t="n">
        <v>125.55</v>
      </c>
      <c r="I405" s="6" t="n">
        <v>-251.1</v>
      </c>
      <c r="J405" s="6" t="n">
        <v>0</v>
      </c>
      <c r="K405" s="6" t="n">
        <v>-0.13</v>
      </c>
      <c r="L405" s="6" t="n">
        <v>0</v>
      </c>
      <c r="M405" s="6" t="s">
        <f>=I405+J405+K405+L405</f>
      </c>
      <c r="N405" s="6"/>
      <c r="O405" s="16"/>
    </row>
    <row collapsed="false" customFormat="false" customHeight="false" hidden="false" ht="12.1" outlineLevel="0" r="406">
      <c r="A406" s="20" t="n">
        <v>43964.500034722</v>
      </c>
      <c r="B406" s="16" t="s">
        <v>34</v>
      </c>
      <c r="C406" s="16" t="s">
        <v>35</v>
      </c>
      <c r="D406" s="16" t="s">
        <v>601</v>
      </c>
      <c r="E406" s="16" t="s">
        <v>17</v>
      </c>
      <c r="F406" s="16" t="s">
        <v>19</v>
      </c>
      <c r="G406" s="7" t="n">
        <v>2</v>
      </c>
      <c r="H406" s="6" t="n">
        <v>125.55</v>
      </c>
      <c r="I406" s="6" t="n">
        <v>-251.1</v>
      </c>
      <c r="J406" s="6" t="n">
        <v>0</v>
      </c>
      <c r="K406" s="6" t="n">
        <v>-0.13</v>
      </c>
      <c r="L406" s="6" t="n">
        <v>0</v>
      </c>
      <c r="M406" s="6" t="s">
        <f>=I406+J406+K406+L406</f>
      </c>
      <c r="N406" s="6"/>
      <c r="O406" s="16"/>
    </row>
    <row collapsed="false" customFormat="false" customHeight="false" hidden="false" ht="12.1" outlineLevel="0" r="407">
      <c r="A407" s="29" t="n">
        <v>43966.435636574</v>
      </c>
      <c r="B407" s="30" t="s">
        <v>616</v>
      </c>
      <c r="C407" s="30" t="s">
        <v>720</v>
      </c>
      <c r="D407" s="30" t="s">
        <v>605</v>
      </c>
      <c r="E407" s="30" t="s">
        <v>17</v>
      </c>
      <c r="F407" s="30" t="s">
        <v>29</v>
      </c>
      <c r="G407" s="31" t="n">
        <v>-37</v>
      </c>
      <c r="H407" s="32" t="n">
        <v>1458</v>
      </c>
      <c r="I407" s="32" t="n">
        <v>53946</v>
      </c>
      <c r="J407" s="32" t="n">
        <v>0</v>
      </c>
      <c r="K407" s="32" t="n">
        <v>-27.67</v>
      </c>
      <c r="L407" s="32" t="n">
        <v>0</v>
      </c>
      <c r="M407" s="32"/>
      <c r="N407" s="6" t="s">
        <f>=I407+J407+K407+L407</f>
      </c>
      <c r="O407" s="30"/>
    </row>
    <row collapsed="false" customFormat="false" customHeight="false" hidden="false" ht="12.1" outlineLevel="0" r="408">
      <c r="A408" s="29" t="n">
        <v>43966.435844907</v>
      </c>
      <c r="B408" s="30" t="s">
        <v>616</v>
      </c>
      <c r="C408" s="30" t="s">
        <v>720</v>
      </c>
      <c r="D408" s="30" t="s">
        <v>605</v>
      </c>
      <c r="E408" s="30" t="s">
        <v>17</v>
      </c>
      <c r="F408" s="30" t="s">
        <v>29</v>
      </c>
      <c r="G408" s="31" t="n">
        <v>-20</v>
      </c>
      <c r="H408" s="32" t="n">
        <v>1460.5</v>
      </c>
      <c r="I408" s="32" t="n">
        <v>29210</v>
      </c>
      <c r="J408" s="32" t="n">
        <v>0</v>
      </c>
      <c r="K408" s="32" t="n">
        <v>-14.98</v>
      </c>
      <c r="L408" s="32" t="n">
        <v>0</v>
      </c>
      <c r="M408" s="32"/>
      <c r="N408" s="6" t="s">
        <f>=I408+J408+K408+L408</f>
      </c>
      <c r="O408" s="30"/>
    </row>
    <row collapsed="false" customFormat="false" customHeight="false" hidden="false" ht="12.1" outlineLevel="0" r="409">
      <c r="A409" s="29" t="n">
        <v>43966.951909722</v>
      </c>
      <c r="B409" s="30" t="s">
        <v>627</v>
      </c>
      <c r="C409" s="30" t="s">
        <v>752</v>
      </c>
      <c r="D409" s="30" t="s">
        <v>605</v>
      </c>
      <c r="E409" s="30" t="s">
        <v>17</v>
      </c>
      <c r="F409" s="30" t="s">
        <v>19</v>
      </c>
      <c r="G409" s="31" t="n">
        <v>-2</v>
      </c>
      <c r="H409" s="32" t="n">
        <v>338.53</v>
      </c>
      <c r="I409" s="32" t="n">
        <v>677.06</v>
      </c>
      <c r="J409" s="32" t="n">
        <v>0</v>
      </c>
      <c r="K409" s="32" t="n">
        <v>-0.34</v>
      </c>
      <c r="L409" s="32" t="n">
        <v>0</v>
      </c>
      <c r="M409" s="6" t="s">
        <f>=I409+J409+K409+L409</f>
      </c>
      <c r="N409" s="32"/>
      <c r="O409" s="30"/>
    </row>
    <row collapsed="false" customFormat="false" customHeight="false" hidden="false" ht="12.1" outlineLevel="0" r="410">
      <c r="A410" s="37" t="n">
        <v>43971.691736111</v>
      </c>
      <c r="B410" s="38" t="s">
        <v>19</v>
      </c>
      <c r="C410" s="38" t="s">
        <v>756</v>
      </c>
      <c r="D410" s="38" t="s">
        <v>601</v>
      </c>
      <c r="E410" s="38" t="s">
        <v>601</v>
      </c>
      <c r="F410" s="38" t="s">
        <v>29</v>
      </c>
      <c r="G410" s="39" t="n">
        <v>500</v>
      </c>
      <c r="H410" s="40" t="n">
        <v>71.5686</v>
      </c>
      <c r="I410" s="40" t="n">
        <v>-35784.3</v>
      </c>
      <c r="J410" s="40" t="n">
        <v>0</v>
      </c>
      <c r="K410" s="40" t="n">
        <v>-15.78</v>
      </c>
      <c r="L410" s="40" t="n">
        <v>0</v>
      </c>
      <c r="M410" s="40"/>
      <c r="N410" s="6" t="s">
        <f>=I410+J410+K410+L410</f>
      </c>
      <c r="O410" s="38"/>
    </row>
    <row collapsed="false" customFormat="false" customHeight="false" hidden="false" ht="12.1" outlineLevel="0" r="411">
      <c r="A411" s="29" t="n">
        <v>43973.761666667</v>
      </c>
      <c r="B411" s="30" t="s">
        <v>49</v>
      </c>
      <c r="C411" s="30" t="s">
        <v>749</v>
      </c>
      <c r="D411" s="30" t="s">
        <v>605</v>
      </c>
      <c r="E411" s="30" t="s">
        <v>17</v>
      </c>
      <c r="F411" s="30" t="s">
        <v>29</v>
      </c>
      <c r="G411" s="31" t="n">
        <v>-3</v>
      </c>
      <c r="H411" s="32" t="n">
        <v>22048</v>
      </c>
      <c r="I411" s="32" t="n">
        <v>66144</v>
      </c>
      <c r="J411" s="32" t="n">
        <v>0</v>
      </c>
      <c r="K411" s="32" t="n">
        <v>-33.93</v>
      </c>
      <c r="L411" s="32" t="n">
        <v>0</v>
      </c>
      <c r="M411" s="32"/>
      <c r="N411" s="6" t="s">
        <f>=I411+J411+K411+L411</f>
      </c>
      <c r="O411" s="30"/>
    </row>
    <row collapsed="false" customFormat="false" customHeight="false" hidden="false" ht="12.1" outlineLevel="0" r="412">
      <c r="A412" s="29" t="n">
        <v>43973.761944444</v>
      </c>
      <c r="B412" s="30" t="s">
        <v>630</v>
      </c>
      <c r="C412" s="30" t="s">
        <v>765</v>
      </c>
      <c r="D412" s="30" t="s">
        <v>605</v>
      </c>
      <c r="E412" s="30" t="s">
        <v>17</v>
      </c>
      <c r="F412" s="30" t="s">
        <v>29</v>
      </c>
      <c r="G412" s="31" t="n">
        <v>-8000</v>
      </c>
      <c r="H412" s="32" t="n">
        <v>2.223</v>
      </c>
      <c r="I412" s="32" t="n">
        <v>17784</v>
      </c>
      <c r="J412" s="32" t="n">
        <v>0</v>
      </c>
      <c r="K412" s="32" t="n">
        <v>-9.12</v>
      </c>
      <c r="L412" s="32" t="n">
        <v>0</v>
      </c>
      <c r="M412" s="32"/>
      <c r="N412" s="6" t="s">
        <f>=I412+J412+K412+L412</f>
      </c>
      <c r="O412" s="30"/>
    </row>
    <row collapsed="false" customFormat="false" customHeight="false" hidden="false" ht="12.1" outlineLevel="0" r="413">
      <c r="A413" s="29" t="n">
        <v>43973.761944444</v>
      </c>
      <c r="B413" s="30" t="s">
        <v>630</v>
      </c>
      <c r="C413" s="30" t="s">
        <v>765</v>
      </c>
      <c r="D413" s="30" t="s">
        <v>605</v>
      </c>
      <c r="E413" s="30" t="s">
        <v>17</v>
      </c>
      <c r="F413" s="30" t="s">
        <v>29</v>
      </c>
      <c r="G413" s="31" t="n">
        <v>-5000</v>
      </c>
      <c r="H413" s="32" t="n">
        <v>2.223</v>
      </c>
      <c r="I413" s="32" t="n">
        <v>11115</v>
      </c>
      <c r="J413" s="32" t="n">
        <v>0</v>
      </c>
      <c r="K413" s="32" t="n">
        <v>-5.7</v>
      </c>
      <c r="L413" s="32" t="n">
        <v>0</v>
      </c>
      <c r="M413" s="32"/>
      <c r="N413" s="6" t="s">
        <f>=I413+J413+K413+L413</f>
      </c>
      <c r="O413" s="30"/>
    </row>
    <row collapsed="false" customFormat="false" customHeight="false" hidden="false" ht="12.1" outlineLevel="0" r="414">
      <c r="A414" s="29" t="n">
        <v>43973.762233796</v>
      </c>
      <c r="B414" s="30" t="s">
        <v>630</v>
      </c>
      <c r="C414" s="30" t="s">
        <v>765</v>
      </c>
      <c r="D414" s="30" t="s">
        <v>605</v>
      </c>
      <c r="E414" s="30" t="s">
        <v>17</v>
      </c>
      <c r="F414" s="30" t="s">
        <v>29</v>
      </c>
      <c r="G414" s="31" t="n">
        <v>-2000</v>
      </c>
      <c r="H414" s="32" t="n">
        <v>2.223</v>
      </c>
      <c r="I414" s="32" t="n">
        <v>4446</v>
      </c>
      <c r="J414" s="32" t="n">
        <v>0</v>
      </c>
      <c r="K414" s="32" t="n">
        <v>-2.29</v>
      </c>
      <c r="L414" s="32" t="n">
        <v>0</v>
      </c>
      <c r="M414" s="32"/>
      <c r="N414" s="6" t="s">
        <f>=I414+J414+K414+L414</f>
      </c>
      <c r="O414" s="30"/>
    </row>
    <row collapsed="false" customFormat="false" customHeight="false" hidden="false" ht="12.1" outlineLevel="0" r="415">
      <c r="A415" s="29" t="n">
        <v>43973.762476852</v>
      </c>
      <c r="B415" s="30" t="s">
        <v>630</v>
      </c>
      <c r="C415" s="30" t="s">
        <v>765</v>
      </c>
      <c r="D415" s="30" t="s">
        <v>605</v>
      </c>
      <c r="E415" s="30" t="s">
        <v>17</v>
      </c>
      <c r="F415" s="30" t="s">
        <v>29</v>
      </c>
      <c r="G415" s="31" t="n">
        <v>-1000</v>
      </c>
      <c r="H415" s="32" t="n">
        <v>2.223</v>
      </c>
      <c r="I415" s="32" t="n">
        <v>2223</v>
      </c>
      <c r="J415" s="32" t="n">
        <v>0</v>
      </c>
      <c r="K415" s="32" t="n">
        <v>-1.14</v>
      </c>
      <c r="L415" s="32" t="n">
        <v>0</v>
      </c>
      <c r="M415" s="32"/>
      <c r="N415" s="6" t="s">
        <f>=I415+J415+K415+L415</f>
      </c>
      <c r="O415" s="30"/>
    </row>
    <row collapsed="false" customFormat="false" customHeight="false" hidden="false" ht="12.1" outlineLevel="0" r="416">
      <c r="A416" s="29" t="n">
        <v>43973.763842593</v>
      </c>
      <c r="B416" s="30" t="s">
        <v>630</v>
      </c>
      <c r="C416" s="30" t="s">
        <v>765</v>
      </c>
      <c r="D416" s="30" t="s">
        <v>605</v>
      </c>
      <c r="E416" s="30" t="s">
        <v>17</v>
      </c>
      <c r="F416" s="30" t="s">
        <v>29</v>
      </c>
      <c r="G416" s="31" t="n">
        <v>-15000</v>
      </c>
      <c r="H416" s="32" t="n">
        <v>2.222</v>
      </c>
      <c r="I416" s="32" t="n">
        <v>33330</v>
      </c>
      <c r="J416" s="32" t="n">
        <v>0</v>
      </c>
      <c r="K416" s="32" t="n">
        <v>-17.11</v>
      </c>
      <c r="L416" s="32" t="n">
        <v>0</v>
      </c>
      <c r="M416" s="32"/>
      <c r="N416" s="6" t="s">
        <f>=I416+J416+K416+L416</f>
      </c>
      <c r="O416" s="30"/>
    </row>
    <row collapsed="false" customFormat="false" customHeight="false" hidden="false" ht="12.1" outlineLevel="0" r="417">
      <c r="A417" s="29" t="n">
        <v>43973.763842593</v>
      </c>
      <c r="B417" s="30" t="s">
        <v>630</v>
      </c>
      <c r="C417" s="30" t="s">
        <v>765</v>
      </c>
      <c r="D417" s="30" t="s">
        <v>605</v>
      </c>
      <c r="E417" s="30" t="s">
        <v>17</v>
      </c>
      <c r="F417" s="30" t="s">
        <v>29</v>
      </c>
      <c r="G417" s="31" t="n">
        <v>-12000</v>
      </c>
      <c r="H417" s="32" t="n">
        <v>2.222</v>
      </c>
      <c r="I417" s="32" t="n">
        <v>26664</v>
      </c>
      <c r="J417" s="32" t="n">
        <v>0</v>
      </c>
      <c r="K417" s="32" t="n">
        <v>-13.67</v>
      </c>
      <c r="L417" s="32" t="n">
        <v>0</v>
      </c>
      <c r="M417" s="32"/>
      <c r="N417" s="6" t="s">
        <f>=I417+J417+K417+L417</f>
      </c>
      <c r="O417" s="30"/>
    </row>
    <row collapsed="false" customFormat="false" customHeight="false" hidden="false" ht="12.1" outlineLevel="0" r="418">
      <c r="A418" s="29" t="n">
        <v>43978.716064815</v>
      </c>
      <c r="B418" s="30" t="s">
        <v>69</v>
      </c>
      <c r="C418" s="30" t="s">
        <v>70</v>
      </c>
      <c r="D418" s="30" t="s">
        <v>605</v>
      </c>
      <c r="E418" s="30" t="s">
        <v>17</v>
      </c>
      <c r="F418" s="30" t="s">
        <v>19</v>
      </c>
      <c r="G418" s="31" t="n">
        <v>-154</v>
      </c>
      <c r="H418" s="32" t="n">
        <v>11.91</v>
      </c>
      <c r="I418" s="32" t="n">
        <v>1834.14</v>
      </c>
      <c r="J418" s="32" t="n">
        <v>0</v>
      </c>
      <c r="K418" s="32" t="n">
        <v>-0.94</v>
      </c>
      <c r="L418" s="32" t="n">
        <v>0</v>
      </c>
      <c r="M418" s="6" t="s">
        <f>=I418+J418+K418+L418</f>
      </c>
      <c r="N418" s="32"/>
      <c r="O418" s="30"/>
    </row>
    <row collapsed="false" customFormat="false" customHeight="false" hidden="false" ht="12.1" outlineLevel="0" r="419">
      <c r="A419" s="21" t="n">
        <v>43983.487013889</v>
      </c>
      <c r="B419" s="22" t="s">
        <v>692</v>
      </c>
      <c r="C419" s="22" t="s">
        <v>126</v>
      </c>
      <c r="D419" s="22" t="s">
        <v>692</v>
      </c>
      <c r="E419" s="22" t="s">
        <v>692</v>
      </c>
      <c r="F419" s="22" t="s">
        <v>19</v>
      </c>
      <c r="G419" s="23" t="n">
        <v>1</v>
      </c>
      <c r="H419" s="24" t="n">
        <v>1</v>
      </c>
      <c r="I419" s="24" t="n">
        <v>300</v>
      </c>
      <c r="J419" s="24" t="n">
        <v>0</v>
      </c>
      <c r="K419" s="24" t="n">
        <v>0</v>
      </c>
      <c r="L419" s="24" t="n">
        <v>0</v>
      </c>
      <c r="M419" s="6" t="s">
        <f>=I419+J419+K419+L419</f>
      </c>
      <c r="N419" s="24"/>
      <c r="O419" s="22"/>
    </row>
    <row collapsed="false" customFormat="false" customHeight="false" hidden="false" ht="12.1" outlineLevel="0" r="420">
      <c r="A420" s="25" t="n">
        <v>43984</v>
      </c>
      <c r="B420" s="26" t="s">
        <v>693</v>
      </c>
      <c r="C420" s="26" t="s">
        <v>768</v>
      </c>
      <c r="D420" s="26" t="s">
        <v>693</v>
      </c>
      <c r="E420" s="26" t="s">
        <v>693</v>
      </c>
      <c r="F420" s="26" t="s">
        <v>19</v>
      </c>
      <c r="G420" s="27" t="n">
        <v>1</v>
      </c>
      <c r="H420" s="28" t="n">
        <v>-3</v>
      </c>
      <c r="I420" s="28" t="n">
        <v>-3</v>
      </c>
      <c r="J420" s="28" t="n">
        <v>0</v>
      </c>
      <c r="K420" s="28" t="n">
        <v>0</v>
      </c>
      <c r="L420" s="28" t="n">
        <v>0</v>
      </c>
      <c r="M420" s="6" t="s">
        <f>=I420+J420+K420+L420</f>
      </c>
      <c r="N420" s="28"/>
      <c r="O420" s="26"/>
    </row>
    <row collapsed="false" customFormat="false" customHeight="false" hidden="false" ht="12.1" outlineLevel="0" r="421">
      <c r="A421" s="25" t="n">
        <v>43987</v>
      </c>
      <c r="B421" s="26" t="s">
        <v>693</v>
      </c>
      <c r="C421" s="26" t="s">
        <v>694</v>
      </c>
      <c r="D421" s="26" t="s">
        <v>693</v>
      </c>
      <c r="E421" s="26" t="s">
        <v>693</v>
      </c>
      <c r="F421" s="26" t="s">
        <v>29</v>
      </c>
      <c r="G421" s="27" t="n">
        <v>1</v>
      </c>
      <c r="H421" s="28" t="n">
        <v>-150</v>
      </c>
      <c r="I421" s="28" t="n">
        <v>-150</v>
      </c>
      <c r="J421" s="28" t="n">
        <v>0</v>
      </c>
      <c r="K421" s="28" t="n">
        <v>0</v>
      </c>
      <c r="L421" s="28" t="n">
        <v>0</v>
      </c>
      <c r="M421" s="28"/>
      <c r="N421" s="6" t="s">
        <f>=I421+J421+K421+L421</f>
      </c>
      <c r="O421" s="26"/>
    </row>
    <row collapsed="false" customFormat="false" customHeight="false" hidden="false" ht="12.1" outlineLevel="0" r="422">
      <c r="A422" s="20" t="n">
        <v>43987.646122685</v>
      </c>
      <c r="B422" s="16" t="s">
        <v>85</v>
      </c>
      <c r="C422" s="16" t="s">
        <v>748</v>
      </c>
      <c r="D422" s="16" t="s">
        <v>601</v>
      </c>
      <c r="E422" s="16" t="s">
        <v>17</v>
      </c>
      <c r="F422" s="16" t="s">
        <v>29</v>
      </c>
      <c r="G422" s="7" t="n">
        <v>900</v>
      </c>
      <c r="H422" s="6" t="n">
        <v>64.96</v>
      </c>
      <c r="I422" s="6" t="n">
        <v>-58464</v>
      </c>
      <c r="J422" s="6" t="n">
        <v>0</v>
      </c>
      <c r="K422" s="6" t="n">
        <v>-29.99</v>
      </c>
      <c r="L422" s="6" t="n">
        <v>0</v>
      </c>
      <c r="M422" s="6"/>
      <c r="N422" s="6" t="s">
        <f>=I422+J422+K422+L422</f>
      </c>
      <c r="O422" s="16"/>
    </row>
    <row collapsed="false" customFormat="false" customHeight="false" hidden="false" ht="12.1" outlineLevel="0" r="423">
      <c r="A423" s="25" t="n">
        <v>43993</v>
      </c>
      <c r="B423" s="26" t="s">
        <v>693</v>
      </c>
      <c r="C423" s="26" t="s">
        <v>694</v>
      </c>
      <c r="D423" s="26" t="s">
        <v>693</v>
      </c>
      <c r="E423" s="26" t="s">
        <v>693</v>
      </c>
      <c r="F423" s="26" t="s">
        <v>29</v>
      </c>
      <c r="G423" s="27" t="n">
        <v>1</v>
      </c>
      <c r="H423" s="28" t="n">
        <v>-150</v>
      </c>
      <c r="I423" s="28" t="n">
        <v>-150</v>
      </c>
      <c r="J423" s="28" t="n">
        <v>0</v>
      </c>
      <c r="K423" s="28" t="n">
        <v>0</v>
      </c>
      <c r="L423" s="28" t="n">
        <v>0</v>
      </c>
      <c r="M423" s="28"/>
      <c r="N423" s="6" t="s">
        <f>=I423+J423+K423+L423</f>
      </c>
      <c r="O423" s="26"/>
    </row>
    <row collapsed="false" customFormat="false" customHeight="false" hidden="false" ht="12.1" outlineLevel="0" r="424">
      <c r="A424" s="20" t="n">
        <v>43993.781400463</v>
      </c>
      <c r="B424" s="16" t="s">
        <v>632</v>
      </c>
      <c r="C424" s="16" t="s">
        <v>769</v>
      </c>
      <c r="D424" s="16" t="s">
        <v>601</v>
      </c>
      <c r="E424" s="16" t="s">
        <v>17</v>
      </c>
      <c r="F424" s="16" t="s">
        <v>29</v>
      </c>
      <c r="G424" s="7" t="n">
        <v>180</v>
      </c>
      <c r="H424" s="6" t="n">
        <v>322.8</v>
      </c>
      <c r="I424" s="6" t="n">
        <v>-58104</v>
      </c>
      <c r="J424" s="6" t="n">
        <v>0</v>
      </c>
      <c r="K424" s="6" t="n">
        <v>-29.81</v>
      </c>
      <c r="L424" s="6" t="n">
        <v>0</v>
      </c>
      <c r="M424" s="6"/>
      <c r="N424" s="6" t="s">
        <f>=I424+J424+K424+L424</f>
      </c>
      <c r="O424" s="16"/>
    </row>
    <row collapsed="false" customFormat="false" customHeight="false" hidden="false" ht="12.1" outlineLevel="0" r="425">
      <c r="A425" s="21" t="n">
        <v>43998.526689815</v>
      </c>
      <c r="B425" s="22" t="s">
        <v>716</v>
      </c>
      <c r="C425" s="22" t="s">
        <v>770</v>
      </c>
      <c r="D425" s="22" t="s">
        <v>716</v>
      </c>
      <c r="E425" s="22" t="s">
        <v>716</v>
      </c>
      <c r="F425" s="22" t="s">
        <v>19</v>
      </c>
      <c r="G425" s="23" t="n">
        <v>1</v>
      </c>
      <c r="H425" s="24" t="n">
        <v>1</v>
      </c>
      <c r="I425" s="24" t="n">
        <v>9.1</v>
      </c>
      <c r="J425" s="24" t="n">
        <v>0</v>
      </c>
      <c r="K425" s="24" t="n">
        <v>0</v>
      </c>
      <c r="L425" s="24" t="n">
        <v>0</v>
      </c>
      <c r="M425" s="6" t="s">
        <f>=I425+J425+K425+L425</f>
      </c>
      <c r="N425" s="24"/>
      <c r="O425" s="22"/>
    </row>
    <row collapsed="false" customFormat="false" customHeight="false" hidden="false" ht="12.1" outlineLevel="0" r="426">
      <c r="A426" s="20" t="n">
        <v>44011.417268519</v>
      </c>
      <c r="B426" s="16" t="s">
        <v>43</v>
      </c>
      <c r="C426" s="16" t="s">
        <v>732</v>
      </c>
      <c r="D426" s="16" t="s">
        <v>601</v>
      </c>
      <c r="E426" s="16" t="s">
        <v>17</v>
      </c>
      <c r="F426" s="16" t="s">
        <v>29</v>
      </c>
      <c r="G426" s="7" t="n">
        <v>350</v>
      </c>
      <c r="H426" s="6" t="n">
        <v>187.5</v>
      </c>
      <c r="I426" s="6" t="n">
        <v>-65625</v>
      </c>
      <c r="J426" s="6" t="n">
        <v>0</v>
      </c>
      <c r="K426" s="6" t="n">
        <v>-33.66</v>
      </c>
      <c r="L426" s="6" t="n">
        <v>0</v>
      </c>
      <c r="M426" s="6"/>
      <c r="N426" s="6" t="s">
        <f>=I426+J426+K426+L426</f>
      </c>
      <c r="O426" s="16"/>
    </row>
    <row collapsed="false" customFormat="false" customHeight="false" hidden="false" ht="12.1" outlineLevel="0" r="427">
      <c r="A427" s="20" t="n">
        <v>44011.531215278</v>
      </c>
      <c r="B427" s="16" t="s">
        <v>65</v>
      </c>
      <c r="C427" s="16" t="s">
        <v>66</v>
      </c>
      <c r="D427" s="16" t="s">
        <v>601</v>
      </c>
      <c r="E427" s="16" t="s">
        <v>17</v>
      </c>
      <c r="F427" s="16" t="s">
        <v>19</v>
      </c>
      <c r="G427" s="7" t="n">
        <v>20</v>
      </c>
      <c r="H427" s="6" t="n">
        <v>29.33</v>
      </c>
      <c r="I427" s="6" t="n">
        <v>-586.6</v>
      </c>
      <c r="J427" s="6" t="n">
        <v>0</v>
      </c>
      <c r="K427" s="6" t="n">
        <v>-0.29</v>
      </c>
      <c r="L427" s="6" t="n">
        <v>0</v>
      </c>
      <c r="M427" s="6" t="s">
        <f>=I427+J427+K427+L427</f>
      </c>
      <c r="N427" s="6"/>
      <c r="O427" s="16"/>
    </row>
    <row collapsed="false" customFormat="false" customHeight="false" hidden="false" ht="12.1" outlineLevel="0" r="428">
      <c r="A428" s="20" t="n">
        <v>44011.580787037</v>
      </c>
      <c r="B428" s="16" t="s">
        <v>65</v>
      </c>
      <c r="C428" s="16" t="s">
        <v>66</v>
      </c>
      <c r="D428" s="16" t="s">
        <v>601</v>
      </c>
      <c r="E428" s="16" t="s">
        <v>17</v>
      </c>
      <c r="F428" s="16" t="s">
        <v>19</v>
      </c>
      <c r="G428" s="7" t="n">
        <v>2</v>
      </c>
      <c r="H428" s="6" t="n">
        <v>29.35</v>
      </c>
      <c r="I428" s="6" t="n">
        <v>-58.7</v>
      </c>
      <c r="J428" s="6" t="n">
        <v>0</v>
      </c>
      <c r="K428" s="6" t="n">
        <v>-0.03</v>
      </c>
      <c r="L428" s="6" t="n">
        <v>0</v>
      </c>
      <c r="M428" s="6" t="s">
        <f>=I428+J428+K428+L428</f>
      </c>
      <c r="N428" s="6"/>
      <c r="O428" s="16"/>
    </row>
    <row collapsed="false" customFormat="false" customHeight="false" hidden="false" ht="12.1" outlineLevel="0" r="429">
      <c r="A429" s="20" t="n">
        <v>44011.581215278</v>
      </c>
      <c r="B429" s="16" t="s">
        <v>65</v>
      </c>
      <c r="C429" s="16" t="s">
        <v>66</v>
      </c>
      <c r="D429" s="16" t="s">
        <v>601</v>
      </c>
      <c r="E429" s="16" t="s">
        <v>17</v>
      </c>
      <c r="F429" s="16" t="s">
        <v>19</v>
      </c>
      <c r="G429" s="7" t="n">
        <v>38</v>
      </c>
      <c r="H429" s="6" t="n">
        <v>29.35</v>
      </c>
      <c r="I429" s="6" t="n">
        <v>-1115.3</v>
      </c>
      <c r="J429" s="6" t="n">
        <v>0</v>
      </c>
      <c r="K429" s="6" t="n">
        <v>-0.57</v>
      </c>
      <c r="L429" s="6" t="n">
        <v>0</v>
      </c>
      <c r="M429" s="6" t="s">
        <f>=I429+J429+K429+L429</f>
      </c>
      <c r="N429" s="6"/>
      <c r="O429" s="16"/>
    </row>
    <row collapsed="false" customFormat="false" customHeight="false" hidden="false" ht="12.1" outlineLevel="0" r="430">
      <c r="A430" s="21" t="n">
        <v>44012.023657407</v>
      </c>
      <c r="B430" s="22" t="s">
        <v>716</v>
      </c>
      <c r="C430" s="22" t="s">
        <v>771</v>
      </c>
      <c r="D430" s="22" t="s">
        <v>716</v>
      </c>
      <c r="E430" s="22" t="s">
        <v>716</v>
      </c>
      <c r="F430" s="22" t="s">
        <v>19</v>
      </c>
      <c r="G430" s="23" t="n">
        <v>1</v>
      </c>
      <c r="H430" s="24" t="n">
        <v>1</v>
      </c>
      <c r="I430" s="24" t="n">
        <v>3.24</v>
      </c>
      <c r="J430" s="24" t="n">
        <v>0</v>
      </c>
      <c r="K430" s="24" t="n">
        <v>0</v>
      </c>
      <c r="L430" s="24" t="n">
        <v>0</v>
      </c>
      <c r="M430" s="6" t="s">
        <f>=I430+J430+K430+L430</f>
      </c>
      <c r="N430" s="24"/>
      <c r="O430" s="22"/>
    </row>
    <row collapsed="false" customFormat="false" customHeight="false" hidden="false" ht="12.1" outlineLevel="0" r="431">
      <c r="A431" s="25" t="n">
        <v>44013</v>
      </c>
      <c r="B431" s="26" t="s">
        <v>693</v>
      </c>
      <c r="C431" s="26" t="s">
        <v>715</v>
      </c>
      <c r="D431" s="26" t="s">
        <v>693</v>
      </c>
      <c r="E431" s="26" t="s">
        <v>693</v>
      </c>
      <c r="F431" s="26" t="s">
        <v>19</v>
      </c>
      <c r="G431" s="27" t="n">
        <v>1</v>
      </c>
      <c r="H431" s="28" t="n">
        <v>-1</v>
      </c>
      <c r="I431" s="28" t="n">
        <v>-4.2</v>
      </c>
      <c r="J431" s="28" t="n">
        <v>0</v>
      </c>
      <c r="K431" s="28" t="n">
        <v>0</v>
      </c>
      <c r="L431" s="28" t="n">
        <v>0</v>
      </c>
      <c r="M431" s="6" t="s">
        <f>=I431+J431+K431+L431</f>
      </c>
      <c r="N431" s="28"/>
      <c r="O431" s="26"/>
    </row>
    <row collapsed="false" customFormat="false" customHeight="false" hidden="false" ht="12.1" outlineLevel="0" r="432">
      <c r="A432" s="25" t="n">
        <v>44014</v>
      </c>
      <c r="B432" s="26" t="s">
        <v>693</v>
      </c>
      <c r="C432" s="26" t="s">
        <v>772</v>
      </c>
      <c r="D432" s="26" t="s">
        <v>693</v>
      </c>
      <c r="E432" s="26" t="s">
        <v>693</v>
      </c>
      <c r="F432" s="26" t="s">
        <v>19</v>
      </c>
      <c r="G432" s="27" t="n">
        <v>1</v>
      </c>
      <c r="H432" s="28" t="n">
        <v>-3</v>
      </c>
      <c r="I432" s="28" t="n">
        <v>-3</v>
      </c>
      <c r="J432" s="28" t="n">
        <v>0</v>
      </c>
      <c r="K432" s="28" t="n">
        <v>0</v>
      </c>
      <c r="L432" s="28" t="n">
        <v>0</v>
      </c>
      <c r="M432" s="6" t="s">
        <f>=I432+J432+K432+L432</f>
      </c>
      <c r="N432" s="28"/>
      <c r="O432" s="26"/>
    </row>
    <row collapsed="false" customFormat="false" customHeight="false" hidden="false" ht="12.1" outlineLevel="0" r="433">
      <c r="A433" s="21" t="n">
        <v>44014</v>
      </c>
      <c r="B433" s="22" t="s">
        <v>716</v>
      </c>
      <c r="C433" s="22" t="s">
        <v>773</v>
      </c>
      <c r="D433" s="22" t="s">
        <v>716</v>
      </c>
      <c r="E433" s="22" t="s">
        <v>716</v>
      </c>
      <c r="F433" s="22" t="s">
        <v>19</v>
      </c>
      <c r="G433" s="23" t="n">
        <v>1</v>
      </c>
      <c r="H433" s="24" t="n">
        <v>7</v>
      </c>
      <c r="I433" s="24" t="n">
        <v>7</v>
      </c>
      <c r="J433" s="24" t="n">
        <v>0</v>
      </c>
      <c r="K433" s="24" t="n">
        <v>0</v>
      </c>
      <c r="L433" s="24" t="n">
        <v>0</v>
      </c>
      <c r="M433" s="6" t="s">
        <f>=I433+J433+K433+L433</f>
      </c>
      <c r="N433" s="24"/>
      <c r="O433" s="22"/>
    </row>
    <row collapsed="false" customFormat="false" customHeight="false" hidden="false" ht="12.1" outlineLevel="0" r="434">
      <c r="A434" s="21" t="n">
        <v>44014.02375</v>
      </c>
      <c r="B434" s="22" t="s">
        <v>716</v>
      </c>
      <c r="C434" s="22" t="s">
        <v>774</v>
      </c>
      <c r="D434" s="22" t="s">
        <v>716</v>
      </c>
      <c r="E434" s="22" t="s">
        <v>716</v>
      </c>
      <c r="F434" s="22" t="s">
        <v>19</v>
      </c>
      <c r="G434" s="23" t="n">
        <v>1</v>
      </c>
      <c r="H434" s="24" t="n">
        <v>1</v>
      </c>
      <c r="I434" s="24" t="n">
        <v>19.08</v>
      </c>
      <c r="J434" s="24" t="n">
        <v>0</v>
      </c>
      <c r="K434" s="24" t="n">
        <v>0</v>
      </c>
      <c r="L434" s="24" t="n">
        <v>0</v>
      </c>
      <c r="M434" s="6" t="s">
        <f>=I434+J434+K434+L434</f>
      </c>
      <c r="N434" s="24"/>
      <c r="O434" s="22"/>
    </row>
    <row collapsed="false" customFormat="false" customHeight="false" hidden="false" ht="12.1" outlineLevel="0" r="435">
      <c r="A435" s="25" t="n">
        <v>44015</v>
      </c>
      <c r="B435" s="26" t="s">
        <v>693</v>
      </c>
      <c r="C435" s="26" t="s">
        <v>694</v>
      </c>
      <c r="D435" s="26" t="s">
        <v>693</v>
      </c>
      <c r="E435" s="26" t="s">
        <v>693</v>
      </c>
      <c r="F435" s="26" t="s">
        <v>29</v>
      </c>
      <c r="G435" s="27" t="n">
        <v>1</v>
      </c>
      <c r="H435" s="28" t="n">
        <v>-150</v>
      </c>
      <c r="I435" s="28" t="n">
        <v>-150</v>
      </c>
      <c r="J435" s="28" t="n">
        <v>0</v>
      </c>
      <c r="K435" s="28" t="n">
        <v>0</v>
      </c>
      <c r="L435" s="28" t="n">
        <v>0</v>
      </c>
      <c r="M435" s="28"/>
      <c r="N435" s="6" t="s">
        <f>=I435+J435+K435+L435</f>
      </c>
      <c r="O435" s="26"/>
    </row>
    <row collapsed="false" customFormat="false" customHeight="false" hidden="false" ht="12.1" outlineLevel="0" r="436">
      <c r="A436" s="20" t="n">
        <v>44015.437430556</v>
      </c>
      <c r="B436" s="16" t="s">
        <v>616</v>
      </c>
      <c r="C436" s="16" t="s">
        <v>720</v>
      </c>
      <c r="D436" s="16" t="s">
        <v>601</v>
      </c>
      <c r="E436" s="16" t="s">
        <v>17</v>
      </c>
      <c r="F436" s="16" t="s">
        <v>29</v>
      </c>
      <c r="G436" s="7" t="n">
        <v>4</v>
      </c>
      <c r="H436" s="6" t="n">
        <v>1383</v>
      </c>
      <c r="I436" s="6" t="n">
        <v>-5532</v>
      </c>
      <c r="J436" s="6" t="n">
        <v>0</v>
      </c>
      <c r="K436" s="6" t="n">
        <v>-2.84</v>
      </c>
      <c r="L436" s="6" t="n">
        <v>0</v>
      </c>
      <c r="M436" s="6"/>
      <c r="N436" s="6" t="s">
        <f>=I436+J436+K436+L436</f>
      </c>
      <c r="O436" s="16"/>
    </row>
    <row collapsed="false" customFormat="false" customHeight="false" hidden="false" ht="12.1" outlineLevel="0" r="437">
      <c r="A437" s="20" t="n">
        <v>44015.437430556</v>
      </c>
      <c r="B437" s="16" t="s">
        <v>616</v>
      </c>
      <c r="C437" s="16" t="s">
        <v>720</v>
      </c>
      <c r="D437" s="16" t="s">
        <v>601</v>
      </c>
      <c r="E437" s="16" t="s">
        <v>17</v>
      </c>
      <c r="F437" s="16" t="s">
        <v>29</v>
      </c>
      <c r="G437" s="7" t="n">
        <v>6</v>
      </c>
      <c r="H437" s="6" t="n">
        <v>1383.5</v>
      </c>
      <c r="I437" s="6" t="n">
        <v>-8301</v>
      </c>
      <c r="J437" s="6" t="n">
        <v>0</v>
      </c>
      <c r="K437" s="6" t="n">
        <v>-4.26</v>
      </c>
      <c r="L437" s="6" t="n">
        <v>0</v>
      </c>
      <c r="M437" s="6"/>
      <c r="N437" s="6" t="s">
        <f>=I437+J437+K437+L437</f>
      </c>
      <c r="O437" s="16"/>
    </row>
    <row collapsed="false" customFormat="false" customHeight="false" hidden="false" ht="12.1" outlineLevel="0" r="438">
      <c r="A438" s="20" t="n">
        <v>44015.5590625</v>
      </c>
      <c r="B438" s="16" t="s">
        <v>63</v>
      </c>
      <c r="C438" s="16" t="s">
        <v>747</v>
      </c>
      <c r="D438" s="16" t="s">
        <v>601</v>
      </c>
      <c r="E438" s="16" t="s">
        <v>17</v>
      </c>
      <c r="F438" s="16" t="s">
        <v>29</v>
      </c>
      <c r="G438" s="7" t="n">
        <v>20</v>
      </c>
      <c r="H438" s="6" t="n">
        <v>2592</v>
      </c>
      <c r="I438" s="6" t="n">
        <v>-51840</v>
      </c>
      <c r="J438" s="6" t="n">
        <v>0</v>
      </c>
      <c r="K438" s="6" t="n">
        <v>-26.59</v>
      </c>
      <c r="L438" s="6" t="n">
        <v>0</v>
      </c>
      <c r="M438" s="6"/>
      <c r="N438" s="6" t="s">
        <f>=I438+J438+K438+L438</f>
      </c>
      <c r="O438" s="16"/>
    </row>
    <row collapsed="false" customFormat="false" customHeight="false" hidden="false" ht="12.1" outlineLevel="0" r="439">
      <c r="A439" s="20" t="n">
        <v>44015.574675926</v>
      </c>
      <c r="B439" s="16" t="s">
        <v>31</v>
      </c>
      <c r="C439" s="16" t="s">
        <v>775</v>
      </c>
      <c r="D439" s="16" t="s">
        <v>601</v>
      </c>
      <c r="E439" s="16" t="s">
        <v>17</v>
      </c>
      <c r="F439" s="16" t="s">
        <v>29</v>
      </c>
      <c r="G439" s="7" t="n">
        <v>300</v>
      </c>
      <c r="H439" s="6" t="n">
        <v>195.35</v>
      </c>
      <c r="I439" s="6" t="n">
        <v>-58605</v>
      </c>
      <c r="J439" s="6" t="n">
        <v>0</v>
      </c>
      <c r="K439" s="6" t="n">
        <v>-30.06</v>
      </c>
      <c r="L439" s="6" t="n">
        <v>0</v>
      </c>
      <c r="M439" s="6"/>
      <c r="N439" s="6" t="s">
        <f>=I439+J439+K439+L439</f>
      </c>
      <c r="O439" s="16"/>
    </row>
    <row collapsed="false" customFormat="false" customHeight="false" hidden="false" ht="12.1" outlineLevel="0" r="440">
      <c r="A440" s="20" t="n">
        <v>44020.449340278</v>
      </c>
      <c r="B440" s="16" t="s">
        <v>632</v>
      </c>
      <c r="C440" s="16" t="s">
        <v>769</v>
      </c>
      <c r="D440" s="16" t="s">
        <v>601</v>
      </c>
      <c r="E440" s="16" t="s">
        <v>17</v>
      </c>
      <c r="F440" s="16" t="s">
        <v>29</v>
      </c>
      <c r="G440" s="7" t="n">
        <v>10</v>
      </c>
      <c r="H440" s="6" t="n">
        <v>322</v>
      </c>
      <c r="I440" s="6" t="n">
        <v>-3220</v>
      </c>
      <c r="J440" s="6" t="n">
        <v>0</v>
      </c>
      <c r="K440" s="6" t="n">
        <v>-1.66</v>
      </c>
      <c r="L440" s="6" t="n">
        <v>0</v>
      </c>
      <c r="M440" s="6"/>
      <c r="N440" s="6" t="s">
        <f>=I440+J440+K440+L440</f>
      </c>
      <c r="O440" s="16"/>
    </row>
    <row collapsed="false" customFormat="false" customHeight="false" hidden="false" ht="12.1" outlineLevel="0" r="441">
      <c r="A441" s="20" t="n">
        <v>44020.781319444</v>
      </c>
      <c r="B441" s="16" t="s">
        <v>616</v>
      </c>
      <c r="C441" s="16" t="s">
        <v>720</v>
      </c>
      <c r="D441" s="16" t="s">
        <v>601</v>
      </c>
      <c r="E441" s="16" t="s">
        <v>17</v>
      </c>
      <c r="F441" s="16" t="s">
        <v>29</v>
      </c>
      <c r="G441" s="7" t="n">
        <v>30</v>
      </c>
      <c r="H441" s="6" t="n">
        <v>1349</v>
      </c>
      <c r="I441" s="6" t="n">
        <v>-40470</v>
      </c>
      <c r="J441" s="6" t="n">
        <v>0</v>
      </c>
      <c r="K441" s="6" t="n">
        <v>-20.76</v>
      </c>
      <c r="L441" s="6" t="n">
        <v>0</v>
      </c>
      <c r="M441" s="6"/>
      <c r="N441" s="6" t="s">
        <f>=I441+J441+K441+L441</f>
      </c>
      <c r="O441" s="16"/>
    </row>
    <row collapsed="false" customFormat="false" customHeight="false" hidden="false" ht="12.1" outlineLevel="0" r="442">
      <c r="A442" s="20" t="n">
        <v>44020.796076389</v>
      </c>
      <c r="B442" s="16" t="s">
        <v>632</v>
      </c>
      <c r="C442" s="16" t="s">
        <v>769</v>
      </c>
      <c r="D442" s="16" t="s">
        <v>601</v>
      </c>
      <c r="E442" s="16" t="s">
        <v>17</v>
      </c>
      <c r="F442" s="16" t="s">
        <v>29</v>
      </c>
      <c r="G442" s="7" t="n">
        <v>100</v>
      </c>
      <c r="H442" s="6" t="n">
        <v>318.85</v>
      </c>
      <c r="I442" s="6" t="n">
        <v>-31885</v>
      </c>
      <c r="J442" s="6" t="n">
        <v>0</v>
      </c>
      <c r="K442" s="6" t="n">
        <v>-16.36</v>
      </c>
      <c r="L442" s="6" t="n">
        <v>0</v>
      </c>
      <c r="M442" s="6"/>
      <c r="N442" s="6" t="s">
        <f>=I442+J442+K442+L442</f>
      </c>
      <c r="O442" s="16"/>
    </row>
    <row collapsed="false" customFormat="false" customHeight="false" hidden="false" ht="12.1" outlineLevel="0" r="443">
      <c r="A443" s="21" t="n">
        <v>44021.513831019</v>
      </c>
      <c r="B443" s="22" t="s">
        <v>692</v>
      </c>
      <c r="C443" s="22" t="s">
        <v>126</v>
      </c>
      <c r="D443" s="22" t="s">
        <v>692</v>
      </c>
      <c r="E443" s="22" t="s">
        <v>692</v>
      </c>
      <c r="F443" s="22" t="s">
        <v>19</v>
      </c>
      <c r="G443" s="23" t="n">
        <v>1</v>
      </c>
      <c r="H443" s="24" t="n">
        <v>1</v>
      </c>
      <c r="I443" s="24" t="n">
        <v>500</v>
      </c>
      <c r="J443" s="24" t="n">
        <v>0</v>
      </c>
      <c r="K443" s="24" t="n">
        <v>0</v>
      </c>
      <c r="L443" s="24" t="n">
        <v>0</v>
      </c>
      <c r="M443" s="6" t="s">
        <f>=I443+J443+K443+L443</f>
      </c>
      <c r="N443" s="24"/>
      <c r="O443" s="22"/>
    </row>
    <row collapsed="false" customFormat="false" customHeight="false" hidden="false" ht="12.1" outlineLevel="0" r="444">
      <c r="A444" s="29" t="n">
        <v>44021.72712963</v>
      </c>
      <c r="B444" s="30" t="s">
        <v>91</v>
      </c>
      <c r="C444" s="30" t="s">
        <v>722</v>
      </c>
      <c r="D444" s="30" t="s">
        <v>605</v>
      </c>
      <c r="E444" s="30" t="s">
        <v>17</v>
      </c>
      <c r="F444" s="30" t="s">
        <v>29</v>
      </c>
      <c r="G444" s="31" t="n">
        <v>-300</v>
      </c>
      <c r="H444" s="32" t="n">
        <v>18.275</v>
      </c>
      <c r="I444" s="32" t="n">
        <v>5482.5</v>
      </c>
      <c r="J444" s="32" t="n">
        <v>0</v>
      </c>
      <c r="K444" s="32" t="n">
        <v>-2.81</v>
      </c>
      <c r="L444" s="32" t="n">
        <v>0</v>
      </c>
      <c r="M444" s="32"/>
      <c r="N444" s="6" t="s">
        <f>=I444+J444+K444+L444</f>
      </c>
      <c r="O444" s="30"/>
    </row>
    <row collapsed="false" customFormat="false" customHeight="false" hidden="false" ht="12.1" outlineLevel="0" r="445">
      <c r="A445" s="29" t="n">
        <v>44021.72712963</v>
      </c>
      <c r="B445" s="30" t="s">
        <v>91</v>
      </c>
      <c r="C445" s="30" t="s">
        <v>722</v>
      </c>
      <c r="D445" s="30" t="s">
        <v>605</v>
      </c>
      <c r="E445" s="30" t="s">
        <v>17</v>
      </c>
      <c r="F445" s="30" t="s">
        <v>29</v>
      </c>
      <c r="G445" s="31" t="n">
        <v>-1600</v>
      </c>
      <c r="H445" s="32" t="n">
        <v>18.275</v>
      </c>
      <c r="I445" s="32" t="n">
        <v>29240</v>
      </c>
      <c r="J445" s="32" t="n">
        <v>0</v>
      </c>
      <c r="K445" s="32" t="n">
        <v>-15</v>
      </c>
      <c r="L445" s="32" t="n">
        <v>0</v>
      </c>
      <c r="M445" s="32"/>
      <c r="N445" s="6" t="s">
        <f>=I445+J445+K445+L445</f>
      </c>
      <c r="O445" s="30"/>
    </row>
    <row collapsed="false" customFormat="false" customHeight="false" hidden="false" ht="12.1" outlineLevel="0" r="446">
      <c r="A446" s="29" t="n">
        <v>44021.72712963</v>
      </c>
      <c r="B446" s="30" t="s">
        <v>91</v>
      </c>
      <c r="C446" s="30" t="s">
        <v>722</v>
      </c>
      <c r="D446" s="30" t="s">
        <v>605</v>
      </c>
      <c r="E446" s="30" t="s">
        <v>17</v>
      </c>
      <c r="F446" s="30" t="s">
        <v>29</v>
      </c>
      <c r="G446" s="31" t="n">
        <v>-1600</v>
      </c>
      <c r="H446" s="32" t="n">
        <v>18.275</v>
      </c>
      <c r="I446" s="32" t="n">
        <v>29240</v>
      </c>
      <c r="J446" s="32" t="n">
        <v>0</v>
      </c>
      <c r="K446" s="32" t="n">
        <v>-15</v>
      </c>
      <c r="L446" s="32" t="n">
        <v>0</v>
      </c>
      <c r="M446" s="32"/>
      <c r="N446" s="6" t="s">
        <f>=I446+J446+K446+L446</f>
      </c>
      <c r="O446" s="30"/>
    </row>
    <row collapsed="false" customFormat="false" customHeight="false" hidden="false" ht="12.1" outlineLevel="0" r="447">
      <c r="A447" s="20" t="n">
        <v>44021.727592593</v>
      </c>
      <c r="B447" s="16" t="s">
        <v>46</v>
      </c>
      <c r="C447" s="16" t="s">
        <v>702</v>
      </c>
      <c r="D447" s="16" t="s">
        <v>601</v>
      </c>
      <c r="E447" s="16" t="s">
        <v>17</v>
      </c>
      <c r="F447" s="16" t="s">
        <v>29</v>
      </c>
      <c r="G447" s="7" t="n">
        <v>6</v>
      </c>
      <c r="H447" s="6" t="n">
        <v>5096</v>
      </c>
      <c r="I447" s="6" t="n">
        <v>-30576</v>
      </c>
      <c r="J447" s="6" t="n">
        <v>0</v>
      </c>
      <c r="K447" s="6" t="n">
        <v>-15.69</v>
      </c>
      <c r="L447" s="6" t="n">
        <v>0</v>
      </c>
      <c r="M447" s="6"/>
      <c r="N447" s="6" t="s">
        <f>=I447+J447+K447+L447</f>
      </c>
      <c r="O447" s="16"/>
    </row>
    <row collapsed="false" customFormat="false" customHeight="false" hidden="false" ht="12.1" outlineLevel="0" r="448">
      <c r="A448" s="29" t="n">
        <v>44025.434293981</v>
      </c>
      <c r="B448" s="30" t="s">
        <v>622</v>
      </c>
      <c r="C448" s="30" t="s">
        <v>736</v>
      </c>
      <c r="D448" s="30" t="s">
        <v>605</v>
      </c>
      <c r="E448" s="30" t="s">
        <v>17</v>
      </c>
      <c r="F448" s="30" t="s">
        <v>19</v>
      </c>
      <c r="G448" s="31" t="n">
        <v>-200</v>
      </c>
      <c r="H448" s="32" t="n">
        <v>15.432</v>
      </c>
      <c r="I448" s="32" t="n">
        <v>3086.4</v>
      </c>
      <c r="J448" s="32" t="n">
        <v>0</v>
      </c>
      <c r="K448" s="32" t="n">
        <v>-1.09200944</v>
      </c>
      <c r="L448" s="32" t="n">
        <v>0</v>
      </c>
      <c r="M448" s="6" t="s">
        <f>=I448+J448+K448+L448</f>
      </c>
      <c r="N448" s="32"/>
      <c r="O448" s="30"/>
    </row>
    <row collapsed="false" customFormat="false" customHeight="false" hidden="false" ht="12.1" outlineLevel="0" r="449">
      <c r="A449" s="20" t="n">
        <v>44025.435555556</v>
      </c>
      <c r="B449" s="16" t="s">
        <v>24</v>
      </c>
      <c r="C449" s="16" t="s">
        <v>25</v>
      </c>
      <c r="D449" s="16" t="s">
        <v>601</v>
      </c>
      <c r="E449" s="16" t="s">
        <v>17</v>
      </c>
      <c r="F449" s="16" t="s">
        <v>19</v>
      </c>
      <c r="G449" s="7" t="n">
        <v>100</v>
      </c>
      <c r="H449" s="6" t="n">
        <v>27.97</v>
      </c>
      <c r="I449" s="6" t="n">
        <v>-2797</v>
      </c>
      <c r="J449" s="6" t="n">
        <v>0</v>
      </c>
      <c r="K449" s="6" t="n">
        <v>-1</v>
      </c>
      <c r="L449" s="6" t="n">
        <v>0</v>
      </c>
      <c r="M449" s="6" t="s">
        <f>=I449+J449+K449+L449</f>
      </c>
      <c r="N449" s="6"/>
      <c r="O449" s="16"/>
    </row>
    <row collapsed="false" customFormat="false" customHeight="false" hidden="false" ht="12.1" outlineLevel="0" r="450">
      <c r="A450" s="20" t="n">
        <v>44025.436759259</v>
      </c>
      <c r="B450" s="16" t="s">
        <v>24</v>
      </c>
      <c r="C450" s="16" t="s">
        <v>25</v>
      </c>
      <c r="D450" s="16" t="s">
        <v>601</v>
      </c>
      <c r="E450" s="16" t="s">
        <v>17</v>
      </c>
      <c r="F450" s="16" t="s">
        <v>19</v>
      </c>
      <c r="G450" s="7" t="n">
        <v>10</v>
      </c>
      <c r="H450" s="6" t="n">
        <v>27.97</v>
      </c>
      <c r="I450" s="6" t="n">
        <v>-279.7</v>
      </c>
      <c r="J450" s="6" t="n">
        <v>0</v>
      </c>
      <c r="K450" s="6" t="n">
        <v>-1</v>
      </c>
      <c r="L450" s="6" t="n">
        <v>0</v>
      </c>
      <c r="M450" s="6" t="s">
        <f>=I450+J450+K450+L450</f>
      </c>
      <c r="N450" s="6"/>
      <c r="O450" s="16"/>
    </row>
    <row collapsed="false" customFormat="false" customHeight="false" hidden="false" ht="12.1" outlineLevel="0" r="451">
      <c r="A451" s="20" t="n">
        <v>44025.886400463</v>
      </c>
      <c r="B451" s="16" t="s">
        <v>46</v>
      </c>
      <c r="C451" s="16" t="s">
        <v>702</v>
      </c>
      <c r="D451" s="16" t="s">
        <v>601</v>
      </c>
      <c r="E451" s="16" t="s">
        <v>17</v>
      </c>
      <c r="F451" s="16" t="s">
        <v>29</v>
      </c>
      <c r="G451" s="7" t="n">
        <v>4</v>
      </c>
      <c r="H451" s="6" t="n">
        <v>4955.5</v>
      </c>
      <c r="I451" s="6" t="n">
        <v>-19822</v>
      </c>
      <c r="J451" s="6" t="n">
        <v>0</v>
      </c>
      <c r="K451" s="6" t="n">
        <v>-11.89</v>
      </c>
      <c r="L451" s="6" t="n">
        <v>0</v>
      </c>
      <c r="M451" s="6"/>
      <c r="N451" s="6" t="s">
        <f>=I451+J451+K451+L451</f>
      </c>
      <c r="O451" s="16"/>
    </row>
    <row collapsed="false" customFormat="false" customHeight="false" hidden="false" ht="12.1" outlineLevel="0" r="452">
      <c r="A452" s="20" t="n">
        <v>44026.833888889</v>
      </c>
      <c r="B452" s="16" t="s">
        <v>46</v>
      </c>
      <c r="C452" s="16" t="s">
        <v>702</v>
      </c>
      <c r="D452" s="16" t="s">
        <v>601</v>
      </c>
      <c r="E452" s="16" t="s">
        <v>17</v>
      </c>
      <c r="F452" s="16" t="s">
        <v>29</v>
      </c>
      <c r="G452" s="7" t="n">
        <v>3</v>
      </c>
      <c r="H452" s="6" t="n">
        <v>4862</v>
      </c>
      <c r="I452" s="6" t="n">
        <v>-14586</v>
      </c>
      <c r="J452" s="6" t="n">
        <v>0</v>
      </c>
      <c r="K452" s="6" t="n">
        <v>-8.75</v>
      </c>
      <c r="L452" s="6" t="n">
        <v>0</v>
      </c>
      <c r="M452" s="6"/>
      <c r="N452" s="6" t="s">
        <f>=I452+J452+K452+L452</f>
      </c>
      <c r="O452" s="16"/>
    </row>
    <row collapsed="false" customFormat="false" customHeight="false" hidden="false" ht="12.1" outlineLevel="0" r="453">
      <c r="A453" s="21" t="n">
        <v>44027</v>
      </c>
      <c r="B453" s="22" t="s">
        <v>692</v>
      </c>
      <c r="C453" s="22" t="s">
        <v>186</v>
      </c>
      <c r="D453" s="22" t="s">
        <v>692</v>
      </c>
      <c r="E453" s="22" t="s">
        <v>692</v>
      </c>
      <c r="F453" s="22" t="s">
        <v>29</v>
      </c>
      <c r="G453" s="23" t="n">
        <v>1</v>
      </c>
      <c r="H453" s="24" t="n">
        <v>50000</v>
      </c>
      <c r="I453" s="24" t="n">
        <v>50000</v>
      </c>
      <c r="J453" s="24" t="n">
        <v>0</v>
      </c>
      <c r="K453" s="24" t="n">
        <v>0</v>
      </c>
      <c r="L453" s="24" t="n">
        <v>0</v>
      </c>
      <c r="M453" s="24"/>
      <c r="N453" s="6" t="s">
        <f>=I453+J453+K453+L453</f>
      </c>
      <c r="O453" s="22"/>
    </row>
    <row collapsed="false" customFormat="false" customHeight="false" hidden="false" ht="12.1" outlineLevel="0" r="454">
      <c r="A454" s="21" t="n">
        <v>44027</v>
      </c>
      <c r="B454" s="22" t="s">
        <v>692</v>
      </c>
      <c r="C454" s="22" t="s">
        <v>186</v>
      </c>
      <c r="D454" s="22" t="s">
        <v>692</v>
      </c>
      <c r="E454" s="22" t="s">
        <v>692</v>
      </c>
      <c r="F454" s="22" t="s">
        <v>29</v>
      </c>
      <c r="G454" s="23" t="n">
        <v>1</v>
      </c>
      <c r="H454" s="24" t="n">
        <v>100000</v>
      </c>
      <c r="I454" s="24" t="n">
        <v>100000</v>
      </c>
      <c r="J454" s="24" t="n">
        <v>0</v>
      </c>
      <c r="K454" s="24" t="n">
        <v>0</v>
      </c>
      <c r="L454" s="24" t="n">
        <v>0</v>
      </c>
      <c r="M454" s="24"/>
      <c r="N454" s="6" t="s">
        <f>=I454+J454+K454+L454</f>
      </c>
      <c r="O454" s="22"/>
    </row>
    <row collapsed="false" customFormat="false" customHeight="false" hidden="false" ht="12.1" outlineLevel="0" r="455">
      <c r="A455" s="25" t="n">
        <v>44027</v>
      </c>
      <c r="B455" s="26" t="s">
        <v>693</v>
      </c>
      <c r="C455" s="26" t="s">
        <v>694</v>
      </c>
      <c r="D455" s="26" t="s">
        <v>693</v>
      </c>
      <c r="E455" s="26" t="s">
        <v>693</v>
      </c>
      <c r="F455" s="26" t="s">
        <v>29</v>
      </c>
      <c r="G455" s="27" t="n">
        <v>1</v>
      </c>
      <c r="H455" s="28" t="n">
        <v>-150</v>
      </c>
      <c r="I455" s="28" t="n">
        <v>-150</v>
      </c>
      <c r="J455" s="28" t="n">
        <v>0</v>
      </c>
      <c r="K455" s="28" t="n">
        <v>0</v>
      </c>
      <c r="L455" s="28" t="n">
        <v>0</v>
      </c>
      <c r="M455" s="28"/>
      <c r="N455" s="6" t="s">
        <f>=I455+J455+K455+L455</f>
      </c>
      <c r="O455" s="26"/>
    </row>
    <row collapsed="false" customFormat="false" customHeight="false" hidden="false" ht="12.1" outlineLevel="0" r="456">
      <c r="A456" s="20" t="n">
        <v>44027.41931713</v>
      </c>
      <c r="B456" s="16" t="s">
        <v>49</v>
      </c>
      <c r="C456" s="16" t="s">
        <v>749</v>
      </c>
      <c r="D456" s="16" t="s">
        <v>601</v>
      </c>
      <c r="E456" s="16" t="s">
        <v>17</v>
      </c>
      <c r="F456" s="16" t="s">
        <v>29</v>
      </c>
      <c r="G456" s="7" t="n">
        <v>2</v>
      </c>
      <c r="H456" s="6" t="n">
        <v>17918</v>
      </c>
      <c r="I456" s="6" t="n">
        <v>-35836</v>
      </c>
      <c r="J456" s="6" t="n">
        <v>0</v>
      </c>
      <c r="K456" s="6" t="n">
        <v>-18.38</v>
      </c>
      <c r="L456" s="6" t="n">
        <v>0</v>
      </c>
      <c r="M456" s="6"/>
      <c r="N456" s="6" t="s">
        <f>=I456+J456+K456+L456</f>
      </c>
      <c r="O456" s="16"/>
    </row>
    <row collapsed="false" customFormat="false" customHeight="false" hidden="false" ht="12.1" outlineLevel="0" r="457">
      <c r="A457" s="20" t="n">
        <v>44027.801782407</v>
      </c>
      <c r="B457" s="16" t="s">
        <v>31</v>
      </c>
      <c r="C457" s="16" t="s">
        <v>775</v>
      </c>
      <c r="D457" s="16" t="s">
        <v>601</v>
      </c>
      <c r="E457" s="16" t="s">
        <v>17</v>
      </c>
      <c r="F457" s="16" t="s">
        <v>29</v>
      </c>
      <c r="G457" s="7" t="n">
        <v>60</v>
      </c>
      <c r="H457" s="6" t="n">
        <v>181.65</v>
      </c>
      <c r="I457" s="6" t="n">
        <v>-10899</v>
      </c>
      <c r="J457" s="6" t="n">
        <v>0</v>
      </c>
      <c r="K457" s="6" t="n">
        <v>-6.54</v>
      </c>
      <c r="L457" s="6" t="n">
        <v>0</v>
      </c>
      <c r="M457" s="6"/>
      <c r="N457" s="6" t="s">
        <f>=I457+J457+K457+L457</f>
      </c>
      <c r="O457" s="16"/>
    </row>
    <row collapsed="false" customFormat="false" customHeight="false" hidden="false" ht="12.1" outlineLevel="0" r="458">
      <c r="A458" s="20" t="n">
        <v>44027.801782407</v>
      </c>
      <c r="B458" s="16" t="s">
        <v>31</v>
      </c>
      <c r="C458" s="16" t="s">
        <v>775</v>
      </c>
      <c r="D458" s="16" t="s">
        <v>601</v>
      </c>
      <c r="E458" s="16" t="s">
        <v>17</v>
      </c>
      <c r="F458" s="16" t="s">
        <v>29</v>
      </c>
      <c r="G458" s="7" t="n">
        <v>100</v>
      </c>
      <c r="H458" s="6" t="n">
        <v>181.65</v>
      </c>
      <c r="I458" s="6" t="n">
        <v>-18165</v>
      </c>
      <c r="J458" s="6" t="n">
        <v>0</v>
      </c>
      <c r="K458" s="6" t="n">
        <v>-10.89</v>
      </c>
      <c r="L458" s="6" t="n">
        <v>0</v>
      </c>
      <c r="M458" s="6"/>
      <c r="N458" s="6" t="s">
        <f>=I458+J458+K458+L458</f>
      </c>
      <c r="O458" s="16"/>
    </row>
    <row collapsed="false" customFormat="false" customHeight="false" hidden="false" ht="12.1" outlineLevel="0" r="459">
      <c r="A459" s="20" t="n">
        <v>44027.801782407</v>
      </c>
      <c r="B459" s="16" t="s">
        <v>31</v>
      </c>
      <c r="C459" s="16" t="s">
        <v>775</v>
      </c>
      <c r="D459" s="16" t="s">
        <v>601</v>
      </c>
      <c r="E459" s="16" t="s">
        <v>17</v>
      </c>
      <c r="F459" s="16" t="s">
        <v>29</v>
      </c>
      <c r="G459" s="7" t="n">
        <v>30</v>
      </c>
      <c r="H459" s="6" t="n">
        <v>181.65</v>
      </c>
      <c r="I459" s="6" t="n">
        <v>-5449.5</v>
      </c>
      <c r="J459" s="6" t="n">
        <v>0</v>
      </c>
      <c r="K459" s="6" t="n">
        <v>-3.26</v>
      </c>
      <c r="L459" s="6" t="n">
        <v>0</v>
      </c>
      <c r="M459" s="6"/>
      <c r="N459" s="6" t="s">
        <f>=I459+J459+K459+L459</f>
      </c>
      <c r="O459" s="16"/>
    </row>
    <row collapsed="false" customFormat="false" customHeight="false" hidden="false" ht="12.1" outlineLevel="0" r="460">
      <c r="A460" s="20" t="n">
        <v>44027.809525463</v>
      </c>
      <c r="B460" s="16" t="s">
        <v>49</v>
      </c>
      <c r="C460" s="16" t="s">
        <v>749</v>
      </c>
      <c r="D460" s="16" t="s">
        <v>601</v>
      </c>
      <c r="E460" s="16" t="s">
        <v>17</v>
      </c>
      <c r="F460" s="16" t="s">
        <v>29</v>
      </c>
      <c r="G460" s="7" t="n">
        <v>1</v>
      </c>
      <c r="H460" s="6" t="n">
        <v>17866</v>
      </c>
      <c r="I460" s="6" t="n">
        <v>-17866</v>
      </c>
      <c r="J460" s="6" t="n">
        <v>0</v>
      </c>
      <c r="K460" s="6" t="n">
        <v>-9.17</v>
      </c>
      <c r="L460" s="6" t="n">
        <v>0</v>
      </c>
      <c r="M460" s="6"/>
      <c r="N460" s="6" t="s">
        <f>=I460+J460+K460+L460</f>
      </c>
      <c r="O460" s="16"/>
    </row>
    <row collapsed="false" customFormat="false" customHeight="false" hidden="false" ht="12.1" outlineLevel="0" r="461">
      <c r="A461" s="20" t="n">
        <v>44027.809525463</v>
      </c>
      <c r="B461" s="16" t="s">
        <v>49</v>
      </c>
      <c r="C461" s="16" t="s">
        <v>749</v>
      </c>
      <c r="D461" s="16" t="s">
        <v>601</v>
      </c>
      <c r="E461" s="16" t="s">
        <v>17</v>
      </c>
      <c r="F461" s="16" t="s">
        <v>29</v>
      </c>
      <c r="G461" s="7" t="n">
        <v>1</v>
      </c>
      <c r="H461" s="6" t="n">
        <v>17870</v>
      </c>
      <c r="I461" s="6" t="n">
        <v>-17870</v>
      </c>
      <c r="J461" s="6" t="n">
        <v>0</v>
      </c>
      <c r="K461" s="6" t="n">
        <v>-9.17</v>
      </c>
      <c r="L461" s="6" t="n">
        <v>0</v>
      </c>
      <c r="M461" s="6"/>
      <c r="N461" s="6" t="s">
        <f>=I461+J461+K461+L461</f>
      </c>
      <c r="O461" s="16"/>
    </row>
    <row collapsed="false" customFormat="false" customHeight="false" hidden="false" ht="12.1" outlineLevel="0" r="462">
      <c r="A462" s="20" t="n">
        <v>44027.815625</v>
      </c>
      <c r="B462" s="16" t="s">
        <v>31</v>
      </c>
      <c r="C462" s="16" t="s">
        <v>775</v>
      </c>
      <c r="D462" s="16" t="s">
        <v>601</v>
      </c>
      <c r="E462" s="16" t="s">
        <v>17</v>
      </c>
      <c r="F462" s="16" t="s">
        <v>29</v>
      </c>
      <c r="G462" s="7" t="n">
        <v>170</v>
      </c>
      <c r="H462" s="6" t="n">
        <v>181.87</v>
      </c>
      <c r="I462" s="6" t="n">
        <v>-30917.9</v>
      </c>
      <c r="J462" s="6" t="n">
        <v>0</v>
      </c>
      <c r="K462" s="6" t="n">
        <v>-15.86</v>
      </c>
      <c r="L462" s="6" t="n">
        <v>0</v>
      </c>
      <c r="M462" s="6"/>
      <c r="N462" s="6" t="s">
        <f>=I462+J462+K462+L462</f>
      </c>
      <c r="O462" s="16"/>
    </row>
    <row collapsed="false" customFormat="false" customHeight="false" hidden="false" ht="12.1" outlineLevel="0" r="463">
      <c r="A463" s="20" t="n">
        <v>44029.477361111</v>
      </c>
      <c r="B463" s="16" t="s">
        <v>57</v>
      </c>
      <c r="C463" s="16" t="s">
        <v>58</v>
      </c>
      <c r="D463" s="16" t="s">
        <v>601</v>
      </c>
      <c r="E463" s="16" t="s">
        <v>17</v>
      </c>
      <c r="F463" s="16" t="s">
        <v>19</v>
      </c>
      <c r="G463" s="7" t="n">
        <v>4</v>
      </c>
      <c r="H463" s="6" t="n">
        <v>46.26</v>
      </c>
      <c r="I463" s="6" t="n">
        <v>-185.04</v>
      </c>
      <c r="J463" s="6" t="n">
        <v>0</v>
      </c>
      <c r="K463" s="6" t="n">
        <v>-0.11</v>
      </c>
      <c r="L463" s="6" t="n">
        <v>0</v>
      </c>
      <c r="M463" s="6" t="s">
        <f>=I463+J463+K463+L463</f>
      </c>
      <c r="N463" s="6"/>
      <c r="O463" s="16"/>
    </row>
    <row collapsed="false" customFormat="false" customHeight="false" hidden="false" ht="12.1" outlineLevel="0" r="464">
      <c r="A464" s="20" t="n">
        <v>44029.477731481</v>
      </c>
      <c r="B464" s="16" t="s">
        <v>57</v>
      </c>
      <c r="C464" s="16" t="s">
        <v>58</v>
      </c>
      <c r="D464" s="16" t="s">
        <v>601</v>
      </c>
      <c r="E464" s="16" t="s">
        <v>17</v>
      </c>
      <c r="F464" s="16" t="s">
        <v>19</v>
      </c>
      <c r="G464" s="7" t="n">
        <v>1</v>
      </c>
      <c r="H464" s="6" t="n">
        <v>46.26</v>
      </c>
      <c r="I464" s="6" t="n">
        <v>-46.26</v>
      </c>
      <c r="J464" s="6" t="n">
        <v>0</v>
      </c>
      <c r="K464" s="6" t="n">
        <v>-0.03</v>
      </c>
      <c r="L464" s="6" t="n">
        <v>0</v>
      </c>
      <c r="M464" s="6" t="s">
        <f>=I464+J464+K464+L464</f>
      </c>
      <c r="N464" s="6"/>
      <c r="O464" s="16"/>
    </row>
    <row collapsed="false" customFormat="false" customHeight="false" hidden="false" ht="12.1" outlineLevel="0" r="465">
      <c r="A465" s="20" t="n">
        <v>44029.4778125</v>
      </c>
      <c r="B465" s="16" t="s">
        <v>57</v>
      </c>
      <c r="C465" s="16" t="s">
        <v>58</v>
      </c>
      <c r="D465" s="16" t="s">
        <v>601</v>
      </c>
      <c r="E465" s="16" t="s">
        <v>17</v>
      </c>
      <c r="F465" s="16" t="s">
        <v>19</v>
      </c>
      <c r="G465" s="7" t="n">
        <v>1</v>
      </c>
      <c r="H465" s="6" t="n">
        <v>46.26</v>
      </c>
      <c r="I465" s="6" t="n">
        <v>-46.26</v>
      </c>
      <c r="J465" s="6" t="n">
        <v>0</v>
      </c>
      <c r="K465" s="6" t="n">
        <v>-0.03</v>
      </c>
      <c r="L465" s="6" t="n">
        <v>0</v>
      </c>
      <c r="M465" s="6" t="s">
        <f>=I465+J465+K465+L465</f>
      </c>
      <c r="N465" s="6"/>
      <c r="O465" s="16"/>
    </row>
    <row collapsed="false" customFormat="false" customHeight="false" hidden="false" ht="12.1" outlineLevel="0" r="466">
      <c r="A466" s="20" t="n">
        <v>44029.478761574</v>
      </c>
      <c r="B466" s="16" t="s">
        <v>57</v>
      </c>
      <c r="C466" s="16" t="s">
        <v>58</v>
      </c>
      <c r="D466" s="16" t="s">
        <v>601</v>
      </c>
      <c r="E466" s="16" t="s">
        <v>17</v>
      </c>
      <c r="F466" s="16" t="s">
        <v>19</v>
      </c>
      <c r="G466" s="7" t="n">
        <v>5</v>
      </c>
      <c r="H466" s="6" t="n">
        <v>46.26</v>
      </c>
      <c r="I466" s="6" t="n">
        <v>-231.3</v>
      </c>
      <c r="J466" s="6" t="n">
        <v>0</v>
      </c>
      <c r="K466" s="6" t="n">
        <v>-0.14</v>
      </c>
      <c r="L466" s="6" t="n">
        <v>0</v>
      </c>
      <c r="M466" s="6" t="s">
        <f>=I466+J466+K466+L466</f>
      </c>
      <c r="N466" s="6"/>
      <c r="O466" s="16"/>
    </row>
    <row collapsed="false" customFormat="false" customHeight="false" hidden="false" ht="12.1" outlineLevel="0" r="467">
      <c r="A467" s="20" t="n">
        <v>44029.483194444</v>
      </c>
      <c r="B467" s="16" t="s">
        <v>57</v>
      </c>
      <c r="C467" s="16" t="s">
        <v>58</v>
      </c>
      <c r="D467" s="16" t="s">
        <v>601</v>
      </c>
      <c r="E467" s="16" t="s">
        <v>17</v>
      </c>
      <c r="F467" s="16" t="s">
        <v>19</v>
      </c>
      <c r="G467" s="7" t="n">
        <v>5</v>
      </c>
      <c r="H467" s="6" t="n">
        <v>46.26</v>
      </c>
      <c r="I467" s="6" t="n">
        <v>-231.3</v>
      </c>
      <c r="J467" s="6" t="n">
        <v>0</v>
      </c>
      <c r="K467" s="6" t="n">
        <v>-0.14</v>
      </c>
      <c r="L467" s="6" t="n">
        <v>0</v>
      </c>
      <c r="M467" s="6" t="s">
        <f>=I467+J467+K467+L467</f>
      </c>
      <c r="N467" s="6"/>
      <c r="O467" s="16"/>
    </row>
    <row collapsed="false" customFormat="false" customHeight="false" hidden="false" ht="12.1" outlineLevel="0" r="468">
      <c r="A468" s="21" t="n">
        <v>44032</v>
      </c>
      <c r="B468" s="22" t="s">
        <v>692</v>
      </c>
      <c r="C468" s="22" t="s">
        <v>186</v>
      </c>
      <c r="D468" s="22" t="s">
        <v>692</v>
      </c>
      <c r="E468" s="22" t="s">
        <v>692</v>
      </c>
      <c r="F468" s="22" t="s">
        <v>29</v>
      </c>
      <c r="G468" s="23" t="n">
        <v>1</v>
      </c>
      <c r="H468" s="24" t="n">
        <v>100000</v>
      </c>
      <c r="I468" s="24" t="n">
        <v>100000</v>
      </c>
      <c r="J468" s="24" t="n">
        <v>0</v>
      </c>
      <c r="K468" s="24" t="n">
        <v>0</v>
      </c>
      <c r="L468" s="24" t="n">
        <v>0</v>
      </c>
      <c r="M468" s="24"/>
      <c r="N468" s="6" t="s">
        <f>=I468+J468+K468+L468</f>
      </c>
      <c r="O468" s="22"/>
    </row>
    <row collapsed="false" customFormat="false" customHeight="false" hidden="false" ht="12.1" outlineLevel="0" r="469">
      <c r="A469" s="29" t="n">
        <v>44032.467152778</v>
      </c>
      <c r="B469" s="30" t="s">
        <v>628</v>
      </c>
      <c r="C469" s="30" t="s">
        <v>762</v>
      </c>
      <c r="D469" s="30" t="s">
        <v>605</v>
      </c>
      <c r="E469" s="30" t="s">
        <v>17</v>
      </c>
      <c r="F469" s="30" t="s">
        <v>19</v>
      </c>
      <c r="G469" s="31" t="n">
        <v>-3</v>
      </c>
      <c r="H469" s="32" t="n">
        <v>23.08</v>
      </c>
      <c r="I469" s="32" t="n">
        <v>69.24</v>
      </c>
      <c r="J469" s="32" t="n">
        <v>0</v>
      </c>
      <c r="K469" s="32" t="n">
        <v>-0.03</v>
      </c>
      <c r="L469" s="32" t="n">
        <v>0</v>
      </c>
      <c r="M469" s="6" t="s">
        <f>=I469+J469+K469+L469</f>
      </c>
      <c r="N469" s="32"/>
      <c r="O469" s="30"/>
    </row>
    <row collapsed="false" customFormat="false" customHeight="false" hidden="false" ht="12.1" outlineLevel="0" r="470">
      <c r="A470" s="29" t="n">
        <v>44032.467152778</v>
      </c>
      <c r="B470" s="30" t="s">
        <v>628</v>
      </c>
      <c r="C470" s="30" t="s">
        <v>762</v>
      </c>
      <c r="D470" s="30" t="s">
        <v>605</v>
      </c>
      <c r="E470" s="30" t="s">
        <v>17</v>
      </c>
      <c r="F470" s="30" t="s">
        <v>19</v>
      </c>
      <c r="G470" s="31" t="n">
        <v>-7</v>
      </c>
      <c r="H470" s="32" t="n">
        <v>23.12</v>
      </c>
      <c r="I470" s="32" t="n">
        <v>161.84</v>
      </c>
      <c r="J470" s="32" t="n">
        <v>0</v>
      </c>
      <c r="K470" s="32" t="n">
        <v>-0.08</v>
      </c>
      <c r="L470" s="32" t="n">
        <v>0</v>
      </c>
      <c r="M470" s="6" t="s">
        <f>=I470+J470+K470+L470</f>
      </c>
      <c r="N470" s="32"/>
      <c r="O470" s="30"/>
    </row>
    <row collapsed="false" customFormat="false" customHeight="false" hidden="false" ht="12.1" outlineLevel="0" r="471">
      <c r="A471" s="29" t="n">
        <v>44032.467152778</v>
      </c>
      <c r="B471" s="30" t="s">
        <v>628</v>
      </c>
      <c r="C471" s="30" t="s">
        <v>762</v>
      </c>
      <c r="D471" s="30" t="s">
        <v>605</v>
      </c>
      <c r="E471" s="30" t="s">
        <v>17</v>
      </c>
      <c r="F471" s="30" t="s">
        <v>19</v>
      </c>
      <c r="G471" s="31" t="n">
        <v>-5</v>
      </c>
      <c r="H471" s="32" t="n">
        <v>23.09</v>
      </c>
      <c r="I471" s="32" t="n">
        <v>115.45</v>
      </c>
      <c r="J471" s="32" t="n">
        <v>0</v>
      </c>
      <c r="K471" s="32" t="n">
        <v>-0.06</v>
      </c>
      <c r="L471" s="32" t="n">
        <v>0</v>
      </c>
      <c r="M471" s="6" t="s">
        <f>=I471+J471+K471+L471</f>
      </c>
      <c r="N471" s="32"/>
      <c r="O471" s="30"/>
    </row>
    <row collapsed="false" customFormat="false" customHeight="false" hidden="false" ht="12.1" outlineLevel="0" r="472">
      <c r="A472" s="20" t="n">
        <v>44032.467939815</v>
      </c>
      <c r="B472" s="16" t="s">
        <v>57</v>
      </c>
      <c r="C472" s="16" t="s">
        <v>58</v>
      </c>
      <c r="D472" s="16" t="s">
        <v>601</v>
      </c>
      <c r="E472" s="16" t="s">
        <v>17</v>
      </c>
      <c r="F472" s="16" t="s">
        <v>19</v>
      </c>
      <c r="G472" s="7" t="n">
        <v>5</v>
      </c>
      <c r="H472" s="6" t="n">
        <v>46.75</v>
      </c>
      <c r="I472" s="6" t="n">
        <v>-233.75</v>
      </c>
      <c r="J472" s="6" t="n">
        <v>0</v>
      </c>
      <c r="K472" s="6" t="n">
        <v>-0.12</v>
      </c>
      <c r="L472" s="6" t="n">
        <v>0</v>
      </c>
      <c r="M472" s="6" t="s">
        <f>=I472+J472+K472+L472</f>
      </c>
      <c r="N472" s="6"/>
      <c r="O472" s="16"/>
    </row>
    <row collapsed="false" customFormat="false" customHeight="false" hidden="false" ht="12.1" outlineLevel="0" r="473">
      <c r="A473" s="20" t="n">
        <v>44032.467939815</v>
      </c>
      <c r="B473" s="16" t="s">
        <v>57</v>
      </c>
      <c r="C473" s="16" t="s">
        <v>58</v>
      </c>
      <c r="D473" s="16" t="s">
        <v>601</v>
      </c>
      <c r="E473" s="16" t="s">
        <v>17</v>
      </c>
      <c r="F473" s="16" t="s">
        <v>19</v>
      </c>
      <c r="G473" s="7" t="n">
        <v>5</v>
      </c>
      <c r="H473" s="6" t="n">
        <v>46.75</v>
      </c>
      <c r="I473" s="6" t="n">
        <v>-233.75</v>
      </c>
      <c r="J473" s="6" t="n">
        <v>0</v>
      </c>
      <c r="K473" s="6" t="n">
        <v>-0.12</v>
      </c>
      <c r="L473" s="6" t="n">
        <v>0</v>
      </c>
      <c r="M473" s="6" t="s">
        <f>=I473+J473+K473+L473</f>
      </c>
      <c r="N473" s="6"/>
      <c r="O473" s="16"/>
    </row>
    <row collapsed="false" customFormat="false" customHeight="false" hidden="false" ht="12.1" outlineLevel="0" r="474">
      <c r="A474" s="20" t="n">
        <v>44032.482708333</v>
      </c>
      <c r="B474" s="16" t="s">
        <v>633</v>
      </c>
      <c r="C474" s="16" t="s">
        <v>776</v>
      </c>
      <c r="D474" s="16" t="s">
        <v>601</v>
      </c>
      <c r="E474" s="16" t="s">
        <v>17</v>
      </c>
      <c r="F474" s="16" t="s">
        <v>29</v>
      </c>
      <c r="G474" s="7" t="n">
        <v>123</v>
      </c>
      <c r="H474" s="6" t="n">
        <v>114.38</v>
      </c>
      <c r="I474" s="6" t="n">
        <v>-14068.74</v>
      </c>
      <c r="J474" s="6" t="n">
        <v>0</v>
      </c>
      <c r="K474" s="6" t="n">
        <v>-7.22</v>
      </c>
      <c r="L474" s="6" t="n">
        <v>0</v>
      </c>
      <c r="M474" s="6"/>
      <c r="N474" s="6" t="s">
        <f>=I474+J474+K474+L474</f>
      </c>
      <c r="O474" s="16"/>
    </row>
    <row collapsed="false" customFormat="false" customHeight="false" hidden="false" ht="12.1" outlineLevel="0" r="475">
      <c r="A475" s="20" t="n">
        <v>44032.484849537</v>
      </c>
      <c r="B475" s="16" t="s">
        <v>633</v>
      </c>
      <c r="C475" s="16" t="s">
        <v>776</v>
      </c>
      <c r="D475" s="16" t="s">
        <v>601</v>
      </c>
      <c r="E475" s="16" t="s">
        <v>17</v>
      </c>
      <c r="F475" s="16" t="s">
        <v>29</v>
      </c>
      <c r="G475" s="7" t="n">
        <v>139</v>
      </c>
      <c r="H475" s="6" t="n">
        <v>114.48</v>
      </c>
      <c r="I475" s="6" t="n">
        <v>-15912.72</v>
      </c>
      <c r="J475" s="6" t="n">
        <v>0</v>
      </c>
      <c r="K475" s="6" t="n">
        <v>-8.16</v>
      </c>
      <c r="L475" s="6" t="n">
        <v>0</v>
      </c>
      <c r="M475" s="6"/>
      <c r="N475" s="6" t="s">
        <f>=I475+J475+K475+L475</f>
      </c>
      <c r="O475" s="16"/>
    </row>
    <row collapsed="false" customFormat="false" customHeight="false" hidden="false" ht="12.1" outlineLevel="0" r="476">
      <c r="A476" s="20" t="n">
        <v>44032.492418981</v>
      </c>
      <c r="B476" s="16" t="s">
        <v>633</v>
      </c>
      <c r="C476" s="16" t="s">
        <v>776</v>
      </c>
      <c r="D476" s="16" t="s">
        <v>601</v>
      </c>
      <c r="E476" s="16" t="s">
        <v>17</v>
      </c>
      <c r="F476" s="16" t="s">
        <v>29</v>
      </c>
      <c r="G476" s="7" t="n">
        <v>140</v>
      </c>
      <c r="H476" s="6" t="n">
        <v>114.38</v>
      </c>
      <c r="I476" s="6" t="n">
        <v>-16013.2</v>
      </c>
      <c r="J476" s="6" t="n">
        <v>0</v>
      </c>
      <c r="K476" s="6" t="n">
        <v>-8.21</v>
      </c>
      <c r="L476" s="6" t="n">
        <v>0</v>
      </c>
      <c r="M476" s="6"/>
      <c r="N476" s="6" t="s">
        <f>=I476+J476+K476+L476</f>
      </c>
      <c r="O476" s="16"/>
    </row>
    <row collapsed="false" customFormat="false" customHeight="false" hidden="false" ht="12.1" outlineLevel="0" r="477">
      <c r="A477" s="20" t="n">
        <v>44032.511793981</v>
      </c>
      <c r="B477" s="16" t="s">
        <v>634</v>
      </c>
      <c r="C477" s="16" t="s">
        <v>777</v>
      </c>
      <c r="D477" s="16" t="s">
        <v>601</v>
      </c>
      <c r="E477" s="16" t="s">
        <v>696</v>
      </c>
      <c r="F477" s="16" t="s">
        <v>29</v>
      </c>
      <c r="G477" s="7" t="n">
        <v>99</v>
      </c>
      <c r="H477" s="6" t="n">
        <v>100</v>
      </c>
      <c r="I477" s="6" t="n">
        <v>-99000</v>
      </c>
      <c r="J477" s="6" t="n">
        <v>-318.78</v>
      </c>
      <c r="K477" s="6" t="n">
        <v>-53.27</v>
      </c>
      <c r="L477" s="6" t="n">
        <v>0</v>
      </c>
      <c r="M477" s="6"/>
      <c r="N477" s="6" t="s">
        <f>=I477+J477+K477+L477</f>
      </c>
      <c r="O477" s="16"/>
    </row>
    <row collapsed="false" customFormat="false" customHeight="false" hidden="false" ht="12.1" outlineLevel="0" r="478">
      <c r="A478" s="29" t="n">
        <v>44032.940138889</v>
      </c>
      <c r="B478" s="30" t="s">
        <v>79</v>
      </c>
      <c r="C478" s="30" t="s">
        <v>721</v>
      </c>
      <c r="D478" s="30" t="s">
        <v>605</v>
      </c>
      <c r="E478" s="30" t="s">
        <v>17</v>
      </c>
      <c r="F478" s="30" t="s">
        <v>29</v>
      </c>
      <c r="G478" s="31" t="n">
        <v>-2</v>
      </c>
      <c r="H478" s="32" t="n">
        <v>4474</v>
      </c>
      <c r="I478" s="32" t="n">
        <v>8948</v>
      </c>
      <c r="J478" s="32" t="n">
        <v>0</v>
      </c>
      <c r="K478" s="32" t="n">
        <v>-5.36</v>
      </c>
      <c r="L478" s="32" t="n">
        <v>0</v>
      </c>
      <c r="M478" s="32"/>
      <c r="N478" s="6" t="s">
        <f>=I478+J478+K478+L478</f>
      </c>
      <c r="O478" s="30"/>
    </row>
    <row collapsed="false" customFormat="false" customHeight="false" hidden="false" ht="12.1" outlineLevel="0" r="479">
      <c r="A479" s="29" t="n">
        <v>44032.940138889</v>
      </c>
      <c r="B479" s="30" t="s">
        <v>79</v>
      </c>
      <c r="C479" s="30" t="s">
        <v>721</v>
      </c>
      <c r="D479" s="30" t="s">
        <v>605</v>
      </c>
      <c r="E479" s="30" t="s">
        <v>17</v>
      </c>
      <c r="F479" s="30" t="s">
        <v>29</v>
      </c>
      <c r="G479" s="31" t="n">
        <v>-4</v>
      </c>
      <c r="H479" s="32" t="n">
        <v>4473.5</v>
      </c>
      <c r="I479" s="32" t="n">
        <v>17894</v>
      </c>
      <c r="J479" s="32" t="n">
        <v>0</v>
      </c>
      <c r="K479" s="32" t="n">
        <v>-10.74</v>
      </c>
      <c r="L479" s="32" t="n">
        <v>0</v>
      </c>
      <c r="M479" s="32"/>
      <c r="N479" s="6" t="s">
        <f>=I479+J479+K479+L479</f>
      </c>
      <c r="O479" s="30"/>
    </row>
    <row collapsed="false" customFormat="false" customHeight="false" hidden="false" ht="12.1" outlineLevel="0" r="480">
      <c r="A480" s="29" t="n">
        <v>44033.453125</v>
      </c>
      <c r="B480" s="30" t="s">
        <v>91</v>
      </c>
      <c r="C480" s="30" t="s">
        <v>722</v>
      </c>
      <c r="D480" s="30" t="s">
        <v>605</v>
      </c>
      <c r="E480" s="30" t="s">
        <v>17</v>
      </c>
      <c r="F480" s="30" t="s">
        <v>29</v>
      </c>
      <c r="G480" s="31" t="n">
        <v>-1500</v>
      </c>
      <c r="H480" s="32" t="n">
        <v>19.38</v>
      </c>
      <c r="I480" s="32" t="n">
        <v>29070</v>
      </c>
      <c r="J480" s="32" t="n">
        <v>0</v>
      </c>
      <c r="K480" s="32" t="n">
        <v>-17.45</v>
      </c>
      <c r="L480" s="32" t="n">
        <v>0</v>
      </c>
      <c r="M480" s="32"/>
      <c r="N480" s="6" t="s">
        <f>=I480+J480+K480+L480</f>
      </c>
      <c r="O480" s="30"/>
    </row>
    <row collapsed="false" customFormat="false" customHeight="false" hidden="false" ht="12.1" outlineLevel="0" r="481">
      <c r="A481" s="37" t="n">
        <v>44033.453969907</v>
      </c>
      <c r="B481" s="38" t="s">
        <v>19</v>
      </c>
      <c r="C481" s="38" t="s">
        <v>756</v>
      </c>
      <c r="D481" s="38" t="s">
        <v>601</v>
      </c>
      <c r="E481" s="38" t="s">
        <v>601</v>
      </c>
      <c r="F481" s="38" t="s">
        <v>29</v>
      </c>
      <c r="G481" s="39" t="n">
        <v>250</v>
      </c>
      <c r="H481" s="40" t="n">
        <v>70.9639</v>
      </c>
      <c r="I481" s="40" t="n">
        <v>-17740.98</v>
      </c>
      <c r="J481" s="40" t="n">
        <v>0</v>
      </c>
      <c r="K481" s="40" t="n">
        <v>-9.87</v>
      </c>
      <c r="L481" s="40" t="n">
        <v>0</v>
      </c>
      <c r="M481" s="40"/>
      <c r="N481" s="6" t="s">
        <f>=I481+J481+K481+L481</f>
      </c>
      <c r="O481" s="38"/>
    </row>
    <row collapsed="false" customFormat="false" customHeight="false" hidden="false" ht="12.1" outlineLevel="0" r="482">
      <c r="A482" s="37" t="n">
        <v>44033.752719907</v>
      </c>
      <c r="B482" s="38" t="s">
        <v>19</v>
      </c>
      <c r="C482" s="38" t="s">
        <v>756</v>
      </c>
      <c r="D482" s="38" t="s">
        <v>601</v>
      </c>
      <c r="E482" s="38" t="s">
        <v>601</v>
      </c>
      <c r="F482" s="38" t="s">
        <v>29</v>
      </c>
      <c r="G482" s="39" t="n">
        <v>250</v>
      </c>
      <c r="H482" s="40" t="n">
        <v>70.7233</v>
      </c>
      <c r="I482" s="40" t="n">
        <v>-17680.83</v>
      </c>
      <c r="J482" s="40" t="n">
        <v>0</v>
      </c>
      <c r="K482" s="40" t="n">
        <v>-9.84</v>
      </c>
      <c r="L482" s="40" t="n">
        <v>0</v>
      </c>
      <c r="M482" s="40"/>
      <c r="N482" s="6" t="s">
        <f>=I482+J482+K482+L482</f>
      </c>
      <c r="O482" s="38"/>
    </row>
    <row collapsed="false" customFormat="false" customHeight="false" hidden="false" ht="12.1" outlineLevel="0" r="483">
      <c r="A483" s="29" t="n">
        <v>44033.806354167</v>
      </c>
      <c r="B483" s="30" t="s">
        <v>67</v>
      </c>
      <c r="C483" s="30" t="s">
        <v>68</v>
      </c>
      <c r="D483" s="30" t="s">
        <v>605</v>
      </c>
      <c r="E483" s="30" t="s">
        <v>17</v>
      </c>
      <c r="F483" s="30" t="s">
        <v>19</v>
      </c>
      <c r="G483" s="31" t="n">
        <v>-2</v>
      </c>
      <c r="H483" s="32" t="n">
        <v>34.77</v>
      </c>
      <c r="I483" s="32" t="n">
        <v>69.54</v>
      </c>
      <c r="J483" s="32" t="n">
        <v>0</v>
      </c>
      <c r="K483" s="32" t="n">
        <v>-0.03</v>
      </c>
      <c r="L483" s="32" t="n">
        <v>0</v>
      </c>
      <c r="M483" s="6" t="s">
        <f>=I483+J483+K483+L483</f>
      </c>
      <c r="N483" s="32"/>
      <c r="O483" s="30"/>
    </row>
    <row collapsed="false" customFormat="false" customHeight="false" hidden="false" ht="12.1" outlineLevel="0" r="484">
      <c r="A484" s="29" t="n">
        <v>44033.806354167</v>
      </c>
      <c r="B484" s="30" t="s">
        <v>67</v>
      </c>
      <c r="C484" s="30" t="s">
        <v>68</v>
      </c>
      <c r="D484" s="30" t="s">
        <v>605</v>
      </c>
      <c r="E484" s="30" t="s">
        <v>17</v>
      </c>
      <c r="F484" s="30" t="s">
        <v>19</v>
      </c>
      <c r="G484" s="31" t="n">
        <v>-1</v>
      </c>
      <c r="H484" s="32" t="n">
        <v>34.77</v>
      </c>
      <c r="I484" s="32" t="n">
        <v>34.77</v>
      </c>
      <c r="J484" s="32" t="n">
        <v>0</v>
      </c>
      <c r="K484" s="32" t="n">
        <v>-0.02</v>
      </c>
      <c r="L484" s="32" t="n">
        <v>0</v>
      </c>
      <c r="M484" s="6" t="s">
        <f>=I484+J484+K484+L484</f>
      </c>
      <c r="N484" s="32"/>
      <c r="O484" s="30"/>
    </row>
    <row collapsed="false" customFormat="false" customHeight="false" hidden="false" ht="12.1" outlineLevel="0" r="485">
      <c r="A485" s="25" t="n">
        <v>44034</v>
      </c>
      <c r="B485" s="26" t="s">
        <v>693</v>
      </c>
      <c r="C485" s="26" t="s">
        <v>715</v>
      </c>
      <c r="D485" s="26" t="s">
        <v>693</v>
      </c>
      <c r="E485" s="26" t="s">
        <v>693</v>
      </c>
      <c r="F485" s="26" t="s">
        <v>19</v>
      </c>
      <c r="G485" s="27" t="n">
        <v>1</v>
      </c>
      <c r="H485" s="28" t="n">
        <v>-1</v>
      </c>
      <c r="I485" s="28" t="n">
        <v>-4.04</v>
      </c>
      <c r="J485" s="28" t="n">
        <v>0</v>
      </c>
      <c r="K485" s="28" t="n">
        <v>0</v>
      </c>
      <c r="L485" s="28" t="n">
        <v>0</v>
      </c>
      <c r="M485" s="6" t="s">
        <f>=I485+J485+K485+L485</f>
      </c>
      <c r="N485" s="28"/>
      <c r="O485" s="26"/>
    </row>
    <row collapsed="false" customFormat="false" customHeight="false" hidden="false" ht="12.1" outlineLevel="0" r="486">
      <c r="A486" s="29" t="n">
        <v>44041.037314815</v>
      </c>
      <c r="B486" s="30" t="s">
        <v>67</v>
      </c>
      <c r="C486" s="30" t="s">
        <v>68</v>
      </c>
      <c r="D486" s="30" t="s">
        <v>605</v>
      </c>
      <c r="E486" s="30" t="s">
        <v>17</v>
      </c>
      <c r="F486" s="30" t="s">
        <v>19</v>
      </c>
      <c r="G486" s="31" t="n">
        <v>-5</v>
      </c>
      <c r="H486" s="32" t="n">
        <v>35.39</v>
      </c>
      <c r="I486" s="32" t="n">
        <v>176.95</v>
      </c>
      <c r="J486" s="32" t="n">
        <v>0</v>
      </c>
      <c r="K486" s="32" t="n">
        <v>-0.09</v>
      </c>
      <c r="L486" s="32" t="n">
        <v>0</v>
      </c>
      <c r="M486" s="6" t="s">
        <f>=I486+J486+K486+L486</f>
      </c>
      <c r="N486" s="32"/>
      <c r="O486" s="30"/>
    </row>
    <row collapsed="false" customFormat="false" customHeight="false" hidden="false" ht="12.1" outlineLevel="0" r="487">
      <c r="A487" s="20" t="n">
        <v>44041.038298611</v>
      </c>
      <c r="B487" s="16" t="s">
        <v>52</v>
      </c>
      <c r="C487" s="16" t="s">
        <v>53</v>
      </c>
      <c r="D487" s="16" t="s">
        <v>601</v>
      </c>
      <c r="E487" s="16" t="s">
        <v>17</v>
      </c>
      <c r="F487" s="16" t="s">
        <v>19</v>
      </c>
      <c r="G487" s="7" t="n">
        <v>3</v>
      </c>
      <c r="H487" s="6" t="n">
        <v>126.55</v>
      </c>
      <c r="I487" s="6" t="n">
        <v>-379.65</v>
      </c>
      <c r="J487" s="6" t="n">
        <v>0</v>
      </c>
      <c r="K487" s="6" t="n">
        <v>-0.19</v>
      </c>
      <c r="L487" s="6" t="n">
        <v>0</v>
      </c>
      <c r="M487" s="6" t="s">
        <f>=I487+J487+K487+L487</f>
      </c>
      <c r="N487" s="6"/>
      <c r="O487" s="16"/>
    </row>
    <row collapsed="false" customFormat="false" customHeight="false" hidden="false" ht="12.1" outlineLevel="0" r="488">
      <c r="A488" s="20" t="n">
        <v>44041.038506944</v>
      </c>
      <c r="B488" s="16" t="s">
        <v>37</v>
      </c>
      <c r="C488" s="16" t="s">
        <v>38</v>
      </c>
      <c r="D488" s="16" t="s">
        <v>601</v>
      </c>
      <c r="E488" s="16" t="s">
        <v>17</v>
      </c>
      <c r="F488" s="16" t="s">
        <v>19</v>
      </c>
      <c r="G488" s="7" t="n">
        <v>8</v>
      </c>
      <c r="H488" s="6" t="n">
        <v>49</v>
      </c>
      <c r="I488" s="6" t="n">
        <v>-392</v>
      </c>
      <c r="J488" s="6" t="n">
        <v>0</v>
      </c>
      <c r="K488" s="6" t="n">
        <v>-0.2</v>
      </c>
      <c r="L488" s="6" t="n">
        <v>0</v>
      </c>
      <c r="M488" s="6" t="s">
        <f>=I488+J488+K488+L488</f>
      </c>
      <c r="N488" s="6"/>
      <c r="O488" s="16"/>
    </row>
    <row collapsed="false" customFormat="false" customHeight="false" hidden="false" ht="12.1" outlineLevel="0" r="489">
      <c r="A489" s="20" t="n">
        <v>44041.038958333</v>
      </c>
      <c r="B489" s="16" t="s">
        <v>93</v>
      </c>
      <c r="C489" s="16" t="s">
        <v>94</v>
      </c>
      <c r="D489" s="16" t="s">
        <v>601</v>
      </c>
      <c r="E489" s="16" t="s">
        <v>17</v>
      </c>
      <c r="F489" s="16" t="s">
        <v>19</v>
      </c>
      <c r="G489" s="7" t="n">
        <v>2</v>
      </c>
      <c r="H489" s="6" t="n">
        <v>196.47</v>
      </c>
      <c r="I489" s="6" t="n">
        <v>-392.94</v>
      </c>
      <c r="J489" s="6" t="n">
        <v>0</v>
      </c>
      <c r="K489" s="6" t="n">
        <v>-0.2</v>
      </c>
      <c r="L489" s="6" t="n">
        <v>0</v>
      </c>
      <c r="M489" s="6" t="s">
        <f>=I489+J489+K489+L489</f>
      </c>
      <c r="N489" s="6"/>
      <c r="O489" s="16"/>
    </row>
    <row collapsed="false" customFormat="false" customHeight="false" hidden="false" ht="12.1" outlineLevel="0" r="490">
      <c r="A490" s="20" t="n">
        <v>44041.039282407</v>
      </c>
      <c r="B490" s="16" t="s">
        <v>87</v>
      </c>
      <c r="C490" s="16" t="s">
        <v>88</v>
      </c>
      <c r="D490" s="16" t="s">
        <v>601</v>
      </c>
      <c r="E490" s="16" t="s">
        <v>17</v>
      </c>
      <c r="F490" s="16" t="s">
        <v>19</v>
      </c>
      <c r="G490" s="7" t="n">
        <v>1</v>
      </c>
      <c r="H490" s="6" t="n">
        <v>39.14</v>
      </c>
      <c r="I490" s="6" t="n">
        <v>-39.14</v>
      </c>
      <c r="J490" s="6" t="n">
        <v>0</v>
      </c>
      <c r="K490" s="6" t="n">
        <v>-0.02</v>
      </c>
      <c r="L490" s="6" t="n">
        <v>0</v>
      </c>
      <c r="M490" s="6" t="s">
        <f>=I490+J490+K490+L490</f>
      </c>
      <c r="N490" s="6"/>
      <c r="O490" s="16"/>
    </row>
    <row collapsed="false" customFormat="false" customHeight="false" hidden="false" ht="12.1" outlineLevel="0" r="491">
      <c r="A491" s="20" t="n">
        <v>44041.039282407</v>
      </c>
      <c r="B491" s="16" t="s">
        <v>87</v>
      </c>
      <c r="C491" s="16" t="s">
        <v>88</v>
      </c>
      <c r="D491" s="16" t="s">
        <v>601</v>
      </c>
      <c r="E491" s="16" t="s">
        <v>17</v>
      </c>
      <c r="F491" s="16" t="s">
        <v>19</v>
      </c>
      <c r="G491" s="7" t="n">
        <v>2</v>
      </c>
      <c r="H491" s="6" t="n">
        <v>39.17</v>
      </c>
      <c r="I491" s="6" t="n">
        <v>-78.34</v>
      </c>
      <c r="J491" s="6" t="n">
        <v>0</v>
      </c>
      <c r="K491" s="6" t="n">
        <v>-0.04</v>
      </c>
      <c r="L491" s="6" t="n">
        <v>0</v>
      </c>
      <c r="M491" s="6" t="s">
        <f>=I491+J491+K491+L491</f>
      </c>
      <c r="N491" s="6"/>
      <c r="O491" s="16"/>
    </row>
    <row collapsed="false" customFormat="false" customHeight="false" hidden="false" ht="12.1" outlineLevel="0" r="492">
      <c r="A492" s="20" t="n">
        <v>44041.039282407</v>
      </c>
      <c r="B492" s="16" t="s">
        <v>87</v>
      </c>
      <c r="C492" s="16" t="s">
        <v>88</v>
      </c>
      <c r="D492" s="16" t="s">
        <v>601</v>
      </c>
      <c r="E492" s="16" t="s">
        <v>17</v>
      </c>
      <c r="F492" s="16" t="s">
        <v>19</v>
      </c>
      <c r="G492" s="7" t="n">
        <v>2</v>
      </c>
      <c r="H492" s="6" t="n">
        <v>39.1</v>
      </c>
      <c r="I492" s="6" t="n">
        <v>-78.2</v>
      </c>
      <c r="J492" s="6" t="n">
        <v>0</v>
      </c>
      <c r="K492" s="6" t="n">
        <v>-0.04</v>
      </c>
      <c r="L492" s="6" t="n">
        <v>0</v>
      </c>
      <c r="M492" s="6" t="s">
        <f>=I492+J492+K492+L492</f>
      </c>
      <c r="N492" s="6"/>
      <c r="O492" s="16"/>
    </row>
    <row collapsed="false" customFormat="false" customHeight="false" hidden="false" ht="12.1" outlineLevel="0" r="493">
      <c r="A493" s="20" t="n">
        <v>44041.039282407</v>
      </c>
      <c r="B493" s="16" t="s">
        <v>87</v>
      </c>
      <c r="C493" s="16" t="s">
        <v>88</v>
      </c>
      <c r="D493" s="16" t="s">
        <v>601</v>
      </c>
      <c r="E493" s="16" t="s">
        <v>17</v>
      </c>
      <c r="F493" s="16" t="s">
        <v>19</v>
      </c>
      <c r="G493" s="7" t="n">
        <v>1</v>
      </c>
      <c r="H493" s="6" t="n">
        <v>39.12</v>
      </c>
      <c r="I493" s="6" t="n">
        <v>-39.12</v>
      </c>
      <c r="J493" s="6" t="n">
        <v>0</v>
      </c>
      <c r="K493" s="6" t="n">
        <v>-0.02</v>
      </c>
      <c r="L493" s="6" t="n">
        <v>0</v>
      </c>
      <c r="M493" s="6" t="s">
        <f>=I493+J493+K493+L493</f>
      </c>
      <c r="N493" s="6"/>
      <c r="O493" s="16"/>
    </row>
    <row collapsed="false" customFormat="false" customHeight="false" hidden="false" ht="12.1" outlineLevel="0" r="494">
      <c r="A494" s="20" t="n">
        <v>44041.039282407</v>
      </c>
      <c r="B494" s="16" t="s">
        <v>87</v>
      </c>
      <c r="C494" s="16" t="s">
        <v>88</v>
      </c>
      <c r="D494" s="16" t="s">
        <v>601</v>
      </c>
      <c r="E494" s="16" t="s">
        <v>17</v>
      </c>
      <c r="F494" s="16" t="s">
        <v>19</v>
      </c>
      <c r="G494" s="7" t="n">
        <v>2</v>
      </c>
      <c r="H494" s="6" t="n">
        <v>39.12</v>
      </c>
      <c r="I494" s="6" t="n">
        <v>-78.24</v>
      </c>
      <c r="J494" s="6" t="n">
        <v>0</v>
      </c>
      <c r="K494" s="6" t="n">
        <v>-0.04</v>
      </c>
      <c r="L494" s="6" t="n">
        <v>0</v>
      </c>
      <c r="M494" s="6" t="s">
        <f>=I494+J494+K494+L494</f>
      </c>
      <c r="N494" s="6"/>
      <c r="O494" s="16"/>
    </row>
    <row collapsed="false" customFormat="false" customHeight="false" hidden="false" ht="12.1" outlineLevel="0" r="495">
      <c r="A495" s="20" t="n">
        <v>44047.748993056</v>
      </c>
      <c r="B495" s="16" t="s">
        <v>52</v>
      </c>
      <c r="C495" s="16" t="s">
        <v>53</v>
      </c>
      <c r="D495" s="16" t="s">
        <v>601</v>
      </c>
      <c r="E495" s="16" t="s">
        <v>17</v>
      </c>
      <c r="F495" s="16" t="s">
        <v>19</v>
      </c>
      <c r="G495" s="7" t="n">
        <v>1</v>
      </c>
      <c r="H495" s="6" t="n">
        <v>124.41</v>
      </c>
      <c r="I495" s="6" t="n">
        <v>-124.41</v>
      </c>
      <c r="J495" s="6" t="n">
        <v>0</v>
      </c>
      <c r="K495" s="6" t="n">
        <v>-0.07</v>
      </c>
      <c r="L495" s="6" t="n">
        <v>0</v>
      </c>
      <c r="M495" s="6" t="s">
        <f>=I495+J495+K495+L495</f>
      </c>
      <c r="N495" s="6"/>
      <c r="O495" s="16"/>
    </row>
    <row collapsed="false" customFormat="false" customHeight="false" hidden="false" ht="12.1" outlineLevel="0" r="496">
      <c r="A496" s="20" t="n">
        <v>44047.748993056</v>
      </c>
      <c r="B496" s="16" t="s">
        <v>52</v>
      </c>
      <c r="C496" s="16" t="s">
        <v>53</v>
      </c>
      <c r="D496" s="16" t="s">
        <v>601</v>
      </c>
      <c r="E496" s="16" t="s">
        <v>17</v>
      </c>
      <c r="F496" s="16" t="s">
        <v>19</v>
      </c>
      <c r="G496" s="7" t="n">
        <v>1</v>
      </c>
      <c r="H496" s="6" t="n">
        <v>124.41</v>
      </c>
      <c r="I496" s="6" t="n">
        <v>-124.41</v>
      </c>
      <c r="J496" s="6" t="n">
        <v>0</v>
      </c>
      <c r="K496" s="6" t="n">
        <v>-0.07</v>
      </c>
      <c r="L496" s="6" t="n">
        <v>0</v>
      </c>
      <c r="M496" s="6" t="s">
        <f>=I496+J496+K496+L496</f>
      </c>
      <c r="N496" s="6"/>
      <c r="O496" s="16"/>
    </row>
    <row collapsed="false" customFormat="false" customHeight="false" hidden="false" ht="12.1" outlineLevel="0" r="497">
      <c r="A497" s="20" t="n">
        <v>44047.749351852</v>
      </c>
      <c r="B497" s="16" t="s">
        <v>37</v>
      </c>
      <c r="C497" s="16" t="s">
        <v>38</v>
      </c>
      <c r="D497" s="16" t="s">
        <v>601</v>
      </c>
      <c r="E497" s="16" t="s">
        <v>17</v>
      </c>
      <c r="F497" s="16" t="s">
        <v>19</v>
      </c>
      <c r="G497" s="7" t="n">
        <v>3</v>
      </c>
      <c r="H497" s="6" t="n">
        <v>48.92</v>
      </c>
      <c r="I497" s="6" t="n">
        <v>-146.76</v>
      </c>
      <c r="J497" s="6" t="n">
        <v>0</v>
      </c>
      <c r="K497" s="6" t="n">
        <v>-0.08</v>
      </c>
      <c r="L497" s="6" t="n">
        <v>0</v>
      </c>
      <c r="M497" s="6" t="s">
        <f>=I497+J497+K497+L497</f>
      </c>
      <c r="N497" s="6"/>
      <c r="O497" s="16"/>
    </row>
    <row collapsed="false" customFormat="false" customHeight="false" hidden="false" ht="12.1" outlineLevel="0" r="498">
      <c r="A498" s="20" t="n">
        <v>44047.749351852</v>
      </c>
      <c r="B498" s="16" t="s">
        <v>37</v>
      </c>
      <c r="C498" s="16" t="s">
        <v>38</v>
      </c>
      <c r="D498" s="16" t="s">
        <v>601</v>
      </c>
      <c r="E498" s="16" t="s">
        <v>17</v>
      </c>
      <c r="F498" s="16" t="s">
        <v>19</v>
      </c>
      <c r="G498" s="7" t="n">
        <v>4</v>
      </c>
      <c r="H498" s="6" t="n">
        <v>48.92</v>
      </c>
      <c r="I498" s="6" t="n">
        <v>-195.68</v>
      </c>
      <c r="J498" s="6" t="n">
        <v>0</v>
      </c>
      <c r="K498" s="6" t="n">
        <v>-0.12</v>
      </c>
      <c r="L498" s="6" t="n">
        <v>0</v>
      </c>
      <c r="M498" s="6" t="s">
        <f>=I498+J498+K498+L498</f>
      </c>
      <c r="N498" s="6"/>
      <c r="O498" s="16"/>
    </row>
    <row collapsed="false" customFormat="false" customHeight="false" hidden="false" ht="12.1" outlineLevel="0" r="499">
      <c r="A499" s="21" t="n">
        <v>44049.574236111</v>
      </c>
      <c r="B499" s="22" t="s">
        <v>716</v>
      </c>
      <c r="C499" s="22" t="s">
        <v>778</v>
      </c>
      <c r="D499" s="22" t="s">
        <v>716</v>
      </c>
      <c r="E499" s="22" t="s">
        <v>716</v>
      </c>
      <c r="F499" s="22" t="s">
        <v>19</v>
      </c>
      <c r="G499" s="23" t="n">
        <v>1</v>
      </c>
      <c r="H499" s="24" t="n">
        <v>1</v>
      </c>
      <c r="I499" s="24" t="n">
        <v>29.95</v>
      </c>
      <c r="J499" s="24" t="n">
        <v>0</v>
      </c>
      <c r="K499" s="24" t="n">
        <v>0</v>
      </c>
      <c r="L499" s="24" t="n">
        <v>0</v>
      </c>
      <c r="M499" s="6" t="s">
        <f>=I499+J499+K499+L499</f>
      </c>
      <c r="N499" s="24"/>
      <c r="O499" s="22"/>
    </row>
    <row collapsed="false" customFormat="false" customHeight="false" hidden="false" ht="12.1" outlineLevel="0" r="500">
      <c r="A500" s="20" t="n">
        <v>44049.9525</v>
      </c>
      <c r="B500" s="16" t="s">
        <v>37</v>
      </c>
      <c r="C500" s="16" t="s">
        <v>38</v>
      </c>
      <c r="D500" s="16" t="s">
        <v>601</v>
      </c>
      <c r="E500" s="16" t="s">
        <v>17</v>
      </c>
      <c r="F500" s="16" t="s">
        <v>19</v>
      </c>
      <c r="G500" s="7" t="n">
        <v>1</v>
      </c>
      <c r="H500" s="6" t="n">
        <v>48.43</v>
      </c>
      <c r="I500" s="6" t="n">
        <v>-48.43</v>
      </c>
      <c r="J500" s="6" t="n">
        <v>0</v>
      </c>
      <c r="K500" s="6" t="n">
        <v>-0.02</v>
      </c>
      <c r="L500" s="6" t="n">
        <v>0</v>
      </c>
      <c r="M500" s="6" t="s">
        <f>=I500+J500+K500+L500</f>
      </c>
      <c r="N500" s="6"/>
      <c r="O500" s="16"/>
    </row>
    <row collapsed="false" customFormat="false" customHeight="false" hidden="false" ht="12.1" outlineLevel="0" r="501">
      <c r="A501" s="29" t="n">
        <v>44054.608391204</v>
      </c>
      <c r="B501" s="30" t="s">
        <v>81</v>
      </c>
      <c r="C501" s="30" t="s">
        <v>704</v>
      </c>
      <c r="D501" s="30" t="s">
        <v>605</v>
      </c>
      <c r="E501" s="30" t="s">
        <v>17</v>
      </c>
      <c r="F501" s="30" t="s">
        <v>29</v>
      </c>
      <c r="G501" s="31" t="n">
        <v>-160</v>
      </c>
      <c r="H501" s="32" t="n">
        <v>158.3</v>
      </c>
      <c r="I501" s="32" t="n">
        <v>25328</v>
      </c>
      <c r="J501" s="32" t="n">
        <v>0</v>
      </c>
      <c r="K501" s="32" t="n">
        <v>-15.2</v>
      </c>
      <c r="L501" s="32" t="n">
        <v>0</v>
      </c>
      <c r="M501" s="32"/>
      <c r="N501" s="6" t="s">
        <f>=I501+J501+K501+L501</f>
      </c>
      <c r="O501" s="30"/>
    </row>
    <row collapsed="false" customFormat="false" customHeight="false" hidden="false" ht="12.1" outlineLevel="0" r="502">
      <c r="A502" s="20" t="n">
        <v>44063.714525463</v>
      </c>
      <c r="B502" s="16" t="s">
        <v>635</v>
      </c>
      <c r="C502" s="16" t="s">
        <v>779</v>
      </c>
      <c r="D502" s="16" t="s">
        <v>601</v>
      </c>
      <c r="E502" s="16" t="s">
        <v>17</v>
      </c>
      <c r="F502" s="16" t="s">
        <v>29</v>
      </c>
      <c r="G502" s="7" t="n">
        <v>14000</v>
      </c>
      <c r="H502" s="6" t="n">
        <v>0.9325</v>
      </c>
      <c r="I502" s="6" t="n">
        <v>-13055</v>
      </c>
      <c r="J502" s="6" t="n">
        <v>0</v>
      </c>
      <c r="K502" s="6" t="n">
        <v>-7.83</v>
      </c>
      <c r="L502" s="6" t="n">
        <v>0</v>
      </c>
      <c r="M502" s="6"/>
      <c r="N502" s="6" t="s">
        <f>=I502+J502+K502+L502</f>
      </c>
      <c r="O502" s="16"/>
    </row>
    <row collapsed="false" customFormat="false" customHeight="false" hidden="false" ht="12.1" outlineLevel="0" r="503">
      <c r="A503" s="20" t="n">
        <v>44063.714525463</v>
      </c>
      <c r="B503" s="16" t="s">
        <v>635</v>
      </c>
      <c r="C503" s="16" t="s">
        <v>779</v>
      </c>
      <c r="D503" s="16" t="s">
        <v>601</v>
      </c>
      <c r="E503" s="16" t="s">
        <v>17</v>
      </c>
      <c r="F503" s="16" t="s">
        <v>29</v>
      </c>
      <c r="G503" s="7" t="n">
        <v>2000</v>
      </c>
      <c r="H503" s="6" t="n">
        <v>0.9325</v>
      </c>
      <c r="I503" s="6" t="n">
        <v>-1865</v>
      </c>
      <c r="J503" s="6" t="n">
        <v>0</v>
      </c>
      <c r="K503" s="6" t="n">
        <v>-1.12</v>
      </c>
      <c r="L503" s="6" t="n">
        <v>0</v>
      </c>
      <c r="M503" s="6"/>
      <c r="N503" s="6" t="s">
        <f>=I503+J503+K503+L503</f>
      </c>
      <c r="O503" s="16"/>
    </row>
    <row collapsed="false" customFormat="false" customHeight="false" hidden="false" ht="12.1" outlineLevel="0" r="504">
      <c r="A504" s="20" t="n">
        <v>44063.714525463</v>
      </c>
      <c r="B504" s="16" t="s">
        <v>635</v>
      </c>
      <c r="C504" s="16" t="s">
        <v>779</v>
      </c>
      <c r="D504" s="16" t="s">
        <v>601</v>
      </c>
      <c r="E504" s="16" t="s">
        <v>17</v>
      </c>
      <c r="F504" s="16" t="s">
        <v>29</v>
      </c>
      <c r="G504" s="7" t="n">
        <v>1000</v>
      </c>
      <c r="H504" s="6" t="n">
        <v>0.9335</v>
      </c>
      <c r="I504" s="6" t="n">
        <v>-933.5</v>
      </c>
      <c r="J504" s="6" t="n">
        <v>0</v>
      </c>
      <c r="K504" s="6" t="n">
        <v>-0.56</v>
      </c>
      <c r="L504" s="6" t="n">
        <v>0</v>
      </c>
      <c r="M504" s="6"/>
      <c r="N504" s="6" t="s">
        <f>=I504+J504+K504+L504</f>
      </c>
      <c r="O504" s="16"/>
    </row>
    <row collapsed="false" customFormat="false" customHeight="false" hidden="false" ht="12.1" outlineLevel="0" r="505">
      <c r="A505" s="20" t="n">
        <v>44063.714525463</v>
      </c>
      <c r="B505" s="16" t="s">
        <v>635</v>
      </c>
      <c r="C505" s="16" t="s">
        <v>779</v>
      </c>
      <c r="D505" s="16" t="s">
        <v>601</v>
      </c>
      <c r="E505" s="16" t="s">
        <v>17</v>
      </c>
      <c r="F505" s="16" t="s">
        <v>29</v>
      </c>
      <c r="G505" s="7" t="n">
        <v>3000</v>
      </c>
      <c r="H505" s="6" t="n">
        <v>0.9335</v>
      </c>
      <c r="I505" s="6" t="n">
        <v>-2800.5</v>
      </c>
      <c r="J505" s="6" t="n">
        <v>0</v>
      </c>
      <c r="K505" s="6" t="n">
        <v>-1.68</v>
      </c>
      <c r="L505" s="6" t="n">
        <v>0</v>
      </c>
      <c r="M505" s="6"/>
      <c r="N505" s="6" t="s">
        <f>=I505+J505+K505+L505</f>
      </c>
      <c r="O505" s="16"/>
    </row>
    <row collapsed="false" customFormat="false" customHeight="false" hidden="false" ht="12.1" outlineLevel="0" r="506">
      <c r="A506" s="20" t="n">
        <v>44063.714525463</v>
      </c>
      <c r="B506" s="16" t="s">
        <v>635</v>
      </c>
      <c r="C506" s="16" t="s">
        <v>779</v>
      </c>
      <c r="D506" s="16" t="s">
        <v>601</v>
      </c>
      <c r="E506" s="16" t="s">
        <v>17</v>
      </c>
      <c r="F506" s="16" t="s">
        <v>29</v>
      </c>
      <c r="G506" s="7" t="n">
        <v>10000</v>
      </c>
      <c r="H506" s="6" t="n">
        <v>0.9335</v>
      </c>
      <c r="I506" s="6" t="n">
        <v>-9335</v>
      </c>
      <c r="J506" s="6" t="n">
        <v>0</v>
      </c>
      <c r="K506" s="6" t="n">
        <v>-5.61</v>
      </c>
      <c r="L506" s="6" t="n">
        <v>0</v>
      </c>
      <c r="M506" s="6"/>
      <c r="N506" s="6" t="s">
        <f>=I506+J506+K506+L506</f>
      </c>
      <c r="O506" s="16"/>
    </row>
    <row collapsed="false" customFormat="false" customHeight="false" hidden="false" ht="12.1" outlineLevel="0" r="507">
      <c r="A507" s="20" t="n">
        <v>44063.714525463</v>
      </c>
      <c r="B507" s="16" t="s">
        <v>635</v>
      </c>
      <c r="C507" s="16" t="s">
        <v>779</v>
      </c>
      <c r="D507" s="16" t="s">
        <v>601</v>
      </c>
      <c r="E507" s="16" t="s">
        <v>17</v>
      </c>
      <c r="F507" s="16" t="s">
        <v>29</v>
      </c>
      <c r="G507" s="7" t="n">
        <v>30000</v>
      </c>
      <c r="H507" s="6" t="n">
        <v>0.934</v>
      </c>
      <c r="I507" s="6" t="n">
        <v>-28020</v>
      </c>
      <c r="J507" s="6" t="n">
        <v>0</v>
      </c>
      <c r="K507" s="6" t="n">
        <v>-16.81</v>
      </c>
      <c r="L507" s="6" t="n">
        <v>0</v>
      </c>
      <c r="M507" s="6"/>
      <c r="N507" s="6" t="s">
        <f>=I507+J507+K507+L507</f>
      </c>
      <c r="O507" s="16"/>
    </row>
    <row collapsed="false" customFormat="false" customHeight="false" hidden="false" ht="12.1" outlineLevel="0" r="508">
      <c r="A508" s="21" t="n">
        <v>44064</v>
      </c>
      <c r="B508" s="22" t="s">
        <v>692</v>
      </c>
      <c r="C508" s="22" t="s">
        <v>186</v>
      </c>
      <c r="D508" s="22" t="s">
        <v>692</v>
      </c>
      <c r="E508" s="22" t="s">
        <v>692</v>
      </c>
      <c r="F508" s="22" t="s">
        <v>29</v>
      </c>
      <c r="G508" s="23" t="n">
        <v>1</v>
      </c>
      <c r="H508" s="24" t="n">
        <v>150000</v>
      </c>
      <c r="I508" s="24" t="n">
        <v>150000</v>
      </c>
      <c r="J508" s="24" t="n">
        <v>0</v>
      </c>
      <c r="K508" s="24" t="n">
        <v>0</v>
      </c>
      <c r="L508" s="24" t="n">
        <v>0</v>
      </c>
      <c r="M508" s="24"/>
      <c r="N508" s="6" t="s">
        <f>=I508+J508+K508+L508</f>
      </c>
      <c r="O508" s="22"/>
    </row>
    <row collapsed="false" customFormat="false" customHeight="false" hidden="false" ht="12.1" outlineLevel="0" r="509">
      <c r="A509" s="25" t="n">
        <v>44064</v>
      </c>
      <c r="B509" s="26" t="s">
        <v>693</v>
      </c>
      <c r="C509" s="26" t="s">
        <v>694</v>
      </c>
      <c r="D509" s="26" t="s">
        <v>693</v>
      </c>
      <c r="E509" s="26" t="s">
        <v>693</v>
      </c>
      <c r="F509" s="26" t="s">
        <v>29</v>
      </c>
      <c r="G509" s="27" t="n">
        <v>1</v>
      </c>
      <c r="H509" s="28" t="n">
        <v>-150</v>
      </c>
      <c r="I509" s="28" t="n">
        <v>-150</v>
      </c>
      <c r="J509" s="28" t="n">
        <v>0</v>
      </c>
      <c r="K509" s="28" t="n">
        <v>0</v>
      </c>
      <c r="L509" s="28" t="n">
        <v>0</v>
      </c>
      <c r="M509" s="28"/>
      <c r="N509" s="6" t="s">
        <f>=I509+J509+K509+L509</f>
      </c>
      <c r="O509" s="26"/>
    </row>
    <row collapsed="false" customFormat="false" customHeight="false" hidden="false" ht="12.1" outlineLevel="0" r="510">
      <c r="A510" s="20" t="n">
        <v>44064.625729167</v>
      </c>
      <c r="B510" s="16" t="s">
        <v>636</v>
      </c>
      <c r="C510" s="16" t="s">
        <v>780</v>
      </c>
      <c r="D510" s="16" t="s">
        <v>601</v>
      </c>
      <c r="E510" s="16" t="s">
        <v>696</v>
      </c>
      <c r="F510" s="16" t="s">
        <v>29</v>
      </c>
      <c r="G510" s="7" t="n">
        <v>30</v>
      </c>
      <c r="H510" s="6" t="n">
        <v>102.8</v>
      </c>
      <c r="I510" s="6" t="n">
        <v>-30840</v>
      </c>
      <c r="J510" s="6" t="n">
        <v>-39.6</v>
      </c>
      <c r="K510" s="6" t="n">
        <v>-15.82</v>
      </c>
      <c r="L510" s="6" t="n">
        <v>0</v>
      </c>
      <c r="M510" s="6"/>
      <c r="N510" s="6" t="s">
        <f>=I510+J510+K510+L510</f>
      </c>
      <c r="O510" s="16"/>
    </row>
    <row collapsed="false" customFormat="false" customHeight="false" hidden="false" ht="12.1" outlineLevel="0" r="511">
      <c r="A511" s="20" t="n">
        <v>44064.625729167</v>
      </c>
      <c r="B511" s="16" t="s">
        <v>636</v>
      </c>
      <c r="C511" s="16" t="s">
        <v>780</v>
      </c>
      <c r="D511" s="16" t="s">
        <v>601</v>
      </c>
      <c r="E511" s="16" t="s">
        <v>696</v>
      </c>
      <c r="F511" s="16" t="s">
        <v>29</v>
      </c>
      <c r="G511" s="7" t="n">
        <v>25</v>
      </c>
      <c r="H511" s="6" t="n">
        <v>102.8</v>
      </c>
      <c r="I511" s="6" t="n">
        <v>-25700</v>
      </c>
      <c r="J511" s="6" t="n">
        <v>-33</v>
      </c>
      <c r="K511" s="6" t="n">
        <v>-13.18</v>
      </c>
      <c r="L511" s="6" t="n">
        <v>0</v>
      </c>
      <c r="M511" s="6"/>
      <c r="N511" s="6" t="s">
        <f>=I511+J511+K511+L511</f>
      </c>
      <c r="O511" s="16"/>
    </row>
    <row collapsed="false" customFormat="false" customHeight="false" hidden="false" ht="12.1" outlineLevel="0" r="512">
      <c r="A512" s="20" t="n">
        <v>44064.625729167</v>
      </c>
      <c r="B512" s="16" t="s">
        <v>636</v>
      </c>
      <c r="C512" s="16" t="s">
        <v>780</v>
      </c>
      <c r="D512" s="16" t="s">
        <v>601</v>
      </c>
      <c r="E512" s="16" t="s">
        <v>696</v>
      </c>
      <c r="F512" s="16" t="s">
        <v>29</v>
      </c>
      <c r="G512" s="7" t="n">
        <v>12</v>
      </c>
      <c r="H512" s="6" t="n">
        <v>102.8</v>
      </c>
      <c r="I512" s="6" t="n">
        <v>-12336</v>
      </c>
      <c r="J512" s="6" t="n">
        <v>-15.84</v>
      </c>
      <c r="K512" s="6" t="n">
        <v>-6.32</v>
      </c>
      <c r="L512" s="6" t="n">
        <v>0</v>
      </c>
      <c r="M512" s="6"/>
      <c r="N512" s="6" t="s">
        <f>=I512+J512+K512+L512</f>
      </c>
      <c r="O512" s="16"/>
    </row>
    <row collapsed="false" customFormat="false" customHeight="false" hidden="false" ht="12.1" outlineLevel="0" r="513">
      <c r="A513" s="20" t="n">
        <v>44064.625787037</v>
      </c>
      <c r="B513" s="16" t="s">
        <v>636</v>
      </c>
      <c r="C513" s="16" t="s">
        <v>780</v>
      </c>
      <c r="D513" s="16" t="s">
        <v>601</v>
      </c>
      <c r="E513" s="16" t="s">
        <v>696</v>
      </c>
      <c r="F513" s="16" t="s">
        <v>29</v>
      </c>
      <c r="G513" s="7" t="n">
        <v>79</v>
      </c>
      <c r="H513" s="6" t="n">
        <v>102.8</v>
      </c>
      <c r="I513" s="6" t="n">
        <v>-81212</v>
      </c>
      <c r="J513" s="6" t="n">
        <v>-104.28</v>
      </c>
      <c r="K513" s="6" t="n">
        <v>-41.66</v>
      </c>
      <c r="L513" s="6" t="n">
        <v>0</v>
      </c>
      <c r="M513" s="6"/>
      <c r="N513" s="6" t="s">
        <f>=I513+J513+K513+L513</f>
      </c>
      <c r="O513" s="16"/>
    </row>
    <row collapsed="false" customFormat="false" customHeight="false" hidden="false" ht="12.1" outlineLevel="0" r="514">
      <c r="A514" s="21" t="n">
        <v>44075.749583333</v>
      </c>
      <c r="B514" s="22" t="s">
        <v>716</v>
      </c>
      <c r="C514" s="22" t="s">
        <v>781</v>
      </c>
      <c r="D514" s="22" t="s">
        <v>716</v>
      </c>
      <c r="E514" s="22" t="s">
        <v>716</v>
      </c>
      <c r="F514" s="22" t="s">
        <v>19</v>
      </c>
      <c r="G514" s="23" t="n">
        <v>1</v>
      </c>
      <c r="H514" s="24" t="n">
        <v>1</v>
      </c>
      <c r="I514" s="24" t="n">
        <v>10</v>
      </c>
      <c r="J514" s="24" t="n">
        <v>0</v>
      </c>
      <c r="K514" s="24" t="n">
        <v>0</v>
      </c>
      <c r="L514" s="24" t="n">
        <v>0</v>
      </c>
      <c r="M514" s="6" t="s">
        <f>=I514+J514+K514+L514</f>
      </c>
      <c r="N514" s="24"/>
      <c r="O514" s="22"/>
    </row>
    <row collapsed="false" customFormat="false" customHeight="false" hidden="false" ht="12.1" outlineLevel="0" r="515">
      <c r="A515" s="25" t="n">
        <v>44077</v>
      </c>
      <c r="B515" s="26" t="s">
        <v>693</v>
      </c>
      <c r="C515" s="26" t="s">
        <v>782</v>
      </c>
      <c r="D515" s="26" t="s">
        <v>693</v>
      </c>
      <c r="E515" s="26" t="s">
        <v>693</v>
      </c>
      <c r="F515" s="26" t="s">
        <v>19</v>
      </c>
      <c r="G515" s="27" t="n">
        <v>1</v>
      </c>
      <c r="H515" s="28" t="n">
        <v>-3</v>
      </c>
      <c r="I515" s="28" t="n">
        <v>-3</v>
      </c>
      <c r="J515" s="28" t="n">
        <v>0</v>
      </c>
      <c r="K515" s="28" t="n">
        <v>0</v>
      </c>
      <c r="L515" s="28" t="n">
        <v>0</v>
      </c>
      <c r="M515" s="6" t="s">
        <f>=I515+J515+K515+L515</f>
      </c>
      <c r="N515" s="28"/>
      <c r="O515" s="26"/>
    </row>
    <row collapsed="false" customFormat="false" customHeight="false" hidden="false" ht="12.1" outlineLevel="0" r="516">
      <c r="A516" s="37" t="n">
        <v>44078.515833333</v>
      </c>
      <c r="B516" s="38" t="s">
        <v>19</v>
      </c>
      <c r="C516" s="38" t="s">
        <v>756</v>
      </c>
      <c r="D516" s="38" t="s">
        <v>605</v>
      </c>
      <c r="E516" s="38" t="s">
        <v>605</v>
      </c>
      <c r="F516" s="38" t="s">
        <v>29</v>
      </c>
      <c r="G516" s="39" t="n">
        <v>-500</v>
      </c>
      <c r="H516" s="40" t="n">
        <v>75.0881</v>
      </c>
      <c r="I516" s="40" t="n">
        <v>37544.05</v>
      </c>
      <c r="J516" s="40" t="n">
        <v>0</v>
      </c>
      <c r="K516" s="40" t="n">
        <v>-19.77</v>
      </c>
      <c r="L516" s="40" t="n">
        <v>0</v>
      </c>
      <c r="M516" s="40"/>
      <c r="N516" s="6" t="s">
        <f>=I516+J516+K516+L516</f>
      </c>
      <c r="O516" s="38"/>
    </row>
    <row collapsed="false" customFormat="false" customHeight="false" hidden="false" ht="12.1" outlineLevel="0" r="517">
      <c r="A517" s="20" t="n">
        <v>44078.51625</v>
      </c>
      <c r="B517" s="16" t="s">
        <v>75</v>
      </c>
      <c r="C517" s="16" t="s">
        <v>783</v>
      </c>
      <c r="D517" s="16" t="s">
        <v>601</v>
      </c>
      <c r="E517" s="16" t="s">
        <v>17</v>
      </c>
      <c r="F517" s="16" t="s">
        <v>29</v>
      </c>
      <c r="G517" s="7" t="n">
        <v>45</v>
      </c>
      <c r="H517" s="6" t="n">
        <v>943.6</v>
      </c>
      <c r="I517" s="6" t="n">
        <v>-42462</v>
      </c>
      <c r="J517" s="6" t="n">
        <v>0</v>
      </c>
      <c r="K517" s="6" t="n">
        <v>-25.47</v>
      </c>
      <c r="L517" s="6" t="n">
        <v>0</v>
      </c>
      <c r="M517" s="6"/>
      <c r="N517" s="6" t="s">
        <f>=I517+J517+K517+L517</f>
      </c>
      <c r="O517" s="16"/>
    </row>
    <row collapsed="false" customFormat="false" customHeight="false" hidden="false" ht="12.1" outlineLevel="0" r="518">
      <c r="A518" s="21" t="n">
        <v>44081.707523148</v>
      </c>
      <c r="B518" s="22" t="s">
        <v>716</v>
      </c>
      <c r="C518" s="22" t="s">
        <v>784</v>
      </c>
      <c r="D518" s="22" t="s">
        <v>716</v>
      </c>
      <c r="E518" s="22" t="s">
        <v>716</v>
      </c>
      <c r="F518" s="22" t="s">
        <v>19</v>
      </c>
      <c r="G518" s="23" t="n">
        <v>1</v>
      </c>
      <c r="H518" s="24" t="n">
        <v>1</v>
      </c>
      <c r="I518" s="24" t="n">
        <v>2.74</v>
      </c>
      <c r="J518" s="24" t="n">
        <v>0</v>
      </c>
      <c r="K518" s="24" t="n">
        <v>0</v>
      </c>
      <c r="L518" s="24" t="n">
        <v>0</v>
      </c>
      <c r="M518" s="6" t="s">
        <f>=I518+J518+K518+L518</f>
      </c>
      <c r="N518" s="24"/>
      <c r="O518" s="22"/>
    </row>
    <row collapsed="false" customFormat="false" customHeight="false" hidden="false" ht="12.1" outlineLevel="0" r="519">
      <c r="A519" s="20" t="n">
        <v>44081.976967593</v>
      </c>
      <c r="B519" s="16" t="s">
        <v>31</v>
      </c>
      <c r="C519" s="16" t="s">
        <v>775</v>
      </c>
      <c r="D519" s="16" t="s">
        <v>601</v>
      </c>
      <c r="E519" s="16" t="s">
        <v>17</v>
      </c>
      <c r="F519" s="16" t="s">
        <v>29</v>
      </c>
      <c r="G519" s="7" t="n">
        <v>10</v>
      </c>
      <c r="H519" s="6" t="n">
        <v>177.14</v>
      </c>
      <c r="I519" s="6" t="n">
        <v>-1771.4</v>
      </c>
      <c r="J519" s="6" t="n">
        <v>0</v>
      </c>
      <c r="K519" s="6" t="n">
        <v>-1.07</v>
      </c>
      <c r="L519" s="6" t="n">
        <v>0</v>
      </c>
      <c r="M519" s="6"/>
      <c r="N519" s="6" t="s">
        <f>=I519+J519+K519+L519</f>
      </c>
      <c r="O519" s="16"/>
    </row>
    <row collapsed="false" customFormat="false" customHeight="false" hidden="false" ht="12.1" outlineLevel="0" r="520">
      <c r="A520" s="20" t="n">
        <v>44081.976967593</v>
      </c>
      <c r="B520" s="16" t="s">
        <v>31</v>
      </c>
      <c r="C520" s="16" t="s">
        <v>775</v>
      </c>
      <c r="D520" s="16" t="s">
        <v>601</v>
      </c>
      <c r="E520" s="16" t="s">
        <v>17</v>
      </c>
      <c r="F520" s="16" t="s">
        <v>29</v>
      </c>
      <c r="G520" s="7" t="n">
        <v>10</v>
      </c>
      <c r="H520" s="6" t="n">
        <v>177.13</v>
      </c>
      <c r="I520" s="6" t="n">
        <v>-1771.3</v>
      </c>
      <c r="J520" s="6" t="n">
        <v>0</v>
      </c>
      <c r="K520" s="6" t="n">
        <v>-1.07</v>
      </c>
      <c r="L520" s="6" t="n">
        <v>0</v>
      </c>
      <c r="M520" s="6"/>
      <c r="N520" s="6" t="s">
        <f>=I520+J520+K520+L520</f>
      </c>
      <c r="O520" s="16"/>
    </row>
    <row collapsed="false" customFormat="false" customHeight="false" hidden="false" ht="12.1" outlineLevel="0" r="521">
      <c r="A521" s="20" t="n">
        <v>44081.976967593</v>
      </c>
      <c r="B521" s="16" t="s">
        <v>31</v>
      </c>
      <c r="C521" s="16" t="s">
        <v>775</v>
      </c>
      <c r="D521" s="16" t="s">
        <v>601</v>
      </c>
      <c r="E521" s="16" t="s">
        <v>17</v>
      </c>
      <c r="F521" s="16" t="s">
        <v>29</v>
      </c>
      <c r="G521" s="7" t="n">
        <v>10</v>
      </c>
      <c r="H521" s="6" t="n">
        <v>177.13</v>
      </c>
      <c r="I521" s="6" t="n">
        <v>-1771.3</v>
      </c>
      <c r="J521" s="6" t="n">
        <v>0</v>
      </c>
      <c r="K521" s="6" t="n">
        <v>-1.07</v>
      </c>
      <c r="L521" s="6" t="n">
        <v>0</v>
      </c>
      <c r="M521" s="6"/>
      <c r="N521" s="6" t="s">
        <f>=I521+J521+K521+L521</f>
      </c>
      <c r="O521" s="16"/>
    </row>
    <row collapsed="false" customFormat="false" customHeight="false" hidden="false" ht="12.1" outlineLevel="0" r="522">
      <c r="A522" s="20" t="n">
        <v>44081.976967593</v>
      </c>
      <c r="B522" s="16" t="s">
        <v>31</v>
      </c>
      <c r="C522" s="16" t="s">
        <v>775</v>
      </c>
      <c r="D522" s="16" t="s">
        <v>601</v>
      </c>
      <c r="E522" s="16" t="s">
        <v>17</v>
      </c>
      <c r="F522" s="16" t="s">
        <v>29</v>
      </c>
      <c r="G522" s="7" t="n">
        <v>10</v>
      </c>
      <c r="H522" s="6" t="n">
        <v>177.13</v>
      </c>
      <c r="I522" s="6" t="n">
        <v>-1771.3</v>
      </c>
      <c r="J522" s="6" t="n">
        <v>0</v>
      </c>
      <c r="K522" s="6" t="n">
        <v>-1.07</v>
      </c>
      <c r="L522" s="6" t="n">
        <v>0</v>
      </c>
      <c r="M522" s="6"/>
      <c r="N522" s="6" t="s">
        <f>=I522+J522+K522+L522</f>
      </c>
      <c r="O522" s="16"/>
    </row>
    <row collapsed="false" customFormat="false" customHeight="false" hidden="false" ht="12.1" outlineLevel="0" r="523">
      <c r="A523" s="20" t="n">
        <v>44081.976967593</v>
      </c>
      <c r="B523" s="16" t="s">
        <v>31</v>
      </c>
      <c r="C523" s="16" t="s">
        <v>775</v>
      </c>
      <c r="D523" s="16" t="s">
        <v>601</v>
      </c>
      <c r="E523" s="16" t="s">
        <v>17</v>
      </c>
      <c r="F523" s="16" t="s">
        <v>29</v>
      </c>
      <c r="G523" s="7" t="n">
        <v>10</v>
      </c>
      <c r="H523" s="6" t="n">
        <v>177.13</v>
      </c>
      <c r="I523" s="6" t="n">
        <v>-1771.3</v>
      </c>
      <c r="J523" s="6" t="n">
        <v>0</v>
      </c>
      <c r="K523" s="6" t="n">
        <v>-1.07</v>
      </c>
      <c r="L523" s="6" t="n">
        <v>0</v>
      </c>
      <c r="M523" s="6"/>
      <c r="N523" s="6" t="s">
        <f>=I523+J523+K523+L523</f>
      </c>
      <c r="O523" s="16"/>
    </row>
    <row collapsed="false" customFormat="false" customHeight="false" hidden="false" ht="12.1" outlineLevel="0" r="524">
      <c r="A524" s="20" t="n">
        <v>44081.978784722</v>
      </c>
      <c r="B524" s="16" t="s">
        <v>46</v>
      </c>
      <c r="C524" s="16" t="s">
        <v>702</v>
      </c>
      <c r="D524" s="16" t="s">
        <v>601</v>
      </c>
      <c r="E524" s="16" t="s">
        <v>17</v>
      </c>
      <c r="F524" s="16" t="s">
        <v>29</v>
      </c>
      <c r="G524" s="7" t="n">
        <v>1</v>
      </c>
      <c r="H524" s="6" t="n">
        <v>4795.5</v>
      </c>
      <c r="I524" s="6" t="n">
        <v>-4795.5</v>
      </c>
      <c r="J524" s="6" t="n">
        <v>0</v>
      </c>
      <c r="K524" s="6" t="n">
        <v>-2.88</v>
      </c>
      <c r="L524" s="6" t="n">
        <v>0</v>
      </c>
      <c r="M524" s="6"/>
      <c r="N524" s="6" t="s">
        <f>=I524+J524+K524+L524</f>
      </c>
      <c r="O524" s="16"/>
    </row>
    <row collapsed="false" customFormat="false" customHeight="false" hidden="false" ht="12.1" outlineLevel="0" r="525">
      <c r="A525" s="21" t="n">
        <v>44082.157638889</v>
      </c>
      <c r="B525" s="22" t="s">
        <v>716</v>
      </c>
      <c r="C525" s="22" t="s">
        <v>785</v>
      </c>
      <c r="D525" s="22" t="s">
        <v>716</v>
      </c>
      <c r="E525" s="22" t="s">
        <v>716</v>
      </c>
      <c r="F525" s="22" t="s">
        <v>19</v>
      </c>
      <c r="G525" s="23" t="n">
        <v>1</v>
      </c>
      <c r="H525" s="24" t="n">
        <v>1</v>
      </c>
      <c r="I525" s="24" t="n">
        <v>2.38</v>
      </c>
      <c r="J525" s="24" t="n">
        <v>0</v>
      </c>
      <c r="K525" s="24" t="n">
        <v>0</v>
      </c>
      <c r="L525" s="24" t="n">
        <v>0</v>
      </c>
      <c r="M525" s="6" t="s">
        <f>=I525+J525+K525+L525</f>
      </c>
      <c r="N525" s="24"/>
      <c r="O525" s="22"/>
    </row>
    <row collapsed="false" customFormat="false" customHeight="false" hidden="false" ht="12.1" outlineLevel="0" r="526">
      <c r="A526" s="20" t="n">
        <v>44083.575</v>
      </c>
      <c r="B526" s="16" t="s">
        <v>87</v>
      </c>
      <c r="C526" s="16" t="s">
        <v>88</v>
      </c>
      <c r="D526" s="16" t="s">
        <v>601</v>
      </c>
      <c r="E526" s="16" t="s">
        <v>17</v>
      </c>
      <c r="F526" s="16" t="s">
        <v>19</v>
      </c>
      <c r="G526" s="7" t="n">
        <v>1</v>
      </c>
      <c r="H526" s="6" t="n">
        <v>36.47</v>
      </c>
      <c r="I526" s="6" t="n">
        <v>-36.47</v>
      </c>
      <c r="J526" s="6" t="n">
        <v>0</v>
      </c>
      <c r="K526" s="6" t="n">
        <v>-0.02</v>
      </c>
      <c r="L526" s="6" t="n">
        <v>0</v>
      </c>
      <c r="M526" s="6" t="s">
        <f>=I526+J526+K526+L526</f>
      </c>
      <c r="N526" s="6"/>
      <c r="O526" s="16"/>
    </row>
    <row collapsed="false" customFormat="false" customHeight="false" hidden="false" ht="12.1" outlineLevel="0" r="527">
      <c r="A527" s="20" t="n">
        <v>44083.575</v>
      </c>
      <c r="B527" s="16" t="s">
        <v>87</v>
      </c>
      <c r="C527" s="16" t="s">
        <v>88</v>
      </c>
      <c r="D527" s="16" t="s">
        <v>601</v>
      </c>
      <c r="E527" s="16" t="s">
        <v>17</v>
      </c>
      <c r="F527" s="16" t="s">
        <v>19</v>
      </c>
      <c r="G527" s="7" t="n">
        <v>1</v>
      </c>
      <c r="H527" s="6" t="n">
        <v>36.47</v>
      </c>
      <c r="I527" s="6" t="n">
        <v>-36.47</v>
      </c>
      <c r="J527" s="6" t="n">
        <v>0</v>
      </c>
      <c r="K527" s="6" t="n">
        <v>-0.02</v>
      </c>
      <c r="L527" s="6" t="n">
        <v>0</v>
      </c>
      <c r="M527" s="6" t="s">
        <f>=I527+J527+K527+L527</f>
      </c>
      <c r="N527" s="6"/>
      <c r="O527" s="16"/>
    </row>
    <row collapsed="false" customFormat="false" customHeight="false" hidden="false" ht="12.1" outlineLevel="0" r="528">
      <c r="A528" s="25" t="n">
        <v>44085</v>
      </c>
      <c r="B528" s="26" t="s">
        <v>693</v>
      </c>
      <c r="C528" s="26" t="s">
        <v>715</v>
      </c>
      <c r="D528" s="26" t="s">
        <v>693</v>
      </c>
      <c r="E528" s="26" t="s">
        <v>693</v>
      </c>
      <c r="F528" s="26" t="s">
        <v>19</v>
      </c>
      <c r="G528" s="27" t="n">
        <v>1</v>
      </c>
      <c r="H528" s="28" t="n">
        <v>-1</v>
      </c>
      <c r="I528" s="28" t="n">
        <v>-3.82</v>
      </c>
      <c r="J528" s="28" t="n">
        <v>0</v>
      </c>
      <c r="K528" s="28" t="n">
        <v>0</v>
      </c>
      <c r="L528" s="28" t="n">
        <v>0</v>
      </c>
      <c r="M528" s="6" t="s">
        <f>=I528+J528+K528+L528</f>
      </c>
      <c r="N528" s="28"/>
      <c r="O528" s="26"/>
    </row>
    <row collapsed="false" customFormat="false" customHeight="false" hidden="false" ht="12.1" outlineLevel="0" r="529">
      <c r="A529" s="37" t="n">
        <v>44085.667615741</v>
      </c>
      <c r="B529" s="38" t="s">
        <v>19</v>
      </c>
      <c r="C529" s="38" t="s">
        <v>756</v>
      </c>
      <c r="D529" s="38" t="s">
        <v>605</v>
      </c>
      <c r="E529" s="38" t="s">
        <v>605</v>
      </c>
      <c r="F529" s="38" t="s">
        <v>29</v>
      </c>
      <c r="G529" s="39" t="n">
        <v>-150</v>
      </c>
      <c r="H529" s="40" t="n">
        <v>74.9926</v>
      </c>
      <c r="I529" s="40" t="n">
        <v>11248.89</v>
      </c>
      <c r="J529" s="40" t="n">
        <v>0</v>
      </c>
      <c r="K529" s="40" t="n">
        <v>-6.62</v>
      </c>
      <c r="L529" s="40" t="n">
        <v>0</v>
      </c>
      <c r="M529" s="40"/>
      <c r="N529" s="6" t="s">
        <f>=I529+J529+K529+L529</f>
      </c>
      <c r="O529" s="38"/>
    </row>
    <row collapsed="false" customFormat="false" customHeight="false" hidden="false" ht="12.1" outlineLevel="0" r="530">
      <c r="A530" s="20" t="n">
        <v>44085.66818287</v>
      </c>
      <c r="B530" s="16" t="s">
        <v>46</v>
      </c>
      <c r="C530" s="16" t="s">
        <v>702</v>
      </c>
      <c r="D530" s="16" t="s">
        <v>601</v>
      </c>
      <c r="E530" s="16" t="s">
        <v>17</v>
      </c>
      <c r="F530" s="16" t="s">
        <v>29</v>
      </c>
      <c r="G530" s="7" t="n">
        <v>1</v>
      </c>
      <c r="H530" s="6" t="n">
        <v>4712.5</v>
      </c>
      <c r="I530" s="6" t="n">
        <v>-4712.5</v>
      </c>
      <c r="J530" s="6" t="n">
        <v>0</v>
      </c>
      <c r="K530" s="6" t="n">
        <v>-2.83</v>
      </c>
      <c r="L530" s="6" t="n">
        <v>0</v>
      </c>
      <c r="M530" s="6"/>
      <c r="N530" s="6" t="s">
        <f>=I530+J530+K530+L530</f>
      </c>
      <c r="O530" s="16"/>
    </row>
    <row collapsed="false" customFormat="false" customHeight="false" hidden="false" ht="12.1" outlineLevel="0" r="531">
      <c r="A531" s="20" t="n">
        <v>44085.668564815</v>
      </c>
      <c r="B531" s="16" t="s">
        <v>31</v>
      </c>
      <c r="C531" s="16" t="s">
        <v>775</v>
      </c>
      <c r="D531" s="16" t="s">
        <v>601</v>
      </c>
      <c r="E531" s="16" t="s">
        <v>17</v>
      </c>
      <c r="F531" s="16" t="s">
        <v>29</v>
      </c>
      <c r="G531" s="7" t="n">
        <v>30</v>
      </c>
      <c r="H531" s="6" t="n">
        <v>176.84</v>
      </c>
      <c r="I531" s="6" t="n">
        <v>-5305.2</v>
      </c>
      <c r="J531" s="6" t="n">
        <v>0</v>
      </c>
      <c r="K531" s="6" t="n">
        <v>-3.19</v>
      </c>
      <c r="L531" s="6" t="n">
        <v>0</v>
      </c>
      <c r="M531" s="6"/>
      <c r="N531" s="6" t="s">
        <f>=I531+J531+K531+L531</f>
      </c>
      <c r="O531" s="16"/>
    </row>
    <row collapsed="false" customFormat="false" customHeight="false" hidden="false" ht="12.1" outlineLevel="0" r="532">
      <c r="A532" s="20" t="n">
        <v>44088.944189815</v>
      </c>
      <c r="B532" s="16" t="s">
        <v>637</v>
      </c>
      <c r="C532" s="16" t="s">
        <v>786</v>
      </c>
      <c r="D532" s="16" t="s">
        <v>601</v>
      </c>
      <c r="E532" s="16" t="s">
        <v>17</v>
      </c>
      <c r="F532" s="16" t="s">
        <v>19</v>
      </c>
      <c r="G532" s="7" t="n">
        <v>3</v>
      </c>
      <c r="H532" s="6" t="n">
        <v>82.18</v>
      </c>
      <c r="I532" s="6" t="n">
        <v>-246.54</v>
      </c>
      <c r="J532" s="6" t="n">
        <v>0</v>
      </c>
      <c r="K532" s="6" t="n">
        <v>-0.12</v>
      </c>
      <c r="L532" s="6" t="n">
        <v>0</v>
      </c>
      <c r="M532" s="6" t="s">
        <f>=I532+J532+K532+L532</f>
      </c>
      <c r="N532" s="6"/>
      <c r="O532" s="16"/>
    </row>
    <row collapsed="false" customFormat="false" customHeight="false" hidden="false" ht="12.1" outlineLevel="0" r="533">
      <c r="A533" s="21" t="n">
        <v>44089.084444444</v>
      </c>
      <c r="B533" s="22" t="s">
        <v>716</v>
      </c>
      <c r="C533" s="22" t="s">
        <v>787</v>
      </c>
      <c r="D533" s="22" t="s">
        <v>716</v>
      </c>
      <c r="E533" s="22" t="s">
        <v>716</v>
      </c>
      <c r="F533" s="22" t="s">
        <v>19</v>
      </c>
      <c r="G533" s="23" t="n">
        <v>1</v>
      </c>
      <c r="H533" s="24" t="n">
        <v>1</v>
      </c>
      <c r="I533" s="24" t="n">
        <v>4.4</v>
      </c>
      <c r="J533" s="24" t="n">
        <v>0</v>
      </c>
      <c r="K533" s="24" t="n">
        <v>0</v>
      </c>
      <c r="L533" s="24" t="n">
        <v>0</v>
      </c>
      <c r="M533" s="6" t="s">
        <f>=I533+J533+K533+L533</f>
      </c>
      <c r="N533" s="24"/>
      <c r="O533" s="22"/>
    </row>
    <row collapsed="false" customFormat="false" customHeight="false" hidden="false" ht="12.1" outlineLevel="0" r="534">
      <c r="A534" s="20" t="n">
        <v>44089.685740741</v>
      </c>
      <c r="B534" s="16" t="s">
        <v>65</v>
      </c>
      <c r="C534" s="16" t="s">
        <v>66</v>
      </c>
      <c r="D534" s="16" t="s">
        <v>601</v>
      </c>
      <c r="E534" s="16" t="s">
        <v>17</v>
      </c>
      <c r="F534" s="16" t="s">
        <v>19</v>
      </c>
      <c r="G534" s="7" t="n">
        <v>1</v>
      </c>
      <c r="H534" s="6" t="n">
        <v>29.25</v>
      </c>
      <c r="I534" s="6" t="n">
        <v>-29.25</v>
      </c>
      <c r="J534" s="6" t="n">
        <v>0</v>
      </c>
      <c r="K534" s="6" t="n">
        <v>-0.01</v>
      </c>
      <c r="L534" s="6" t="n">
        <v>0</v>
      </c>
      <c r="M534" s="6" t="s">
        <f>=I534+J534+K534+L534</f>
      </c>
      <c r="N534" s="6"/>
      <c r="O534" s="16"/>
    </row>
    <row collapsed="false" customFormat="false" customHeight="false" hidden="false" ht="12.1" outlineLevel="0" r="535">
      <c r="A535" s="21" t="n">
        <v>44092.014351852</v>
      </c>
      <c r="B535" s="22" t="s">
        <v>716</v>
      </c>
      <c r="C535" s="22" t="s">
        <v>788</v>
      </c>
      <c r="D535" s="22" t="s">
        <v>716</v>
      </c>
      <c r="E535" s="22" t="s">
        <v>716</v>
      </c>
      <c r="F535" s="22" t="s">
        <v>19</v>
      </c>
      <c r="G535" s="23" t="n">
        <v>1</v>
      </c>
      <c r="H535" s="24" t="n">
        <v>1</v>
      </c>
      <c r="I535" s="24" t="n">
        <v>2.25</v>
      </c>
      <c r="J535" s="24" t="n">
        <v>0</v>
      </c>
      <c r="K535" s="24" t="n">
        <v>0</v>
      </c>
      <c r="L535" s="24" t="n">
        <v>0</v>
      </c>
      <c r="M535" s="6" t="s">
        <f>=I535+J535+K535+L535</f>
      </c>
      <c r="N535" s="24"/>
      <c r="O535" s="22"/>
    </row>
    <row collapsed="false" customFormat="false" customHeight="false" hidden="false" ht="12.1" outlineLevel="0" r="536">
      <c r="A536" s="29" t="n">
        <v>44099.395833333</v>
      </c>
      <c r="B536" s="30" t="s">
        <v>24</v>
      </c>
      <c r="C536" s="30" t="s">
        <v>25</v>
      </c>
      <c r="D536" s="30" t="s">
        <v>605</v>
      </c>
      <c r="E536" s="30" t="s">
        <v>17</v>
      </c>
      <c r="F536" s="30" t="s">
        <v>19</v>
      </c>
      <c r="G536" s="31" t="n">
        <v>-45</v>
      </c>
      <c r="H536" s="32" t="n">
        <v>45.06</v>
      </c>
      <c r="I536" s="32" t="n">
        <v>2027.7</v>
      </c>
      <c r="J536" s="32" t="n">
        <v>0</v>
      </c>
      <c r="K536" s="32" t="n">
        <v>-1.05016717</v>
      </c>
      <c r="L536" s="32" t="n">
        <v>0</v>
      </c>
      <c r="M536" s="6" t="s">
        <f>=I536+J536+K536+L536</f>
      </c>
      <c r="N536" s="32"/>
      <c r="O536" s="30"/>
    </row>
    <row collapsed="false" customFormat="false" customHeight="false" hidden="false" ht="12.1" outlineLevel="0" r="537">
      <c r="A537" s="29" t="n">
        <v>44102.527916667</v>
      </c>
      <c r="B537" s="30" t="s">
        <v>81</v>
      </c>
      <c r="C537" s="30" t="s">
        <v>704</v>
      </c>
      <c r="D537" s="30" t="s">
        <v>605</v>
      </c>
      <c r="E537" s="30" t="s">
        <v>17</v>
      </c>
      <c r="F537" s="30" t="s">
        <v>29</v>
      </c>
      <c r="G537" s="31" t="n">
        <v>-300</v>
      </c>
      <c r="H537" s="32" t="n">
        <v>171.34</v>
      </c>
      <c r="I537" s="32" t="n">
        <v>51402</v>
      </c>
      <c r="J537" s="32" t="n">
        <v>0</v>
      </c>
      <c r="K537" s="32" t="n">
        <v>-30.84</v>
      </c>
      <c r="L537" s="32" t="n">
        <v>0</v>
      </c>
      <c r="M537" s="32"/>
      <c r="N537" s="6" t="s">
        <f>=I537+J537+K537+L537</f>
      </c>
      <c r="O537" s="30"/>
    </row>
    <row collapsed="false" customFormat="false" customHeight="false" hidden="false" ht="12.1" outlineLevel="0" r="538">
      <c r="A538" s="21" t="n">
        <v>44104.215300926</v>
      </c>
      <c r="B538" s="22" t="s">
        <v>716</v>
      </c>
      <c r="C538" s="22" t="s">
        <v>771</v>
      </c>
      <c r="D538" s="22" t="s">
        <v>716</v>
      </c>
      <c r="E538" s="22" t="s">
        <v>716</v>
      </c>
      <c r="F538" s="22" t="s">
        <v>19</v>
      </c>
      <c r="G538" s="23" t="n">
        <v>1</v>
      </c>
      <c r="H538" s="24" t="n">
        <v>1</v>
      </c>
      <c r="I538" s="24" t="n">
        <v>3.24</v>
      </c>
      <c r="J538" s="24" t="n">
        <v>0</v>
      </c>
      <c r="K538" s="24" t="n">
        <v>0</v>
      </c>
      <c r="L538" s="24" t="n">
        <v>0</v>
      </c>
      <c r="M538" s="6" t="s">
        <f>=I538+J538+K538+L538</f>
      </c>
      <c r="N538" s="24"/>
      <c r="O538" s="22"/>
    </row>
    <row collapsed="false" customFormat="false" customHeight="false" hidden="false" ht="12.1" outlineLevel="0" r="539">
      <c r="A539" s="21" t="n">
        <v>44104.649814815</v>
      </c>
      <c r="B539" s="22" t="s">
        <v>716</v>
      </c>
      <c r="C539" s="22" t="s">
        <v>789</v>
      </c>
      <c r="D539" s="22" t="s">
        <v>716</v>
      </c>
      <c r="E539" s="22" t="s">
        <v>716</v>
      </c>
      <c r="F539" s="22" t="s">
        <v>19</v>
      </c>
      <c r="G539" s="23" t="n">
        <v>1</v>
      </c>
      <c r="H539" s="24" t="n">
        <v>1</v>
      </c>
      <c r="I539" s="24" t="n">
        <v>16.2</v>
      </c>
      <c r="J539" s="24" t="n">
        <v>0</v>
      </c>
      <c r="K539" s="24" t="n">
        <v>0</v>
      </c>
      <c r="L539" s="24" t="n">
        <v>0</v>
      </c>
      <c r="M539" s="6" t="s">
        <f>=I539+J539+K539+L539</f>
      </c>
      <c r="N539" s="24"/>
      <c r="O539" s="22"/>
    </row>
    <row collapsed="false" customFormat="false" customHeight="false" hidden="false" ht="12.1" outlineLevel="0" r="540">
      <c r="A540" s="25" t="n">
        <v>44109</v>
      </c>
      <c r="B540" s="26" t="s">
        <v>693</v>
      </c>
      <c r="C540" s="26" t="s">
        <v>790</v>
      </c>
      <c r="D540" s="26" t="s">
        <v>693</v>
      </c>
      <c r="E540" s="26" t="s">
        <v>693</v>
      </c>
      <c r="F540" s="26" t="s">
        <v>19</v>
      </c>
      <c r="G540" s="27" t="n">
        <v>1</v>
      </c>
      <c r="H540" s="28" t="n">
        <v>-1.95</v>
      </c>
      <c r="I540" s="28" t="n">
        <v>-1.95</v>
      </c>
      <c r="J540" s="28" t="n">
        <v>0</v>
      </c>
      <c r="K540" s="28" t="n">
        <v>0</v>
      </c>
      <c r="L540" s="28" t="n">
        <v>0</v>
      </c>
      <c r="M540" s="6" t="s">
        <f>=I540+J540+K540+L540</f>
      </c>
      <c r="N540" s="28"/>
      <c r="O540" s="26"/>
    </row>
    <row collapsed="false" customFormat="false" customHeight="false" hidden="false" ht="12.1" outlineLevel="0" r="541">
      <c r="A541" s="20" t="n">
        <v>44109.760428241</v>
      </c>
      <c r="B541" s="16" t="s">
        <v>635</v>
      </c>
      <c r="C541" s="16" t="s">
        <v>779</v>
      </c>
      <c r="D541" s="16" t="s">
        <v>601</v>
      </c>
      <c r="E541" s="16" t="s">
        <v>17</v>
      </c>
      <c r="F541" s="16" t="s">
        <v>29</v>
      </c>
      <c r="G541" s="7" t="n">
        <v>10000</v>
      </c>
      <c r="H541" s="6" t="n">
        <v>0.9135</v>
      </c>
      <c r="I541" s="6" t="n">
        <v>-9135</v>
      </c>
      <c r="J541" s="6" t="n">
        <v>0</v>
      </c>
      <c r="K541" s="6" t="n">
        <v>-5.49</v>
      </c>
      <c r="L541" s="6" t="n">
        <v>0</v>
      </c>
      <c r="M541" s="6"/>
      <c r="N541" s="6" t="s">
        <f>=I541+J541+K541+L541</f>
      </c>
      <c r="O541" s="16"/>
    </row>
    <row collapsed="false" customFormat="false" customHeight="false" hidden="false" ht="12.1" outlineLevel="0" r="542">
      <c r="A542" s="21" t="n">
        <v>44110.86400463</v>
      </c>
      <c r="B542" s="22" t="s">
        <v>692</v>
      </c>
      <c r="C542" s="22" t="s">
        <v>126</v>
      </c>
      <c r="D542" s="22" t="s">
        <v>692</v>
      </c>
      <c r="E542" s="22" t="s">
        <v>692</v>
      </c>
      <c r="F542" s="22" t="s">
        <v>29</v>
      </c>
      <c r="G542" s="23" t="n">
        <v>1</v>
      </c>
      <c r="H542" s="24" t="n">
        <v>1</v>
      </c>
      <c r="I542" s="24" t="n">
        <v>40000</v>
      </c>
      <c r="J542" s="24" t="n">
        <v>0</v>
      </c>
      <c r="K542" s="24" t="n">
        <v>0</v>
      </c>
      <c r="L542" s="24" t="n">
        <v>0</v>
      </c>
      <c r="M542" s="24"/>
      <c r="N542" s="6" t="s">
        <f>=I542+J542+K542+L542</f>
      </c>
      <c r="O542" s="22"/>
    </row>
    <row collapsed="false" customFormat="false" customHeight="false" hidden="false" ht="12.1" outlineLevel="0" r="543">
      <c r="A543" s="20" t="n">
        <v>44110.864143519</v>
      </c>
      <c r="B543" s="16" t="s">
        <v>707</v>
      </c>
      <c r="C543" s="16" t="s">
        <v>708</v>
      </c>
      <c r="D543" s="16" t="s">
        <v>601</v>
      </c>
      <c r="E543" s="16" t="s">
        <v>709</v>
      </c>
      <c r="F543" s="16" t="s">
        <v>29</v>
      </c>
      <c r="G543" s="7" t="n">
        <v>500</v>
      </c>
      <c r="H543" s="6" t="n">
        <v>78.0275</v>
      </c>
      <c r="I543" s="6" t="n">
        <v>-39013.75</v>
      </c>
      <c r="J543" s="6" t="n">
        <v>0</v>
      </c>
      <c r="K543" s="6" t="n">
        <v>-19.51</v>
      </c>
      <c r="L543" s="6" t="n">
        <v>0</v>
      </c>
      <c r="M543" s="6"/>
      <c r="N543" s="6" t="s">
        <f>=I543+J543+K543+L543</f>
      </c>
      <c r="O543" s="16"/>
    </row>
    <row collapsed="false" customFormat="false" customHeight="false" hidden="false" ht="12.1" outlineLevel="0" r="544">
      <c r="A544" s="21" t="n">
        <v>44111</v>
      </c>
      <c r="B544" s="22" t="s">
        <v>692</v>
      </c>
      <c r="C544" s="22" t="s">
        <v>186</v>
      </c>
      <c r="D544" s="22" t="s">
        <v>692</v>
      </c>
      <c r="E544" s="22" t="s">
        <v>692</v>
      </c>
      <c r="F544" s="22" t="s">
        <v>29</v>
      </c>
      <c r="G544" s="23" t="n">
        <v>1</v>
      </c>
      <c r="H544" s="24" t="n">
        <v>30000</v>
      </c>
      <c r="I544" s="24" t="n">
        <v>30000</v>
      </c>
      <c r="J544" s="24" t="n">
        <v>0</v>
      </c>
      <c r="K544" s="24" t="n">
        <v>0</v>
      </c>
      <c r="L544" s="24" t="n">
        <v>0</v>
      </c>
      <c r="M544" s="24"/>
      <c r="N544" s="6" t="s">
        <f>=I544+J544+K544+L544</f>
      </c>
      <c r="O544" s="22"/>
    </row>
    <row collapsed="false" customFormat="false" customHeight="false" hidden="false" ht="12.1" outlineLevel="0" r="545">
      <c r="A545" s="25" t="n">
        <v>44111</v>
      </c>
      <c r="B545" s="26" t="s">
        <v>693</v>
      </c>
      <c r="C545" s="26" t="s">
        <v>715</v>
      </c>
      <c r="D545" s="26" t="s">
        <v>693</v>
      </c>
      <c r="E545" s="26" t="s">
        <v>693</v>
      </c>
      <c r="F545" s="26" t="s">
        <v>29</v>
      </c>
      <c r="G545" s="27" t="n">
        <v>1</v>
      </c>
      <c r="H545" s="28" t="n">
        <v>-1</v>
      </c>
      <c r="I545" s="28" t="n">
        <v>-290</v>
      </c>
      <c r="J545" s="28" t="n">
        <v>0</v>
      </c>
      <c r="K545" s="28" t="n">
        <v>0</v>
      </c>
      <c r="L545" s="28" t="n">
        <v>0</v>
      </c>
      <c r="M545" s="28"/>
      <c r="N545" s="6" t="s">
        <f>=I545+J545+K545+L545</f>
      </c>
      <c r="O545" s="26"/>
    </row>
    <row collapsed="false" customFormat="false" customHeight="false" hidden="false" ht="12.1" outlineLevel="0" r="546">
      <c r="A546" s="21" t="n">
        <v>44111.008101852</v>
      </c>
      <c r="B546" s="22" t="s">
        <v>716</v>
      </c>
      <c r="C546" s="22" t="s">
        <v>791</v>
      </c>
      <c r="D546" s="22" t="s">
        <v>716</v>
      </c>
      <c r="E546" s="22" t="s">
        <v>716</v>
      </c>
      <c r="F546" s="22" t="s">
        <v>19</v>
      </c>
      <c r="G546" s="23" t="n">
        <v>1</v>
      </c>
      <c r="H546" s="24" t="n">
        <v>1</v>
      </c>
      <c r="I546" s="24" t="n">
        <v>3.69</v>
      </c>
      <c r="J546" s="24" t="n">
        <v>0</v>
      </c>
      <c r="K546" s="24" t="n">
        <v>0</v>
      </c>
      <c r="L546" s="24" t="n">
        <v>0</v>
      </c>
      <c r="M546" s="6" t="s">
        <f>=I546+J546+K546+L546</f>
      </c>
      <c r="N546" s="24"/>
      <c r="O546" s="22"/>
    </row>
    <row collapsed="false" customFormat="false" customHeight="false" hidden="false" ht="12.1" outlineLevel="0" r="547">
      <c r="A547" s="20" t="n">
        <v>44111.487789352</v>
      </c>
      <c r="B547" s="16" t="s">
        <v>638</v>
      </c>
      <c r="C547" s="16" t="s">
        <v>792</v>
      </c>
      <c r="D547" s="16" t="s">
        <v>601</v>
      </c>
      <c r="E547" s="16" t="s">
        <v>17</v>
      </c>
      <c r="F547" s="16" t="s">
        <v>29</v>
      </c>
      <c r="G547" s="7" t="n">
        <v>180</v>
      </c>
      <c r="H547" s="6" t="n">
        <v>105</v>
      </c>
      <c r="I547" s="6" t="n">
        <v>-18900</v>
      </c>
      <c r="J547" s="6" t="n">
        <v>0</v>
      </c>
      <c r="K547" s="6" t="n">
        <v>0</v>
      </c>
      <c r="L547" s="6" t="n">
        <v>0</v>
      </c>
      <c r="M547" s="6"/>
      <c r="N547" s="6" t="s">
        <f>=I547+J547+K547+L547</f>
      </c>
      <c r="O547" s="16"/>
    </row>
    <row collapsed="false" customFormat="false" customHeight="false" hidden="false" ht="12.1" outlineLevel="0" r="548">
      <c r="A548" s="20" t="n">
        <v>44111.756400463</v>
      </c>
      <c r="B548" s="16" t="s">
        <v>31</v>
      </c>
      <c r="C548" s="16" t="s">
        <v>775</v>
      </c>
      <c r="D548" s="16" t="s">
        <v>601</v>
      </c>
      <c r="E548" s="16" t="s">
        <v>17</v>
      </c>
      <c r="F548" s="16" t="s">
        <v>29</v>
      </c>
      <c r="G548" s="7" t="n">
        <v>70</v>
      </c>
      <c r="H548" s="6" t="n">
        <v>167.54</v>
      </c>
      <c r="I548" s="6" t="n">
        <v>-11727.8</v>
      </c>
      <c r="J548" s="6" t="n">
        <v>0</v>
      </c>
      <c r="K548" s="6" t="n">
        <v>-7.03</v>
      </c>
      <c r="L548" s="6" t="n">
        <v>0</v>
      </c>
      <c r="M548" s="6"/>
      <c r="N548" s="6" t="s">
        <f>=I548+J548+K548+L548</f>
      </c>
      <c r="O548" s="16"/>
    </row>
    <row collapsed="false" customFormat="false" customHeight="false" hidden="false" ht="12.1" outlineLevel="0" r="549">
      <c r="A549" s="20" t="n">
        <v>44111.756400463</v>
      </c>
      <c r="B549" s="16" t="s">
        <v>31</v>
      </c>
      <c r="C549" s="16" t="s">
        <v>775</v>
      </c>
      <c r="D549" s="16" t="s">
        <v>601</v>
      </c>
      <c r="E549" s="16" t="s">
        <v>17</v>
      </c>
      <c r="F549" s="16" t="s">
        <v>29</v>
      </c>
      <c r="G549" s="7" t="n">
        <v>20</v>
      </c>
      <c r="H549" s="6" t="n">
        <v>167.52</v>
      </c>
      <c r="I549" s="6" t="n">
        <v>-3350.4</v>
      </c>
      <c r="J549" s="6" t="n">
        <v>0</v>
      </c>
      <c r="K549" s="6" t="n">
        <v>-2.01</v>
      </c>
      <c r="L549" s="6" t="n">
        <v>0</v>
      </c>
      <c r="M549" s="6"/>
      <c r="N549" s="6" t="s">
        <f>=I549+J549+K549+L549</f>
      </c>
      <c r="O549" s="16"/>
    </row>
    <row collapsed="false" customFormat="false" customHeight="false" hidden="false" ht="12.1" outlineLevel="0" r="550">
      <c r="A550" s="20" t="n">
        <v>44111.757708333</v>
      </c>
      <c r="B550" s="16" t="s">
        <v>46</v>
      </c>
      <c r="C550" s="16" t="s">
        <v>702</v>
      </c>
      <c r="D550" s="16" t="s">
        <v>601</v>
      </c>
      <c r="E550" s="16" t="s">
        <v>17</v>
      </c>
      <c r="F550" s="16" t="s">
        <v>29</v>
      </c>
      <c r="G550" s="7" t="n">
        <v>3</v>
      </c>
      <c r="H550" s="6" t="n">
        <v>4426.5</v>
      </c>
      <c r="I550" s="6" t="n">
        <v>-13279.5</v>
      </c>
      <c r="J550" s="6" t="n">
        <v>0</v>
      </c>
      <c r="K550" s="6" t="n">
        <v>-7.96</v>
      </c>
      <c r="L550" s="6" t="n">
        <v>0</v>
      </c>
      <c r="M550" s="6"/>
      <c r="N550" s="6" t="s">
        <f>=I550+J550+K550+L550</f>
      </c>
      <c r="O550" s="16"/>
    </row>
    <row collapsed="false" customFormat="false" customHeight="false" hidden="false" ht="12.1" outlineLevel="0" r="551">
      <c r="A551" s="21" t="n">
        <v>44120</v>
      </c>
      <c r="B551" s="22" t="s">
        <v>723</v>
      </c>
      <c r="C551" s="22" t="s">
        <v>793</v>
      </c>
      <c r="D551" s="22" t="s">
        <v>723</v>
      </c>
      <c r="E551" s="22" t="s">
        <v>723</v>
      </c>
      <c r="F551" s="22" t="s">
        <v>29</v>
      </c>
      <c r="G551" s="23" t="n">
        <v>1</v>
      </c>
      <c r="H551" s="24" t="n">
        <v>125000</v>
      </c>
      <c r="I551" s="24" t="n">
        <v>125000</v>
      </c>
      <c r="J551" s="24" t="n">
        <v>0</v>
      </c>
      <c r="K551" s="24" t="n">
        <v>0</v>
      </c>
      <c r="L551" s="24" t="n">
        <v>0</v>
      </c>
      <c r="M551" s="24"/>
      <c r="N551" s="6" t="s">
        <f>=I551+J551+K551+L551</f>
      </c>
      <c r="O551" s="22"/>
    </row>
    <row collapsed="false" customFormat="false" customHeight="false" hidden="false" ht="12.1" outlineLevel="0" r="552">
      <c r="A552" s="25" t="n">
        <v>44123</v>
      </c>
      <c r="B552" s="26" t="s">
        <v>693</v>
      </c>
      <c r="C552" s="26" t="s">
        <v>694</v>
      </c>
      <c r="D552" s="26" t="s">
        <v>693</v>
      </c>
      <c r="E552" s="26" t="s">
        <v>693</v>
      </c>
      <c r="F552" s="26" t="s">
        <v>29</v>
      </c>
      <c r="G552" s="27" t="n">
        <v>1</v>
      </c>
      <c r="H552" s="28" t="n">
        <v>-150</v>
      </c>
      <c r="I552" s="28" t="n">
        <v>-150</v>
      </c>
      <c r="J552" s="28" t="n">
        <v>0</v>
      </c>
      <c r="K552" s="28" t="n">
        <v>0</v>
      </c>
      <c r="L552" s="28" t="n">
        <v>0</v>
      </c>
      <c r="M552" s="28"/>
      <c r="N552" s="6" t="s">
        <f>=I552+J552+K552+L552</f>
      </c>
      <c r="O552" s="26"/>
    </row>
    <row collapsed="false" customFormat="false" customHeight="false" hidden="false" ht="12.1" outlineLevel="0" r="553">
      <c r="A553" s="21" t="n">
        <v>44123</v>
      </c>
      <c r="B553" s="22" t="s">
        <v>692</v>
      </c>
      <c r="C553" s="22" t="s">
        <v>186</v>
      </c>
      <c r="D553" s="22" t="s">
        <v>692</v>
      </c>
      <c r="E553" s="22" t="s">
        <v>692</v>
      </c>
      <c r="F553" s="22" t="s">
        <v>29</v>
      </c>
      <c r="G553" s="23" t="n">
        <v>1</v>
      </c>
      <c r="H553" s="24" t="n">
        <v>22000</v>
      </c>
      <c r="I553" s="24" t="n">
        <v>22000</v>
      </c>
      <c r="J553" s="24" t="n">
        <v>0</v>
      </c>
      <c r="K553" s="24" t="n">
        <v>0</v>
      </c>
      <c r="L553" s="24" t="n">
        <v>0</v>
      </c>
      <c r="M553" s="24"/>
      <c r="N553" s="6" t="s">
        <f>=I553+J553+K553+L553</f>
      </c>
      <c r="O553" s="22"/>
    </row>
    <row collapsed="false" customFormat="false" customHeight="false" hidden="false" ht="12.1" outlineLevel="0" r="554">
      <c r="A554" s="21" t="n">
        <v>44123.007835648</v>
      </c>
      <c r="B554" s="22" t="s">
        <v>716</v>
      </c>
      <c r="C554" s="22" t="s">
        <v>794</v>
      </c>
      <c r="D554" s="22" t="s">
        <v>716</v>
      </c>
      <c r="E554" s="22" t="s">
        <v>716</v>
      </c>
      <c r="F554" s="22" t="s">
        <v>19</v>
      </c>
      <c r="G554" s="23" t="n">
        <v>1</v>
      </c>
      <c r="H554" s="24" t="n">
        <v>1</v>
      </c>
      <c r="I554" s="24" t="n">
        <v>3.49</v>
      </c>
      <c r="J554" s="24" t="n">
        <v>0</v>
      </c>
      <c r="K554" s="24" t="n">
        <v>0</v>
      </c>
      <c r="L554" s="24" t="n">
        <v>0</v>
      </c>
      <c r="M554" s="6" t="s">
        <f>=I554+J554+K554+L554</f>
      </c>
      <c r="N554" s="24"/>
      <c r="O554" s="22"/>
    </row>
    <row collapsed="false" customFormat="false" customHeight="false" hidden="false" ht="12.1" outlineLevel="0" r="555">
      <c r="A555" s="20" t="n">
        <v>44123.421736111</v>
      </c>
      <c r="B555" s="16" t="s">
        <v>31</v>
      </c>
      <c r="C555" s="16" t="s">
        <v>775</v>
      </c>
      <c r="D555" s="16" t="s">
        <v>601</v>
      </c>
      <c r="E555" s="16" t="s">
        <v>17</v>
      </c>
      <c r="F555" s="16" t="s">
        <v>29</v>
      </c>
      <c r="G555" s="7" t="n">
        <v>140</v>
      </c>
      <c r="H555" s="6" t="n">
        <v>164.55</v>
      </c>
      <c r="I555" s="6" t="n">
        <v>-23037</v>
      </c>
      <c r="J555" s="6" t="n">
        <v>0</v>
      </c>
      <c r="K555" s="6" t="n">
        <v>-11.81</v>
      </c>
      <c r="L555" s="6" t="n">
        <v>0</v>
      </c>
      <c r="M555" s="6"/>
      <c r="N555" s="6" t="s">
        <f>=I555+J555+K555+L555</f>
      </c>
      <c r="O555" s="16"/>
    </row>
    <row collapsed="false" customFormat="false" customHeight="false" hidden="false" ht="12.1" outlineLevel="0" r="556">
      <c r="A556" s="20" t="n">
        <v>44123.425578704</v>
      </c>
      <c r="B556" s="16" t="s">
        <v>31</v>
      </c>
      <c r="C556" s="16" t="s">
        <v>775</v>
      </c>
      <c r="D556" s="16" t="s">
        <v>601</v>
      </c>
      <c r="E556" s="16" t="s">
        <v>17</v>
      </c>
      <c r="F556" s="16" t="s">
        <v>29</v>
      </c>
      <c r="G556" s="7" t="n">
        <v>60</v>
      </c>
      <c r="H556" s="6" t="n">
        <v>164.54</v>
      </c>
      <c r="I556" s="6" t="n">
        <v>-9872.4</v>
      </c>
      <c r="J556" s="6" t="n">
        <v>0</v>
      </c>
      <c r="K556" s="6" t="n">
        <v>-5.93</v>
      </c>
      <c r="L556" s="6" t="n">
        <v>0</v>
      </c>
      <c r="M556" s="6"/>
      <c r="N556" s="6" t="s">
        <f>=I556+J556+K556+L556</f>
      </c>
      <c r="O556" s="16"/>
    </row>
    <row collapsed="false" customFormat="false" customHeight="false" hidden="false" ht="12.1" outlineLevel="0" r="557">
      <c r="A557" s="20" t="n">
        <v>44123.426412037</v>
      </c>
      <c r="B557" s="16" t="s">
        <v>46</v>
      </c>
      <c r="C557" s="16" t="s">
        <v>702</v>
      </c>
      <c r="D557" s="16" t="s">
        <v>601</v>
      </c>
      <c r="E557" s="16" t="s">
        <v>17</v>
      </c>
      <c r="F557" s="16" t="s">
        <v>29</v>
      </c>
      <c r="G557" s="7" t="n">
        <v>3</v>
      </c>
      <c r="H557" s="6" t="n">
        <v>4277</v>
      </c>
      <c r="I557" s="6" t="n">
        <v>-12831</v>
      </c>
      <c r="J557" s="6" t="n">
        <v>0</v>
      </c>
      <c r="K557" s="6" t="n">
        <v>-7.71</v>
      </c>
      <c r="L557" s="6" t="n">
        <v>0</v>
      </c>
      <c r="M557" s="6"/>
      <c r="N557" s="6" t="s">
        <f>=I557+J557+K557+L557</f>
      </c>
      <c r="O557" s="16"/>
    </row>
    <row collapsed="false" customFormat="false" customHeight="false" hidden="false" ht="12.1" outlineLevel="0" r="558">
      <c r="A558" s="21" t="n">
        <v>44123.50287037</v>
      </c>
      <c r="B558" s="22" t="s">
        <v>716</v>
      </c>
      <c r="C558" s="22" t="s">
        <v>794</v>
      </c>
      <c r="D558" s="22" t="s">
        <v>716</v>
      </c>
      <c r="E558" s="22" t="s">
        <v>716</v>
      </c>
      <c r="F558" s="22" t="s">
        <v>19</v>
      </c>
      <c r="G558" s="23" t="n">
        <v>1</v>
      </c>
      <c r="H558" s="24" t="n">
        <v>1</v>
      </c>
      <c r="I558" s="24" t="n">
        <v>0.1</v>
      </c>
      <c r="J558" s="24" t="n">
        <v>0</v>
      </c>
      <c r="K558" s="24" t="n">
        <v>0</v>
      </c>
      <c r="L558" s="24" t="n">
        <v>0</v>
      </c>
      <c r="M558" s="6" t="s">
        <f>=I558+J558+K558+L558</f>
      </c>
      <c r="N558" s="24"/>
      <c r="O558" s="22"/>
    </row>
    <row collapsed="false" customFormat="false" customHeight="false" hidden="false" ht="12.1" outlineLevel="0" r="559">
      <c r="A559" s="20" t="n">
        <v>44124.604375</v>
      </c>
      <c r="B559" s="16" t="s">
        <v>52</v>
      </c>
      <c r="C559" s="16" t="s">
        <v>53</v>
      </c>
      <c r="D559" s="16" t="s">
        <v>601</v>
      </c>
      <c r="E559" s="16" t="s">
        <v>17</v>
      </c>
      <c r="F559" s="16" t="s">
        <v>19</v>
      </c>
      <c r="G559" s="7" t="n">
        <v>1</v>
      </c>
      <c r="H559" s="6" t="n">
        <v>122.45</v>
      </c>
      <c r="I559" s="6" t="n">
        <v>-122.45</v>
      </c>
      <c r="J559" s="6" t="n">
        <v>0</v>
      </c>
      <c r="K559" s="6" t="n">
        <v>-0.07</v>
      </c>
      <c r="L559" s="6" t="n">
        <v>0</v>
      </c>
      <c r="M559" s="6" t="s">
        <f>=I559+J559+K559+L559</f>
      </c>
      <c r="N559" s="6"/>
      <c r="O559" s="16"/>
    </row>
    <row collapsed="false" customFormat="false" customHeight="false" hidden="false" ht="12.1" outlineLevel="0" r="560">
      <c r="A560" s="20" t="n">
        <v>44124.604375</v>
      </c>
      <c r="B560" s="16" t="s">
        <v>52</v>
      </c>
      <c r="C560" s="16" t="s">
        <v>53</v>
      </c>
      <c r="D560" s="16" t="s">
        <v>601</v>
      </c>
      <c r="E560" s="16" t="s">
        <v>17</v>
      </c>
      <c r="F560" s="16" t="s">
        <v>19</v>
      </c>
      <c r="G560" s="7" t="n">
        <v>1</v>
      </c>
      <c r="H560" s="6" t="n">
        <v>122.45</v>
      </c>
      <c r="I560" s="6" t="n">
        <v>-122.45</v>
      </c>
      <c r="J560" s="6" t="n">
        <v>0</v>
      </c>
      <c r="K560" s="6" t="n">
        <v>-0.07</v>
      </c>
      <c r="L560" s="6" t="n">
        <v>0</v>
      </c>
      <c r="M560" s="6" t="s">
        <f>=I560+J560+K560+L560</f>
      </c>
      <c r="N560" s="6"/>
      <c r="O560" s="16"/>
    </row>
    <row collapsed="false" customFormat="false" customHeight="false" hidden="false" ht="12.1" outlineLevel="0" r="561">
      <c r="A561" s="29" t="n">
        <v>44125.524027778</v>
      </c>
      <c r="B561" s="30" t="s">
        <v>79</v>
      </c>
      <c r="C561" s="30" t="s">
        <v>721</v>
      </c>
      <c r="D561" s="30" t="s">
        <v>605</v>
      </c>
      <c r="E561" s="30" t="s">
        <v>17</v>
      </c>
      <c r="F561" s="30" t="s">
        <v>29</v>
      </c>
      <c r="G561" s="31" t="n">
        <v>-3</v>
      </c>
      <c r="H561" s="32" t="n">
        <v>4892</v>
      </c>
      <c r="I561" s="32" t="n">
        <v>14676</v>
      </c>
      <c r="J561" s="32" t="n">
        <v>0</v>
      </c>
      <c r="K561" s="32" t="n">
        <v>-8.8</v>
      </c>
      <c r="L561" s="32" t="n">
        <v>0</v>
      </c>
      <c r="M561" s="32"/>
      <c r="N561" s="6" t="s">
        <f>=I561+J561+K561+L561</f>
      </c>
      <c r="O561" s="30"/>
    </row>
    <row collapsed="false" customFormat="false" customHeight="false" hidden="false" ht="12.1" outlineLevel="0" r="562">
      <c r="A562" s="29" t="n">
        <v>44125.524409722</v>
      </c>
      <c r="B562" s="30" t="s">
        <v>617</v>
      </c>
      <c r="C562" s="30" t="s">
        <v>725</v>
      </c>
      <c r="D562" s="30" t="s">
        <v>605</v>
      </c>
      <c r="E562" s="30" t="s">
        <v>17</v>
      </c>
      <c r="F562" s="30" t="s">
        <v>29</v>
      </c>
      <c r="G562" s="31" t="n">
        <v>-18</v>
      </c>
      <c r="H562" s="32" t="n">
        <v>916.2</v>
      </c>
      <c r="I562" s="32" t="n">
        <v>16491.6</v>
      </c>
      <c r="J562" s="32" t="n">
        <v>0</v>
      </c>
      <c r="K562" s="32" t="n">
        <v>-9.9</v>
      </c>
      <c r="L562" s="32" t="n">
        <v>0</v>
      </c>
      <c r="M562" s="32"/>
      <c r="N562" s="6" t="s">
        <f>=I562+J562+K562+L562</f>
      </c>
      <c r="O562" s="30"/>
    </row>
    <row collapsed="false" customFormat="false" customHeight="false" hidden="false" ht="12.1" outlineLevel="0" r="563">
      <c r="A563" s="29" t="n">
        <v>44125.524409722</v>
      </c>
      <c r="B563" s="30" t="s">
        <v>617</v>
      </c>
      <c r="C563" s="30" t="s">
        <v>725</v>
      </c>
      <c r="D563" s="30" t="s">
        <v>605</v>
      </c>
      <c r="E563" s="30" t="s">
        <v>17</v>
      </c>
      <c r="F563" s="30" t="s">
        <v>29</v>
      </c>
      <c r="G563" s="31" t="n">
        <v>-4</v>
      </c>
      <c r="H563" s="32" t="n">
        <v>915.8</v>
      </c>
      <c r="I563" s="32" t="n">
        <v>3663.2</v>
      </c>
      <c r="J563" s="32" t="n">
        <v>0</v>
      </c>
      <c r="K563" s="32" t="n">
        <v>-2.2</v>
      </c>
      <c r="L563" s="32" t="n">
        <v>0</v>
      </c>
      <c r="M563" s="32"/>
      <c r="N563" s="6" t="s">
        <f>=I563+J563+K563+L563</f>
      </c>
      <c r="O563" s="30"/>
    </row>
    <row collapsed="false" customFormat="false" customHeight="false" hidden="false" ht="12.1" outlineLevel="0" r="564">
      <c r="A564" s="29" t="n">
        <v>44125.524409722</v>
      </c>
      <c r="B564" s="30" t="s">
        <v>617</v>
      </c>
      <c r="C564" s="30" t="s">
        <v>725</v>
      </c>
      <c r="D564" s="30" t="s">
        <v>605</v>
      </c>
      <c r="E564" s="30" t="s">
        <v>17</v>
      </c>
      <c r="F564" s="30" t="s">
        <v>29</v>
      </c>
      <c r="G564" s="31" t="n">
        <v>-1</v>
      </c>
      <c r="H564" s="32" t="n">
        <v>915.6</v>
      </c>
      <c r="I564" s="32" t="n">
        <v>915.6</v>
      </c>
      <c r="J564" s="32" t="n">
        <v>0</v>
      </c>
      <c r="K564" s="32" t="n">
        <v>-0.55</v>
      </c>
      <c r="L564" s="32" t="n">
        <v>0</v>
      </c>
      <c r="M564" s="32"/>
      <c r="N564" s="6" t="s">
        <f>=I564+J564+K564+L564</f>
      </c>
      <c r="O564" s="30"/>
    </row>
    <row collapsed="false" customFormat="false" customHeight="false" hidden="false" ht="12.1" outlineLevel="0" r="565">
      <c r="A565" s="29" t="n">
        <v>44125.5246875</v>
      </c>
      <c r="B565" s="30" t="s">
        <v>91</v>
      </c>
      <c r="C565" s="30" t="s">
        <v>722</v>
      </c>
      <c r="D565" s="30" t="s">
        <v>605</v>
      </c>
      <c r="E565" s="30" t="s">
        <v>17</v>
      </c>
      <c r="F565" s="30" t="s">
        <v>29</v>
      </c>
      <c r="G565" s="31" t="n">
        <v>-500</v>
      </c>
      <c r="H565" s="32" t="n">
        <v>25.236</v>
      </c>
      <c r="I565" s="32" t="n">
        <v>12618</v>
      </c>
      <c r="J565" s="32" t="n">
        <v>0</v>
      </c>
      <c r="K565" s="32" t="n">
        <v>-7.58</v>
      </c>
      <c r="L565" s="32" t="n">
        <v>0</v>
      </c>
      <c r="M565" s="32"/>
      <c r="N565" s="6" t="s">
        <f>=I565+J565+K565+L565</f>
      </c>
      <c r="O565" s="30"/>
    </row>
    <row collapsed="false" customFormat="false" customHeight="false" hidden="false" ht="12.1" outlineLevel="0" r="566">
      <c r="A566" s="20" t="n">
        <v>44125.5959375</v>
      </c>
      <c r="B566" s="16" t="s">
        <v>635</v>
      </c>
      <c r="C566" s="16" t="s">
        <v>779</v>
      </c>
      <c r="D566" s="16" t="s">
        <v>601</v>
      </c>
      <c r="E566" s="16" t="s">
        <v>17</v>
      </c>
      <c r="F566" s="16" t="s">
        <v>29</v>
      </c>
      <c r="G566" s="7" t="n">
        <v>10000</v>
      </c>
      <c r="H566" s="6" t="n">
        <v>0.909</v>
      </c>
      <c r="I566" s="6" t="n">
        <v>-9090</v>
      </c>
      <c r="J566" s="6" t="n">
        <v>0</v>
      </c>
      <c r="K566" s="6" t="n">
        <v>-5.46</v>
      </c>
      <c r="L566" s="6" t="n">
        <v>0</v>
      </c>
      <c r="M566" s="6"/>
      <c r="N566" s="6" t="s">
        <f>=I566+J566+K566+L566</f>
      </c>
      <c r="O566" s="16"/>
    </row>
    <row collapsed="false" customFormat="false" customHeight="false" hidden="false" ht="12.1" outlineLevel="0" r="567">
      <c r="A567" s="37" t="n">
        <v>44125.596539352</v>
      </c>
      <c r="B567" s="38" t="s">
        <v>19</v>
      </c>
      <c r="C567" s="38" t="s">
        <v>756</v>
      </c>
      <c r="D567" s="38" t="s">
        <v>601</v>
      </c>
      <c r="E567" s="38" t="s">
        <v>601</v>
      </c>
      <c r="F567" s="38" t="s">
        <v>29</v>
      </c>
      <c r="G567" s="39" t="n">
        <v>200</v>
      </c>
      <c r="H567" s="40" t="n">
        <v>77.1253</v>
      </c>
      <c r="I567" s="40" t="n">
        <v>-15425.06</v>
      </c>
      <c r="J567" s="40" t="n">
        <v>0</v>
      </c>
      <c r="K567" s="40" t="n">
        <v>-8.71</v>
      </c>
      <c r="L567" s="40" t="n">
        <v>0</v>
      </c>
      <c r="M567" s="40"/>
      <c r="N567" s="6" t="s">
        <f>=I567+J567+K567+L567</f>
      </c>
      <c r="O567" s="38"/>
    </row>
    <row collapsed="false" customFormat="false" customHeight="false" hidden="false" ht="12.1" outlineLevel="0" r="568">
      <c r="A568" s="20" t="n">
        <v>44125.596736111</v>
      </c>
      <c r="B568" s="16" t="s">
        <v>52</v>
      </c>
      <c r="C568" s="16" t="s">
        <v>53</v>
      </c>
      <c r="D568" s="16" t="s">
        <v>601</v>
      </c>
      <c r="E568" s="16" t="s">
        <v>17</v>
      </c>
      <c r="F568" s="16" t="s">
        <v>19</v>
      </c>
      <c r="G568" s="7" t="n">
        <v>1</v>
      </c>
      <c r="H568" s="6" t="n">
        <v>117.36</v>
      </c>
      <c r="I568" s="6" t="n">
        <v>-117.36</v>
      </c>
      <c r="J568" s="6" t="n">
        <v>0</v>
      </c>
      <c r="K568" s="6" t="n">
        <v>-0.07</v>
      </c>
      <c r="L568" s="6" t="n">
        <v>0</v>
      </c>
      <c r="M568" s="6" t="s">
        <f>=I568+J568+K568+L568</f>
      </c>
      <c r="N568" s="6"/>
      <c r="O568" s="16"/>
    </row>
    <row collapsed="false" customFormat="false" customHeight="false" hidden="false" ht="12.1" outlineLevel="0" r="569">
      <c r="A569" s="20" t="n">
        <v>44125.598715278</v>
      </c>
      <c r="B569" s="16" t="s">
        <v>52</v>
      </c>
      <c r="C569" s="16" t="s">
        <v>53</v>
      </c>
      <c r="D569" s="16" t="s">
        <v>601</v>
      </c>
      <c r="E569" s="16" t="s">
        <v>17</v>
      </c>
      <c r="F569" s="16" t="s">
        <v>19</v>
      </c>
      <c r="G569" s="7" t="n">
        <v>1</v>
      </c>
      <c r="H569" s="6" t="n">
        <v>117.36</v>
      </c>
      <c r="I569" s="6" t="n">
        <v>-117.36</v>
      </c>
      <c r="J569" s="6" t="n">
        <v>0</v>
      </c>
      <c r="K569" s="6" t="n">
        <v>-0.06</v>
      </c>
      <c r="L569" s="6" t="n">
        <v>0</v>
      </c>
      <c r="M569" s="6" t="s">
        <f>=I569+J569+K569+L569</f>
      </c>
      <c r="N569" s="6"/>
      <c r="O569" s="16"/>
    </row>
    <row collapsed="false" customFormat="false" customHeight="false" hidden="false" ht="12.1" outlineLevel="0" r="570">
      <c r="A570" s="20" t="n">
        <v>44125.598935185</v>
      </c>
      <c r="B570" s="16" t="s">
        <v>637</v>
      </c>
      <c r="C570" s="16" t="s">
        <v>786</v>
      </c>
      <c r="D570" s="16" t="s">
        <v>601</v>
      </c>
      <c r="E570" s="16" t="s">
        <v>17</v>
      </c>
      <c r="F570" s="16" t="s">
        <v>19</v>
      </c>
      <c r="G570" s="7" t="n">
        <v>2</v>
      </c>
      <c r="H570" s="6" t="n">
        <v>73.8</v>
      </c>
      <c r="I570" s="6" t="n">
        <v>-147.6</v>
      </c>
      <c r="J570" s="6" t="n">
        <v>0</v>
      </c>
      <c r="K570" s="6" t="n">
        <v>-0.07</v>
      </c>
      <c r="L570" s="6" t="n">
        <v>0</v>
      </c>
      <c r="M570" s="6" t="s">
        <f>=I570+J570+K570+L570</f>
      </c>
      <c r="N570" s="6"/>
      <c r="O570" s="16"/>
    </row>
    <row collapsed="false" customFormat="false" customHeight="false" hidden="false" ht="12.1" outlineLevel="0" r="571">
      <c r="A571" s="20" t="n">
        <v>44125.600243056</v>
      </c>
      <c r="B571" s="16" t="s">
        <v>65</v>
      </c>
      <c r="C571" s="16" t="s">
        <v>66</v>
      </c>
      <c r="D571" s="16" t="s">
        <v>601</v>
      </c>
      <c r="E571" s="16" t="s">
        <v>17</v>
      </c>
      <c r="F571" s="16" t="s">
        <v>19</v>
      </c>
      <c r="G571" s="7" t="n">
        <v>1</v>
      </c>
      <c r="H571" s="6" t="n">
        <v>26.9</v>
      </c>
      <c r="I571" s="6" t="n">
        <v>-26.9</v>
      </c>
      <c r="J571" s="6" t="n">
        <v>0</v>
      </c>
      <c r="K571" s="6" t="n">
        <v>-0.01</v>
      </c>
      <c r="L571" s="6" t="n">
        <v>0</v>
      </c>
      <c r="M571" s="6" t="s">
        <f>=I571+J571+K571+L571</f>
      </c>
      <c r="N571" s="6"/>
      <c r="O571" s="16"/>
    </row>
    <row collapsed="false" customFormat="false" customHeight="false" hidden="false" ht="12.1" outlineLevel="0" r="572">
      <c r="A572" s="20" t="n">
        <v>44125.600243056</v>
      </c>
      <c r="B572" s="16" t="s">
        <v>65</v>
      </c>
      <c r="C572" s="16" t="s">
        <v>66</v>
      </c>
      <c r="D572" s="16" t="s">
        <v>601</v>
      </c>
      <c r="E572" s="16" t="s">
        <v>17</v>
      </c>
      <c r="F572" s="16" t="s">
        <v>19</v>
      </c>
      <c r="G572" s="7" t="n">
        <v>2</v>
      </c>
      <c r="H572" s="6" t="n">
        <v>26.9</v>
      </c>
      <c r="I572" s="6" t="n">
        <v>-53.8</v>
      </c>
      <c r="J572" s="6" t="n">
        <v>0</v>
      </c>
      <c r="K572" s="6" t="n">
        <v>-0.03</v>
      </c>
      <c r="L572" s="6" t="n">
        <v>0</v>
      </c>
      <c r="M572" s="6" t="s">
        <f>=I572+J572+K572+L572</f>
      </c>
      <c r="N572" s="6"/>
      <c r="O572" s="16"/>
    </row>
    <row collapsed="false" customFormat="false" customHeight="false" hidden="false" ht="12.1" outlineLevel="0" r="573">
      <c r="A573" s="20" t="n">
        <v>44125.600844907</v>
      </c>
      <c r="B573" s="16" t="s">
        <v>65</v>
      </c>
      <c r="C573" s="16" t="s">
        <v>66</v>
      </c>
      <c r="D573" s="16" t="s">
        <v>601</v>
      </c>
      <c r="E573" s="16" t="s">
        <v>17</v>
      </c>
      <c r="F573" s="16" t="s">
        <v>19</v>
      </c>
      <c r="G573" s="7" t="n">
        <v>2</v>
      </c>
      <c r="H573" s="6" t="n">
        <v>26.89</v>
      </c>
      <c r="I573" s="6" t="n">
        <v>-53.78</v>
      </c>
      <c r="J573" s="6" t="n">
        <v>0</v>
      </c>
      <c r="K573" s="6" t="n">
        <v>-0.03</v>
      </c>
      <c r="L573" s="6" t="n">
        <v>0</v>
      </c>
      <c r="M573" s="6" t="s">
        <f>=I573+J573+K573+L573</f>
      </c>
      <c r="N573" s="6"/>
      <c r="O573" s="16"/>
    </row>
    <row collapsed="false" customFormat="false" customHeight="false" hidden="false" ht="12.1" outlineLevel="0" r="574">
      <c r="A574" s="37" t="n">
        <v>44125.835763889</v>
      </c>
      <c r="B574" s="38" t="s">
        <v>19</v>
      </c>
      <c r="C574" s="38" t="s">
        <v>756</v>
      </c>
      <c r="D574" s="38" t="s">
        <v>601</v>
      </c>
      <c r="E574" s="38" t="s">
        <v>601</v>
      </c>
      <c r="F574" s="38" t="s">
        <v>29</v>
      </c>
      <c r="G574" s="39" t="n">
        <v>150</v>
      </c>
      <c r="H574" s="40" t="n">
        <v>76.8274</v>
      </c>
      <c r="I574" s="40" t="n">
        <v>-11524.11</v>
      </c>
      <c r="J574" s="40" t="n">
        <v>0</v>
      </c>
      <c r="K574" s="40" t="n">
        <v>-6.76</v>
      </c>
      <c r="L574" s="40" t="n">
        <v>0</v>
      </c>
      <c r="M574" s="40"/>
      <c r="N574" s="6" t="s">
        <f>=I574+J574+K574+L574</f>
      </c>
      <c r="O574" s="38"/>
    </row>
    <row collapsed="false" customFormat="false" customHeight="false" hidden="false" ht="12.1" outlineLevel="0" r="575">
      <c r="A575" s="20" t="n">
        <v>44126.643645833</v>
      </c>
      <c r="B575" s="16" t="s">
        <v>52</v>
      </c>
      <c r="C575" s="16" t="s">
        <v>53</v>
      </c>
      <c r="D575" s="16" t="s">
        <v>601</v>
      </c>
      <c r="E575" s="16" t="s">
        <v>17</v>
      </c>
      <c r="F575" s="16" t="s">
        <v>19</v>
      </c>
      <c r="G575" s="7" t="n">
        <v>1</v>
      </c>
      <c r="H575" s="6" t="n">
        <v>115.23</v>
      </c>
      <c r="I575" s="6" t="n">
        <v>-115.23</v>
      </c>
      <c r="J575" s="6" t="n">
        <v>0</v>
      </c>
      <c r="K575" s="6" t="n">
        <v>-0.07</v>
      </c>
      <c r="L575" s="6" t="n">
        <v>0</v>
      </c>
      <c r="M575" s="6" t="s">
        <f>=I575+J575+K575+L575</f>
      </c>
      <c r="N575" s="6"/>
      <c r="O575" s="16"/>
    </row>
    <row collapsed="false" customFormat="false" customHeight="false" hidden="false" ht="12.1" outlineLevel="0" r="576">
      <c r="A576" s="29" t="n">
        <v>44126.916435185</v>
      </c>
      <c r="B576" s="30" t="s">
        <v>81</v>
      </c>
      <c r="C576" s="30" t="s">
        <v>704</v>
      </c>
      <c r="D576" s="30" t="s">
        <v>605</v>
      </c>
      <c r="E576" s="30" t="s">
        <v>17</v>
      </c>
      <c r="F576" s="30" t="s">
        <v>29</v>
      </c>
      <c r="G576" s="31" t="n">
        <v>-40</v>
      </c>
      <c r="H576" s="32" t="n">
        <v>179.86</v>
      </c>
      <c r="I576" s="32" t="n">
        <v>7194.4</v>
      </c>
      <c r="J576" s="32" t="n">
        <v>0</v>
      </c>
      <c r="K576" s="32" t="n">
        <v>-4.32</v>
      </c>
      <c r="L576" s="32" t="n">
        <v>0</v>
      </c>
      <c r="M576" s="32"/>
      <c r="N576" s="6" t="s">
        <f>=I576+J576+K576+L576</f>
      </c>
      <c r="O576" s="30"/>
    </row>
    <row collapsed="false" customFormat="false" customHeight="false" hidden="false" ht="12.1" outlineLevel="0" r="577">
      <c r="A577" s="25" t="n">
        <v>44127</v>
      </c>
      <c r="B577" s="26" t="s">
        <v>693</v>
      </c>
      <c r="C577" s="26" t="s">
        <v>715</v>
      </c>
      <c r="D577" s="26" t="s">
        <v>693</v>
      </c>
      <c r="E577" s="26" t="s">
        <v>693</v>
      </c>
      <c r="F577" s="26" t="s">
        <v>19</v>
      </c>
      <c r="G577" s="27" t="n">
        <v>1</v>
      </c>
      <c r="H577" s="28" t="n">
        <v>-1</v>
      </c>
      <c r="I577" s="28" t="n">
        <v>-3.73</v>
      </c>
      <c r="J577" s="28" t="n">
        <v>0</v>
      </c>
      <c r="K577" s="28" t="n">
        <v>0</v>
      </c>
      <c r="L577" s="28" t="n">
        <v>0</v>
      </c>
      <c r="M577" s="6" t="s">
        <f>=I577+J577+K577+L577</f>
      </c>
      <c r="N577" s="28"/>
      <c r="O577" s="26"/>
    </row>
    <row collapsed="false" customFormat="false" customHeight="false" hidden="false" ht="12.1" outlineLevel="0" r="578">
      <c r="A578" s="37" t="n">
        <v>44127.482962963</v>
      </c>
      <c r="B578" s="38" t="s">
        <v>19</v>
      </c>
      <c r="C578" s="38" t="s">
        <v>756</v>
      </c>
      <c r="D578" s="38" t="s">
        <v>601</v>
      </c>
      <c r="E578" s="38" t="s">
        <v>601</v>
      </c>
      <c r="F578" s="38" t="s">
        <v>29</v>
      </c>
      <c r="G578" s="39" t="n">
        <v>250</v>
      </c>
      <c r="H578" s="40" t="n">
        <v>76.3033</v>
      </c>
      <c r="I578" s="40" t="n">
        <v>-19075.83</v>
      </c>
      <c r="J578" s="40" t="n">
        <v>0</v>
      </c>
      <c r="K578" s="40" t="n">
        <v>-10.54</v>
      </c>
      <c r="L578" s="40" t="n">
        <v>0</v>
      </c>
      <c r="M578" s="40"/>
      <c r="N578" s="6" t="s">
        <f>=I578+J578+K578+L578</f>
      </c>
      <c r="O578" s="38"/>
    </row>
    <row collapsed="false" customFormat="false" customHeight="false" hidden="false" ht="12.1" outlineLevel="0" r="579">
      <c r="A579" s="29" t="n">
        <v>44127.704421296</v>
      </c>
      <c r="B579" s="30" t="s">
        <v>633</v>
      </c>
      <c r="C579" s="30" t="s">
        <v>776</v>
      </c>
      <c r="D579" s="30" t="s">
        <v>605</v>
      </c>
      <c r="E579" s="30" t="s">
        <v>17</v>
      </c>
      <c r="F579" s="30" t="s">
        <v>29</v>
      </c>
      <c r="G579" s="31" t="n">
        <v>-322</v>
      </c>
      <c r="H579" s="32" t="n">
        <v>131.98</v>
      </c>
      <c r="I579" s="32" t="n">
        <v>42497.56</v>
      </c>
      <c r="J579" s="32" t="n">
        <v>0</v>
      </c>
      <c r="K579" s="32" t="n">
        <v>-21.8</v>
      </c>
      <c r="L579" s="32" t="n">
        <v>0</v>
      </c>
      <c r="M579" s="32"/>
      <c r="N579" s="6" t="s">
        <f>=I579+J579+K579+L579</f>
      </c>
      <c r="O579" s="30"/>
    </row>
    <row collapsed="false" customFormat="false" customHeight="false" hidden="false" ht="12.1" outlineLevel="0" r="580">
      <c r="A580" s="29" t="n">
        <v>44127.704421296</v>
      </c>
      <c r="B580" s="30" t="s">
        <v>633</v>
      </c>
      <c r="C580" s="30" t="s">
        <v>776</v>
      </c>
      <c r="D580" s="30" t="s">
        <v>605</v>
      </c>
      <c r="E580" s="30" t="s">
        <v>17</v>
      </c>
      <c r="F580" s="30" t="s">
        <v>29</v>
      </c>
      <c r="G580" s="31" t="n">
        <v>-12</v>
      </c>
      <c r="H580" s="32" t="n">
        <v>131.96</v>
      </c>
      <c r="I580" s="32" t="n">
        <v>1583.52</v>
      </c>
      <c r="J580" s="32" t="n">
        <v>0</v>
      </c>
      <c r="K580" s="32" t="n">
        <v>-0.81</v>
      </c>
      <c r="L580" s="32" t="n">
        <v>0</v>
      </c>
      <c r="M580" s="32"/>
      <c r="N580" s="6" t="s">
        <f>=I580+J580+K580+L580</f>
      </c>
      <c r="O580" s="30"/>
    </row>
    <row collapsed="false" customFormat="false" customHeight="false" hidden="false" ht="12.1" outlineLevel="0" r="581">
      <c r="A581" s="29" t="n">
        <v>44127.704421296</v>
      </c>
      <c r="B581" s="30" t="s">
        <v>633</v>
      </c>
      <c r="C581" s="30" t="s">
        <v>776</v>
      </c>
      <c r="D581" s="30" t="s">
        <v>605</v>
      </c>
      <c r="E581" s="30" t="s">
        <v>17</v>
      </c>
      <c r="F581" s="30" t="s">
        <v>29</v>
      </c>
      <c r="G581" s="31" t="n">
        <v>-4</v>
      </c>
      <c r="H581" s="32" t="n">
        <v>131.96</v>
      </c>
      <c r="I581" s="32" t="n">
        <v>527.84</v>
      </c>
      <c r="J581" s="32" t="n">
        <v>0</v>
      </c>
      <c r="K581" s="32" t="n">
        <v>-0.27</v>
      </c>
      <c r="L581" s="32" t="n">
        <v>0</v>
      </c>
      <c r="M581" s="32"/>
      <c r="N581" s="6" t="s">
        <f>=I581+J581+K581+L581</f>
      </c>
      <c r="O581" s="30"/>
    </row>
    <row collapsed="false" customFormat="false" customHeight="false" hidden="false" ht="12.1" outlineLevel="0" r="582">
      <c r="A582" s="29" t="n">
        <v>44127.704537037</v>
      </c>
      <c r="B582" s="30" t="s">
        <v>633</v>
      </c>
      <c r="C582" s="30" t="s">
        <v>776</v>
      </c>
      <c r="D582" s="30" t="s">
        <v>605</v>
      </c>
      <c r="E582" s="30" t="s">
        <v>17</v>
      </c>
      <c r="F582" s="30" t="s">
        <v>29</v>
      </c>
      <c r="G582" s="31" t="n">
        <v>-5</v>
      </c>
      <c r="H582" s="32" t="n">
        <v>131.96</v>
      </c>
      <c r="I582" s="32" t="n">
        <v>659.8</v>
      </c>
      <c r="J582" s="32" t="n">
        <v>0</v>
      </c>
      <c r="K582" s="32" t="n">
        <v>-0.34</v>
      </c>
      <c r="L582" s="32" t="n">
        <v>0</v>
      </c>
      <c r="M582" s="32"/>
      <c r="N582" s="6" t="s">
        <f>=I582+J582+K582+L582</f>
      </c>
      <c r="O582" s="30"/>
    </row>
    <row collapsed="false" customFormat="false" customHeight="false" hidden="false" ht="12.1" outlineLevel="0" r="583">
      <c r="A583" s="29" t="n">
        <v>44127.7046875</v>
      </c>
      <c r="B583" s="30" t="s">
        <v>633</v>
      </c>
      <c r="C583" s="30" t="s">
        <v>776</v>
      </c>
      <c r="D583" s="30" t="s">
        <v>605</v>
      </c>
      <c r="E583" s="30" t="s">
        <v>17</v>
      </c>
      <c r="F583" s="30" t="s">
        <v>29</v>
      </c>
      <c r="G583" s="31" t="n">
        <v>-1</v>
      </c>
      <c r="H583" s="32" t="n">
        <v>131.96</v>
      </c>
      <c r="I583" s="32" t="n">
        <v>131.96</v>
      </c>
      <c r="J583" s="32" t="n">
        <v>0</v>
      </c>
      <c r="K583" s="32" t="n">
        <v>-0.07</v>
      </c>
      <c r="L583" s="32" t="n">
        <v>0</v>
      </c>
      <c r="M583" s="32"/>
      <c r="N583" s="6" t="s">
        <f>=I583+J583+K583+L583</f>
      </c>
      <c r="O583" s="30"/>
    </row>
    <row collapsed="false" customFormat="false" customHeight="false" hidden="false" ht="12.1" outlineLevel="0" r="584">
      <c r="A584" s="29" t="n">
        <v>44127.704710648</v>
      </c>
      <c r="B584" s="30" t="s">
        <v>633</v>
      </c>
      <c r="C584" s="30" t="s">
        <v>776</v>
      </c>
      <c r="D584" s="30" t="s">
        <v>605</v>
      </c>
      <c r="E584" s="30" t="s">
        <v>17</v>
      </c>
      <c r="F584" s="30" t="s">
        <v>29</v>
      </c>
      <c r="G584" s="31" t="n">
        <v>-15</v>
      </c>
      <c r="H584" s="32" t="n">
        <v>131.96</v>
      </c>
      <c r="I584" s="32" t="n">
        <v>1979.4</v>
      </c>
      <c r="J584" s="32" t="n">
        <v>0</v>
      </c>
      <c r="K584" s="32" t="n">
        <v>-1.01</v>
      </c>
      <c r="L584" s="32" t="n">
        <v>0</v>
      </c>
      <c r="M584" s="32"/>
      <c r="N584" s="6" t="s">
        <f>=I584+J584+K584+L584</f>
      </c>
      <c r="O584" s="30"/>
    </row>
    <row collapsed="false" customFormat="false" customHeight="false" hidden="false" ht="12.1" outlineLevel="0" r="585">
      <c r="A585" s="29" t="n">
        <v>44127.704780093</v>
      </c>
      <c r="B585" s="30" t="s">
        <v>633</v>
      </c>
      <c r="C585" s="30" t="s">
        <v>776</v>
      </c>
      <c r="D585" s="30" t="s">
        <v>605</v>
      </c>
      <c r="E585" s="30" t="s">
        <v>17</v>
      </c>
      <c r="F585" s="30" t="s">
        <v>29</v>
      </c>
      <c r="G585" s="31" t="n">
        <v>-43</v>
      </c>
      <c r="H585" s="32" t="n">
        <v>131.96</v>
      </c>
      <c r="I585" s="32" t="n">
        <v>5674.28</v>
      </c>
      <c r="J585" s="32" t="n">
        <v>0</v>
      </c>
      <c r="K585" s="32" t="n">
        <v>-2.91</v>
      </c>
      <c r="L585" s="32" t="n">
        <v>0</v>
      </c>
      <c r="M585" s="32"/>
      <c r="N585" s="6" t="s">
        <f>=I585+J585+K585+L585</f>
      </c>
      <c r="O585" s="30"/>
    </row>
    <row collapsed="false" customFormat="false" customHeight="false" hidden="false" ht="12.1" outlineLevel="0" r="586">
      <c r="A586" s="20" t="n">
        <v>44127.802662037</v>
      </c>
      <c r="B586" s="16" t="s">
        <v>37</v>
      </c>
      <c r="C586" s="16" t="s">
        <v>38</v>
      </c>
      <c r="D586" s="16" t="s">
        <v>601</v>
      </c>
      <c r="E586" s="16" t="s">
        <v>17</v>
      </c>
      <c r="F586" s="16" t="s">
        <v>19</v>
      </c>
      <c r="G586" s="7" t="n">
        <v>1</v>
      </c>
      <c r="H586" s="6" t="n">
        <v>48.04</v>
      </c>
      <c r="I586" s="6" t="n">
        <v>-48.04</v>
      </c>
      <c r="J586" s="6" t="n">
        <v>0</v>
      </c>
      <c r="K586" s="6" t="n">
        <v>-0.03</v>
      </c>
      <c r="L586" s="6" t="n">
        <v>0</v>
      </c>
      <c r="M586" s="6" t="s">
        <f>=I586+J586+K586+L586</f>
      </c>
      <c r="N586" s="6"/>
      <c r="O586" s="16"/>
    </row>
    <row collapsed="false" customFormat="false" customHeight="false" hidden="false" ht="12.1" outlineLevel="0" r="587">
      <c r="A587" s="20" t="n">
        <v>44127.802662037</v>
      </c>
      <c r="B587" s="16" t="s">
        <v>37</v>
      </c>
      <c r="C587" s="16" t="s">
        <v>38</v>
      </c>
      <c r="D587" s="16" t="s">
        <v>601</v>
      </c>
      <c r="E587" s="16" t="s">
        <v>17</v>
      </c>
      <c r="F587" s="16" t="s">
        <v>19</v>
      </c>
      <c r="G587" s="7" t="n">
        <v>2</v>
      </c>
      <c r="H587" s="6" t="n">
        <v>48.04</v>
      </c>
      <c r="I587" s="6" t="n">
        <v>-96.08</v>
      </c>
      <c r="J587" s="6" t="n">
        <v>0</v>
      </c>
      <c r="K587" s="6" t="n">
        <v>-0.06</v>
      </c>
      <c r="L587" s="6" t="n">
        <v>0</v>
      </c>
      <c r="M587" s="6" t="s">
        <f>=I587+J587+K587+L587</f>
      </c>
      <c r="N587" s="6"/>
      <c r="O587" s="16"/>
    </row>
    <row collapsed="false" customFormat="false" customHeight="false" hidden="false" ht="12.1" outlineLevel="0" r="588">
      <c r="A588" s="20" t="n">
        <v>44127.805162037</v>
      </c>
      <c r="B588" s="16" t="s">
        <v>707</v>
      </c>
      <c r="C588" s="16" t="s">
        <v>708</v>
      </c>
      <c r="D588" s="16" t="s">
        <v>601</v>
      </c>
      <c r="E588" s="16" t="s">
        <v>709</v>
      </c>
      <c r="F588" s="16" t="s">
        <v>29</v>
      </c>
      <c r="G588" s="7" t="n">
        <v>8</v>
      </c>
      <c r="H588" s="6" t="n">
        <v>76.2575</v>
      </c>
      <c r="I588" s="6" t="n">
        <v>-610.06</v>
      </c>
      <c r="J588" s="6" t="n">
        <v>0</v>
      </c>
      <c r="K588" s="6" t="n">
        <v>-0.31</v>
      </c>
      <c r="L588" s="6" t="n">
        <v>0</v>
      </c>
      <c r="M588" s="6"/>
      <c r="N588" s="6" t="s">
        <f>=I588+J588+K588+L588</f>
      </c>
      <c r="O588" s="16"/>
    </row>
    <row collapsed="false" customFormat="false" customHeight="false" hidden="false" ht="12.1" outlineLevel="0" r="589">
      <c r="A589" s="21" t="n">
        <v>44130.673101852</v>
      </c>
      <c r="B589" s="22" t="s">
        <v>692</v>
      </c>
      <c r="C589" s="22" t="s">
        <v>126</v>
      </c>
      <c r="D589" s="22" t="s">
        <v>692</v>
      </c>
      <c r="E589" s="22" t="s">
        <v>692</v>
      </c>
      <c r="F589" s="22" t="s">
        <v>19</v>
      </c>
      <c r="G589" s="23" t="n">
        <v>1</v>
      </c>
      <c r="H589" s="24" t="n">
        <v>1</v>
      </c>
      <c r="I589" s="24" t="n">
        <v>520.83</v>
      </c>
      <c r="J589" s="24" t="n">
        <v>0</v>
      </c>
      <c r="K589" s="24" t="n">
        <v>0</v>
      </c>
      <c r="L589" s="24" t="n">
        <v>0</v>
      </c>
      <c r="M589" s="6" t="s">
        <f>=I589+J589+K589+L589</f>
      </c>
      <c r="N589" s="24"/>
      <c r="O589" s="22"/>
    </row>
    <row collapsed="false" customFormat="false" customHeight="false" hidden="false" ht="12.1" outlineLevel="0" r="590">
      <c r="A590" s="21" t="n">
        <v>44133.876446759</v>
      </c>
      <c r="B590" s="22" t="s">
        <v>692</v>
      </c>
      <c r="C590" s="22" t="s">
        <v>126</v>
      </c>
      <c r="D590" s="22" t="s">
        <v>692</v>
      </c>
      <c r="E590" s="22" t="s">
        <v>692</v>
      </c>
      <c r="F590" s="22" t="s">
        <v>19</v>
      </c>
      <c r="G590" s="23" t="n">
        <v>1</v>
      </c>
      <c r="H590" s="24" t="n">
        <v>1</v>
      </c>
      <c r="I590" s="24" t="n">
        <v>100.02</v>
      </c>
      <c r="J590" s="24" t="n">
        <v>0</v>
      </c>
      <c r="K590" s="24" t="n">
        <v>0</v>
      </c>
      <c r="L590" s="24" t="n">
        <v>0</v>
      </c>
      <c r="M590" s="6" t="s">
        <f>=I590+J590+K590+L590</f>
      </c>
      <c r="N590" s="24"/>
      <c r="O590" s="22"/>
    </row>
    <row collapsed="false" customFormat="false" customHeight="false" hidden="false" ht="12.1" outlineLevel="0" r="591">
      <c r="A591" s="20" t="n">
        <v>44138.660555556</v>
      </c>
      <c r="B591" s="16" t="s">
        <v>83</v>
      </c>
      <c r="C591" s="16" t="s">
        <v>84</v>
      </c>
      <c r="D591" s="16" t="s">
        <v>601</v>
      </c>
      <c r="E591" s="16" t="s">
        <v>17</v>
      </c>
      <c r="F591" s="16" t="s">
        <v>19</v>
      </c>
      <c r="G591" s="7" t="n">
        <v>5</v>
      </c>
      <c r="H591" s="6" t="n">
        <v>32.54</v>
      </c>
      <c r="I591" s="6" t="n">
        <v>-162.7</v>
      </c>
      <c r="J591" s="6" t="n">
        <v>0</v>
      </c>
      <c r="K591" s="6" t="n">
        <v>-0.08</v>
      </c>
      <c r="L591" s="6" t="n">
        <v>0</v>
      </c>
      <c r="M591" s="6" t="s">
        <f>=I591+J591+K591+L591</f>
      </c>
      <c r="N591" s="6"/>
      <c r="O591" s="16"/>
    </row>
    <row collapsed="false" customFormat="false" customHeight="false" hidden="false" ht="12.1" outlineLevel="0" r="592">
      <c r="A592" s="20" t="n">
        <v>44138.660555556</v>
      </c>
      <c r="B592" s="16" t="s">
        <v>83</v>
      </c>
      <c r="C592" s="16" t="s">
        <v>84</v>
      </c>
      <c r="D592" s="16" t="s">
        <v>601</v>
      </c>
      <c r="E592" s="16" t="s">
        <v>17</v>
      </c>
      <c r="F592" s="16" t="s">
        <v>19</v>
      </c>
      <c r="G592" s="7" t="n">
        <v>5</v>
      </c>
      <c r="H592" s="6" t="n">
        <v>32.54</v>
      </c>
      <c r="I592" s="6" t="n">
        <v>-162.7</v>
      </c>
      <c r="J592" s="6" t="n">
        <v>0</v>
      </c>
      <c r="K592" s="6" t="n">
        <v>-0.08</v>
      </c>
      <c r="L592" s="6" t="n">
        <v>0</v>
      </c>
      <c r="M592" s="6" t="s">
        <f>=I592+J592+K592+L592</f>
      </c>
      <c r="N592" s="6"/>
      <c r="O592" s="16"/>
    </row>
    <row collapsed="false" customFormat="false" customHeight="false" hidden="false" ht="12.1" outlineLevel="0" r="593">
      <c r="A593" s="25" t="n">
        <v>44139</v>
      </c>
      <c r="B593" s="26" t="s">
        <v>693</v>
      </c>
      <c r="C593" s="26" t="s">
        <v>795</v>
      </c>
      <c r="D593" s="26" t="s">
        <v>693</v>
      </c>
      <c r="E593" s="26" t="s">
        <v>693</v>
      </c>
      <c r="F593" s="26" t="s">
        <v>19</v>
      </c>
      <c r="G593" s="27" t="n">
        <v>1</v>
      </c>
      <c r="H593" s="28" t="n">
        <v>-3</v>
      </c>
      <c r="I593" s="28" t="n">
        <v>-3</v>
      </c>
      <c r="J593" s="28" t="n">
        <v>0</v>
      </c>
      <c r="K593" s="28" t="n">
        <v>0</v>
      </c>
      <c r="L593" s="28" t="n">
        <v>0</v>
      </c>
      <c r="M593" s="6" t="s">
        <f>=I593+J593+K593+L593</f>
      </c>
      <c r="N593" s="28"/>
      <c r="O593" s="26"/>
    </row>
    <row collapsed="false" customFormat="false" customHeight="false" hidden="false" ht="12.1" outlineLevel="0" r="594">
      <c r="A594" s="21" t="n">
        <v>44144.183726852</v>
      </c>
      <c r="B594" s="22" t="s">
        <v>716</v>
      </c>
      <c r="C594" s="22" t="s">
        <v>796</v>
      </c>
      <c r="D594" s="22" t="s">
        <v>716</v>
      </c>
      <c r="E594" s="22" t="s">
        <v>716</v>
      </c>
      <c r="F594" s="22" t="s">
        <v>19</v>
      </c>
      <c r="G594" s="23" t="n">
        <v>1</v>
      </c>
      <c r="H594" s="24" t="n">
        <v>1</v>
      </c>
      <c r="I594" s="24" t="n">
        <v>30.42</v>
      </c>
      <c r="J594" s="24" t="n">
        <v>0</v>
      </c>
      <c r="K594" s="24" t="n">
        <v>0</v>
      </c>
      <c r="L594" s="24" t="n">
        <v>0</v>
      </c>
      <c r="M594" s="6" t="s">
        <f>=I594+J594+K594+L594</f>
      </c>
      <c r="N594" s="24"/>
      <c r="O594" s="22"/>
    </row>
    <row collapsed="false" customFormat="false" customHeight="false" hidden="false" ht="12.1" outlineLevel="0" r="595">
      <c r="A595" s="29" t="n">
        <v>44144.475856481</v>
      </c>
      <c r="B595" s="30" t="s">
        <v>91</v>
      </c>
      <c r="C595" s="30" t="s">
        <v>722</v>
      </c>
      <c r="D595" s="30" t="s">
        <v>605</v>
      </c>
      <c r="E595" s="30" t="s">
        <v>17</v>
      </c>
      <c r="F595" s="30" t="s">
        <v>29</v>
      </c>
      <c r="G595" s="31" t="n">
        <v>-500</v>
      </c>
      <c r="H595" s="32" t="n">
        <v>27.702</v>
      </c>
      <c r="I595" s="32" t="n">
        <v>13851</v>
      </c>
      <c r="J595" s="32" t="n">
        <v>0</v>
      </c>
      <c r="K595" s="32" t="n">
        <v>-8.32</v>
      </c>
      <c r="L595" s="32" t="n">
        <v>0</v>
      </c>
      <c r="M595" s="32"/>
      <c r="N595" s="6" t="s">
        <f>=I595+J595+K595+L595</f>
      </c>
      <c r="O595" s="30"/>
    </row>
    <row collapsed="false" customFormat="false" customHeight="false" hidden="false" ht="12.1" outlineLevel="0" r="596">
      <c r="A596" s="29" t="n">
        <v>44144.532280093</v>
      </c>
      <c r="B596" s="30" t="s">
        <v>628</v>
      </c>
      <c r="C596" s="30" t="s">
        <v>762</v>
      </c>
      <c r="D596" s="30" t="s">
        <v>605</v>
      </c>
      <c r="E596" s="30" t="s">
        <v>17</v>
      </c>
      <c r="F596" s="30" t="s">
        <v>19</v>
      </c>
      <c r="G596" s="31" t="n">
        <v>-1</v>
      </c>
      <c r="H596" s="32" t="n">
        <v>28.65</v>
      </c>
      <c r="I596" s="32" t="n">
        <v>28.65</v>
      </c>
      <c r="J596" s="32" t="n">
        <v>0</v>
      </c>
      <c r="K596" s="32" t="n">
        <v>-0.01</v>
      </c>
      <c r="L596" s="32" t="n">
        <v>0</v>
      </c>
      <c r="M596" s="6" t="s">
        <f>=I596+J596+K596+L596</f>
      </c>
      <c r="N596" s="32"/>
      <c r="O596" s="30"/>
    </row>
    <row collapsed="false" customFormat="false" customHeight="false" hidden="false" ht="12.1" outlineLevel="0" r="597">
      <c r="A597" s="29" t="n">
        <v>44144.532280093</v>
      </c>
      <c r="B597" s="30" t="s">
        <v>628</v>
      </c>
      <c r="C597" s="30" t="s">
        <v>762</v>
      </c>
      <c r="D597" s="30" t="s">
        <v>605</v>
      </c>
      <c r="E597" s="30" t="s">
        <v>17</v>
      </c>
      <c r="F597" s="30" t="s">
        <v>19</v>
      </c>
      <c r="G597" s="31" t="n">
        <v>-2</v>
      </c>
      <c r="H597" s="32" t="n">
        <v>28.65</v>
      </c>
      <c r="I597" s="32" t="n">
        <v>57.3</v>
      </c>
      <c r="J597" s="32" t="n">
        <v>0</v>
      </c>
      <c r="K597" s="32" t="n">
        <v>-0.03</v>
      </c>
      <c r="L597" s="32" t="n">
        <v>0</v>
      </c>
      <c r="M597" s="6" t="s">
        <f>=I597+J597+K597+L597</f>
      </c>
      <c r="N597" s="32"/>
      <c r="O597" s="30"/>
    </row>
    <row collapsed="false" customFormat="false" customHeight="false" hidden="false" ht="12.1" outlineLevel="0" r="598">
      <c r="A598" s="29" t="n">
        <v>44144.532280093</v>
      </c>
      <c r="B598" s="30" t="s">
        <v>628</v>
      </c>
      <c r="C598" s="30" t="s">
        <v>762</v>
      </c>
      <c r="D598" s="30" t="s">
        <v>605</v>
      </c>
      <c r="E598" s="30" t="s">
        <v>17</v>
      </c>
      <c r="F598" s="30" t="s">
        <v>19</v>
      </c>
      <c r="G598" s="31" t="n">
        <v>-2</v>
      </c>
      <c r="H598" s="32" t="n">
        <v>28.65</v>
      </c>
      <c r="I598" s="32" t="n">
        <v>57.3</v>
      </c>
      <c r="J598" s="32" t="n">
        <v>0</v>
      </c>
      <c r="K598" s="32" t="n">
        <v>-0.03</v>
      </c>
      <c r="L598" s="32" t="n">
        <v>0</v>
      </c>
      <c r="M598" s="6" t="s">
        <f>=I598+J598+K598+L598</f>
      </c>
      <c r="N598" s="32"/>
      <c r="O598" s="30"/>
    </row>
    <row collapsed="false" customFormat="false" customHeight="false" hidden="false" ht="12.1" outlineLevel="0" r="599">
      <c r="A599" s="37" t="n">
        <v>44144.679155093</v>
      </c>
      <c r="B599" s="38" t="s">
        <v>19</v>
      </c>
      <c r="C599" s="38" t="s">
        <v>756</v>
      </c>
      <c r="D599" s="38" t="s">
        <v>601</v>
      </c>
      <c r="E599" s="38" t="s">
        <v>601</v>
      </c>
      <c r="F599" s="38" t="s">
        <v>29</v>
      </c>
      <c r="G599" s="39" t="n">
        <v>150</v>
      </c>
      <c r="H599" s="40" t="n">
        <v>75.9787</v>
      </c>
      <c r="I599" s="40" t="n">
        <v>-11396.81</v>
      </c>
      <c r="J599" s="40" t="n">
        <v>0</v>
      </c>
      <c r="K599" s="40" t="n">
        <v>-6.7</v>
      </c>
      <c r="L599" s="40" t="n">
        <v>0</v>
      </c>
      <c r="M599" s="40"/>
      <c r="N599" s="6" t="s">
        <f>=I599+J599+K599+L599</f>
      </c>
      <c r="O599" s="38"/>
    </row>
    <row collapsed="false" customFormat="false" customHeight="false" hidden="false" ht="12.1" outlineLevel="0" r="600">
      <c r="A600" s="29" t="n">
        <v>44145.758414352</v>
      </c>
      <c r="B600" s="30" t="s">
        <v>43</v>
      </c>
      <c r="C600" s="30" t="s">
        <v>732</v>
      </c>
      <c r="D600" s="30" t="s">
        <v>605</v>
      </c>
      <c r="E600" s="30" t="s">
        <v>17</v>
      </c>
      <c r="F600" s="30" t="s">
        <v>29</v>
      </c>
      <c r="G600" s="31" t="n">
        <v>-70</v>
      </c>
      <c r="H600" s="32" t="n">
        <v>219.83</v>
      </c>
      <c r="I600" s="32" t="n">
        <v>15388.1</v>
      </c>
      <c r="J600" s="32" t="n">
        <v>0</v>
      </c>
      <c r="K600" s="32" t="n">
        <v>-9.22</v>
      </c>
      <c r="L600" s="32" t="n">
        <v>0</v>
      </c>
      <c r="M600" s="32"/>
      <c r="N600" s="6" t="s">
        <f>=I600+J600+K600+L600</f>
      </c>
      <c r="O600" s="30"/>
    </row>
    <row collapsed="false" customFormat="false" customHeight="false" hidden="false" ht="12.1" outlineLevel="0" r="601">
      <c r="A601" s="20" t="n">
        <v>44145.989085648</v>
      </c>
      <c r="B601" s="16" t="s">
        <v>73</v>
      </c>
      <c r="C601" s="16" t="s">
        <v>739</v>
      </c>
      <c r="D601" s="16" t="s">
        <v>601</v>
      </c>
      <c r="E601" s="16" t="s">
        <v>17</v>
      </c>
      <c r="F601" s="16" t="s">
        <v>19</v>
      </c>
      <c r="G601" s="7" t="n">
        <v>1</v>
      </c>
      <c r="H601" s="6" t="n">
        <v>265</v>
      </c>
      <c r="I601" s="6" t="n">
        <v>-265</v>
      </c>
      <c r="J601" s="6" t="n">
        <v>0</v>
      </c>
      <c r="K601" s="6" t="n">
        <v>-0.13</v>
      </c>
      <c r="L601" s="6" t="n">
        <v>0</v>
      </c>
      <c r="M601" s="6" t="s">
        <f>=I601+J601+K601+L601</f>
      </c>
      <c r="N601" s="6"/>
      <c r="O601" s="16"/>
    </row>
    <row collapsed="false" customFormat="false" customHeight="false" hidden="false" ht="12.1" outlineLevel="0" r="602">
      <c r="A602" s="20" t="n">
        <v>44146.639652778</v>
      </c>
      <c r="B602" s="16" t="s">
        <v>71</v>
      </c>
      <c r="C602" s="16" t="s">
        <v>797</v>
      </c>
      <c r="D602" s="16" t="s">
        <v>601</v>
      </c>
      <c r="E602" s="16" t="s">
        <v>17</v>
      </c>
      <c r="F602" s="16" t="s">
        <v>29</v>
      </c>
      <c r="G602" s="7" t="n">
        <v>1700</v>
      </c>
      <c r="H602" s="6" t="n">
        <v>38.61</v>
      </c>
      <c r="I602" s="6" t="n">
        <v>-65637</v>
      </c>
      <c r="J602" s="6" t="n">
        <v>0</v>
      </c>
      <c r="K602" s="6" t="n">
        <v>-39.38</v>
      </c>
      <c r="L602" s="6" t="n">
        <v>0</v>
      </c>
      <c r="M602" s="6"/>
      <c r="N602" s="6" t="s">
        <f>=I602+J602+K602+L602</f>
      </c>
      <c r="O602" s="16"/>
    </row>
    <row collapsed="false" customFormat="false" customHeight="false" hidden="false" ht="12.1" outlineLevel="0" r="603">
      <c r="A603" s="20" t="n">
        <v>44146.639652778</v>
      </c>
      <c r="B603" s="16" t="s">
        <v>71</v>
      </c>
      <c r="C603" s="16" t="s">
        <v>797</v>
      </c>
      <c r="D603" s="16" t="s">
        <v>601</v>
      </c>
      <c r="E603" s="16" t="s">
        <v>17</v>
      </c>
      <c r="F603" s="16" t="s">
        <v>29</v>
      </c>
      <c r="G603" s="7" t="n">
        <v>500</v>
      </c>
      <c r="H603" s="6" t="n">
        <v>38.61</v>
      </c>
      <c r="I603" s="6" t="n">
        <v>-19305</v>
      </c>
      <c r="J603" s="6" t="n">
        <v>0</v>
      </c>
      <c r="K603" s="6" t="n">
        <v>-11.58</v>
      </c>
      <c r="L603" s="6" t="n">
        <v>0</v>
      </c>
      <c r="M603" s="6"/>
      <c r="N603" s="6" t="s">
        <f>=I603+J603+K603+L603</f>
      </c>
      <c r="O603" s="16"/>
    </row>
    <row collapsed="false" customFormat="false" customHeight="false" hidden="false" ht="12.1" outlineLevel="0" r="604">
      <c r="A604" s="29" t="n">
        <v>44147.739803241</v>
      </c>
      <c r="B604" s="30" t="s">
        <v>91</v>
      </c>
      <c r="C604" s="30" t="s">
        <v>722</v>
      </c>
      <c r="D604" s="30" t="s">
        <v>605</v>
      </c>
      <c r="E604" s="30" t="s">
        <v>17</v>
      </c>
      <c r="F604" s="30" t="s">
        <v>29</v>
      </c>
      <c r="G604" s="31" t="n">
        <v>-100</v>
      </c>
      <c r="H604" s="32" t="n">
        <v>30.077</v>
      </c>
      <c r="I604" s="32" t="n">
        <v>3007.7</v>
      </c>
      <c r="J604" s="32" t="n">
        <v>0</v>
      </c>
      <c r="K604" s="32" t="n">
        <v>-1.8</v>
      </c>
      <c r="L604" s="32" t="n">
        <v>0</v>
      </c>
      <c r="M604" s="32"/>
      <c r="N604" s="6" t="s">
        <f>=I604+J604+K604+L604</f>
      </c>
      <c r="O604" s="30"/>
    </row>
    <row collapsed="false" customFormat="false" customHeight="false" hidden="false" ht="12.1" outlineLevel="0" r="605">
      <c r="A605" s="29" t="n">
        <v>44147.739803241</v>
      </c>
      <c r="B605" s="30" t="s">
        <v>91</v>
      </c>
      <c r="C605" s="30" t="s">
        <v>722</v>
      </c>
      <c r="D605" s="30" t="s">
        <v>605</v>
      </c>
      <c r="E605" s="30" t="s">
        <v>17</v>
      </c>
      <c r="F605" s="30" t="s">
        <v>29</v>
      </c>
      <c r="G605" s="31" t="n">
        <v>-400</v>
      </c>
      <c r="H605" s="32" t="n">
        <v>30.073</v>
      </c>
      <c r="I605" s="32" t="n">
        <v>12029.2</v>
      </c>
      <c r="J605" s="32" t="n">
        <v>0</v>
      </c>
      <c r="K605" s="32" t="n">
        <v>-7.21</v>
      </c>
      <c r="L605" s="32" t="n">
        <v>0</v>
      </c>
      <c r="M605" s="32"/>
      <c r="N605" s="6" t="s">
        <f>=I605+J605+K605+L605</f>
      </c>
      <c r="O605" s="30"/>
    </row>
    <row collapsed="false" customFormat="false" customHeight="false" hidden="false" ht="12.1" outlineLevel="0" r="606">
      <c r="A606" s="29" t="n">
        <v>44148.437407407</v>
      </c>
      <c r="B606" s="30" t="s">
        <v>91</v>
      </c>
      <c r="C606" s="30" t="s">
        <v>722</v>
      </c>
      <c r="D606" s="30" t="s">
        <v>605</v>
      </c>
      <c r="E606" s="30" t="s">
        <v>17</v>
      </c>
      <c r="F606" s="30" t="s">
        <v>29</v>
      </c>
      <c r="G606" s="31" t="n">
        <v>-500</v>
      </c>
      <c r="H606" s="32" t="n">
        <v>33.285</v>
      </c>
      <c r="I606" s="32" t="n">
        <v>16642.5</v>
      </c>
      <c r="J606" s="32" t="n">
        <v>0</v>
      </c>
      <c r="K606" s="32" t="n">
        <v>-9.99</v>
      </c>
      <c r="L606" s="32" t="n">
        <v>0</v>
      </c>
      <c r="M606" s="32"/>
      <c r="N606" s="6" t="s">
        <f>=I606+J606+K606+L606</f>
      </c>
      <c r="O606" s="30"/>
    </row>
    <row collapsed="false" customFormat="false" customHeight="false" hidden="false" ht="12.1" outlineLevel="0" r="607">
      <c r="A607" s="29" t="n">
        <v>44148.916805556</v>
      </c>
      <c r="B607" s="30" t="s">
        <v>81</v>
      </c>
      <c r="C607" s="30" t="s">
        <v>704</v>
      </c>
      <c r="D607" s="30" t="s">
        <v>605</v>
      </c>
      <c r="E607" s="30" t="s">
        <v>17</v>
      </c>
      <c r="F607" s="30" t="s">
        <v>29</v>
      </c>
      <c r="G607" s="31" t="n">
        <v>-100</v>
      </c>
      <c r="H607" s="32" t="n">
        <v>198.22</v>
      </c>
      <c r="I607" s="32" t="n">
        <v>19822</v>
      </c>
      <c r="J607" s="32" t="n">
        <v>0</v>
      </c>
      <c r="K607" s="32" t="n">
        <v>-11.89</v>
      </c>
      <c r="L607" s="32" t="n">
        <v>0</v>
      </c>
      <c r="M607" s="32"/>
      <c r="N607" s="6" t="s">
        <f>=I607+J607+K607+L607</f>
      </c>
      <c r="O607" s="30"/>
    </row>
    <row collapsed="false" customFormat="false" customHeight="false" hidden="false" ht="12.1" outlineLevel="0" r="608">
      <c r="A608" s="20" t="n">
        <v>44151.444398148</v>
      </c>
      <c r="B608" s="16" t="s">
        <v>37</v>
      </c>
      <c r="C608" s="16" t="s">
        <v>38</v>
      </c>
      <c r="D608" s="16" t="s">
        <v>601</v>
      </c>
      <c r="E608" s="16" t="s">
        <v>17</v>
      </c>
      <c r="F608" s="16" t="s">
        <v>19</v>
      </c>
      <c r="G608" s="7" t="n">
        <v>1</v>
      </c>
      <c r="H608" s="6" t="n">
        <v>45.82</v>
      </c>
      <c r="I608" s="6" t="n">
        <v>-45.82</v>
      </c>
      <c r="J608" s="6" t="n">
        <v>0</v>
      </c>
      <c r="K608" s="6" t="n">
        <v>-0.03</v>
      </c>
      <c r="L608" s="6" t="n">
        <v>0</v>
      </c>
      <c r="M608" s="6" t="s">
        <f>=I608+J608+K608+L608</f>
      </c>
      <c r="N608" s="6"/>
      <c r="O608" s="16"/>
    </row>
    <row collapsed="false" customFormat="false" customHeight="false" hidden="false" ht="12.1" outlineLevel="0" r="609">
      <c r="A609" s="20" t="n">
        <v>44151.444664352</v>
      </c>
      <c r="B609" s="16" t="s">
        <v>37</v>
      </c>
      <c r="C609" s="16" t="s">
        <v>38</v>
      </c>
      <c r="D609" s="16" t="s">
        <v>601</v>
      </c>
      <c r="E609" s="16" t="s">
        <v>17</v>
      </c>
      <c r="F609" s="16" t="s">
        <v>19</v>
      </c>
      <c r="G609" s="7" t="n">
        <v>1</v>
      </c>
      <c r="H609" s="6" t="n">
        <v>45.82</v>
      </c>
      <c r="I609" s="6" t="n">
        <v>-45.82</v>
      </c>
      <c r="J609" s="6" t="n">
        <v>0</v>
      </c>
      <c r="K609" s="6" t="n">
        <v>-0.03</v>
      </c>
      <c r="L609" s="6" t="n">
        <v>0</v>
      </c>
      <c r="M609" s="6" t="s">
        <f>=I609+J609+K609+L609</f>
      </c>
      <c r="N609" s="6"/>
      <c r="O609" s="16"/>
    </row>
    <row collapsed="false" customFormat="false" customHeight="false" hidden="false" ht="12.1" outlineLevel="0" r="610">
      <c r="A610" s="20" t="n">
        <v>44151.444872685</v>
      </c>
      <c r="B610" s="16" t="s">
        <v>37</v>
      </c>
      <c r="C610" s="16" t="s">
        <v>38</v>
      </c>
      <c r="D610" s="16" t="s">
        <v>601</v>
      </c>
      <c r="E610" s="16" t="s">
        <v>17</v>
      </c>
      <c r="F610" s="16" t="s">
        <v>19</v>
      </c>
      <c r="G610" s="7" t="n">
        <v>1</v>
      </c>
      <c r="H610" s="6" t="n">
        <v>45.82</v>
      </c>
      <c r="I610" s="6" t="n">
        <v>-45.82</v>
      </c>
      <c r="J610" s="6" t="n">
        <v>0</v>
      </c>
      <c r="K610" s="6" t="n">
        <v>-0.03</v>
      </c>
      <c r="L610" s="6" t="n">
        <v>0</v>
      </c>
      <c r="M610" s="6" t="s">
        <f>=I610+J610+K610+L610</f>
      </c>
      <c r="N610" s="6"/>
      <c r="O610" s="16"/>
    </row>
    <row collapsed="false" customFormat="false" customHeight="false" hidden="false" ht="12.1" outlineLevel="0" r="611">
      <c r="A611" s="20" t="n">
        <v>44151.444895833</v>
      </c>
      <c r="B611" s="16" t="s">
        <v>37</v>
      </c>
      <c r="C611" s="16" t="s">
        <v>38</v>
      </c>
      <c r="D611" s="16" t="s">
        <v>601</v>
      </c>
      <c r="E611" s="16" t="s">
        <v>17</v>
      </c>
      <c r="F611" s="16" t="s">
        <v>19</v>
      </c>
      <c r="G611" s="7" t="n">
        <v>2</v>
      </c>
      <c r="H611" s="6" t="n">
        <v>45.82</v>
      </c>
      <c r="I611" s="6" t="n">
        <v>-91.64</v>
      </c>
      <c r="J611" s="6" t="n">
        <v>0</v>
      </c>
      <c r="K611" s="6" t="n">
        <v>-0.06</v>
      </c>
      <c r="L611" s="6" t="n">
        <v>0</v>
      </c>
      <c r="M611" s="6" t="s">
        <f>=I611+J611+K611+L611</f>
      </c>
      <c r="N611" s="6"/>
      <c r="O611" s="16"/>
    </row>
    <row collapsed="false" customFormat="false" customHeight="false" hidden="false" ht="12.1" outlineLevel="0" r="612">
      <c r="A612" s="29" t="n">
        <v>44151.4525</v>
      </c>
      <c r="B612" s="30" t="s">
        <v>617</v>
      </c>
      <c r="C612" s="30" t="s">
        <v>725</v>
      </c>
      <c r="D612" s="30" t="s">
        <v>605</v>
      </c>
      <c r="E612" s="30" t="s">
        <v>17</v>
      </c>
      <c r="F612" s="30" t="s">
        <v>29</v>
      </c>
      <c r="G612" s="31" t="n">
        <v>-45</v>
      </c>
      <c r="H612" s="32" t="n">
        <v>951</v>
      </c>
      <c r="I612" s="32" t="n">
        <v>42795</v>
      </c>
      <c r="J612" s="32" t="n">
        <v>0</v>
      </c>
      <c r="K612" s="32" t="n">
        <v>-25.68</v>
      </c>
      <c r="L612" s="32" t="n">
        <v>0</v>
      </c>
      <c r="M612" s="32"/>
      <c r="N612" s="6" t="s">
        <f>=I612+J612+K612+L612</f>
      </c>
      <c r="O612" s="30"/>
    </row>
    <row collapsed="false" customFormat="false" customHeight="false" hidden="false" ht="12.1" outlineLevel="0" r="613">
      <c r="A613" s="29" t="n">
        <v>44151.4525</v>
      </c>
      <c r="B613" s="30" t="s">
        <v>617</v>
      </c>
      <c r="C613" s="30" t="s">
        <v>725</v>
      </c>
      <c r="D613" s="30" t="s">
        <v>605</v>
      </c>
      <c r="E613" s="30" t="s">
        <v>17</v>
      </c>
      <c r="F613" s="30" t="s">
        <v>29</v>
      </c>
      <c r="G613" s="31" t="n">
        <v>-1</v>
      </c>
      <c r="H613" s="32" t="n">
        <v>950.8</v>
      </c>
      <c r="I613" s="32" t="n">
        <v>950.8</v>
      </c>
      <c r="J613" s="32" t="n">
        <v>0</v>
      </c>
      <c r="K613" s="32" t="n">
        <v>-0.57</v>
      </c>
      <c r="L613" s="32" t="n">
        <v>0</v>
      </c>
      <c r="M613" s="32"/>
      <c r="N613" s="6" t="s">
        <f>=I613+J613+K613+L613</f>
      </c>
      <c r="O613" s="30"/>
    </row>
    <row collapsed="false" customFormat="false" customHeight="false" hidden="false" ht="12.1" outlineLevel="0" r="614">
      <c r="A614" s="29" t="n">
        <v>44151.4525</v>
      </c>
      <c r="B614" s="30" t="s">
        <v>617</v>
      </c>
      <c r="C614" s="30" t="s">
        <v>725</v>
      </c>
      <c r="D614" s="30" t="s">
        <v>605</v>
      </c>
      <c r="E614" s="30" t="s">
        <v>17</v>
      </c>
      <c r="F614" s="30" t="s">
        <v>29</v>
      </c>
      <c r="G614" s="31" t="n">
        <v>-1</v>
      </c>
      <c r="H614" s="32" t="n">
        <v>950.8</v>
      </c>
      <c r="I614" s="32" t="n">
        <v>950.8</v>
      </c>
      <c r="J614" s="32" t="n">
        <v>0</v>
      </c>
      <c r="K614" s="32" t="n">
        <v>-0.57</v>
      </c>
      <c r="L614" s="32" t="n">
        <v>0</v>
      </c>
      <c r="M614" s="32"/>
      <c r="N614" s="6" t="s">
        <f>=I614+J614+K614+L614</f>
      </c>
      <c r="O614" s="30"/>
    </row>
    <row collapsed="false" customFormat="false" customHeight="false" hidden="false" ht="12.1" outlineLevel="0" r="615">
      <c r="A615" s="29" t="n">
        <v>44151.4525</v>
      </c>
      <c r="B615" s="30" t="s">
        <v>617</v>
      </c>
      <c r="C615" s="30" t="s">
        <v>725</v>
      </c>
      <c r="D615" s="30" t="s">
        <v>605</v>
      </c>
      <c r="E615" s="30" t="s">
        <v>17</v>
      </c>
      <c r="F615" s="30" t="s">
        <v>29</v>
      </c>
      <c r="G615" s="31" t="n">
        <v>-5</v>
      </c>
      <c r="H615" s="32" t="n">
        <v>950.8</v>
      </c>
      <c r="I615" s="32" t="n">
        <v>4754</v>
      </c>
      <c r="J615" s="32" t="n">
        <v>0</v>
      </c>
      <c r="K615" s="32" t="n">
        <v>-2.85</v>
      </c>
      <c r="L615" s="32" t="n">
        <v>0</v>
      </c>
      <c r="M615" s="32"/>
      <c r="N615" s="6" t="s">
        <f>=I615+J615+K615+L615</f>
      </c>
      <c r="O615" s="30"/>
    </row>
    <row collapsed="false" customFormat="false" customHeight="false" hidden="false" ht="12.1" outlineLevel="0" r="616">
      <c r="A616" s="29" t="n">
        <v>44151.4525</v>
      </c>
      <c r="B616" s="30" t="s">
        <v>617</v>
      </c>
      <c r="C616" s="30" t="s">
        <v>725</v>
      </c>
      <c r="D616" s="30" t="s">
        <v>605</v>
      </c>
      <c r="E616" s="30" t="s">
        <v>17</v>
      </c>
      <c r="F616" s="30" t="s">
        <v>29</v>
      </c>
      <c r="G616" s="31" t="n">
        <v>-4</v>
      </c>
      <c r="H616" s="32" t="n">
        <v>950.8</v>
      </c>
      <c r="I616" s="32" t="n">
        <v>3803.2</v>
      </c>
      <c r="J616" s="32" t="n">
        <v>0</v>
      </c>
      <c r="K616" s="32" t="n">
        <v>-2.28</v>
      </c>
      <c r="L616" s="32" t="n">
        <v>0</v>
      </c>
      <c r="M616" s="32"/>
      <c r="N616" s="6" t="s">
        <f>=I616+J616+K616+L616</f>
      </c>
      <c r="O616" s="30"/>
    </row>
    <row collapsed="false" customFormat="false" customHeight="false" hidden="false" ht="12.1" outlineLevel="0" r="617">
      <c r="A617" s="29" t="n">
        <v>44151.4525</v>
      </c>
      <c r="B617" s="30" t="s">
        <v>617</v>
      </c>
      <c r="C617" s="30" t="s">
        <v>725</v>
      </c>
      <c r="D617" s="30" t="s">
        <v>605</v>
      </c>
      <c r="E617" s="30" t="s">
        <v>17</v>
      </c>
      <c r="F617" s="30" t="s">
        <v>29</v>
      </c>
      <c r="G617" s="31" t="n">
        <v>-3</v>
      </c>
      <c r="H617" s="32" t="n">
        <v>950.6</v>
      </c>
      <c r="I617" s="32" t="n">
        <v>2851.8</v>
      </c>
      <c r="J617" s="32" t="n">
        <v>0</v>
      </c>
      <c r="K617" s="32" t="n">
        <v>-1.71</v>
      </c>
      <c r="L617" s="32" t="n">
        <v>0</v>
      </c>
      <c r="M617" s="32"/>
      <c r="N617" s="6" t="s">
        <f>=I617+J617+K617+L617</f>
      </c>
      <c r="O617" s="30"/>
    </row>
    <row collapsed="false" customFormat="false" customHeight="false" hidden="false" ht="12.1" outlineLevel="0" r="618">
      <c r="A618" s="29" t="n">
        <v>44151.4525</v>
      </c>
      <c r="B618" s="30" t="s">
        <v>617</v>
      </c>
      <c r="C618" s="30" t="s">
        <v>725</v>
      </c>
      <c r="D618" s="30" t="s">
        <v>605</v>
      </c>
      <c r="E618" s="30" t="s">
        <v>17</v>
      </c>
      <c r="F618" s="30" t="s">
        <v>29</v>
      </c>
      <c r="G618" s="31" t="n">
        <v>-41</v>
      </c>
      <c r="H618" s="32" t="n">
        <v>950.6</v>
      </c>
      <c r="I618" s="32" t="n">
        <v>38974.6</v>
      </c>
      <c r="J618" s="32" t="n">
        <v>0</v>
      </c>
      <c r="K618" s="32" t="n">
        <v>-23.39</v>
      </c>
      <c r="L618" s="32" t="n">
        <v>0</v>
      </c>
      <c r="M618" s="32"/>
      <c r="N618" s="6" t="s">
        <f>=I618+J618+K618+L618</f>
      </c>
      <c r="O618" s="30"/>
    </row>
    <row collapsed="false" customFormat="false" customHeight="false" hidden="false" ht="12.1" outlineLevel="0" r="619">
      <c r="A619" s="29" t="n">
        <v>44151.4525</v>
      </c>
      <c r="B619" s="30" t="s">
        <v>617</v>
      </c>
      <c r="C619" s="30" t="s">
        <v>725</v>
      </c>
      <c r="D619" s="30" t="s">
        <v>605</v>
      </c>
      <c r="E619" s="30" t="s">
        <v>17</v>
      </c>
      <c r="F619" s="30" t="s">
        <v>29</v>
      </c>
      <c r="G619" s="31" t="n">
        <v>-30</v>
      </c>
      <c r="H619" s="32" t="n">
        <v>950.4</v>
      </c>
      <c r="I619" s="32" t="n">
        <v>28512</v>
      </c>
      <c r="J619" s="32" t="n">
        <v>0</v>
      </c>
      <c r="K619" s="32" t="n">
        <v>-17.11</v>
      </c>
      <c r="L619" s="32" t="n">
        <v>0</v>
      </c>
      <c r="M619" s="32"/>
      <c r="N619" s="6" t="s">
        <f>=I619+J619+K619+L619</f>
      </c>
      <c r="O619" s="30"/>
    </row>
    <row collapsed="false" customFormat="false" customHeight="false" hidden="false" ht="12.1" outlineLevel="0" r="620">
      <c r="A620" s="37" t="n">
        <v>44151.596296296</v>
      </c>
      <c r="B620" s="38" t="s">
        <v>19</v>
      </c>
      <c r="C620" s="38" t="s">
        <v>756</v>
      </c>
      <c r="D620" s="38" t="s">
        <v>601</v>
      </c>
      <c r="E620" s="38" t="s">
        <v>601</v>
      </c>
      <c r="F620" s="38" t="s">
        <v>29</v>
      </c>
      <c r="G620" s="39" t="n">
        <v>500</v>
      </c>
      <c r="H620" s="40" t="n">
        <v>76.6904</v>
      </c>
      <c r="I620" s="40" t="n">
        <v>-38345.2</v>
      </c>
      <c r="J620" s="40" t="n">
        <v>0</v>
      </c>
      <c r="K620" s="40" t="n">
        <v>-20.17</v>
      </c>
      <c r="L620" s="40" t="n">
        <v>0</v>
      </c>
      <c r="M620" s="40"/>
      <c r="N620" s="6" t="s">
        <f>=I620+J620+K620+L620</f>
      </c>
      <c r="O620" s="38"/>
    </row>
    <row collapsed="false" customFormat="false" customHeight="false" hidden="false" ht="12.1" outlineLevel="0" r="621">
      <c r="A621" s="29" t="n">
        <v>44151.618090278</v>
      </c>
      <c r="B621" s="30" t="s">
        <v>616</v>
      </c>
      <c r="C621" s="30" t="s">
        <v>720</v>
      </c>
      <c r="D621" s="30" t="s">
        <v>605</v>
      </c>
      <c r="E621" s="30" t="s">
        <v>17</v>
      </c>
      <c r="F621" s="30" t="s">
        <v>29</v>
      </c>
      <c r="G621" s="31" t="n">
        <v>-1</v>
      </c>
      <c r="H621" s="32" t="n">
        <v>1256</v>
      </c>
      <c r="I621" s="32" t="n">
        <v>1256</v>
      </c>
      <c r="J621" s="32" t="n">
        <v>0</v>
      </c>
      <c r="K621" s="32" t="n">
        <v>-0.75</v>
      </c>
      <c r="L621" s="32" t="n">
        <v>0</v>
      </c>
      <c r="M621" s="32"/>
      <c r="N621" s="6" t="s">
        <f>=I621+J621+K621+L621</f>
      </c>
      <c r="O621" s="30"/>
    </row>
    <row collapsed="false" customFormat="false" customHeight="false" hidden="false" ht="12.1" outlineLevel="0" r="622">
      <c r="A622" s="29" t="n">
        <v>44151.618090278</v>
      </c>
      <c r="B622" s="30" t="s">
        <v>616</v>
      </c>
      <c r="C622" s="30" t="s">
        <v>720</v>
      </c>
      <c r="D622" s="30" t="s">
        <v>605</v>
      </c>
      <c r="E622" s="30" t="s">
        <v>17</v>
      </c>
      <c r="F622" s="30" t="s">
        <v>29</v>
      </c>
      <c r="G622" s="31" t="n">
        <v>-35</v>
      </c>
      <c r="H622" s="32" t="n">
        <v>1256</v>
      </c>
      <c r="I622" s="32" t="n">
        <v>43960</v>
      </c>
      <c r="J622" s="32" t="n">
        <v>0</v>
      </c>
      <c r="K622" s="32" t="n">
        <v>-26.38</v>
      </c>
      <c r="L622" s="32" t="n">
        <v>0</v>
      </c>
      <c r="M622" s="32"/>
      <c r="N622" s="6" t="s">
        <f>=I622+J622+K622+L622</f>
      </c>
      <c r="O622" s="30"/>
    </row>
    <row collapsed="false" customFormat="false" customHeight="false" hidden="false" ht="12.1" outlineLevel="0" r="623">
      <c r="A623" s="29" t="n">
        <v>44151.618090278</v>
      </c>
      <c r="B623" s="30" t="s">
        <v>616</v>
      </c>
      <c r="C623" s="30" t="s">
        <v>720</v>
      </c>
      <c r="D623" s="30" t="s">
        <v>605</v>
      </c>
      <c r="E623" s="30" t="s">
        <v>17</v>
      </c>
      <c r="F623" s="30" t="s">
        <v>29</v>
      </c>
      <c r="G623" s="31" t="n">
        <v>-4</v>
      </c>
      <c r="H623" s="32" t="n">
        <v>1255.5</v>
      </c>
      <c r="I623" s="32" t="n">
        <v>5022</v>
      </c>
      <c r="J623" s="32" t="n">
        <v>0</v>
      </c>
      <c r="K623" s="32" t="n">
        <v>-3.01</v>
      </c>
      <c r="L623" s="32" t="n">
        <v>0</v>
      </c>
      <c r="M623" s="32"/>
      <c r="N623" s="6" t="s">
        <f>=I623+J623+K623+L623</f>
      </c>
      <c r="O623" s="30"/>
    </row>
    <row collapsed="false" customFormat="false" customHeight="false" hidden="false" ht="12.1" outlineLevel="0" r="624">
      <c r="A624" s="37" t="n">
        <v>44151.958298611</v>
      </c>
      <c r="B624" s="38" t="s">
        <v>19</v>
      </c>
      <c r="C624" s="38" t="s">
        <v>756</v>
      </c>
      <c r="D624" s="38" t="s">
        <v>601</v>
      </c>
      <c r="E624" s="38" t="s">
        <v>601</v>
      </c>
      <c r="F624" s="38" t="s">
        <v>29</v>
      </c>
      <c r="G624" s="39" t="n">
        <v>200</v>
      </c>
      <c r="H624" s="40" t="n">
        <v>76.2264</v>
      </c>
      <c r="I624" s="40" t="n">
        <v>-15245.28</v>
      </c>
      <c r="J624" s="40" t="n">
        <v>0</v>
      </c>
      <c r="K624" s="40" t="n">
        <v>-8.62</v>
      </c>
      <c r="L624" s="40" t="n">
        <v>0</v>
      </c>
      <c r="M624" s="40"/>
      <c r="N624" s="6" t="s">
        <f>=I624+J624+K624+L624</f>
      </c>
      <c r="O624" s="38"/>
    </row>
    <row collapsed="false" customFormat="false" customHeight="false" hidden="false" ht="12.1" outlineLevel="0" r="625">
      <c r="A625" s="21" t="n">
        <v>44152</v>
      </c>
      <c r="B625" s="22" t="s">
        <v>723</v>
      </c>
      <c r="C625" s="22" t="s">
        <v>798</v>
      </c>
      <c r="D625" s="22" t="s">
        <v>723</v>
      </c>
      <c r="E625" s="22" t="s">
        <v>723</v>
      </c>
      <c r="F625" s="22" t="s">
        <v>29</v>
      </c>
      <c r="G625" s="23" t="n">
        <v>1</v>
      </c>
      <c r="H625" s="24" t="n">
        <v>150000</v>
      </c>
      <c r="I625" s="24" t="n">
        <v>150000</v>
      </c>
      <c r="J625" s="24" t="n">
        <v>0</v>
      </c>
      <c r="K625" s="24" t="n">
        <v>0</v>
      </c>
      <c r="L625" s="24" t="n">
        <v>0</v>
      </c>
      <c r="M625" s="24"/>
      <c r="N625" s="6" t="s">
        <f>=I625+J625+K625+L625</f>
      </c>
      <c r="O625" s="22"/>
    </row>
    <row collapsed="false" customFormat="false" customHeight="false" hidden="false" ht="12.1" outlineLevel="0" r="626">
      <c r="A626" s="20" t="n">
        <v>44152.449259259</v>
      </c>
      <c r="B626" s="16" t="s">
        <v>636</v>
      </c>
      <c r="C626" s="16" t="s">
        <v>780</v>
      </c>
      <c r="D626" s="16" t="s">
        <v>601</v>
      </c>
      <c r="E626" s="16" t="s">
        <v>696</v>
      </c>
      <c r="F626" s="16" t="s">
        <v>29</v>
      </c>
      <c r="G626" s="7" t="n">
        <v>5</v>
      </c>
      <c r="H626" s="6" t="n">
        <v>102.37</v>
      </c>
      <c r="I626" s="6" t="n">
        <v>-5118.5</v>
      </c>
      <c r="J626" s="6" t="n">
        <v>-1.1</v>
      </c>
      <c r="K626" s="6" t="n">
        <v>-3.07</v>
      </c>
      <c r="L626" s="6" t="n">
        <v>0</v>
      </c>
      <c r="M626" s="6"/>
      <c r="N626" s="6" t="s">
        <f>=I626+J626+K626+L626</f>
      </c>
      <c r="O626" s="16"/>
    </row>
    <row collapsed="false" customFormat="false" customHeight="false" hidden="false" ht="12.1" outlineLevel="0" r="627">
      <c r="A627" s="20" t="n">
        <v>44152.461493056</v>
      </c>
      <c r="B627" s="16" t="s">
        <v>639</v>
      </c>
      <c r="C627" s="16" t="s">
        <v>799</v>
      </c>
      <c r="D627" s="16" t="s">
        <v>601</v>
      </c>
      <c r="E627" s="16" t="s">
        <v>696</v>
      </c>
      <c r="F627" s="16" t="s">
        <v>29</v>
      </c>
      <c r="G627" s="7" t="n">
        <v>100</v>
      </c>
      <c r="H627" s="6" t="n">
        <v>100.481</v>
      </c>
      <c r="I627" s="6" t="n">
        <v>-100481</v>
      </c>
      <c r="J627" s="6" t="n">
        <v>0</v>
      </c>
      <c r="K627" s="6" t="n">
        <v>-60.29</v>
      </c>
      <c r="L627" s="6" t="n">
        <v>0</v>
      </c>
      <c r="M627" s="6"/>
      <c r="N627" s="6" t="s">
        <f>=I627+J627+K627+L627</f>
      </c>
      <c r="O627" s="16"/>
    </row>
    <row collapsed="false" customFormat="false" customHeight="false" hidden="false" ht="12.1" outlineLevel="0" r="628">
      <c r="A628" s="20" t="n">
        <v>44152.463344907</v>
      </c>
      <c r="B628" s="16" t="s">
        <v>636</v>
      </c>
      <c r="C628" s="16" t="s">
        <v>780</v>
      </c>
      <c r="D628" s="16" t="s">
        <v>601</v>
      </c>
      <c r="E628" s="16" t="s">
        <v>696</v>
      </c>
      <c r="F628" s="16" t="s">
        <v>29</v>
      </c>
      <c r="G628" s="7" t="n">
        <v>95</v>
      </c>
      <c r="H628" s="6" t="n">
        <v>102.4</v>
      </c>
      <c r="I628" s="6" t="n">
        <v>-97280</v>
      </c>
      <c r="J628" s="6" t="n">
        <v>-20.9</v>
      </c>
      <c r="K628" s="6" t="n">
        <v>-58.36</v>
      </c>
      <c r="L628" s="6" t="n">
        <v>0</v>
      </c>
      <c r="M628" s="6"/>
      <c r="N628" s="6" t="s">
        <f>=I628+J628+K628+L628</f>
      </c>
      <c r="O628" s="16"/>
    </row>
    <row collapsed="false" customFormat="false" customHeight="false" hidden="false" ht="12.1" outlineLevel="0" r="629">
      <c r="A629" s="29" t="n">
        <v>44158.447314815</v>
      </c>
      <c r="B629" s="30" t="s">
        <v>91</v>
      </c>
      <c r="C629" s="30" t="s">
        <v>722</v>
      </c>
      <c r="D629" s="30" t="s">
        <v>605</v>
      </c>
      <c r="E629" s="30" t="s">
        <v>17</v>
      </c>
      <c r="F629" s="30" t="s">
        <v>29</v>
      </c>
      <c r="G629" s="31" t="n">
        <v>-500</v>
      </c>
      <c r="H629" s="32" t="n">
        <v>34.204</v>
      </c>
      <c r="I629" s="32" t="n">
        <v>17102</v>
      </c>
      <c r="J629" s="32" t="n">
        <v>0</v>
      </c>
      <c r="K629" s="32" t="n">
        <v>-10.26</v>
      </c>
      <c r="L629" s="32" t="n">
        <v>0</v>
      </c>
      <c r="M629" s="32"/>
      <c r="N629" s="6" t="s">
        <f>=I629+J629+K629+L629</f>
      </c>
      <c r="O629" s="30"/>
    </row>
    <row collapsed="false" customFormat="false" customHeight="false" hidden="false" ht="12.1" outlineLevel="0" r="630">
      <c r="A630" s="37" t="n">
        <v>44158.448935185</v>
      </c>
      <c r="B630" s="38" t="s">
        <v>19</v>
      </c>
      <c r="C630" s="38" t="s">
        <v>756</v>
      </c>
      <c r="D630" s="38" t="s">
        <v>601</v>
      </c>
      <c r="E630" s="38" t="s">
        <v>601</v>
      </c>
      <c r="F630" s="38" t="s">
        <v>29</v>
      </c>
      <c r="G630" s="39" t="n">
        <v>150</v>
      </c>
      <c r="H630" s="40" t="n">
        <v>75.7892</v>
      </c>
      <c r="I630" s="40" t="n">
        <v>-11368.38</v>
      </c>
      <c r="J630" s="40" t="n">
        <v>0</v>
      </c>
      <c r="K630" s="40" t="n">
        <v>-6.68</v>
      </c>
      <c r="L630" s="40" t="n">
        <v>0</v>
      </c>
      <c r="M630" s="40"/>
      <c r="N630" s="6" t="s">
        <f>=I630+J630+K630+L630</f>
      </c>
      <c r="O630" s="38"/>
    </row>
    <row collapsed="false" customFormat="false" customHeight="false" hidden="false" ht="12.1" outlineLevel="0" r="631">
      <c r="A631" s="29" t="n">
        <v>44159.446967593</v>
      </c>
      <c r="B631" s="30" t="s">
        <v>91</v>
      </c>
      <c r="C631" s="30" t="s">
        <v>722</v>
      </c>
      <c r="D631" s="30" t="s">
        <v>605</v>
      </c>
      <c r="E631" s="30" t="s">
        <v>17</v>
      </c>
      <c r="F631" s="30" t="s">
        <v>29</v>
      </c>
      <c r="G631" s="31" t="n">
        <v>-1800</v>
      </c>
      <c r="H631" s="32" t="n">
        <v>33.151</v>
      </c>
      <c r="I631" s="32" t="n">
        <v>59671.8</v>
      </c>
      <c r="J631" s="32" t="n">
        <v>0</v>
      </c>
      <c r="K631" s="32" t="n">
        <v>-35.81</v>
      </c>
      <c r="L631" s="32" t="n">
        <v>0</v>
      </c>
      <c r="M631" s="32"/>
      <c r="N631" s="6" t="s">
        <f>=I631+J631+K631+L631</f>
      </c>
      <c r="O631" s="30"/>
    </row>
    <row collapsed="false" customFormat="false" customHeight="false" hidden="false" ht="12.1" outlineLevel="0" r="632">
      <c r="A632" s="20" t="n">
        <v>44159.631226852</v>
      </c>
      <c r="B632" s="16" t="s">
        <v>37</v>
      </c>
      <c r="C632" s="16" t="s">
        <v>38</v>
      </c>
      <c r="D632" s="16" t="s">
        <v>601</v>
      </c>
      <c r="E632" s="16" t="s">
        <v>17</v>
      </c>
      <c r="F632" s="16" t="s">
        <v>19</v>
      </c>
      <c r="G632" s="7" t="n">
        <v>1</v>
      </c>
      <c r="H632" s="6" t="n">
        <v>46.28</v>
      </c>
      <c r="I632" s="6" t="n">
        <v>-46.28</v>
      </c>
      <c r="J632" s="6" t="n">
        <v>0</v>
      </c>
      <c r="K632" s="6" t="n">
        <v>-0.03</v>
      </c>
      <c r="L632" s="6" t="n">
        <v>0</v>
      </c>
      <c r="M632" s="6" t="s">
        <f>=I632+J632+K632+L632</f>
      </c>
      <c r="N632" s="6"/>
      <c r="O632" s="16"/>
    </row>
    <row collapsed="false" customFormat="false" customHeight="false" hidden="false" ht="12.1" outlineLevel="0" r="633">
      <c r="A633" s="20" t="n">
        <v>44159.631226852</v>
      </c>
      <c r="B633" s="16" t="s">
        <v>37</v>
      </c>
      <c r="C633" s="16" t="s">
        <v>38</v>
      </c>
      <c r="D633" s="16" t="s">
        <v>601</v>
      </c>
      <c r="E633" s="16" t="s">
        <v>17</v>
      </c>
      <c r="F633" s="16" t="s">
        <v>19</v>
      </c>
      <c r="G633" s="7" t="n">
        <v>4</v>
      </c>
      <c r="H633" s="6" t="n">
        <v>46.28</v>
      </c>
      <c r="I633" s="6" t="n">
        <v>-185.12</v>
      </c>
      <c r="J633" s="6" t="n">
        <v>0</v>
      </c>
      <c r="K633" s="6" t="n">
        <v>-0.11</v>
      </c>
      <c r="L633" s="6" t="n">
        <v>0</v>
      </c>
      <c r="M633" s="6" t="s">
        <f>=I633+J633+K633+L633</f>
      </c>
      <c r="N633" s="6"/>
      <c r="O633" s="16"/>
    </row>
    <row collapsed="false" customFormat="false" customHeight="false" hidden="false" ht="12.1" outlineLevel="0" r="634">
      <c r="A634" s="20" t="n">
        <v>44159.631458333</v>
      </c>
      <c r="B634" s="16" t="s">
        <v>52</v>
      </c>
      <c r="C634" s="16" t="s">
        <v>53</v>
      </c>
      <c r="D634" s="16" t="s">
        <v>601</v>
      </c>
      <c r="E634" s="16" t="s">
        <v>17</v>
      </c>
      <c r="F634" s="16" t="s">
        <v>19</v>
      </c>
      <c r="G634" s="7" t="n">
        <v>1</v>
      </c>
      <c r="H634" s="6" t="n">
        <v>121.31</v>
      </c>
      <c r="I634" s="6" t="n">
        <v>-121.31</v>
      </c>
      <c r="J634" s="6" t="n">
        <v>0</v>
      </c>
      <c r="K634" s="6" t="n">
        <v>-0.07</v>
      </c>
      <c r="L634" s="6" t="n">
        <v>0</v>
      </c>
      <c r="M634" s="6" t="s">
        <f>=I634+J634+K634+L634</f>
      </c>
      <c r="N634" s="6"/>
      <c r="O634" s="16"/>
    </row>
    <row collapsed="false" customFormat="false" customHeight="false" hidden="false" ht="12.1" outlineLevel="0" r="635">
      <c r="A635" s="20" t="n">
        <v>44159.631458333</v>
      </c>
      <c r="B635" s="16" t="s">
        <v>52</v>
      </c>
      <c r="C635" s="16" t="s">
        <v>53</v>
      </c>
      <c r="D635" s="16" t="s">
        <v>601</v>
      </c>
      <c r="E635" s="16" t="s">
        <v>17</v>
      </c>
      <c r="F635" s="16" t="s">
        <v>19</v>
      </c>
      <c r="G635" s="7" t="n">
        <v>1</v>
      </c>
      <c r="H635" s="6" t="n">
        <v>121.31</v>
      </c>
      <c r="I635" s="6" t="n">
        <v>-121.31</v>
      </c>
      <c r="J635" s="6" t="n">
        <v>0</v>
      </c>
      <c r="K635" s="6" t="n">
        <v>-0.07</v>
      </c>
      <c r="L635" s="6" t="n">
        <v>0</v>
      </c>
      <c r="M635" s="6" t="s">
        <f>=I635+J635+K635+L635</f>
      </c>
      <c r="N635" s="6"/>
      <c r="O635" s="16"/>
    </row>
    <row collapsed="false" customFormat="false" customHeight="false" hidden="false" ht="12.1" outlineLevel="0" r="636">
      <c r="A636" s="25" t="n">
        <v>44168</v>
      </c>
      <c r="B636" s="26" t="s">
        <v>693</v>
      </c>
      <c r="C636" s="26" t="s">
        <v>800</v>
      </c>
      <c r="D636" s="26" t="s">
        <v>693</v>
      </c>
      <c r="E636" s="26" t="s">
        <v>693</v>
      </c>
      <c r="F636" s="26" t="s">
        <v>19</v>
      </c>
      <c r="G636" s="27" t="n">
        <v>1</v>
      </c>
      <c r="H636" s="28" t="n">
        <v>-3</v>
      </c>
      <c r="I636" s="28" t="n">
        <v>-3</v>
      </c>
      <c r="J636" s="28" t="n">
        <v>0</v>
      </c>
      <c r="K636" s="28" t="n">
        <v>0</v>
      </c>
      <c r="L636" s="28" t="n">
        <v>0</v>
      </c>
      <c r="M636" s="6" t="s">
        <f>=I636+J636+K636+L636</f>
      </c>
      <c r="N636" s="28"/>
      <c r="O636" s="26"/>
    </row>
    <row collapsed="false" customFormat="false" customHeight="false" hidden="false" ht="12.1" outlineLevel="0" r="637">
      <c r="A637" s="37" t="n">
        <v>44168.651631944</v>
      </c>
      <c r="B637" s="38" t="s">
        <v>19</v>
      </c>
      <c r="C637" s="38" t="s">
        <v>756</v>
      </c>
      <c r="D637" s="38" t="s">
        <v>601</v>
      </c>
      <c r="E637" s="38" t="s">
        <v>601</v>
      </c>
      <c r="F637" s="38" t="s">
        <v>29</v>
      </c>
      <c r="G637" s="39" t="n">
        <v>200</v>
      </c>
      <c r="H637" s="40" t="n">
        <v>74.8835</v>
      </c>
      <c r="I637" s="40" t="n">
        <v>-14976.7</v>
      </c>
      <c r="J637" s="40" t="n">
        <v>0</v>
      </c>
      <c r="K637" s="40" t="n">
        <v>-8.49</v>
      </c>
      <c r="L637" s="40" t="n">
        <v>0</v>
      </c>
      <c r="M637" s="40"/>
      <c r="N637" s="6" t="s">
        <f>=I637+J637+K637+L637</f>
      </c>
      <c r="O637" s="38"/>
    </row>
    <row collapsed="false" customFormat="false" customHeight="false" hidden="false" ht="12.1" outlineLevel="0" r="638">
      <c r="A638" s="37" t="n">
        <v>44168.660821759</v>
      </c>
      <c r="B638" s="38" t="s">
        <v>19</v>
      </c>
      <c r="C638" s="38" t="s">
        <v>756</v>
      </c>
      <c r="D638" s="38" t="s">
        <v>601</v>
      </c>
      <c r="E638" s="38" t="s">
        <v>601</v>
      </c>
      <c r="F638" s="38" t="s">
        <v>29</v>
      </c>
      <c r="G638" s="39" t="n">
        <v>200</v>
      </c>
      <c r="H638" s="40" t="n">
        <v>74.888</v>
      </c>
      <c r="I638" s="40" t="n">
        <v>-14977.6</v>
      </c>
      <c r="J638" s="40" t="n">
        <v>0</v>
      </c>
      <c r="K638" s="40" t="n">
        <v>-7.19</v>
      </c>
      <c r="L638" s="40" t="n">
        <v>0</v>
      </c>
      <c r="M638" s="40"/>
      <c r="N638" s="6" t="s">
        <f>=I638+J638+K638+L638</f>
      </c>
      <c r="O638" s="38"/>
    </row>
    <row collapsed="false" customFormat="false" customHeight="false" hidden="false" ht="12.1" outlineLevel="0" r="639">
      <c r="A639" s="20" t="n">
        <v>44169.442210648</v>
      </c>
      <c r="B639" s="16" t="s">
        <v>707</v>
      </c>
      <c r="C639" s="16" t="s">
        <v>708</v>
      </c>
      <c r="D639" s="16" t="s">
        <v>601</v>
      </c>
      <c r="E639" s="16" t="s">
        <v>709</v>
      </c>
      <c r="F639" s="16" t="s">
        <v>29</v>
      </c>
      <c r="G639" s="7" t="n">
        <v>500</v>
      </c>
      <c r="H639" s="6" t="n">
        <v>74.2275</v>
      </c>
      <c r="I639" s="6" t="n">
        <v>-37113.75</v>
      </c>
      <c r="J639" s="6" t="n">
        <v>0</v>
      </c>
      <c r="K639" s="6" t="n">
        <v>-18.56</v>
      </c>
      <c r="L639" s="6" t="n">
        <v>0</v>
      </c>
      <c r="M639" s="6"/>
      <c r="N639" s="6" t="s">
        <f>=I639+J639+K639+L639</f>
      </c>
      <c r="O639" s="16"/>
    </row>
    <row collapsed="false" customFormat="false" customHeight="false" hidden="false" ht="12.1" outlineLevel="0" r="640">
      <c r="A640" s="21" t="n">
        <v>44169.535833333</v>
      </c>
      <c r="B640" s="22" t="s">
        <v>692</v>
      </c>
      <c r="C640" s="22" t="s">
        <v>126</v>
      </c>
      <c r="D640" s="22" t="s">
        <v>692</v>
      </c>
      <c r="E640" s="22" t="s">
        <v>692</v>
      </c>
      <c r="F640" s="22" t="s">
        <v>29</v>
      </c>
      <c r="G640" s="23" t="n">
        <v>1</v>
      </c>
      <c r="H640" s="24" t="n">
        <v>1</v>
      </c>
      <c r="I640" s="24" t="n">
        <v>37422.31</v>
      </c>
      <c r="J640" s="24" t="n">
        <v>0</v>
      </c>
      <c r="K640" s="24" t="n">
        <v>0</v>
      </c>
      <c r="L640" s="24" t="n">
        <v>0</v>
      </c>
      <c r="M640" s="24"/>
      <c r="N640" s="6" t="s">
        <f>=I640+J640+K640+L640</f>
      </c>
      <c r="O640" s="22"/>
    </row>
    <row collapsed="false" customFormat="false" customHeight="false" hidden="false" ht="12.1" outlineLevel="0" r="641">
      <c r="A641" s="37" t="n">
        <v>44169.644328704</v>
      </c>
      <c r="B641" s="38" t="s">
        <v>19</v>
      </c>
      <c r="C641" s="38" t="s">
        <v>756</v>
      </c>
      <c r="D641" s="38" t="s">
        <v>601</v>
      </c>
      <c r="E641" s="38" t="s">
        <v>601</v>
      </c>
      <c r="F641" s="38" t="s">
        <v>29</v>
      </c>
      <c r="G641" s="39" t="n">
        <v>200</v>
      </c>
      <c r="H641" s="40" t="n">
        <v>74.0054</v>
      </c>
      <c r="I641" s="40" t="n">
        <v>-14801.08</v>
      </c>
      <c r="J641" s="40" t="n">
        <v>0</v>
      </c>
      <c r="K641" s="40" t="n">
        <v>-8.4</v>
      </c>
      <c r="L641" s="40" t="n">
        <v>0</v>
      </c>
      <c r="M641" s="40"/>
      <c r="N641" s="6" t="s">
        <f>=I641+J641+K641+L641</f>
      </c>
      <c r="O641" s="38"/>
    </row>
    <row collapsed="false" customFormat="false" customHeight="false" hidden="false" ht="12.1" outlineLevel="0" r="642">
      <c r="A642" s="37" t="n">
        <v>44169.644814815</v>
      </c>
      <c r="B642" s="38" t="s">
        <v>19</v>
      </c>
      <c r="C642" s="38" t="s">
        <v>756</v>
      </c>
      <c r="D642" s="38" t="s">
        <v>601</v>
      </c>
      <c r="E642" s="38" t="s">
        <v>601</v>
      </c>
      <c r="F642" s="38" t="s">
        <v>29</v>
      </c>
      <c r="G642" s="39" t="n">
        <v>200</v>
      </c>
      <c r="H642" s="40" t="n">
        <v>74.0062</v>
      </c>
      <c r="I642" s="40" t="n">
        <v>-14801.24</v>
      </c>
      <c r="J642" s="40" t="n">
        <v>0</v>
      </c>
      <c r="K642" s="40" t="n">
        <v>-7.11</v>
      </c>
      <c r="L642" s="40" t="n">
        <v>0</v>
      </c>
      <c r="M642" s="40"/>
      <c r="N642" s="6" t="s">
        <f>=I642+J642+K642+L642</f>
      </c>
      <c r="O642" s="38"/>
    </row>
    <row collapsed="false" customFormat="false" customHeight="false" hidden="false" ht="12.1" outlineLevel="0" r="643">
      <c r="A643" s="25" t="n">
        <v>44172</v>
      </c>
      <c r="B643" s="26" t="s">
        <v>693</v>
      </c>
      <c r="C643" s="26" t="s">
        <v>715</v>
      </c>
      <c r="D643" s="26" t="s">
        <v>693</v>
      </c>
      <c r="E643" s="26" t="s">
        <v>693</v>
      </c>
      <c r="F643" s="26" t="s">
        <v>29</v>
      </c>
      <c r="G643" s="27" t="n">
        <v>1</v>
      </c>
      <c r="H643" s="28" t="n">
        <v>-1</v>
      </c>
      <c r="I643" s="28" t="n">
        <v>-290</v>
      </c>
      <c r="J643" s="28" t="n">
        <v>0</v>
      </c>
      <c r="K643" s="28" t="n">
        <v>0</v>
      </c>
      <c r="L643" s="28" t="n">
        <v>0</v>
      </c>
      <c r="M643" s="28"/>
      <c r="N643" s="6" t="s">
        <f>=I643+J643+K643+L643</f>
      </c>
      <c r="O643" s="26"/>
    </row>
    <row collapsed="false" customFormat="false" customHeight="false" hidden="false" ht="12.1" outlineLevel="0" r="644">
      <c r="A644" s="25" t="n">
        <v>44172</v>
      </c>
      <c r="B644" s="26" t="s">
        <v>693</v>
      </c>
      <c r="C644" s="26" t="s">
        <v>694</v>
      </c>
      <c r="D644" s="26" t="s">
        <v>693</v>
      </c>
      <c r="E644" s="26" t="s">
        <v>693</v>
      </c>
      <c r="F644" s="26" t="s">
        <v>29</v>
      </c>
      <c r="G644" s="27" t="n">
        <v>1</v>
      </c>
      <c r="H644" s="28" t="n">
        <v>-150</v>
      </c>
      <c r="I644" s="28" t="n">
        <v>-150</v>
      </c>
      <c r="J644" s="28" t="n">
        <v>0</v>
      </c>
      <c r="K644" s="28" t="n">
        <v>0</v>
      </c>
      <c r="L644" s="28" t="n">
        <v>0</v>
      </c>
      <c r="M644" s="28"/>
      <c r="N644" s="6" t="s">
        <f>=I644+J644+K644+L644</f>
      </c>
      <c r="O644" s="26"/>
    </row>
    <row collapsed="false" customFormat="false" customHeight="false" hidden="false" ht="12.1" outlineLevel="0" r="645">
      <c r="A645" s="21" t="n">
        <v>44172.039189815</v>
      </c>
      <c r="B645" s="22" t="s">
        <v>716</v>
      </c>
      <c r="C645" s="22" t="s">
        <v>801</v>
      </c>
      <c r="D645" s="22" t="s">
        <v>716</v>
      </c>
      <c r="E645" s="22" t="s">
        <v>716</v>
      </c>
      <c r="F645" s="22" t="s">
        <v>19</v>
      </c>
      <c r="G645" s="23" t="n">
        <v>1</v>
      </c>
      <c r="H645" s="24" t="n">
        <v>1</v>
      </c>
      <c r="I645" s="24" t="n">
        <v>2.67</v>
      </c>
      <c r="J645" s="24" t="n">
        <v>0</v>
      </c>
      <c r="K645" s="24" t="n">
        <v>0</v>
      </c>
      <c r="L645" s="24" t="n">
        <v>0</v>
      </c>
      <c r="M645" s="6" t="s">
        <f>=I645+J645+K645+L645</f>
      </c>
      <c r="N645" s="24"/>
      <c r="O645" s="22"/>
    </row>
    <row collapsed="false" customFormat="false" customHeight="false" hidden="false" ht="12.1" outlineLevel="0" r="646">
      <c r="A646" s="21" t="n">
        <v>44172.064085648</v>
      </c>
      <c r="B646" s="22" t="s">
        <v>716</v>
      </c>
      <c r="C646" s="22" t="s">
        <v>802</v>
      </c>
      <c r="D646" s="22" t="s">
        <v>716</v>
      </c>
      <c r="E646" s="22" t="s">
        <v>716</v>
      </c>
      <c r="F646" s="22" t="s">
        <v>19</v>
      </c>
      <c r="G646" s="23" t="n">
        <v>1</v>
      </c>
      <c r="H646" s="24" t="n">
        <v>1</v>
      </c>
      <c r="I646" s="24" t="n">
        <v>11.25</v>
      </c>
      <c r="J646" s="24" t="n">
        <v>0</v>
      </c>
      <c r="K646" s="24" t="n">
        <v>0</v>
      </c>
      <c r="L646" s="24" t="n">
        <v>0</v>
      </c>
      <c r="M646" s="6" t="s">
        <f>=I646+J646+K646+L646</f>
      </c>
      <c r="N646" s="24"/>
      <c r="O646" s="22"/>
    </row>
    <row collapsed="false" customFormat="false" customHeight="false" hidden="false" ht="12.1" outlineLevel="0" r="647">
      <c r="A647" s="20" t="n">
        <v>44172.616134259</v>
      </c>
      <c r="B647" s="16" t="s">
        <v>641</v>
      </c>
      <c r="C647" s="16" t="s">
        <v>803</v>
      </c>
      <c r="D647" s="16" t="s">
        <v>601</v>
      </c>
      <c r="E647" s="16" t="s">
        <v>696</v>
      </c>
      <c r="F647" s="16" t="s">
        <v>29</v>
      </c>
      <c r="G647" s="7" t="n">
        <v>94</v>
      </c>
      <c r="H647" s="6" t="n">
        <v>100</v>
      </c>
      <c r="I647" s="6" t="n">
        <v>-94000</v>
      </c>
      <c r="J647" s="6" t="n">
        <v>0</v>
      </c>
      <c r="K647" s="6" t="n">
        <v>-58.75</v>
      </c>
      <c r="L647" s="6" t="n">
        <v>0</v>
      </c>
      <c r="M647" s="6"/>
      <c r="N647" s="6" t="s">
        <f>=I647+J647+K647+L647</f>
      </c>
      <c r="O647" s="16"/>
    </row>
    <row collapsed="false" customFormat="false" customHeight="false" hidden="false" ht="12.1" outlineLevel="0" r="648">
      <c r="A648" s="20" t="n">
        <v>44172.616134259</v>
      </c>
      <c r="B648" s="16" t="s">
        <v>641</v>
      </c>
      <c r="C648" s="16" t="s">
        <v>803</v>
      </c>
      <c r="D648" s="16" t="s">
        <v>601</v>
      </c>
      <c r="E648" s="16" t="s">
        <v>696</v>
      </c>
      <c r="F648" s="16" t="s">
        <v>29</v>
      </c>
      <c r="G648" s="7" t="n">
        <v>100</v>
      </c>
      <c r="H648" s="6" t="n">
        <v>100</v>
      </c>
      <c r="I648" s="6" t="n">
        <v>-100000</v>
      </c>
      <c r="J648" s="6" t="n">
        <v>0</v>
      </c>
      <c r="K648" s="6" t="n">
        <v>-62.5</v>
      </c>
      <c r="L648" s="6" t="n">
        <v>0</v>
      </c>
      <c r="M648" s="6"/>
      <c r="N648" s="6" t="s">
        <f>=I648+J648+K648+L648</f>
      </c>
      <c r="O648" s="16"/>
    </row>
    <row collapsed="false" customFormat="false" customHeight="false" hidden="false" ht="12.1" outlineLevel="0" r="649">
      <c r="A649" s="20" t="n">
        <v>44172.644907407</v>
      </c>
      <c r="B649" s="16" t="s">
        <v>77</v>
      </c>
      <c r="C649" s="16" t="s">
        <v>804</v>
      </c>
      <c r="D649" s="16" t="s">
        <v>601</v>
      </c>
      <c r="E649" s="16" t="s">
        <v>17</v>
      </c>
      <c r="F649" s="16" t="s">
        <v>29</v>
      </c>
      <c r="G649" s="7" t="n">
        <v>8000</v>
      </c>
      <c r="H649" s="6" t="n">
        <v>2.788</v>
      </c>
      <c r="I649" s="6" t="n">
        <v>-22304</v>
      </c>
      <c r="J649" s="6" t="n">
        <v>0</v>
      </c>
      <c r="K649" s="6" t="n">
        <v>-11.44</v>
      </c>
      <c r="L649" s="6" t="n">
        <v>0</v>
      </c>
      <c r="M649" s="6"/>
      <c r="N649" s="6" t="s">
        <f>=I649+J649+K649+L649</f>
      </c>
      <c r="O649" s="16"/>
    </row>
    <row collapsed="false" customFormat="false" customHeight="false" hidden="false" ht="12.1" outlineLevel="0" r="650">
      <c r="A650" s="20" t="n">
        <v>44172.680405093</v>
      </c>
      <c r="B650" s="16" t="s">
        <v>77</v>
      </c>
      <c r="C650" s="16" t="s">
        <v>804</v>
      </c>
      <c r="D650" s="16" t="s">
        <v>601</v>
      </c>
      <c r="E650" s="16" t="s">
        <v>17</v>
      </c>
      <c r="F650" s="16" t="s">
        <v>29</v>
      </c>
      <c r="G650" s="7" t="n">
        <v>14000</v>
      </c>
      <c r="H650" s="6" t="n">
        <v>2.79</v>
      </c>
      <c r="I650" s="6" t="n">
        <v>-39060</v>
      </c>
      <c r="J650" s="6" t="n">
        <v>0</v>
      </c>
      <c r="K650" s="6" t="n">
        <v>-23.44</v>
      </c>
      <c r="L650" s="6" t="n">
        <v>0</v>
      </c>
      <c r="M650" s="6"/>
      <c r="N650" s="6" t="s">
        <f>=I650+J650+K650+L650</f>
      </c>
      <c r="O650" s="16"/>
    </row>
    <row collapsed="false" customFormat="false" customHeight="false" hidden="false" ht="12.1" outlineLevel="0" r="651">
      <c r="A651" s="20" t="n">
        <v>44172.730763889</v>
      </c>
      <c r="B651" s="16" t="s">
        <v>707</v>
      </c>
      <c r="C651" s="16" t="s">
        <v>708</v>
      </c>
      <c r="D651" s="16" t="s">
        <v>601</v>
      </c>
      <c r="E651" s="16" t="s">
        <v>709</v>
      </c>
      <c r="F651" s="16" t="s">
        <v>29</v>
      </c>
      <c r="G651" s="7" t="n">
        <v>350</v>
      </c>
      <c r="H651" s="6" t="n">
        <v>73.5675</v>
      </c>
      <c r="I651" s="6" t="n">
        <v>-25748.63</v>
      </c>
      <c r="J651" s="6" t="n">
        <v>0</v>
      </c>
      <c r="K651" s="6" t="n">
        <v>-12.87</v>
      </c>
      <c r="L651" s="6" t="n">
        <v>0</v>
      </c>
      <c r="M651" s="6"/>
      <c r="N651" s="6" t="s">
        <f>=I651+J651+K651+L651</f>
      </c>
      <c r="O651" s="16"/>
    </row>
    <row collapsed="false" customFormat="false" customHeight="false" hidden="false" ht="12.1" outlineLevel="0" r="652">
      <c r="A652" s="20" t="n">
        <v>44172.731053241</v>
      </c>
      <c r="B652" s="16" t="s">
        <v>73</v>
      </c>
      <c r="C652" s="16" t="s">
        <v>739</v>
      </c>
      <c r="D652" s="16" t="s">
        <v>601</v>
      </c>
      <c r="E652" s="16" t="s">
        <v>17</v>
      </c>
      <c r="F652" s="16" t="s">
        <v>19</v>
      </c>
      <c r="G652" s="7" t="n">
        <v>1</v>
      </c>
      <c r="H652" s="6" t="n">
        <v>265.25</v>
      </c>
      <c r="I652" s="6" t="n">
        <v>-265.25</v>
      </c>
      <c r="J652" s="6" t="n">
        <v>0</v>
      </c>
      <c r="K652" s="6" t="n">
        <v>-0.13</v>
      </c>
      <c r="L652" s="6" t="n">
        <v>0</v>
      </c>
      <c r="M652" s="6" t="s">
        <f>=I652+J652+K652+L652</f>
      </c>
      <c r="N652" s="6"/>
      <c r="O652" s="16"/>
    </row>
    <row collapsed="false" customFormat="false" customHeight="false" hidden="false" ht="12.1" outlineLevel="0" r="653">
      <c r="A653" s="21" t="n">
        <v>44172.972395833</v>
      </c>
      <c r="B653" s="22" t="s">
        <v>692</v>
      </c>
      <c r="C653" s="22" t="s">
        <v>126</v>
      </c>
      <c r="D653" s="22" t="s">
        <v>692</v>
      </c>
      <c r="E653" s="22" t="s">
        <v>692</v>
      </c>
      <c r="F653" s="22" t="s">
        <v>29</v>
      </c>
      <c r="G653" s="23" t="n">
        <v>1</v>
      </c>
      <c r="H653" s="24" t="n">
        <v>1</v>
      </c>
      <c r="I653" s="24" t="n">
        <v>25761.51</v>
      </c>
      <c r="J653" s="24" t="n">
        <v>0</v>
      </c>
      <c r="K653" s="24" t="n">
        <v>0</v>
      </c>
      <c r="L653" s="24" t="n">
        <v>0</v>
      </c>
      <c r="M653" s="24"/>
      <c r="N653" s="6" t="s">
        <f>=I653+J653+K653+L653</f>
      </c>
      <c r="O653" s="22"/>
    </row>
    <row collapsed="false" customFormat="false" customHeight="false" hidden="false" ht="12.1" outlineLevel="0" r="654">
      <c r="A654" s="21" t="n">
        <v>44173</v>
      </c>
      <c r="B654" s="22" t="s">
        <v>692</v>
      </c>
      <c r="C654" s="22" t="s">
        <v>159</v>
      </c>
      <c r="D654" s="22" t="s">
        <v>692</v>
      </c>
      <c r="E654" s="22" t="s">
        <v>692</v>
      </c>
      <c r="F654" s="22" t="s">
        <v>19</v>
      </c>
      <c r="G654" s="23" t="n">
        <v>1</v>
      </c>
      <c r="H654" s="24" t="n">
        <v>3750</v>
      </c>
      <c r="I654" s="24" t="n">
        <v>3750</v>
      </c>
      <c r="J654" s="24" t="n">
        <v>0</v>
      </c>
      <c r="K654" s="24" t="n">
        <v>0</v>
      </c>
      <c r="L654" s="24" t="n">
        <v>0</v>
      </c>
      <c r="M654" s="6" t="s">
        <f>=I654+J654+K654+L654</f>
      </c>
      <c r="N654" s="24"/>
      <c r="O654" s="22"/>
    </row>
    <row collapsed="false" customFormat="false" customHeight="false" hidden="false" ht="12.1" outlineLevel="0" r="655">
      <c r="A655" s="21" t="n">
        <v>44173.015949074</v>
      </c>
      <c r="B655" s="22" t="s">
        <v>716</v>
      </c>
      <c r="C655" s="22" t="s">
        <v>805</v>
      </c>
      <c r="D655" s="22" t="s">
        <v>716</v>
      </c>
      <c r="E655" s="22" t="s">
        <v>716</v>
      </c>
      <c r="F655" s="22" t="s">
        <v>19</v>
      </c>
      <c r="G655" s="23" t="n">
        <v>1</v>
      </c>
      <c r="H655" s="24" t="n">
        <v>1</v>
      </c>
      <c r="I655" s="24" t="n">
        <v>3.42</v>
      </c>
      <c r="J655" s="24" t="n">
        <v>0</v>
      </c>
      <c r="K655" s="24" t="n">
        <v>0</v>
      </c>
      <c r="L655" s="24" t="n">
        <v>0</v>
      </c>
      <c r="M655" s="6" t="s">
        <f>=I655+J655+K655+L655</f>
      </c>
      <c r="N655" s="24"/>
      <c r="O655" s="22"/>
    </row>
    <row collapsed="false" customFormat="false" customHeight="false" hidden="false" ht="12.1" outlineLevel="0" r="656">
      <c r="A656" s="20" t="n">
        <v>44173.395844907</v>
      </c>
      <c r="B656" s="16" t="s">
        <v>16</v>
      </c>
      <c r="C656" s="16" t="s">
        <v>18</v>
      </c>
      <c r="D656" s="16" t="s">
        <v>601</v>
      </c>
      <c r="E656" s="16" t="s">
        <v>17</v>
      </c>
      <c r="F656" s="16" t="s">
        <v>19</v>
      </c>
      <c r="G656" s="7" t="n">
        <v>10</v>
      </c>
      <c r="H656" s="6" t="n">
        <v>30.6</v>
      </c>
      <c r="I656" s="6" t="n">
        <v>-306</v>
      </c>
      <c r="J656" s="6" t="n">
        <v>0</v>
      </c>
      <c r="K656" s="6" t="n">
        <v>-1</v>
      </c>
      <c r="L656" s="6" t="n">
        <v>0</v>
      </c>
      <c r="M656" s="6" t="s">
        <f>=I656+J656+K656+L656</f>
      </c>
      <c r="N656" s="6"/>
      <c r="O656" s="16"/>
    </row>
    <row collapsed="false" customFormat="false" customHeight="false" hidden="false" ht="12.1" outlineLevel="0" r="657">
      <c r="A657" s="20" t="n">
        <v>44173.538506944</v>
      </c>
      <c r="B657" s="16" t="s">
        <v>16</v>
      </c>
      <c r="C657" s="16" t="s">
        <v>18</v>
      </c>
      <c r="D657" s="16" t="s">
        <v>601</v>
      </c>
      <c r="E657" s="16" t="s">
        <v>17</v>
      </c>
      <c r="F657" s="16" t="s">
        <v>19</v>
      </c>
      <c r="G657" s="7" t="n">
        <v>131</v>
      </c>
      <c r="H657" s="6" t="n">
        <v>28.88</v>
      </c>
      <c r="I657" s="6" t="n">
        <v>-3783.28</v>
      </c>
      <c r="J657" s="6" t="n">
        <v>0</v>
      </c>
      <c r="K657" s="6" t="n">
        <v>-1</v>
      </c>
      <c r="L657" s="6" t="n">
        <v>0</v>
      </c>
      <c r="M657" s="6" t="s">
        <f>=I657+J657+K657+L657</f>
      </c>
      <c r="N657" s="6"/>
      <c r="O657" s="16"/>
    </row>
    <row collapsed="false" customFormat="false" customHeight="false" hidden="false" ht="12.1" outlineLevel="0" r="658">
      <c r="A658" s="29" t="n">
        <v>44175.834571759</v>
      </c>
      <c r="B658" s="30" t="s">
        <v>79</v>
      </c>
      <c r="C658" s="30" t="s">
        <v>721</v>
      </c>
      <c r="D658" s="30" t="s">
        <v>605</v>
      </c>
      <c r="E658" s="30" t="s">
        <v>17</v>
      </c>
      <c r="F658" s="30" t="s">
        <v>29</v>
      </c>
      <c r="G658" s="31" t="n">
        <v>-1</v>
      </c>
      <c r="H658" s="32" t="n">
        <v>5362.5</v>
      </c>
      <c r="I658" s="32" t="n">
        <v>5362.5</v>
      </c>
      <c r="J658" s="32" t="n">
        <v>0</v>
      </c>
      <c r="K658" s="32" t="n">
        <v>-3.22</v>
      </c>
      <c r="L658" s="32" t="n">
        <v>0</v>
      </c>
      <c r="M658" s="32"/>
      <c r="N658" s="6" t="s">
        <f>=I658+J658+K658+L658</f>
      </c>
      <c r="O658" s="30"/>
    </row>
    <row collapsed="false" customFormat="false" customHeight="false" hidden="false" ht="12.1" outlineLevel="0" r="659">
      <c r="A659" s="29" t="n">
        <v>44175.834571759</v>
      </c>
      <c r="B659" s="30" t="s">
        <v>79</v>
      </c>
      <c r="C659" s="30" t="s">
        <v>721</v>
      </c>
      <c r="D659" s="30" t="s">
        <v>605</v>
      </c>
      <c r="E659" s="30" t="s">
        <v>17</v>
      </c>
      <c r="F659" s="30" t="s">
        <v>29</v>
      </c>
      <c r="G659" s="31" t="n">
        <v>-1</v>
      </c>
      <c r="H659" s="32" t="n">
        <v>5362.5</v>
      </c>
      <c r="I659" s="32" t="n">
        <v>5362.5</v>
      </c>
      <c r="J659" s="32" t="n">
        <v>0</v>
      </c>
      <c r="K659" s="32" t="n">
        <v>-3.22</v>
      </c>
      <c r="L659" s="32" t="n">
        <v>0</v>
      </c>
      <c r="M659" s="32"/>
      <c r="N659" s="6" t="s">
        <f>=I659+J659+K659+L659</f>
      </c>
      <c r="O659" s="30"/>
    </row>
    <row collapsed="false" customFormat="false" customHeight="false" hidden="false" ht="12.1" outlineLevel="0" r="660">
      <c r="A660" s="29" t="n">
        <v>44175.834780093</v>
      </c>
      <c r="B660" s="30" t="s">
        <v>43</v>
      </c>
      <c r="C660" s="30" t="s">
        <v>732</v>
      </c>
      <c r="D660" s="30" t="s">
        <v>605</v>
      </c>
      <c r="E660" s="30" t="s">
        <v>17</v>
      </c>
      <c r="F660" s="30" t="s">
        <v>29</v>
      </c>
      <c r="G660" s="31" t="n">
        <v>-90</v>
      </c>
      <c r="H660" s="32" t="n">
        <v>251.07</v>
      </c>
      <c r="I660" s="32" t="n">
        <v>22596.3</v>
      </c>
      <c r="J660" s="32" t="n">
        <v>0</v>
      </c>
      <c r="K660" s="32" t="n">
        <v>-13.56</v>
      </c>
      <c r="L660" s="32" t="n">
        <v>0</v>
      </c>
      <c r="M660" s="32"/>
      <c r="N660" s="6" t="s">
        <f>=I660+J660+K660+L660</f>
      </c>
      <c r="O660" s="30"/>
    </row>
    <row collapsed="false" customFormat="false" customHeight="false" hidden="false" ht="12.1" outlineLevel="0" r="661">
      <c r="A661" s="29" t="n">
        <v>44175.834780093</v>
      </c>
      <c r="B661" s="30" t="s">
        <v>43</v>
      </c>
      <c r="C661" s="30" t="s">
        <v>732</v>
      </c>
      <c r="D661" s="30" t="s">
        <v>605</v>
      </c>
      <c r="E661" s="30" t="s">
        <v>17</v>
      </c>
      <c r="F661" s="30" t="s">
        <v>29</v>
      </c>
      <c r="G661" s="31" t="n">
        <v>-10</v>
      </c>
      <c r="H661" s="32" t="n">
        <v>251.07</v>
      </c>
      <c r="I661" s="32" t="n">
        <v>2510.7</v>
      </c>
      <c r="J661" s="32" t="n">
        <v>0</v>
      </c>
      <c r="K661" s="32" t="n">
        <v>-1.51</v>
      </c>
      <c r="L661" s="32" t="n">
        <v>0</v>
      </c>
      <c r="M661" s="32"/>
      <c r="N661" s="6" t="s">
        <f>=I661+J661+K661+L661</f>
      </c>
      <c r="O661" s="30"/>
    </row>
    <row collapsed="false" customFormat="false" customHeight="false" hidden="false" ht="12.1" outlineLevel="0" r="662">
      <c r="A662" s="29" t="n">
        <v>44175.835266204</v>
      </c>
      <c r="B662" s="30" t="s">
        <v>81</v>
      </c>
      <c r="C662" s="30" t="s">
        <v>704</v>
      </c>
      <c r="D662" s="30" t="s">
        <v>605</v>
      </c>
      <c r="E662" s="30" t="s">
        <v>17</v>
      </c>
      <c r="F662" s="30" t="s">
        <v>29</v>
      </c>
      <c r="G662" s="31" t="n">
        <v>-100</v>
      </c>
      <c r="H662" s="32" t="n">
        <v>200.58</v>
      </c>
      <c r="I662" s="32" t="n">
        <v>20058</v>
      </c>
      <c r="J662" s="32" t="n">
        <v>0</v>
      </c>
      <c r="K662" s="32" t="n">
        <v>-12.03</v>
      </c>
      <c r="L662" s="32" t="n">
        <v>0</v>
      </c>
      <c r="M662" s="32"/>
      <c r="N662" s="6" t="s">
        <f>=I662+J662+K662+L662</f>
      </c>
      <c r="O662" s="30"/>
    </row>
    <row collapsed="false" customFormat="false" customHeight="false" hidden="false" ht="12.1" outlineLevel="0" r="663">
      <c r="A663" s="29" t="n">
        <v>44175.835555556</v>
      </c>
      <c r="B663" s="30" t="s">
        <v>85</v>
      </c>
      <c r="C663" s="30" t="s">
        <v>748</v>
      </c>
      <c r="D663" s="30" t="s">
        <v>605</v>
      </c>
      <c r="E663" s="30" t="s">
        <v>17</v>
      </c>
      <c r="F663" s="30" t="s">
        <v>29</v>
      </c>
      <c r="G663" s="31" t="n">
        <v>-150</v>
      </c>
      <c r="H663" s="32" t="n">
        <v>92.13</v>
      </c>
      <c r="I663" s="32" t="n">
        <v>13819.5</v>
      </c>
      <c r="J663" s="32" t="n">
        <v>0</v>
      </c>
      <c r="K663" s="32" t="n">
        <v>-8.29</v>
      </c>
      <c r="L663" s="32" t="n">
        <v>0</v>
      </c>
      <c r="M663" s="32"/>
      <c r="N663" s="6" t="s">
        <f>=I663+J663+K663+L663</f>
      </c>
      <c r="O663" s="30"/>
    </row>
    <row collapsed="false" customFormat="false" customHeight="false" hidden="false" ht="12.1" outlineLevel="0" r="664">
      <c r="A664" s="37" t="n">
        <v>44175.839155093</v>
      </c>
      <c r="B664" s="38" t="s">
        <v>19</v>
      </c>
      <c r="C664" s="38" t="s">
        <v>756</v>
      </c>
      <c r="D664" s="38" t="s">
        <v>601</v>
      </c>
      <c r="E664" s="38" t="s">
        <v>601</v>
      </c>
      <c r="F664" s="38" t="s">
        <v>29</v>
      </c>
      <c r="G664" s="39" t="n">
        <v>280</v>
      </c>
      <c r="H664" s="40" t="n">
        <v>73.0964</v>
      </c>
      <c r="I664" s="40" t="n">
        <v>-20466.99</v>
      </c>
      <c r="J664" s="40" t="n">
        <v>0</v>
      </c>
      <c r="K664" s="40" t="n">
        <v>-11.23</v>
      </c>
      <c r="L664" s="40" t="n">
        <v>0</v>
      </c>
      <c r="M664" s="40"/>
      <c r="N664" s="6" t="s">
        <f>=I664+J664+K664+L664</f>
      </c>
      <c r="O664" s="38"/>
    </row>
    <row collapsed="false" customFormat="false" customHeight="false" hidden="false" ht="12.1" outlineLevel="0" r="665">
      <c r="A665" s="25" t="n">
        <v>44176</v>
      </c>
      <c r="B665" s="26" t="s">
        <v>693</v>
      </c>
      <c r="C665" s="26" t="s">
        <v>701</v>
      </c>
      <c r="D665" s="26" t="s">
        <v>693</v>
      </c>
      <c r="E665" s="26" t="s">
        <v>693</v>
      </c>
      <c r="F665" s="26" t="s">
        <v>29</v>
      </c>
      <c r="G665" s="27" t="n">
        <v>1</v>
      </c>
      <c r="H665" s="28" t="n">
        <v>-7.79</v>
      </c>
      <c r="I665" s="28" t="n">
        <v>-7.79</v>
      </c>
      <c r="J665" s="28" t="n">
        <v>0</v>
      </c>
      <c r="K665" s="28" t="n">
        <v>0</v>
      </c>
      <c r="L665" s="28" t="n">
        <v>0</v>
      </c>
      <c r="M665" s="28"/>
      <c r="N665" s="6" t="s">
        <f>=I665+J665+K665+L665</f>
      </c>
      <c r="O665" s="26"/>
    </row>
    <row collapsed="false" customFormat="false" customHeight="false" hidden="false" ht="12.1" outlineLevel="0" r="666">
      <c r="A666" s="25" t="n">
        <v>44176</v>
      </c>
      <c r="B666" s="26" t="s">
        <v>693</v>
      </c>
      <c r="C666" s="26" t="s">
        <v>700</v>
      </c>
      <c r="D666" s="26" t="s">
        <v>693</v>
      </c>
      <c r="E666" s="26" t="s">
        <v>693</v>
      </c>
      <c r="F666" s="26" t="s">
        <v>29</v>
      </c>
      <c r="G666" s="27" t="n">
        <v>1</v>
      </c>
      <c r="H666" s="28" t="n">
        <v>-20.21</v>
      </c>
      <c r="I666" s="28" t="n">
        <v>-20.21</v>
      </c>
      <c r="J666" s="28" t="n">
        <v>0</v>
      </c>
      <c r="K666" s="28" t="n">
        <v>0</v>
      </c>
      <c r="L666" s="28" t="n">
        <v>0</v>
      </c>
      <c r="M666" s="28"/>
      <c r="N666" s="6" t="s">
        <f>=I666+J666+K666+L666</f>
      </c>
      <c r="O666" s="26"/>
    </row>
    <row collapsed="false" customFormat="false" customHeight="false" hidden="false" ht="12.1" outlineLevel="0" r="667">
      <c r="A667" s="20" t="n">
        <v>44176.474525463</v>
      </c>
      <c r="B667" s="16" t="s">
        <v>54</v>
      </c>
      <c r="C667" s="16" t="s">
        <v>806</v>
      </c>
      <c r="D667" s="16" t="s">
        <v>601</v>
      </c>
      <c r="E667" s="16" t="s">
        <v>17</v>
      </c>
      <c r="F667" s="16" t="s">
        <v>29</v>
      </c>
      <c r="G667" s="7" t="n">
        <v>100000</v>
      </c>
      <c r="H667" s="6" t="n">
        <v>0.038015</v>
      </c>
      <c r="I667" s="6" t="n">
        <v>-3801.5</v>
      </c>
      <c r="J667" s="6" t="n">
        <v>0</v>
      </c>
      <c r="K667" s="6" t="n">
        <v>-2.28</v>
      </c>
      <c r="L667" s="6" t="n">
        <v>0</v>
      </c>
      <c r="M667" s="6"/>
      <c r="N667" s="6" t="s">
        <f>=I667+J667+K667+L667</f>
      </c>
      <c r="O667" s="16"/>
    </row>
    <row collapsed="false" customFormat="false" customHeight="false" hidden="false" ht="12.1" outlineLevel="0" r="668">
      <c r="A668" s="29" t="n">
        <v>44176.803553241</v>
      </c>
      <c r="B668" s="30" t="s">
        <v>632</v>
      </c>
      <c r="C668" s="30" t="s">
        <v>769</v>
      </c>
      <c r="D668" s="30" t="s">
        <v>605</v>
      </c>
      <c r="E668" s="30" t="s">
        <v>17</v>
      </c>
      <c r="F668" s="30" t="s">
        <v>29</v>
      </c>
      <c r="G668" s="31" t="n">
        <v>-80</v>
      </c>
      <c r="H668" s="32" t="n">
        <v>320.3</v>
      </c>
      <c r="I668" s="32" t="n">
        <v>25624</v>
      </c>
      <c r="J668" s="32" t="n">
        <v>0</v>
      </c>
      <c r="K668" s="32" t="n">
        <v>-15.37</v>
      </c>
      <c r="L668" s="32" t="n">
        <v>0</v>
      </c>
      <c r="M668" s="32"/>
      <c r="N668" s="6" t="s">
        <f>=I668+J668+K668+L668</f>
      </c>
      <c r="O668" s="30"/>
    </row>
    <row collapsed="false" customFormat="false" customHeight="false" hidden="false" ht="12.1" outlineLevel="0" r="669">
      <c r="A669" s="29" t="n">
        <v>44176.803553241</v>
      </c>
      <c r="B669" s="30" t="s">
        <v>632</v>
      </c>
      <c r="C669" s="30" t="s">
        <v>769</v>
      </c>
      <c r="D669" s="30" t="s">
        <v>605</v>
      </c>
      <c r="E669" s="30" t="s">
        <v>17</v>
      </c>
      <c r="F669" s="30" t="s">
        <v>29</v>
      </c>
      <c r="G669" s="31" t="n">
        <v>-30</v>
      </c>
      <c r="H669" s="32" t="n">
        <v>320.3</v>
      </c>
      <c r="I669" s="32" t="n">
        <v>9609</v>
      </c>
      <c r="J669" s="32" t="n">
        <v>0</v>
      </c>
      <c r="K669" s="32" t="n">
        <v>-5.76</v>
      </c>
      <c r="L669" s="32" t="n">
        <v>0</v>
      </c>
      <c r="M669" s="32"/>
      <c r="N669" s="6" t="s">
        <f>=I669+J669+K669+L669</f>
      </c>
      <c r="O669" s="30"/>
    </row>
    <row collapsed="false" customFormat="false" customHeight="false" hidden="false" ht="12.1" outlineLevel="0" r="670">
      <c r="A670" s="29" t="n">
        <v>44176.803553241</v>
      </c>
      <c r="B670" s="30" t="s">
        <v>632</v>
      </c>
      <c r="C670" s="30" t="s">
        <v>769</v>
      </c>
      <c r="D670" s="30" t="s">
        <v>605</v>
      </c>
      <c r="E670" s="30" t="s">
        <v>17</v>
      </c>
      <c r="F670" s="30" t="s">
        <v>29</v>
      </c>
      <c r="G670" s="31" t="n">
        <v>-40</v>
      </c>
      <c r="H670" s="32" t="n">
        <v>320.3</v>
      </c>
      <c r="I670" s="32" t="n">
        <v>12812</v>
      </c>
      <c r="J670" s="32" t="n">
        <v>0</v>
      </c>
      <c r="K670" s="32" t="n">
        <v>-7.69</v>
      </c>
      <c r="L670" s="32" t="n">
        <v>0</v>
      </c>
      <c r="M670" s="32"/>
      <c r="N670" s="6" t="s">
        <f>=I670+J670+K670+L670</f>
      </c>
      <c r="O670" s="30"/>
    </row>
    <row collapsed="false" customFormat="false" customHeight="false" hidden="false" ht="12.1" outlineLevel="0" r="671">
      <c r="A671" s="20" t="n">
        <v>44176.803865741</v>
      </c>
      <c r="B671" s="16" t="s">
        <v>71</v>
      </c>
      <c r="C671" s="16" t="s">
        <v>797</v>
      </c>
      <c r="D671" s="16" t="s">
        <v>601</v>
      </c>
      <c r="E671" s="16" t="s">
        <v>17</v>
      </c>
      <c r="F671" s="16" t="s">
        <v>29</v>
      </c>
      <c r="G671" s="7" t="n">
        <v>1200</v>
      </c>
      <c r="H671" s="6" t="n">
        <v>39.93</v>
      </c>
      <c r="I671" s="6" t="n">
        <v>-47916</v>
      </c>
      <c r="J671" s="6" t="n">
        <v>0</v>
      </c>
      <c r="K671" s="6" t="n">
        <v>-28.76</v>
      </c>
      <c r="L671" s="6" t="n">
        <v>0</v>
      </c>
      <c r="M671" s="6"/>
      <c r="N671" s="6" t="s">
        <f>=I671+J671+K671+L671</f>
      </c>
      <c r="O671" s="16"/>
    </row>
    <row collapsed="false" customFormat="false" customHeight="false" hidden="false" ht="12.1" outlineLevel="0" r="672">
      <c r="A672" s="25" t="n">
        <v>44179</v>
      </c>
      <c r="B672" s="26" t="s">
        <v>693</v>
      </c>
      <c r="C672" s="26" t="s">
        <v>694</v>
      </c>
      <c r="D672" s="26" t="s">
        <v>693</v>
      </c>
      <c r="E672" s="26" t="s">
        <v>693</v>
      </c>
      <c r="F672" s="26" t="s">
        <v>29</v>
      </c>
      <c r="G672" s="27" t="n">
        <v>1</v>
      </c>
      <c r="H672" s="28" t="n">
        <v>-150</v>
      </c>
      <c r="I672" s="28" t="n">
        <v>-150</v>
      </c>
      <c r="J672" s="28" t="n">
        <v>0</v>
      </c>
      <c r="K672" s="28" t="n">
        <v>0</v>
      </c>
      <c r="L672" s="28" t="n">
        <v>0</v>
      </c>
      <c r="M672" s="28"/>
      <c r="N672" s="6" t="s">
        <f>=I672+J672+K672+L672</f>
      </c>
      <c r="O672" s="26"/>
    </row>
    <row collapsed="false" customFormat="false" customHeight="false" hidden="false" ht="12.1" outlineLevel="0" r="673">
      <c r="A673" s="20" t="n">
        <v>44179.448946759</v>
      </c>
      <c r="B673" s="16" t="s">
        <v>54</v>
      </c>
      <c r="C673" s="16" t="s">
        <v>806</v>
      </c>
      <c r="D673" s="16" t="s">
        <v>601</v>
      </c>
      <c r="E673" s="16" t="s">
        <v>17</v>
      </c>
      <c r="F673" s="16" t="s">
        <v>29</v>
      </c>
      <c r="G673" s="7" t="n">
        <v>590000</v>
      </c>
      <c r="H673" s="6" t="n">
        <v>0.0383</v>
      </c>
      <c r="I673" s="6" t="n">
        <v>-22597</v>
      </c>
      <c r="J673" s="6" t="n">
        <v>0</v>
      </c>
      <c r="K673" s="6" t="n">
        <v>-10.79</v>
      </c>
      <c r="L673" s="6" t="n">
        <v>0</v>
      </c>
      <c r="M673" s="6"/>
      <c r="N673" s="6" t="s">
        <f>=I673+J673+K673+L673</f>
      </c>
      <c r="O673" s="16"/>
    </row>
    <row collapsed="false" customFormat="false" customHeight="false" hidden="false" ht="12.1" outlineLevel="0" r="674">
      <c r="A674" s="20" t="n">
        <v>44179.448946759</v>
      </c>
      <c r="B674" s="16" t="s">
        <v>54</v>
      </c>
      <c r="C674" s="16" t="s">
        <v>806</v>
      </c>
      <c r="D674" s="16" t="s">
        <v>601</v>
      </c>
      <c r="E674" s="16" t="s">
        <v>17</v>
      </c>
      <c r="F674" s="16" t="s">
        <v>29</v>
      </c>
      <c r="G674" s="7" t="n">
        <v>200000</v>
      </c>
      <c r="H674" s="6" t="n">
        <v>0.0383</v>
      </c>
      <c r="I674" s="6" t="n">
        <v>-7660</v>
      </c>
      <c r="J674" s="6" t="n">
        <v>0</v>
      </c>
      <c r="K674" s="6" t="n">
        <v>-3.66</v>
      </c>
      <c r="L674" s="6" t="n">
        <v>0</v>
      </c>
      <c r="M674" s="6"/>
      <c r="N674" s="6" t="s">
        <f>=I674+J674+K674+L674</f>
      </c>
      <c r="O674" s="16"/>
    </row>
    <row collapsed="false" customFormat="false" customHeight="false" hidden="false" ht="12.1" outlineLevel="0" r="675">
      <c r="A675" s="20" t="n">
        <v>44179.448946759</v>
      </c>
      <c r="B675" s="16" t="s">
        <v>54</v>
      </c>
      <c r="C675" s="16" t="s">
        <v>806</v>
      </c>
      <c r="D675" s="16" t="s">
        <v>601</v>
      </c>
      <c r="E675" s="16" t="s">
        <v>17</v>
      </c>
      <c r="F675" s="16" t="s">
        <v>29</v>
      </c>
      <c r="G675" s="7" t="n">
        <v>400000</v>
      </c>
      <c r="H675" s="6" t="n">
        <v>0.038305</v>
      </c>
      <c r="I675" s="6" t="n">
        <v>-15322</v>
      </c>
      <c r="J675" s="6" t="n">
        <v>0</v>
      </c>
      <c r="K675" s="6" t="n">
        <v>-7.32</v>
      </c>
      <c r="L675" s="6" t="n">
        <v>0</v>
      </c>
      <c r="M675" s="6"/>
      <c r="N675" s="6" t="s">
        <f>=I675+J675+K675+L675</f>
      </c>
      <c r="O675" s="16"/>
    </row>
    <row collapsed="false" customFormat="false" customHeight="false" hidden="false" ht="12.1" outlineLevel="0" r="676">
      <c r="A676" s="29" t="n">
        <v>44179.795775463</v>
      </c>
      <c r="B676" s="30" t="s">
        <v>81</v>
      </c>
      <c r="C676" s="30" t="s">
        <v>704</v>
      </c>
      <c r="D676" s="30" t="s">
        <v>605</v>
      </c>
      <c r="E676" s="30" t="s">
        <v>17</v>
      </c>
      <c r="F676" s="30" t="s">
        <v>29</v>
      </c>
      <c r="G676" s="31" t="n">
        <v>-30</v>
      </c>
      <c r="H676" s="32" t="n">
        <v>210.2</v>
      </c>
      <c r="I676" s="32" t="n">
        <v>6306</v>
      </c>
      <c r="J676" s="32" t="n">
        <v>0</v>
      </c>
      <c r="K676" s="32" t="n">
        <v>-3.01</v>
      </c>
      <c r="L676" s="32" t="n">
        <v>0</v>
      </c>
      <c r="M676" s="32"/>
      <c r="N676" s="6" t="s">
        <f>=I676+J676+K676+L676</f>
      </c>
      <c r="O676" s="30"/>
    </row>
    <row collapsed="false" customFormat="false" customHeight="false" hidden="false" ht="12.1" outlineLevel="0" r="677">
      <c r="A677" s="29" t="n">
        <v>44179.795775463</v>
      </c>
      <c r="B677" s="30" t="s">
        <v>81</v>
      </c>
      <c r="C677" s="30" t="s">
        <v>704</v>
      </c>
      <c r="D677" s="30" t="s">
        <v>605</v>
      </c>
      <c r="E677" s="30" t="s">
        <v>17</v>
      </c>
      <c r="F677" s="30" t="s">
        <v>29</v>
      </c>
      <c r="G677" s="31" t="n">
        <v>-20</v>
      </c>
      <c r="H677" s="32" t="n">
        <v>210.2</v>
      </c>
      <c r="I677" s="32" t="n">
        <v>4204</v>
      </c>
      <c r="J677" s="32" t="n">
        <v>0</v>
      </c>
      <c r="K677" s="32" t="n">
        <v>-2.01</v>
      </c>
      <c r="L677" s="32" t="n">
        <v>0</v>
      </c>
      <c r="M677" s="32"/>
      <c r="N677" s="6" t="s">
        <f>=I677+J677+K677+L677</f>
      </c>
      <c r="O677" s="30"/>
    </row>
    <row collapsed="false" customFormat="false" customHeight="false" hidden="false" ht="12.1" outlineLevel="0" r="678">
      <c r="A678" s="29" t="n">
        <v>44179.795983796</v>
      </c>
      <c r="B678" s="30" t="s">
        <v>75</v>
      </c>
      <c r="C678" s="30" t="s">
        <v>783</v>
      </c>
      <c r="D678" s="30" t="s">
        <v>605</v>
      </c>
      <c r="E678" s="30" t="s">
        <v>17</v>
      </c>
      <c r="F678" s="30" t="s">
        <v>29</v>
      </c>
      <c r="G678" s="31" t="n">
        <v>-5</v>
      </c>
      <c r="H678" s="32" t="n">
        <v>1268</v>
      </c>
      <c r="I678" s="32" t="n">
        <v>6340</v>
      </c>
      <c r="J678" s="32" t="n">
        <v>0</v>
      </c>
      <c r="K678" s="32" t="n">
        <v>-3.02</v>
      </c>
      <c r="L678" s="32" t="n">
        <v>0</v>
      </c>
      <c r="M678" s="32"/>
      <c r="N678" s="6" t="s">
        <f>=I678+J678+K678+L678</f>
      </c>
      <c r="O678" s="30"/>
    </row>
    <row collapsed="false" customFormat="false" customHeight="false" hidden="false" ht="12.1" outlineLevel="0" r="679">
      <c r="A679" s="20" t="n">
        <v>44179.817627315</v>
      </c>
      <c r="B679" s="16" t="s">
        <v>54</v>
      </c>
      <c r="C679" s="16" t="s">
        <v>806</v>
      </c>
      <c r="D679" s="16" t="s">
        <v>601</v>
      </c>
      <c r="E679" s="16" t="s">
        <v>17</v>
      </c>
      <c r="F679" s="16" t="s">
        <v>29</v>
      </c>
      <c r="G679" s="7" t="n">
        <v>220000</v>
      </c>
      <c r="H679" s="6" t="n">
        <v>0.03787</v>
      </c>
      <c r="I679" s="6" t="n">
        <v>-8331.4</v>
      </c>
      <c r="J679" s="6" t="n">
        <v>0</v>
      </c>
      <c r="K679" s="6" t="n">
        <v>-3.98</v>
      </c>
      <c r="L679" s="6" t="n">
        <v>0</v>
      </c>
      <c r="M679" s="6"/>
      <c r="N679" s="6" t="s">
        <f>=I679+J679+K679+L679</f>
      </c>
      <c r="O679" s="16"/>
    </row>
    <row collapsed="false" customFormat="false" customHeight="false" hidden="false" ht="12.1" outlineLevel="0" r="680">
      <c r="A680" s="29" t="n">
        <v>44180.572569444</v>
      </c>
      <c r="B680" s="30" t="s">
        <v>616</v>
      </c>
      <c r="C680" s="30" t="s">
        <v>720</v>
      </c>
      <c r="D680" s="30" t="s">
        <v>605</v>
      </c>
      <c r="E680" s="30" t="s">
        <v>17</v>
      </c>
      <c r="F680" s="30" t="s">
        <v>29</v>
      </c>
      <c r="G680" s="31" t="n">
        <v>-12</v>
      </c>
      <c r="H680" s="32" t="n">
        <v>1215</v>
      </c>
      <c r="I680" s="32" t="n">
        <v>14580</v>
      </c>
      <c r="J680" s="32" t="n">
        <v>0</v>
      </c>
      <c r="K680" s="32" t="n">
        <v>-6.97</v>
      </c>
      <c r="L680" s="32" t="n">
        <v>0</v>
      </c>
      <c r="M680" s="32"/>
      <c r="N680" s="6" t="s">
        <f>=I680+J680+K680+L680</f>
      </c>
      <c r="O680" s="30"/>
    </row>
    <row collapsed="false" customFormat="false" customHeight="false" hidden="false" ht="12.1" outlineLevel="0" r="681">
      <c r="A681" s="29" t="n">
        <v>44180.572569444</v>
      </c>
      <c r="B681" s="30" t="s">
        <v>616</v>
      </c>
      <c r="C681" s="30" t="s">
        <v>720</v>
      </c>
      <c r="D681" s="30" t="s">
        <v>605</v>
      </c>
      <c r="E681" s="30" t="s">
        <v>17</v>
      </c>
      <c r="F681" s="30" t="s">
        <v>29</v>
      </c>
      <c r="G681" s="31" t="n">
        <v>-1</v>
      </c>
      <c r="H681" s="32" t="n">
        <v>1215</v>
      </c>
      <c r="I681" s="32" t="n">
        <v>1215</v>
      </c>
      <c r="J681" s="32" t="n">
        <v>0</v>
      </c>
      <c r="K681" s="32" t="n">
        <v>-0.58</v>
      </c>
      <c r="L681" s="32" t="n">
        <v>0</v>
      </c>
      <c r="M681" s="32"/>
      <c r="N681" s="6" t="s">
        <f>=I681+J681+K681+L681</f>
      </c>
      <c r="O681" s="30"/>
    </row>
    <row collapsed="false" customFormat="false" customHeight="false" hidden="false" ht="12.1" outlineLevel="0" r="682">
      <c r="A682" s="29" t="n">
        <v>44180.572569444</v>
      </c>
      <c r="B682" s="30" t="s">
        <v>616</v>
      </c>
      <c r="C682" s="30" t="s">
        <v>720</v>
      </c>
      <c r="D682" s="30" t="s">
        <v>605</v>
      </c>
      <c r="E682" s="30" t="s">
        <v>17</v>
      </c>
      <c r="F682" s="30" t="s">
        <v>29</v>
      </c>
      <c r="G682" s="31" t="n">
        <v>-35</v>
      </c>
      <c r="H682" s="32" t="n">
        <v>1214.5</v>
      </c>
      <c r="I682" s="32" t="n">
        <v>42507.5</v>
      </c>
      <c r="J682" s="32" t="n">
        <v>0</v>
      </c>
      <c r="K682" s="32" t="n">
        <v>-20.3</v>
      </c>
      <c r="L682" s="32" t="n">
        <v>0</v>
      </c>
      <c r="M682" s="32"/>
      <c r="N682" s="6" t="s">
        <f>=I682+J682+K682+L682</f>
      </c>
      <c r="O682" s="30"/>
    </row>
    <row collapsed="false" customFormat="false" customHeight="false" hidden="false" ht="12.1" outlineLevel="0" r="683">
      <c r="A683" s="29" t="n">
        <v>44180.572569444</v>
      </c>
      <c r="B683" s="30" t="s">
        <v>616</v>
      </c>
      <c r="C683" s="30" t="s">
        <v>720</v>
      </c>
      <c r="D683" s="30" t="s">
        <v>605</v>
      </c>
      <c r="E683" s="30" t="s">
        <v>17</v>
      </c>
      <c r="F683" s="30" t="s">
        <v>29</v>
      </c>
      <c r="G683" s="31" t="n">
        <v>-24</v>
      </c>
      <c r="H683" s="32" t="n">
        <v>1214.5</v>
      </c>
      <c r="I683" s="32" t="n">
        <v>29148</v>
      </c>
      <c r="J683" s="32" t="n">
        <v>0</v>
      </c>
      <c r="K683" s="32" t="n">
        <v>-13.93</v>
      </c>
      <c r="L683" s="32" t="n">
        <v>0</v>
      </c>
      <c r="M683" s="32"/>
      <c r="N683" s="6" t="s">
        <f>=I683+J683+K683+L683</f>
      </c>
      <c r="O683" s="30"/>
    </row>
    <row collapsed="false" customFormat="false" customHeight="false" hidden="false" ht="12.1" outlineLevel="0" r="684">
      <c r="A684" s="29" t="n">
        <v>44180.572569444</v>
      </c>
      <c r="B684" s="30" t="s">
        <v>616</v>
      </c>
      <c r="C684" s="30" t="s">
        <v>720</v>
      </c>
      <c r="D684" s="30" t="s">
        <v>605</v>
      </c>
      <c r="E684" s="30" t="s">
        <v>17</v>
      </c>
      <c r="F684" s="30" t="s">
        <v>29</v>
      </c>
      <c r="G684" s="31" t="n">
        <v>-8</v>
      </c>
      <c r="H684" s="32" t="n">
        <v>1214.5</v>
      </c>
      <c r="I684" s="32" t="n">
        <v>9716</v>
      </c>
      <c r="J684" s="32" t="n">
        <v>0</v>
      </c>
      <c r="K684" s="32" t="n">
        <v>-4.64</v>
      </c>
      <c r="L684" s="32" t="n">
        <v>0</v>
      </c>
      <c r="M684" s="32"/>
      <c r="N684" s="6" t="s">
        <f>=I684+J684+K684+L684</f>
      </c>
      <c r="O684" s="30"/>
    </row>
    <row collapsed="false" customFormat="false" customHeight="false" hidden="false" ht="12.1" outlineLevel="0" r="685">
      <c r="A685" s="20" t="n">
        <v>44180.574131944</v>
      </c>
      <c r="B685" s="16" t="s">
        <v>54</v>
      </c>
      <c r="C685" s="16" t="s">
        <v>806</v>
      </c>
      <c r="D685" s="16" t="s">
        <v>601</v>
      </c>
      <c r="E685" s="16" t="s">
        <v>17</v>
      </c>
      <c r="F685" s="16" t="s">
        <v>29</v>
      </c>
      <c r="G685" s="7" t="n">
        <v>1500000</v>
      </c>
      <c r="H685" s="6" t="n">
        <v>0.037815</v>
      </c>
      <c r="I685" s="6" t="n">
        <v>-56722.5</v>
      </c>
      <c r="J685" s="6" t="n">
        <v>0</v>
      </c>
      <c r="K685" s="6" t="n">
        <v>-27.09</v>
      </c>
      <c r="L685" s="6" t="n">
        <v>0</v>
      </c>
      <c r="M685" s="6"/>
      <c r="N685" s="6" t="s">
        <f>=I685+J685+K685+L685</f>
      </c>
      <c r="O685" s="16"/>
    </row>
    <row collapsed="false" customFormat="false" customHeight="false" hidden="false" ht="12.1" outlineLevel="0" r="686">
      <c r="A686" s="21" t="n">
        <v>44180.768275463</v>
      </c>
      <c r="B686" s="22" t="s">
        <v>716</v>
      </c>
      <c r="C686" s="22" t="s">
        <v>807</v>
      </c>
      <c r="D686" s="22" t="s">
        <v>716</v>
      </c>
      <c r="E686" s="22" t="s">
        <v>716</v>
      </c>
      <c r="F686" s="22" t="s">
        <v>19</v>
      </c>
      <c r="G686" s="23" t="n">
        <v>1</v>
      </c>
      <c r="H686" s="24" t="n">
        <v>1</v>
      </c>
      <c r="I686" s="24" t="n">
        <v>5.87</v>
      </c>
      <c r="J686" s="24" t="n">
        <v>0</v>
      </c>
      <c r="K686" s="24" t="n">
        <v>0</v>
      </c>
      <c r="L686" s="24" t="n">
        <v>0</v>
      </c>
      <c r="M686" s="6" t="s">
        <f>=I686+J686+K686+L686</f>
      </c>
      <c r="N686" s="24"/>
      <c r="O686" s="22"/>
    </row>
    <row collapsed="false" customFormat="false" customHeight="false" hidden="false" ht="12.1" outlineLevel="0" r="687">
      <c r="A687" s="29" t="n">
        <v>44181.5728125</v>
      </c>
      <c r="B687" s="30" t="s">
        <v>638</v>
      </c>
      <c r="C687" s="30" t="s">
        <v>792</v>
      </c>
      <c r="D687" s="30" t="s">
        <v>605</v>
      </c>
      <c r="E687" s="30" t="s">
        <v>17</v>
      </c>
      <c r="F687" s="30" t="s">
        <v>29</v>
      </c>
      <c r="G687" s="31" t="n">
        <v>-70</v>
      </c>
      <c r="H687" s="32" t="n">
        <v>94.96</v>
      </c>
      <c r="I687" s="32" t="n">
        <v>6647.2</v>
      </c>
      <c r="J687" s="32" t="n">
        <v>0</v>
      </c>
      <c r="K687" s="32" t="n">
        <v>-3.17</v>
      </c>
      <c r="L687" s="32" t="n">
        <v>0</v>
      </c>
      <c r="M687" s="32"/>
      <c r="N687" s="6" t="s">
        <f>=I687+J687+K687+L687</f>
      </c>
      <c r="O687" s="30"/>
    </row>
    <row collapsed="false" customFormat="false" customHeight="false" hidden="false" ht="12.1" outlineLevel="0" r="688">
      <c r="A688" s="29" t="n">
        <v>44181.5728125</v>
      </c>
      <c r="B688" s="30" t="s">
        <v>638</v>
      </c>
      <c r="C688" s="30" t="s">
        <v>792</v>
      </c>
      <c r="D688" s="30" t="s">
        <v>605</v>
      </c>
      <c r="E688" s="30" t="s">
        <v>17</v>
      </c>
      <c r="F688" s="30" t="s">
        <v>29</v>
      </c>
      <c r="G688" s="31" t="n">
        <v>-10</v>
      </c>
      <c r="H688" s="32" t="n">
        <v>94.95</v>
      </c>
      <c r="I688" s="32" t="n">
        <v>949.5</v>
      </c>
      <c r="J688" s="32" t="n">
        <v>0</v>
      </c>
      <c r="K688" s="32" t="n">
        <v>-0.45</v>
      </c>
      <c r="L688" s="32" t="n">
        <v>0</v>
      </c>
      <c r="M688" s="32"/>
      <c r="N688" s="6" t="s">
        <f>=I688+J688+K688+L688</f>
      </c>
      <c r="O688" s="30"/>
    </row>
    <row collapsed="false" customFormat="false" customHeight="false" hidden="false" ht="12.1" outlineLevel="0" r="689">
      <c r="A689" s="29" t="n">
        <v>44181.5728125</v>
      </c>
      <c r="B689" s="30" t="s">
        <v>638</v>
      </c>
      <c r="C689" s="30" t="s">
        <v>792</v>
      </c>
      <c r="D689" s="30" t="s">
        <v>605</v>
      </c>
      <c r="E689" s="30" t="s">
        <v>17</v>
      </c>
      <c r="F689" s="30" t="s">
        <v>29</v>
      </c>
      <c r="G689" s="31" t="n">
        <v>-10</v>
      </c>
      <c r="H689" s="32" t="n">
        <v>94.95</v>
      </c>
      <c r="I689" s="32" t="n">
        <v>949.5</v>
      </c>
      <c r="J689" s="32" t="n">
        <v>0</v>
      </c>
      <c r="K689" s="32" t="n">
        <v>-0.45</v>
      </c>
      <c r="L689" s="32" t="n">
        <v>0</v>
      </c>
      <c r="M689" s="32"/>
      <c r="N689" s="6" t="s">
        <f>=I689+J689+K689+L689</f>
      </c>
      <c r="O689" s="30"/>
    </row>
    <row collapsed="false" customFormat="false" customHeight="false" hidden="false" ht="12.1" outlineLevel="0" r="690">
      <c r="A690" s="29" t="n">
        <v>44181.5728125</v>
      </c>
      <c r="B690" s="30" t="s">
        <v>638</v>
      </c>
      <c r="C690" s="30" t="s">
        <v>792</v>
      </c>
      <c r="D690" s="30" t="s">
        <v>605</v>
      </c>
      <c r="E690" s="30" t="s">
        <v>17</v>
      </c>
      <c r="F690" s="30" t="s">
        <v>29</v>
      </c>
      <c r="G690" s="31" t="n">
        <v>-50</v>
      </c>
      <c r="H690" s="32" t="n">
        <v>94.95</v>
      </c>
      <c r="I690" s="32" t="n">
        <v>4747.5</v>
      </c>
      <c r="J690" s="32" t="n">
        <v>0</v>
      </c>
      <c r="K690" s="32" t="n">
        <v>-2.26</v>
      </c>
      <c r="L690" s="32" t="n">
        <v>0</v>
      </c>
      <c r="M690" s="32"/>
      <c r="N690" s="6" t="s">
        <f>=I690+J690+K690+L690</f>
      </c>
      <c r="O690" s="30"/>
    </row>
    <row collapsed="false" customFormat="false" customHeight="false" hidden="false" ht="12.1" outlineLevel="0" r="691">
      <c r="A691" s="29" t="n">
        <v>44181.5728125</v>
      </c>
      <c r="B691" s="30" t="s">
        <v>638</v>
      </c>
      <c r="C691" s="30" t="s">
        <v>792</v>
      </c>
      <c r="D691" s="30" t="s">
        <v>605</v>
      </c>
      <c r="E691" s="30" t="s">
        <v>17</v>
      </c>
      <c r="F691" s="30" t="s">
        <v>29</v>
      </c>
      <c r="G691" s="31" t="n">
        <v>-40</v>
      </c>
      <c r="H691" s="32" t="n">
        <v>94.95</v>
      </c>
      <c r="I691" s="32" t="n">
        <v>3798</v>
      </c>
      <c r="J691" s="32" t="n">
        <v>0</v>
      </c>
      <c r="K691" s="32" t="n">
        <v>-1.81</v>
      </c>
      <c r="L691" s="32" t="n">
        <v>0</v>
      </c>
      <c r="M691" s="32"/>
      <c r="N691" s="6" t="s">
        <f>=I691+J691+K691+L691</f>
      </c>
      <c r="O691" s="30"/>
    </row>
    <row collapsed="false" customFormat="false" customHeight="false" hidden="false" ht="12.1" outlineLevel="0" r="692">
      <c r="A692" s="20" t="n">
        <v>44181.573125</v>
      </c>
      <c r="B692" s="16" t="s">
        <v>40</v>
      </c>
      <c r="C692" s="16" t="s">
        <v>808</v>
      </c>
      <c r="D692" s="16" t="s">
        <v>601</v>
      </c>
      <c r="E692" s="16" t="s">
        <v>17</v>
      </c>
      <c r="F692" s="16" t="s">
        <v>29</v>
      </c>
      <c r="G692" s="7" t="n">
        <v>430</v>
      </c>
      <c r="H692" s="6" t="n">
        <v>152.5</v>
      </c>
      <c r="I692" s="6" t="n">
        <v>-65575</v>
      </c>
      <c r="J692" s="6" t="n">
        <v>0</v>
      </c>
      <c r="K692" s="6" t="n">
        <v>-31.32</v>
      </c>
      <c r="L692" s="6" t="n">
        <v>0</v>
      </c>
      <c r="M692" s="6"/>
      <c r="N692" s="6" t="s">
        <f>=I692+J692+K692+L692</f>
      </c>
      <c r="O692" s="16"/>
    </row>
    <row collapsed="false" customFormat="false" customHeight="false" hidden="false" ht="12.1" outlineLevel="0" r="693">
      <c r="A693" s="21" t="n">
        <v>44183.288356481</v>
      </c>
      <c r="B693" s="22" t="s">
        <v>716</v>
      </c>
      <c r="C693" s="22" t="s">
        <v>788</v>
      </c>
      <c r="D693" s="22" t="s">
        <v>716</v>
      </c>
      <c r="E693" s="22" t="s">
        <v>716</v>
      </c>
      <c r="F693" s="22" t="s">
        <v>19</v>
      </c>
      <c r="G693" s="23" t="n">
        <v>1</v>
      </c>
      <c r="H693" s="24" t="n">
        <v>1</v>
      </c>
      <c r="I693" s="24" t="n">
        <v>2.32</v>
      </c>
      <c r="J693" s="24" t="n">
        <v>0</v>
      </c>
      <c r="K693" s="24" t="n">
        <v>0</v>
      </c>
      <c r="L693" s="24" t="n">
        <v>0</v>
      </c>
      <c r="M693" s="6" t="s">
        <f>=I693+J693+K693+L693</f>
      </c>
      <c r="N693" s="24"/>
      <c r="O693" s="22"/>
    </row>
    <row collapsed="false" customFormat="false" customHeight="false" hidden="false" ht="12.1" outlineLevel="0" r="694">
      <c r="A694" s="21" t="n">
        <v>44183.901226852</v>
      </c>
      <c r="B694" s="22" t="s">
        <v>716</v>
      </c>
      <c r="C694" s="22" t="s">
        <v>791</v>
      </c>
      <c r="D694" s="22" t="s">
        <v>716</v>
      </c>
      <c r="E694" s="22" t="s">
        <v>716</v>
      </c>
      <c r="F694" s="22" t="s">
        <v>19</v>
      </c>
      <c r="G694" s="23" t="n">
        <v>1</v>
      </c>
      <c r="H694" s="24" t="n">
        <v>1</v>
      </c>
      <c r="I694" s="24" t="n">
        <v>3.69</v>
      </c>
      <c r="J694" s="24" t="n">
        <v>0</v>
      </c>
      <c r="K694" s="24" t="n">
        <v>0</v>
      </c>
      <c r="L694" s="24" t="n">
        <v>0</v>
      </c>
      <c r="M694" s="6" t="s">
        <f>=I694+J694+K694+L694</f>
      </c>
      <c r="N694" s="24"/>
      <c r="O694" s="22"/>
    </row>
    <row collapsed="false" customFormat="false" customHeight="false" hidden="false" ht="12.1" outlineLevel="0" r="695">
      <c r="A695" s="21" t="n">
        <v>44188.678136574</v>
      </c>
      <c r="B695" s="22" t="s">
        <v>716</v>
      </c>
      <c r="C695" s="22" t="s">
        <v>789</v>
      </c>
      <c r="D695" s="22" t="s">
        <v>716</v>
      </c>
      <c r="E695" s="22" t="s">
        <v>716</v>
      </c>
      <c r="F695" s="22" t="s">
        <v>19</v>
      </c>
      <c r="G695" s="23" t="n">
        <v>1</v>
      </c>
      <c r="H695" s="24" t="n">
        <v>1</v>
      </c>
      <c r="I695" s="24" t="n">
        <v>16.2</v>
      </c>
      <c r="J695" s="24" t="n">
        <v>0</v>
      </c>
      <c r="K695" s="24" t="n">
        <v>0</v>
      </c>
      <c r="L695" s="24" t="n">
        <v>0</v>
      </c>
      <c r="M695" s="6" t="s">
        <f>=I695+J695+K695+L695</f>
      </c>
      <c r="N695" s="24"/>
      <c r="O695" s="22"/>
    </row>
    <row collapsed="false" customFormat="false" customHeight="false" hidden="false" ht="12.1" outlineLevel="0" r="696">
      <c r="A696" s="20" t="n">
        <v>44189.755856481</v>
      </c>
      <c r="B696" s="16" t="s">
        <v>73</v>
      </c>
      <c r="C696" s="16" t="s">
        <v>739</v>
      </c>
      <c r="D696" s="16" t="s">
        <v>601</v>
      </c>
      <c r="E696" s="16" t="s">
        <v>17</v>
      </c>
      <c r="F696" s="16" t="s">
        <v>19</v>
      </c>
      <c r="G696" s="7" t="n">
        <v>1</v>
      </c>
      <c r="H696" s="6" t="n">
        <v>221.95</v>
      </c>
      <c r="I696" s="6" t="n">
        <v>-221.95</v>
      </c>
      <c r="J696" s="6" t="n">
        <v>0</v>
      </c>
      <c r="K696" s="6" t="n">
        <v>-0.11</v>
      </c>
      <c r="L696" s="6" t="n">
        <v>0</v>
      </c>
      <c r="M696" s="6" t="s">
        <f>=I696+J696+K696+L696</f>
      </c>
      <c r="N696" s="6"/>
      <c r="O696" s="16"/>
    </row>
    <row collapsed="false" customFormat="false" customHeight="false" hidden="false" ht="12.1" outlineLevel="0" r="697">
      <c r="A697" s="29" t="n">
        <v>44193.434895833</v>
      </c>
      <c r="B697" s="30" t="s">
        <v>34</v>
      </c>
      <c r="C697" s="30" t="s">
        <v>35</v>
      </c>
      <c r="D697" s="30" t="s">
        <v>605</v>
      </c>
      <c r="E697" s="30" t="s">
        <v>17</v>
      </c>
      <c r="F697" s="30" t="s">
        <v>19</v>
      </c>
      <c r="G697" s="31" t="n">
        <v>-1</v>
      </c>
      <c r="H697" s="32" t="n">
        <v>221.13</v>
      </c>
      <c r="I697" s="32" t="n">
        <v>221.13</v>
      </c>
      <c r="J697" s="32" t="n">
        <v>0</v>
      </c>
      <c r="K697" s="32" t="n">
        <v>-0.11</v>
      </c>
      <c r="L697" s="32" t="n">
        <v>0</v>
      </c>
      <c r="M697" s="6" t="s">
        <f>=I697+J697+K697+L697</f>
      </c>
      <c r="N697" s="32"/>
      <c r="O697" s="30"/>
    </row>
    <row collapsed="false" customFormat="false" customHeight="false" hidden="false" ht="12.1" outlineLevel="0" r="698">
      <c r="A698" s="20" t="n">
        <v>44193.435011574</v>
      </c>
      <c r="B698" s="16" t="s">
        <v>73</v>
      </c>
      <c r="C698" s="16" t="s">
        <v>739</v>
      </c>
      <c r="D698" s="16" t="s">
        <v>601</v>
      </c>
      <c r="E698" s="16" t="s">
        <v>17</v>
      </c>
      <c r="F698" s="16" t="s">
        <v>19</v>
      </c>
      <c r="G698" s="7" t="n">
        <v>1</v>
      </c>
      <c r="H698" s="6" t="n">
        <v>216.2</v>
      </c>
      <c r="I698" s="6" t="n">
        <v>-216.2</v>
      </c>
      <c r="J698" s="6" t="n">
        <v>0</v>
      </c>
      <c r="K698" s="6" t="n">
        <v>-0.11</v>
      </c>
      <c r="L698" s="6" t="n">
        <v>0</v>
      </c>
      <c r="M698" s="6" t="s">
        <f>=I698+J698+K698+L698</f>
      </c>
      <c r="N698" s="6"/>
      <c r="O698" s="16"/>
    </row>
    <row collapsed="false" customFormat="false" customHeight="false" hidden="false" ht="12.1" outlineLevel="0" r="699">
      <c r="A699" s="25" t="n">
        <v>44194</v>
      </c>
      <c r="B699" s="26" t="s">
        <v>693</v>
      </c>
      <c r="C699" s="26" t="s">
        <v>715</v>
      </c>
      <c r="D699" s="26" t="s">
        <v>693</v>
      </c>
      <c r="E699" s="26" t="s">
        <v>693</v>
      </c>
      <c r="F699" s="26" t="s">
        <v>19</v>
      </c>
      <c r="G699" s="27" t="n">
        <v>1</v>
      </c>
      <c r="H699" s="28" t="n">
        <v>-1</v>
      </c>
      <c r="I699" s="28" t="n">
        <v>-3.84</v>
      </c>
      <c r="J699" s="28" t="n">
        <v>0</v>
      </c>
      <c r="K699" s="28" t="n">
        <v>0</v>
      </c>
      <c r="L699" s="28" t="n">
        <v>0</v>
      </c>
      <c r="M699" s="6" t="s">
        <f>=I699+J699+K699+L699</f>
      </c>
      <c r="N699" s="28"/>
      <c r="O699" s="26"/>
    </row>
    <row collapsed="false" customFormat="false" customHeight="false" hidden="false" ht="12.1" outlineLevel="0" r="700">
      <c r="A700" s="21" t="n">
        <v>44194.023356481</v>
      </c>
      <c r="B700" s="22" t="s">
        <v>716</v>
      </c>
      <c r="C700" s="22" t="s">
        <v>771</v>
      </c>
      <c r="D700" s="22" t="s">
        <v>716</v>
      </c>
      <c r="E700" s="22" t="s">
        <v>716</v>
      </c>
      <c r="F700" s="22" t="s">
        <v>19</v>
      </c>
      <c r="G700" s="23" t="n">
        <v>1</v>
      </c>
      <c r="H700" s="24" t="n">
        <v>1</v>
      </c>
      <c r="I700" s="24" t="n">
        <v>3.24</v>
      </c>
      <c r="J700" s="24" t="n">
        <v>0</v>
      </c>
      <c r="K700" s="24" t="n">
        <v>0</v>
      </c>
      <c r="L700" s="24" t="n">
        <v>0</v>
      </c>
      <c r="M700" s="6" t="s">
        <f>=I700+J700+K700+L700</f>
      </c>
      <c r="N700" s="24"/>
      <c r="O700" s="22"/>
    </row>
    <row collapsed="false" customFormat="false" customHeight="false" hidden="false" ht="12.1" outlineLevel="0" r="701">
      <c r="A701" s="25" t="n">
        <v>44200</v>
      </c>
      <c r="B701" s="26" t="s">
        <v>711</v>
      </c>
      <c r="C701" s="26" t="s">
        <v>712</v>
      </c>
      <c r="D701" s="26" t="s">
        <v>711</v>
      </c>
      <c r="E701" s="26" t="s">
        <v>711</v>
      </c>
      <c r="F701" s="26" t="s">
        <v>29</v>
      </c>
      <c r="G701" s="27" t="n">
        <v>1</v>
      </c>
      <c r="H701" s="28" t="n">
        <v>-1</v>
      </c>
      <c r="I701" s="28" t="n">
        <v>-74</v>
      </c>
      <c r="J701" s="28" t="n">
        <v>0</v>
      </c>
      <c r="K701" s="28" t="n">
        <v>0</v>
      </c>
      <c r="L701" s="28" t="n">
        <v>0</v>
      </c>
      <c r="M701" s="28"/>
      <c r="N701" s="6" t="s">
        <f>=I701+J701+K701+L701</f>
      </c>
      <c r="O701" s="26"/>
    </row>
    <row collapsed="false" customFormat="false" customHeight="false" hidden="false" ht="12.1" outlineLevel="0" r="702">
      <c r="A702" s="25" t="n">
        <v>44200</v>
      </c>
      <c r="B702" s="26" t="s">
        <v>693</v>
      </c>
      <c r="C702" s="26" t="s">
        <v>694</v>
      </c>
      <c r="D702" s="26" t="s">
        <v>693</v>
      </c>
      <c r="E702" s="26" t="s">
        <v>693</v>
      </c>
      <c r="F702" s="26" t="s">
        <v>29</v>
      </c>
      <c r="G702" s="27" t="n">
        <v>1</v>
      </c>
      <c r="H702" s="28" t="n">
        <v>-150</v>
      </c>
      <c r="I702" s="28" t="n">
        <v>-150</v>
      </c>
      <c r="J702" s="28" t="n">
        <v>0</v>
      </c>
      <c r="K702" s="28" t="n">
        <v>0</v>
      </c>
      <c r="L702" s="28" t="n">
        <v>0</v>
      </c>
      <c r="M702" s="28"/>
      <c r="N702" s="6" t="s">
        <f>=I702+J702+K702+L702</f>
      </c>
      <c r="O702" s="26"/>
    </row>
    <row collapsed="false" customFormat="false" customHeight="false" hidden="false" ht="12.1" outlineLevel="0" r="703">
      <c r="A703" s="21" t="n">
        <v>44200</v>
      </c>
      <c r="B703" s="22" t="s">
        <v>692</v>
      </c>
      <c r="C703" s="22" t="s">
        <v>186</v>
      </c>
      <c r="D703" s="22" t="s">
        <v>692</v>
      </c>
      <c r="E703" s="22" t="s">
        <v>692</v>
      </c>
      <c r="F703" s="22" t="s">
        <v>29</v>
      </c>
      <c r="G703" s="23" t="n">
        <v>1</v>
      </c>
      <c r="H703" s="24" t="n">
        <v>150000</v>
      </c>
      <c r="I703" s="24" t="n">
        <v>150000</v>
      </c>
      <c r="J703" s="24" t="n">
        <v>0</v>
      </c>
      <c r="K703" s="24" t="n">
        <v>0</v>
      </c>
      <c r="L703" s="24" t="n">
        <v>0</v>
      </c>
      <c r="M703" s="24"/>
      <c r="N703" s="6" t="s">
        <f>=I703+J703+K703+L703</f>
      </c>
      <c r="O703" s="22"/>
    </row>
    <row collapsed="false" customFormat="false" customHeight="false" hidden="false" ht="12.1" outlineLevel="0" r="704">
      <c r="A704" s="20" t="n">
        <v>44200.796446759</v>
      </c>
      <c r="B704" s="16" t="s">
        <v>54</v>
      </c>
      <c r="C704" s="16" t="s">
        <v>806</v>
      </c>
      <c r="D704" s="16" t="s">
        <v>601</v>
      </c>
      <c r="E704" s="16" t="s">
        <v>17</v>
      </c>
      <c r="F704" s="16" t="s">
        <v>29</v>
      </c>
      <c r="G704" s="7" t="n">
        <v>430000</v>
      </c>
      <c r="H704" s="6" t="n">
        <v>0.038075</v>
      </c>
      <c r="I704" s="6" t="n">
        <v>-16372.25</v>
      </c>
      <c r="J704" s="6" t="n">
        <v>0</v>
      </c>
      <c r="K704" s="6" t="n">
        <v>-8.4</v>
      </c>
      <c r="L704" s="6" t="n">
        <v>0</v>
      </c>
      <c r="M704" s="6"/>
      <c r="N704" s="6" t="s">
        <f>=I704+J704+K704+L704</f>
      </c>
      <c r="O704" s="16"/>
    </row>
    <row collapsed="false" customFormat="false" customHeight="false" hidden="false" ht="12.1" outlineLevel="0" r="705">
      <c r="A705" s="20" t="n">
        <v>44200.796446759</v>
      </c>
      <c r="B705" s="16" t="s">
        <v>54</v>
      </c>
      <c r="C705" s="16" t="s">
        <v>806</v>
      </c>
      <c r="D705" s="16" t="s">
        <v>601</v>
      </c>
      <c r="E705" s="16" t="s">
        <v>17</v>
      </c>
      <c r="F705" s="16" t="s">
        <v>29</v>
      </c>
      <c r="G705" s="7" t="n">
        <v>880000</v>
      </c>
      <c r="H705" s="6" t="n">
        <v>0.03808</v>
      </c>
      <c r="I705" s="6" t="n">
        <v>-33510.4</v>
      </c>
      <c r="J705" s="6" t="n">
        <v>0</v>
      </c>
      <c r="K705" s="6" t="n">
        <v>-17.19</v>
      </c>
      <c r="L705" s="6" t="n">
        <v>0</v>
      </c>
      <c r="M705" s="6"/>
      <c r="N705" s="6" t="s">
        <f>=I705+J705+K705+L705</f>
      </c>
      <c r="O705" s="16"/>
    </row>
    <row collapsed="false" customFormat="false" customHeight="false" hidden="false" ht="12.1" outlineLevel="0" r="706">
      <c r="A706" s="20" t="n">
        <v>44200.797800926</v>
      </c>
      <c r="B706" s="16" t="s">
        <v>104</v>
      </c>
      <c r="C706" s="16" t="s">
        <v>809</v>
      </c>
      <c r="D706" s="16" t="s">
        <v>601</v>
      </c>
      <c r="E706" s="16" t="s">
        <v>17</v>
      </c>
      <c r="F706" s="16" t="s">
        <v>29</v>
      </c>
      <c r="G706" s="7" t="n">
        <v>10</v>
      </c>
      <c r="H706" s="6" t="n">
        <v>1985</v>
      </c>
      <c r="I706" s="6" t="n">
        <v>-19850</v>
      </c>
      <c r="J706" s="6" t="n">
        <v>0</v>
      </c>
      <c r="K706" s="6" t="n">
        <v>-10.18</v>
      </c>
      <c r="L706" s="6" t="n">
        <v>0</v>
      </c>
      <c r="M706" s="6"/>
      <c r="N706" s="6" t="s">
        <f>=I706+J706+K706+L706</f>
      </c>
      <c r="O706" s="16"/>
    </row>
    <row collapsed="false" customFormat="false" customHeight="false" hidden="false" ht="12.1" outlineLevel="0" r="707">
      <c r="A707" s="20" t="n">
        <v>44200.797824074</v>
      </c>
      <c r="B707" s="16" t="s">
        <v>104</v>
      </c>
      <c r="C707" s="16" t="s">
        <v>809</v>
      </c>
      <c r="D707" s="16" t="s">
        <v>601</v>
      </c>
      <c r="E707" s="16" t="s">
        <v>17</v>
      </c>
      <c r="F707" s="16" t="s">
        <v>29</v>
      </c>
      <c r="G707" s="7" t="n">
        <v>3</v>
      </c>
      <c r="H707" s="6" t="n">
        <v>1985</v>
      </c>
      <c r="I707" s="6" t="n">
        <v>-5955</v>
      </c>
      <c r="J707" s="6" t="n">
        <v>0</v>
      </c>
      <c r="K707" s="6" t="n">
        <v>-3.05</v>
      </c>
      <c r="L707" s="6" t="n">
        <v>0</v>
      </c>
      <c r="M707" s="6"/>
      <c r="N707" s="6" t="s">
        <f>=I707+J707+K707+L707</f>
      </c>
      <c r="O707" s="16"/>
    </row>
    <row collapsed="false" customFormat="false" customHeight="false" hidden="false" ht="12.1" outlineLevel="0" r="708">
      <c r="A708" s="20" t="n">
        <v>44200.797824074</v>
      </c>
      <c r="B708" s="16" t="s">
        <v>104</v>
      </c>
      <c r="C708" s="16" t="s">
        <v>809</v>
      </c>
      <c r="D708" s="16" t="s">
        <v>601</v>
      </c>
      <c r="E708" s="16" t="s">
        <v>17</v>
      </c>
      <c r="F708" s="16" t="s">
        <v>29</v>
      </c>
      <c r="G708" s="7" t="n">
        <v>5</v>
      </c>
      <c r="H708" s="6" t="n">
        <v>1985</v>
      </c>
      <c r="I708" s="6" t="n">
        <v>-9925</v>
      </c>
      <c r="J708" s="6" t="n">
        <v>0</v>
      </c>
      <c r="K708" s="6" t="n">
        <v>-5.09</v>
      </c>
      <c r="L708" s="6" t="n">
        <v>0</v>
      </c>
      <c r="M708" s="6"/>
      <c r="N708" s="6" t="s">
        <f>=I708+J708+K708+L708</f>
      </c>
      <c r="O708" s="16"/>
    </row>
    <row collapsed="false" customFormat="false" customHeight="false" hidden="false" ht="12.1" outlineLevel="0" r="709">
      <c r="A709" s="20" t="n">
        <v>44200.797847222</v>
      </c>
      <c r="B709" s="16" t="s">
        <v>104</v>
      </c>
      <c r="C709" s="16" t="s">
        <v>809</v>
      </c>
      <c r="D709" s="16" t="s">
        <v>601</v>
      </c>
      <c r="E709" s="16" t="s">
        <v>17</v>
      </c>
      <c r="F709" s="16" t="s">
        <v>29</v>
      </c>
      <c r="G709" s="7" t="n">
        <v>1</v>
      </c>
      <c r="H709" s="6" t="n">
        <v>1985</v>
      </c>
      <c r="I709" s="6" t="n">
        <v>-1985</v>
      </c>
      <c r="J709" s="6" t="n">
        <v>0</v>
      </c>
      <c r="K709" s="6" t="n">
        <v>-1.01</v>
      </c>
      <c r="L709" s="6" t="n">
        <v>0</v>
      </c>
      <c r="M709" s="6"/>
      <c r="N709" s="6" t="s">
        <f>=I709+J709+K709+L709</f>
      </c>
      <c r="O709" s="16"/>
    </row>
    <row collapsed="false" customFormat="false" customHeight="false" hidden="false" ht="12.1" outlineLevel="0" r="710">
      <c r="A710" s="20" t="n">
        <v>44200.797858796</v>
      </c>
      <c r="B710" s="16" t="s">
        <v>104</v>
      </c>
      <c r="C710" s="16" t="s">
        <v>809</v>
      </c>
      <c r="D710" s="16" t="s">
        <v>601</v>
      </c>
      <c r="E710" s="16" t="s">
        <v>17</v>
      </c>
      <c r="F710" s="16" t="s">
        <v>29</v>
      </c>
      <c r="G710" s="7" t="n">
        <v>11</v>
      </c>
      <c r="H710" s="6" t="n">
        <v>1985</v>
      </c>
      <c r="I710" s="6" t="n">
        <v>-21835</v>
      </c>
      <c r="J710" s="6" t="n">
        <v>0</v>
      </c>
      <c r="K710" s="6" t="n">
        <v>-11.21</v>
      </c>
      <c r="L710" s="6" t="n">
        <v>0</v>
      </c>
      <c r="M710" s="6"/>
      <c r="N710" s="6" t="s">
        <f>=I710+J710+K710+L710</f>
      </c>
      <c r="O710" s="16"/>
    </row>
    <row collapsed="false" customFormat="false" customHeight="false" hidden="false" ht="12.1" outlineLevel="0" r="711">
      <c r="A711" s="20" t="n">
        <v>44200.79787037</v>
      </c>
      <c r="B711" s="16" t="s">
        <v>104</v>
      </c>
      <c r="C711" s="16" t="s">
        <v>809</v>
      </c>
      <c r="D711" s="16" t="s">
        <v>601</v>
      </c>
      <c r="E711" s="16" t="s">
        <v>17</v>
      </c>
      <c r="F711" s="16" t="s">
        <v>29</v>
      </c>
      <c r="G711" s="7" t="n">
        <v>9</v>
      </c>
      <c r="H711" s="6" t="n">
        <v>1985</v>
      </c>
      <c r="I711" s="6" t="n">
        <v>-17865</v>
      </c>
      <c r="J711" s="6" t="n">
        <v>0</v>
      </c>
      <c r="K711" s="6" t="n">
        <v>-9.17</v>
      </c>
      <c r="L711" s="6" t="n">
        <v>0</v>
      </c>
      <c r="M711" s="6"/>
      <c r="N711" s="6" t="s">
        <f>=I711+J711+K711+L711</f>
      </c>
      <c r="O711" s="16"/>
    </row>
    <row collapsed="false" customFormat="false" customHeight="false" hidden="false" ht="12.1" outlineLevel="0" r="712">
      <c r="A712" s="20" t="n">
        <v>44200.798159722</v>
      </c>
      <c r="B712" s="16" t="s">
        <v>104</v>
      </c>
      <c r="C712" s="16" t="s">
        <v>809</v>
      </c>
      <c r="D712" s="16" t="s">
        <v>601</v>
      </c>
      <c r="E712" s="16" t="s">
        <v>17</v>
      </c>
      <c r="F712" s="16" t="s">
        <v>29</v>
      </c>
      <c r="G712" s="7" t="n">
        <v>1</v>
      </c>
      <c r="H712" s="6" t="n">
        <v>1985</v>
      </c>
      <c r="I712" s="6" t="n">
        <v>-1985</v>
      </c>
      <c r="J712" s="6" t="n">
        <v>0</v>
      </c>
      <c r="K712" s="6" t="n">
        <v>-1.01</v>
      </c>
      <c r="L712" s="6" t="n">
        <v>0</v>
      </c>
      <c r="M712" s="6"/>
      <c r="N712" s="6" t="s">
        <f>=I712+J712+K712+L712</f>
      </c>
      <c r="O712" s="16"/>
    </row>
    <row collapsed="false" customFormat="false" customHeight="false" hidden="false" ht="12.1" outlineLevel="0" r="713">
      <c r="A713" s="20" t="n">
        <v>44200.798171296</v>
      </c>
      <c r="B713" s="16" t="s">
        <v>104</v>
      </c>
      <c r="C713" s="16" t="s">
        <v>809</v>
      </c>
      <c r="D713" s="16" t="s">
        <v>601</v>
      </c>
      <c r="E713" s="16" t="s">
        <v>17</v>
      </c>
      <c r="F713" s="16" t="s">
        <v>29</v>
      </c>
      <c r="G713" s="7" t="n">
        <v>10</v>
      </c>
      <c r="H713" s="6" t="n">
        <v>1985</v>
      </c>
      <c r="I713" s="6" t="n">
        <v>-19850</v>
      </c>
      <c r="J713" s="6" t="n">
        <v>0</v>
      </c>
      <c r="K713" s="6" t="n">
        <v>-10.18</v>
      </c>
      <c r="L713" s="6" t="n">
        <v>0</v>
      </c>
      <c r="M713" s="6"/>
      <c r="N713" s="6" t="s">
        <f>=I713+J713+K713+L713</f>
      </c>
      <c r="O713" s="16"/>
    </row>
    <row collapsed="false" customFormat="false" customHeight="false" hidden="false" ht="12.1" outlineLevel="0" r="714">
      <c r="A714" s="20" t="n">
        <v>44200.806053241</v>
      </c>
      <c r="B714" s="16" t="s">
        <v>27</v>
      </c>
      <c r="C714" s="16" t="s">
        <v>810</v>
      </c>
      <c r="D714" s="16" t="s">
        <v>601</v>
      </c>
      <c r="E714" s="16" t="s">
        <v>17</v>
      </c>
      <c r="F714" s="16" t="s">
        <v>29</v>
      </c>
      <c r="G714" s="7" t="n">
        <v>210</v>
      </c>
      <c r="H714" s="6" t="n">
        <v>459.85</v>
      </c>
      <c r="I714" s="6" t="n">
        <v>-96568.5</v>
      </c>
      <c r="J714" s="6" t="n">
        <v>0</v>
      </c>
      <c r="K714" s="6" t="n">
        <v>-57.93</v>
      </c>
      <c r="L714" s="6" t="n">
        <v>0</v>
      </c>
      <c r="M714" s="6"/>
      <c r="N714" s="6" t="s">
        <f>=I714+J714+K714+L714</f>
      </c>
      <c r="O714" s="16"/>
    </row>
    <row collapsed="false" customFormat="false" customHeight="false" hidden="false" ht="12.1" outlineLevel="0" r="715">
      <c r="A715" s="20" t="n">
        <v>44200.808819444</v>
      </c>
      <c r="B715" s="16" t="s">
        <v>54</v>
      </c>
      <c r="C715" s="16" t="s">
        <v>806</v>
      </c>
      <c r="D715" s="16" t="s">
        <v>601</v>
      </c>
      <c r="E715" s="16" t="s">
        <v>17</v>
      </c>
      <c r="F715" s="16" t="s">
        <v>29</v>
      </c>
      <c r="G715" s="7" t="n">
        <v>1330000</v>
      </c>
      <c r="H715" s="6" t="n">
        <v>0.038075</v>
      </c>
      <c r="I715" s="6" t="n">
        <v>-50639.75</v>
      </c>
      <c r="J715" s="6" t="n">
        <v>0</v>
      </c>
      <c r="K715" s="6" t="n">
        <v>-30.38</v>
      </c>
      <c r="L715" s="6" t="n">
        <v>0</v>
      </c>
      <c r="M715" s="6"/>
      <c r="N715" s="6" t="s">
        <f>=I715+J715+K715+L715</f>
      </c>
      <c r="O715" s="16"/>
    </row>
    <row collapsed="false" customFormat="false" customHeight="false" hidden="false" ht="12.1" outlineLevel="0" r="716">
      <c r="A716" s="20" t="n">
        <v>44200.80943287</v>
      </c>
      <c r="B716" s="16" t="s">
        <v>27</v>
      </c>
      <c r="C716" s="16" t="s">
        <v>810</v>
      </c>
      <c r="D716" s="16" t="s">
        <v>601</v>
      </c>
      <c r="E716" s="16" t="s">
        <v>17</v>
      </c>
      <c r="F716" s="16" t="s">
        <v>29</v>
      </c>
      <c r="G716" s="7" t="n">
        <v>10</v>
      </c>
      <c r="H716" s="6" t="n">
        <v>459.75</v>
      </c>
      <c r="I716" s="6" t="n">
        <v>-4597.5</v>
      </c>
      <c r="J716" s="6" t="n">
        <v>0</v>
      </c>
      <c r="K716" s="6" t="n">
        <v>-2.76</v>
      </c>
      <c r="L716" s="6" t="n">
        <v>0</v>
      </c>
      <c r="M716" s="6"/>
      <c r="N716" s="6" t="s">
        <f>=I716+J716+K716+L716</f>
      </c>
      <c r="O716" s="16"/>
    </row>
    <row collapsed="false" customFormat="false" customHeight="false" hidden="false" ht="12.1" outlineLevel="0" r="717">
      <c r="A717" s="20" t="n">
        <v>44200.980856481</v>
      </c>
      <c r="B717" s="16" t="s">
        <v>87</v>
      </c>
      <c r="C717" s="16" t="s">
        <v>88</v>
      </c>
      <c r="D717" s="16" t="s">
        <v>601</v>
      </c>
      <c r="E717" s="16" t="s">
        <v>17</v>
      </c>
      <c r="F717" s="16" t="s">
        <v>19</v>
      </c>
      <c r="G717" s="7" t="n">
        <v>1</v>
      </c>
      <c r="H717" s="6" t="n">
        <v>36.65</v>
      </c>
      <c r="I717" s="6" t="n">
        <v>-36.65</v>
      </c>
      <c r="J717" s="6" t="n">
        <v>0</v>
      </c>
      <c r="K717" s="6" t="n">
        <v>-0.02</v>
      </c>
      <c r="L717" s="6" t="n">
        <v>0</v>
      </c>
      <c r="M717" s="6" t="s">
        <f>=I717+J717+K717+L717</f>
      </c>
      <c r="N717" s="6"/>
      <c r="O717" s="16"/>
    </row>
    <row collapsed="false" customFormat="false" customHeight="false" hidden="false" ht="12.1" outlineLevel="0" r="718">
      <c r="A718" s="20" t="n">
        <v>44200.980856481</v>
      </c>
      <c r="B718" s="16" t="s">
        <v>87</v>
      </c>
      <c r="C718" s="16" t="s">
        <v>88</v>
      </c>
      <c r="D718" s="16" t="s">
        <v>601</v>
      </c>
      <c r="E718" s="16" t="s">
        <v>17</v>
      </c>
      <c r="F718" s="16" t="s">
        <v>19</v>
      </c>
      <c r="G718" s="7" t="n">
        <v>2</v>
      </c>
      <c r="H718" s="6" t="n">
        <v>36.65</v>
      </c>
      <c r="I718" s="6" t="n">
        <v>-73.3</v>
      </c>
      <c r="J718" s="6" t="n">
        <v>0</v>
      </c>
      <c r="K718" s="6" t="n">
        <v>-0.04</v>
      </c>
      <c r="L718" s="6" t="n">
        <v>0</v>
      </c>
      <c r="M718" s="6" t="s">
        <f>=I718+J718+K718+L718</f>
      </c>
      <c r="N718" s="6"/>
      <c r="O718" s="16"/>
    </row>
    <row collapsed="false" customFormat="false" customHeight="false" hidden="false" ht="12.1" outlineLevel="0" r="719">
      <c r="A719" s="25" t="n">
        <v>44201</v>
      </c>
      <c r="B719" s="26" t="s">
        <v>693</v>
      </c>
      <c r="C719" s="26" t="s">
        <v>811</v>
      </c>
      <c r="D719" s="26" t="s">
        <v>693</v>
      </c>
      <c r="E719" s="26" t="s">
        <v>693</v>
      </c>
      <c r="F719" s="26" t="s">
        <v>19</v>
      </c>
      <c r="G719" s="27" t="n">
        <v>1</v>
      </c>
      <c r="H719" s="28" t="n">
        <v>-1</v>
      </c>
      <c r="I719" s="28" t="n">
        <v>-1</v>
      </c>
      <c r="J719" s="28" t="n">
        <v>0</v>
      </c>
      <c r="K719" s="28" t="n">
        <v>0</v>
      </c>
      <c r="L719" s="28" t="n">
        <v>0</v>
      </c>
      <c r="M719" s="6" t="s">
        <f>=I719+J719+K719+L719</f>
      </c>
      <c r="N719" s="28"/>
      <c r="O719" s="26"/>
    </row>
    <row collapsed="false" customFormat="false" customHeight="false" hidden="false" ht="12.1" outlineLevel="0" r="720">
      <c r="A720" s="29" t="n">
        <v>44204.566319444</v>
      </c>
      <c r="B720" s="30" t="s">
        <v>628</v>
      </c>
      <c r="C720" s="30" t="s">
        <v>762</v>
      </c>
      <c r="D720" s="30" t="s">
        <v>605</v>
      </c>
      <c r="E720" s="30" t="s">
        <v>17</v>
      </c>
      <c r="F720" s="30" t="s">
        <v>19</v>
      </c>
      <c r="G720" s="31" t="n">
        <v>-3</v>
      </c>
      <c r="H720" s="32" t="n">
        <v>37.74</v>
      </c>
      <c r="I720" s="32" t="n">
        <v>113.22</v>
      </c>
      <c r="J720" s="32" t="n">
        <v>0</v>
      </c>
      <c r="K720" s="32" t="n">
        <v>-0.06</v>
      </c>
      <c r="L720" s="32" t="n">
        <v>0</v>
      </c>
      <c r="M720" s="6" t="s">
        <f>=I720+J720+K720+L720</f>
      </c>
      <c r="N720" s="32"/>
      <c r="O720" s="30"/>
    </row>
    <row collapsed="false" customFormat="false" customHeight="false" hidden="false" ht="12.1" outlineLevel="0" r="721">
      <c r="A721" s="29" t="n">
        <v>44204.566319444</v>
      </c>
      <c r="B721" s="30" t="s">
        <v>628</v>
      </c>
      <c r="C721" s="30" t="s">
        <v>762</v>
      </c>
      <c r="D721" s="30" t="s">
        <v>605</v>
      </c>
      <c r="E721" s="30" t="s">
        <v>17</v>
      </c>
      <c r="F721" s="30" t="s">
        <v>19</v>
      </c>
      <c r="G721" s="31" t="n">
        <v>-2</v>
      </c>
      <c r="H721" s="32" t="n">
        <v>37.74</v>
      </c>
      <c r="I721" s="32" t="n">
        <v>75.48</v>
      </c>
      <c r="J721" s="32" t="n">
        <v>0</v>
      </c>
      <c r="K721" s="32" t="n">
        <v>-0.04</v>
      </c>
      <c r="L721" s="32" t="n">
        <v>0</v>
      </c>
      <c r="M721" s="6" t="s">
        <f>=I721+J721+K721+L721</f>
      </c>
      <c r="N721" s="32"/>
      <c r="O721" s="30"/>
    </row>
    <row collapsed="false" customFormat="false" customHeight="false" hidden="false" ht="12.1" outlineLevel="0" r="722">
      <c r="A722" s="21" t="n">
        <v>44208</v>
      </c>
      <c r="B722" s="22" t="s">
        <v>692</v>
      </c>
      <c r="C722" s="22" t="s">
        <v>186</v>
      </c>
      <c r="D722" s="22" t="s">
        <v>692</v>
      </c>
      <c r="E722" s="22" t="s">
        <v>692</v>
      </c>
      <c r="F722" s="22" t="s">
        <v>29</v>
      </c>
      <c r="G722" s="23" t="n">
        <v>1</v>
      </c>
      <c r="H722" s="24" t="n">
        <v>50000</v>
      </c>
      <c r="I722" s="24" t="n">
        <v>50000</v>
      </c>
      <c r="J722" s="24" t="n">
        <v>0</v>
      </c>
      <c r="K722" s="24" t="n">
        <v>0</v>
      </c>
      <c r="L722" s="24" t="n">
        <v>0</v>
      </c>
      <c r="M722" s="24"/>
      <c r="N722" s="6" t="s">
        <f>=I722+J722+K722+L722</f>
      </c>
      <c r="O722" s="22"/>
    </row>
    <row collapsed="false" customFormat="false" customHeight="false" hidden="false" ht="12.1" outlineLevel="0" r="723">
      <c r="A723" s="20" t="n">
        <v>44208.887430556</v>
      </c>
      <c r="B723" s="16" t="s">
        <v>77</v>
      </c>
      <c r="C723" s="16" t="s">
        <v>804</v>
      </c>
      <c r="D723" s="16" t="s">
        <v>601</v>
      </c>
      <c r="E723" s="16" t="s">
        <v>17</v>
      </c>
      <c r="F723" s="16" t="s">
        <v>29</v>
      </c>
      <c r="G723" s="7" t="n">
        <v>11000</v>
      </c>
      <c r="H723" s="6" t="n">
        <v>2.893</v>
      </c>
      <c r="I723" s="6" t="n">
        <v>-31823</v>
      </c>
      <c r="J723" s="6" t="n">
        <v>0</v>
      </c>
      <c r="K723" s="6" t="n">
        <v>-16.32</v>
      </c>
      <c r="L723" s="6" t="n">
        <v>0</v>
      </c>
      <c r="M723" s="6"/>
      <c r="N723" s="6" t="s">
        <f>=I723+J723+K723+L723</f>
      </c>
      <c r="O723" s="16"/>
    </row>
    <row collapsed="false" customFormat="false" customHeight="false" hidden="false" ht="12.1" outlineLevel="0" r="724">
      <c r="A724" s="20" t="n">
        <v>44208.887430556</v>
      </c>
      <c r="B724" s="16" t="s">
        <v>77</v>
      </c>
      <c r="C724" s="16" t="s">
        <v>804</v>
      </c>
      <c r="D724" s="16" t="s">
        <v>601</v>
      </c>
      <c r="E724" s="16" t="s">
        <v>17</v>
      </c>
      <c r="F724" s="16" t="s">
        <v>29</v>
      </c>
      <c r="G724" s="7" t="n">
        <v>1000</v>
      </c>
      <c r="H724" s="6" t="n">
        <v>2.893</v>
      </c>
      <c r="I724" s="6" t="n">
        <v>-2893</v>
      </c>
      <c r="J724" s="6" t="n">
        <v>0</v>
      </c>
      <c r="K724" s="6" t="n">
        <v>-1.48</v>
      </c>
      <c r="L724" s="6" t="n">
        <v>0</v>
      </c>
      <c r="M724" s="6"/>
      <c r="N724" s="6" t="s">
        <f>=I724+J724+K724+L724</f>
      </c>
      <c r="O724" s="16"/>
    </row>
    <row collapsed="false" customFormat="false" customHeight="false" hidden="false" ht="12.1" outlineLevel="0" r="725">
      <c r="A725" s="21" t="n">
        <v>44209</v>
      </c>
      <c r="B725" s="22" t="s">
        <v>692</v>
      </c>
      <c r="C725" s="22" t="s">
        <v>186</v>
      </c>
      <c r="D725" s="22" t="s">
        <v>692</v>
      </c>
      <c r="E725" s="22" t="s">
        <v>692</v>
      </c>
      <c r="F725" s="22" t="s">
        <v>29</v>
      </c>
      <c r="G725" s="23" t="n">
        <v>1</v>
      </c>
      <c r="H725" s="24" t="n">
        <v>50000</v>
      </c>
      <c r="I725" s="24" t="n">
        <v>50000</v>
      </c>
      <c r="J725" s="24" t="n">
        <v>0</v>
      </c>
      <c r="K725" s="24" t="n">
        <v>0</v>
      </c>
      <c r="L725" s="24" t="n">
        <v>0</v>
      </c>
      <c r="M725" s="24"/>
      <c r="N725" s="6" t="s">
        <f>=I725+J725+K725+L725</f>
      </c>
      <c r="O725" s="22"/>
    </row>
    <row collapsed="false" customFormat="false" customHeight="false" hidden="false" ht="12.1" outlineLevel="0" r="726">
      <c r="A726" s="20" t="n">
        <v>44209.941689815</v>
      </c>
      <c r="B726" s="16" t="s">
        <v>77</v>
      </c>
      <c r="C726" s="16" t="s">
        <v>804</v>
      </c>
      <c r="D726" s="16" t="s">
        <v>601</v>
      </c>
      <c r="E726" s="16" t="s">
        <v>17</v>
      </c>
      <c r="F726" s="16" t="s">
        <v>29</v>
      </c>
      <c r="G726" s="7" t="n">
        <v>9000</v>
      </c>
      <c r="H726" s="6" t="n">
        <v>2.896</v>
      </c>
      <c r="I726" s="6" t="n">
        <v>-26064</v>
      </c>
      <c r="J726" s="6" t="n">
        <v>0</v>
      </c>
      <c r="K726" s="6" t="n">
        <v>-15.64</v>
      </c>
      <c r="L726" s="6" t="n">
        <v>0</v>
      </c>
      <c r="M726" s="6"/>
      <c r="N726" s="6" t="s">
        <f>=I726+J726+K726+L726</f>
      </c>
      <c r="O726" s="16"/>
    </row>
    <row collapsed="false" customFormat="false" customHeight="false" hidden="false" ht="12.1" outlineLevel="0" r="727">
      <c r="A727" s="29" t="n">
        <v>44211.656493056</v>
      </c>
      <c r="B727" s="30" t="s">
        <v>628</v>
      </c>
      <c r="C727" s="30" t="s">
        <v>762</v>
      </c>
      <c r="D727" s="30" t="s">
        <v>605</v>
      </c>
      <c r="E727" s="30" t="s">
        <v>17</v>
      </c>
      <c r="F727" s="30" t="s">
        <v>19</v>
      </c>
      <c r="G727" s="31" t="n">
        <v>-3</v>
      </c>
      <c r="H727" s="32" t="n">
        <v>44.88</v>
      </c>
      <c r="I727" s="32" t="n">
        <v>134.64</v>
      </c>
      <c r="J727" s="32" t="n">
        <v>0</v>
      </c>
      <c r="K727" s="32" t="n">
        <v>-0.07</v>
      </c>
      <c r="L727" s="32" t="n">
        <v>0</v>
      </c>
      <c r="M727" s="6" t="s">
        <f>=I727+J727+K727+L727</f>
      </c>
      <c r="N727" s="32"/>
      <c r="O727" s="30"/>
    </row>
    <row collapsed="false" customFormat="false" customHeight="false" hidden="false" ht="12.1" outlineLevel="0" r="728">
      <c r="A728" s="20" t="n">
        <v>44211.656840278</v>
      </c>
      <c r="B728" s="16" t="s">
        <v>87</v>
      </c>
      <c r="C728" s="16" t="s">
        <v>88</v>
      </c>
      <c r="D728" s="16" t="s">
        <v>601</v>
      </c>
      <c r="E728" s="16" t="s">
        <v>17</v>
      </c>
      <c r="F728" s="16" t="s">
        <v>19</v>
      </c>
      <c r="G728" s="7" t="n">
        <v>3</v>
      </c>
      <c r="H728" s="6" t="n">
        <v>36.84</v>
      </c>
      <c r="I728" s="6" t="n">
        <v>-110.52</v>
      </c>
      <c r="J728" s="6" t="n">
        <v>0</v>
      </c>
      <c r="K728" s="6" t="n">
        <v>-0.06</v>
      </c>
      <c r="L728" s="6" t="n">
        <v>0</v>
      </c>
      <c r="M728" s="6" t="s">
        <f>=I728+J728+K728+L728</f>
      </c>
      <c r="N728" s="6"/>
      <c r="O728" s="16"/>
    </row>
    <row collapsed="false" customFormat="false" customHeight="false" hidden="false" ht="12.1" outlineLevel="0" r="729">
      <c r="A729" s="20" t="n">
        <v>44211.926238426</v>
      </c>
      <c r="B729" s="16" t="s">
        <v>637</v>
      </c>
      <c r="C729" s="16" t="s">
        <v>786</v>
      </c>
      <c r="D729" s="16" t="s">
        <v>601</v>
      </c>
      <c r="E729" s="16" t="s">
        <v>17</v>
      </c>
      <c r="F729" s="16" t="s">
        <v>19</v>
      </c>
      <c r="G729" s="7" t="n">
        <v>1</v>
      </c>
      <c r="H729" s="6" t="n">
        <v>80.81</v>
      </c>
      <c r="I729" s="6" t="n">
        <v>-80.81</v>
      </c>
      <c r="J729" s="6" t="n">
        <v>0</v>
      </c>
      <c r="K729" s="6" t="n">
        <v>-0.04</v>
      </c>
      <c r="L729" s="6" t="n">
        <v>0</v>
      </c>
      <c r="M729" s="6" t="s">
        <f>=I729+J729+K729+L729</f>
      </c>
      <c r="N729" s="6"/>
      <c r="O729" s="16"/>
    </row>
    <row collapsed="false" customFormat="false" customHeight="false" hidden="false" ht="12.1" outlineLevel="0" r="730">
      <c r="A730" s="20" t="n">
        <v>44211.926377315</v>
      </c>
      <c r="B730" s="16" t="s">
        <v>52</v>
      </c>
      <c r="C730" s="16" t="s">
        <v>53</v>
      </c>
      <c r="D730" s="16" t="s">
        <v>601</v>
      </c>
      <c r="E730" s="16" t="s">
        <v>17</v>
      </c>
      <c r="F730" s="16" t="s">
        <v>19</v>
      </c>
      <c r="G730" s="7" t="n">
        <v>1</v>
      </c>
      <c r="H730" s="6" t="n">
        <v>128.17</v>
      </c>
      <c r="I730" s="6" t="n">
        <v>-128.17</v>
      </c>
      <c r="J730" s="6" t="n">
        <v>0</v>
      </c>
      <c r="K730" s="6" t="n">
        <v>-0.06</v>
      </c>
      <c r="L730" s="6" t="n">
        <v>0</v>
      </c>
      <c r="M730" s="6" t="s">
        <f>=I730+J730+K730+L730</f>
      </c>
      <c r="N730" s="6"/>
      <c r="O730" s="16"/>
    </row>
    <row collapsed="false" customFormat="false" customHeight="false" hidden="false" ht="12.1" outlineLevel="0" r="731">
      <c r="A731" s="20" t="n">
        <v>44211.926493056</v>
      </c>
      <c r="B731" s="16" t="s">
        <v>57</v>
      </c>
      <c r="C731" s="16" t="s">
        <v>58</v>
      </c>
      <c r="D731" s="16" t="s">
        <v>601</v>
      </c>
      <c r="E731" s="16" t="s">
        <v>17</v>
      </c>
      <c r="F731" s="16" t="s">
        <v>19</v>
      </c>
      <c r="G731" s="7" t="n">
        <v>2</v>
      </c>
      <c r="H731" s="6" t="n">
        <v>48.61</v>
      </c>
      <c r="I731" s="6" t="n">
        <v>-97.22</v>
      </c>
      <c r="J731" s="6" t="n">
        <v>0</v>
      </c>
      <c r="K731" s="6" t="n">
        <v>-0.05</v>
      </c>
      <c r="L731" s="6" t="n">
        <v>0</v>
      </c>
      <c r="M731" s="6" t="s">
        <f>=I731+J731+K731+L731</f>
      </c>
      <c r="N731" s="6"/>
      <c r="O731" s="16"/>
    </row>
    <row collapsed="false" customFormat="false" customHeight="false" hidden="false" ht="12.1" outlineLevel="0" r="732">
      <c r="A732" s="21" t="n">
        <v>44218.836990741</v>
      </c>
      <c r="B732" s="22" t="s">
        <v>716</v>
      </c>
      <c r="C732" s="22" t="s">
        <v>812</v>
      </c>
      <c r="D732" s="22" t="s">
        <v>716</v>
      </c>
      <c r="E732" s="22" t="s">
        <v>716</v>
      </c>
      <c r="F732" s="22" t="s">
        <v>19</v>
      </c>
      <c r="G732" s="23" t="n">
        <v>1</v>
      </c>
      <c r="H732" s="24" t="n">
        <v>1</v>
      </c>
      <c r="I732" s="24" t="n">
        <v>0.16</v>
      </c>
      <c r="J732" s="24" t="n">
        <v>0</v>
      </c>
      <c r="K732" s="24" t="n">
        <v>0</v>
      </c>
      <c r="L732" s="24" t="n">
        <v>0</v>
      </c>
      <c r="M732" s="6" t="s">
        <f>=I732+J732+K732+L732</f>
      </c>
      <c r="N732" s="24"/>
      <c r="O732" s="22"/>
    </row>
    <row collapsed="false" customFormat="false" customHeight="false" hidden="false" ht="12.1" outlineLevel="0" r="733">
      <c r="A733" s="21" t="n">
        <v>44218.870162037</v>
      </c>
      <c r="B733" s="22" t="s">
        <v>716</v>
      </c>
      <c r="C733" s="22" t="s">
        <v>812</v>
      </c>
      <c r="D733" s="22" t="s">
        <v>716</v>
      </c>
      <c r="E733" s="22" t="s">
        <v>716</v>
      </c>
      <c r="F733" s="22" t="s">
        <v>19</v>
      </c>
      <c r="G733" s="23" t="n">
        <v>1</v>
      </c>
      <c r="H733" s="24" t="n">
        <v>1</v>
      </c>
      <c r="I733" s="24" t="n">
        <v>5.82</v>
      </c>
      <c r="J733" s="24" t="n">
        <v>0</v>
      </c>
      <c r="K733" s="24" t="n">
        <v>0</v>
      </c>
      <c r="L733" s="24" t="n">
        <v>0</v>
      </c>
      <c r="M733" s="6" t="s">
        <f>=I733+J733+K733+L733</f>
      </c>
      <c r="N733" s="24"/>
      <c r="O733" s="22"/>
    </row>
    <row collapsed="false" customFormat="false" customHeight="false" hidden="false" ht="12.1" outlineLevel="0" r="734">
      <c r="A734" s="20" t="n">
        <v>44223.612928241</v>
      </c>
      <c r="B734" s="16" t="s">
        <v>642</v>
      </c>
      <c r="C734" s="16" t="s">
        <v>813</v>
      </c>
      <c r="D734" s="16" t="s">
        <v>601</v>
      </c>
      <c r="E734" s="16" t="s">
        <v>17</v>
      </c>
      <c r="F734" s="16" t="s">
        <v>19</v>
      </c>
      <c r="G734" s="7" t="n">
        <v>2</v>
      </c>
      <c r="H734" s="6" t="n">
        <v>308.76</v>
      </c>
      <c r="I734" s="6" t="n">
        <v>-617.52</v>
      </c>
      <c r="J734" s="6" t="n">
        <v>0</v>
      </c>
      <c r="K734" s="6" t="n">
        <v>-1</v>
      </c>
      <c r="L734" s="6" t="n">
        <v>0</v>
      </c>
      <c r="M734" s="6" t="s">
        <f>=I734+J734+K734+L734</f>
      </c>
      <c r="N734" s="6"/>
      <c r="O734" s="16"/>
    </row>
    <row collapsed="false" customFormat="false" customHeight="false" hidden="false" ht="12.1" outlineLevel="0" r="735">
      <c r="A735" s="29" t="n">
        <v>44224.408946759</v>
      </c>
      <c r="B735" s="30" t="s">
        <v>642</v>
      </c>
      <c r="C735" s="30" t="s">
        <v>813</v>
      </c>
      <c r="D735" s="30" t="s">
        <v>605</v>
      </c>
      <c r="E735" s="30" t="s">
        <v>17</v>
      </c>
      <c r="F735" s="30" t="s">
        <v>19</v>
      </c>
      <c r="G735" s="31" t="n">
        <v>-2</v>
      </c>
      <c r="H735" s="32" t="n">
        <v>400</v>
      </c>
      <c r="I735" s="32" t="n">
        <v>800</v>
      </c>
      <c r="J735" s="32" t="n">
        <v>0</v>
      </c>
      <c r="K735" s="32" t="n">
        <v>-1.017918</v>
      </c>
      <c r="L735" s="32" t="n">
        <v>0</v>
      </c>
      <c r="M735" s="6" t="s">
        <f>=I735+J735+K735+L735</f>
      </c>
      <c r="N735" s="32"/>
      <c r="O735" s="30"/>
    </row>
    <row collapsed="false" customFormat="false" customHeight="false" hidden="false" ht="12.1" outlineLevel="0" r="736">
      <c r="A736" s="20" t="n">
        <v>44224.412002315</v>
      </c>
      <c r="B736" s="16" t="s">
        <v>16</v>
      </c>
      <c r="C736" s="16" t="s">
        <v>18</v>
      </c>
      <c r="D736" s="16" t="s">
        <v>601</v>
      </c>
      <c r="E736" s="16" t="s">
        <v>17</v>
      </c>
      <c r="F736" s="16" t="s">
        <v>19</v>
      </c>
      <c r="G736" s="7" t="n">
        <v>4</v>
      </c>
      <c r="H736" s="6" t="n">
        <v>40.165</v>
      </c>
      <c r="I736" s="6" t="n">
        <v>-160.66</v>
      </c>
      <c r="J736" s="6" t="n">
        <v>0</v>
      </c>
      <c r="K736" s="6" t="n">
        <v>-1</v>
      </c>
      <c r="L736" s="6" t="n">
        <v>0</v>
      </c>
      <c r="M736" s="6" t="s">
        <f>=I736+J736+K736+L736</f>
      </c>
      <c r="N736" s="6"/>
      <c r="O736" s="16"/>
    </row>
    <row collapsed="false" customFormat="false" customHeight="false" hidden="false" ht="12.1" outlineLevel="0" r="737">
      <c r="A737" s="20" t="n">
        <v>44229.862337963</v>
      </c>
      <c r="B737" s="16" t="s">
        <v>87</v>
      </c>
      <c r="C737" s="16" t="s">
        <v>88</v>
      </c>
      <c r="D737" s="16" t="s">
        <v>601</v>
      </c>
      <c r="E737" s="16" t="s">
        <v>17</v>
      </c>
      <c r="F737" s="16" t="s">
        <v>19</v>
      </c>
      <c r="G737" s="7" t="n">
        <v>2</v>
      </c>
      <c r="H737" s="6" t="n">
        <v>34.71</v>
      </c>
      <c r="I737" s="6" t="n">
        <v>-69.42</v>
      </c>
      <c r="J737" s="6" t="n">
        <v>0</v>
      </c>
      <c r="K737" s="6" t="n">
        <v>-0.03</v>
      </c>
      <c r="L737" s="6" t="n">
        <v>0</v>
      </c>
      <c r="M737" s="6" t="s">
        <f>=I737+J737+K737+L737</f>
      </c>
      <c r="N737" s="6"/>
      <c r="O737" s="16"/>
    </row>
    <row collapsed="false" customFormat="false" customHeight="false" hidden="false" ht="12.1" outlineLevel="0" r="738">
      <c r="A738" s="20" t="n">
        <v>44230.447916667</v>
      </c>
      <c r="B738" s="16" t="s">
        <v>87</v>
      </c>
      <c r="C738" s="16" t="s">
        <v>88</v>
      </c>
      <c r="D738" s="16" t="s">
        <v>601</v>
      </c>
      <c r="E738" s="16" t="s">
        <v>17</v>
      </c>
      <c r="F738" s="16" t="s">
        <v>19</v>
      </c>
      <c r="G738" s="7" t="n">
        <v>1</v>
      </c>
      <c r="H738" s="6" t="n">
        <v>35.25</v>
      </c>
      <c r="I738" s="6" t="n">
        <v>-35.25</v>
      </c>
      <c r="J738" s="6" t="n">
        <v>0</v>
      </c>
      <c r="K738" s="6" t="n">
        <v>-0.02</v>
      </c>
      <c r="L738" s="6" t="n">
        <v>0</v>
      </c>
      <c r="M738" s="6" t="s">
        <f>=I738+J738+K738+L738</f>
      </c>
      <c r="N738" s="6"/>
      <c r="O738" s="16"/>
    </row>
    <row collapsed="false" customFormat="false" customHeight="false" hidden="false" ht="12.1" outlineLevel="0" r="739">
      <c r="A739" s="25" t="n">
        <v>44231</v>
      </c>
      <c r="B739" s="26" t="s">
        <v>693</v>
      </c>
      <c r="C739" s="26" t="s">
        <v>715</v>
      </c>
      <c r="D739" s="26" t="s">
        <v>693</v>
      </c>
      <c r="E739" s="26" t="s">
        <v>693</v>
      </c>
      <c r="F739" s="26" t="s">
        <v>19</v>
      </c>
      <c r="G739" s="27" t="n">
        <v>1</v>
      </c>
      <c r="H739" s="28" t="n">
        <v>-1</v>
      </c>
      <c r="I739" s="28" t="n">
        <v>-3.84</v>
      </c>
      <c r="J739" s="28" t="n">
        <v>0</v>
      </c>
      <c r="K739" s="28" t="n">
        <v>0</v>
      </c>
      <c r="L739" s="28" t="n">
        <v>0</v>
      </c>
      <c r="M739" s="6" t="s">
        <f>=I739+J739+K739+L739</f>
      </c>
      <c r="N739" s="28"/>
      <c r="O739" s="26"/>
    </row>
    <row collapsed="false" customFormat="false" customHeight="false" hidden="false" ht="12.1" outlineLevel="0" r="740">
      <c r="A740" s="21" t="n">
        <v>44231.60130787</v>
      </c>
      <c r="B740" s="22" t="s">
        <v>716</v>
      </c>
      <c r="C740" s="22" t="s">
        <v>814</v>
      </c>
      <c r="D740" s="22" t="s">
        <v>716</v>
      </c>
      <c r="E740" s="22" t="s">
        <v>716</v>
      </c>
      <c r="F740" s="22" t="s">
        <v>19</v>
      </c>
      <c r="G740" s="23" t="n">
        <v>1</v>
      </c>
      <c r="H740" s="24" t="n">
        <v>1</v>
      </c>
      <c r="I740" s="24" t="n">
        <v>32.76</v>
      </c>
      <c r="J740" s="24" t="n">
        <v>0</v>
      </c>
      <c r="K740" s="24" t="n">
        <v>0</v>
      </c>
      <c r="L740" s="24" t="n">
        <v>0</v>
      </c>
      <c r="M740" s="6" t="s">
        <f>=I740+J740+K740+L740</f>
      </c>
      <c r="N740" s="24"/>
      <c r="O740" s="22"/>
    </row>
    <row collapsed="false" customFormat="false" customHeight="false" hidden="false" ht="12.1" outlineLevel="0" r="741">
      <c r="A741" s="25" t="n">
        <v>44235</v>
      </c>
      <c r="B741" s="26" t="s">
        <v>693</v>
      </c>
      <c r="C741" s="26" t="s">
        <v>694</v>
      </c>
      <c r="D741" s="26" t="s">
        <v>693</v>
      </c>
      <c r="E741" s="26" t="s">
        <v>693</v>
      </c>
      <c r="F741" s="26" t="s">
        <v>29</v>
      </c>
      <c r="G741" s="27" t="n">
        <v>1</v>
      </c>
      <c r="H741" s="28" t="n">
        <v>-60</v>
      </c>
      <c r="I741" s="28" t="n">
        <v>-60</v>
      </c>
      <c r="J741" s="28" t="n">
        <v>0</v>
      </c>
      <c r="K741" s="28" t="n">
        <v>0</v>
      </c>
      <c r="L741" s="28" t="n">
        <v>0</v>
      </c>
      <c r="M741" s="28"/>
      <c r="N741" s="6" t="s">
        <f>=I741+J741+K741+L741</f>
      </c>
      <c r="O741" s="26"/>
    </row>
    <row collapsed="false" customFormat="false" customHeight="false" hidden="false" ht="12.1" outlineLevel="0" r="742">
      <c r="A742" s="20" t="n">
        <v>44235.620787037</v>
      </c>
      <c r="B742" s="16" t="s">
        <v>16</v>
      </c>
      <c r="C742" s="16" t="s">
        <v>18</v>
      </c>
      <c r="D742" s="16" t="s">
        <v>601</v>
      </c>
      <c r="E742" s="16" t="s">
        <v>17</v>
      </c>
      <c r="F742" s="16" t="s">
        <v>19</v>
      </c>
      <c r="G742" s="7" t="n">
        <v>15</v>
      </c>
      <c r="H742" s="6" t="n">
        <v>35.47</v>
      </c>
      <c r="I742" s="6" t="n">
        <v>-532.05</v>
      </c>
      <c r="J742" s="6" t="n">
        <v>0</v>
      </c>
      <c r="K742" s="6" t="n">
        <v>-0.25</v>
      </c>
      <c r="L742" s="6" t="n">
        <v>0</v>
      </c>
      <c r="M742" s="6" t="s">
        <f>=I742+J742+K742+L742</f>
      </c>
      <c r="N742" s="6"/>
      <c r="O742" s="16"/>
    </row>
    <row collapsed="false" customFormat="false" customHeight="false" hidden="false" ht="12.1" outlineLevel="0" r="743">
      <c r="A743" s="20" t="n">
        <v>44235.701469907</v>
      </c>
      <c r="B743" s="16" t="s">
        <v>707</v>
      </c>
      <c r="C743" s="16" t="s">
        <v>708</v>
      </c>
      <c r="D743" s="16" t="s">
        <v>601</v>
      </c>
      <c r="E743" s="16" t="s">
        <v>709</v>
      </c>
      <c r="F743" s="16" t="s">
        <v>29</v>
      </c>
      <c r="G743" s="7" t="n">
        <v>1350</v>
      </c>
      <c r="H743" s="6" t="n">
        <v>74.325</v>
      </c>
      <c r="I743" s="6" t="n">
        <v>-100338.75</v>
      </c>
      <c r="J743" s="6" t="n">
        <v>0</v>
      </c>
      <c r="K743" s="6" t="n">
        <v>-50.17</v>
      </c>
      <c r="L743" s="6" t="n">
        <v>0</v>
      </c>
      <c r="M743" s="6"/>
      <c r="N743" s="6" t="s">
        <f>=I743+J743+K743+L743</f>
      </c>
      <c r="O743" s="16"/>
    </row>
    <row collapsed="false" customFormat="false" customHeight="false" hidden="false" ht="12.1" outlineLevel="0" r="744">
      <c r="A744" s="21" t="n">
        <v>44235.701481481</v>
      </c>
      <c r="B744" s="22" t="s">
        <v>692</v>
      </c>
      <c r="C744" s="22" t="s">
        <v>126</v>
      </c>
      <c r="D744" s="22" t="s">
        <v>692</v>
      </c>
      <c r="E744" s="22" t="s">
        <v>692</v>
      </c>
      <c r="F744" s="22" t="s">
        <v>29</v>
      </c>
      <c r="G744" s="23" t="n">
        <v>1</v>
      </c>
      <c r="H744" s="24" t="n">
        <v>1</v>
      </c>
      <c r="I744" s="24" t="n">
        <v>100388.92</v>
      </c>
      <c r="J744" s="24" t="n">
        <v>0</v>
      </c>
      <c r="K744" s="24" t="n">
        <v>0</v>
      </c>
      <c r="L744" s="24" t="n">
        <v>0</v>
      </c>
      <c r="M744" s="24"/>
      <c r="N744" s="6" t="s">
        <f>=I744+J744+K744+L744</f>
      </c>
      <c r="O744" s="22"/>
    </row>
    <row collapsed="false" customFormat="false" customHeight="false" hidden="false" ht="12.1" outlineLevel="0" r="745">
      <c r="A745" s="20" t="n">
        <v>44235.99369213</v>
      </c>
      <c r="B745" s="16" t="s">
        <v>16</v>
      </c>
      <c r="C745" s="16" t="s">
        <v>18</v>
      </c>
      <c r="D745" s="16" t="s">
        <v>601</v>
      </c>
      <c r="E745" s="16" t="s">
        <v>17</v>
      </c>
      <c r="F745" s="16" t="s">
        <v>19</v>
      </c>
      <c r="G745" s="7" t="n">
        <v>37</v>
      </c>
      <c r="H745" s="6" t="n">
        <v>36.17</v>
      </c>
      <c r="I745" s="6" t="n">
        <v>-1338.29</v>
      </c>
      <c r="J745" s="6" t="n">
        <v>0</v>
      </c>
      <c r="K745" s="6" t="n">
        <v>-0.67</v>
      </c>
      <c r="L745" s="6" t="n">
        <v>0</v>
      </c>
      <c r="M745" s="6" t="s">
        <f>=I745+J745+K745+L745</f>
      </c>
      <c r="N745" s="6"/>
      <c r="O745" s="16"/>
    </row>
    <row collapsed="false" customFormat="false" customHeight="false" hidden="false" ht="12.1" outlineLevel="0" r="746">
      <c r="A746" s="20" t="n">
        <v>44237.665011574</v>
      </c>
      <c r="B746" s="16" t="s">
        <v>707</v>
      </c>
      <c r="C746" s="16" t="s">
        <v>708</v>
      </c>
      <c r="D746" s="16" t="s">
        <v>601</v>
      </c>
      <c r="E746" s="16" t="s">
        <v>709</v>
      </c>
      <c r="F746" s="16" t="s">
        <v>29</v>
      </c>
      <c r="G746" s="7" t="n">
        <v>1360</v>
      </c>
      <c r="H746" s="6" t="n">
        <v>73.85</v>
      </c>
      <c r="I746" s="6" t="n">
        <v>-100436</v>
      </c>
      <c r="J746" s="6" t="n">
        <v>0</v>
      </c>
      <c r="K746" s="6" t="n">
        <v>-50.22</v>
      </c>
      <c r="L746" s="6" t="n">
        <v>0</v>
      </c>
      <c r="M746" s="6"/>
      <c r="N746" s="6" t="s">
        <f>=I746+J746+K746+L746</f>
      </c>
      <c r="O746" s="16"/>
    </row>
    <row collapsed="false" customFormat="false" customHeight="false" hidden="false" ht="12.1" outlineLevel="0" r="747">
      <c r="A747" s="21" t="n">
        <v>44237.665069444</v>
      </c>
      <c r="B747" s="22" t="s">
        <v>692</v>
      </c>
      <c r="C747" s="22" t="s">
        <v>126</v>
      </c>
      <c r="D747" s="22" t="s">
        <v>692</v>
      </c>
      <c r="E747" s="22" t="s">
        <v>692</v>
      </c>
      <c r="F747" s="22" t="s">
        <v>29</v>
      </c>
      <c r="G747" s="23" t="n">
        <v>1</v>
      </c>
      <c r="H747" s="24" t="n">
        <v>1</v>
      </c>
      <c r="I747" s="24" t="n">
        <v>100486.22</v>
      </c>
      <c r="J747" s="24" t="n">
        <v>0</v>
      </c>
      <c r="K747" s="24" t="n">
        <v>0</v>
      </c>
      <c r="L747" s="24" t="n">
        <v>0</v>
      </c>
      <c r="M747" s="24"/>
      <c r="N747" s="6" t="s">
        <f>=I747+J747+K747+L747</f>
      </c>
      <c r="O747" s="22"/>
    </row>
    <row collapsed="false" customFormat="false" customHeight="false" hidden="false" ht="12.1" outlineLevel="0" r="748">
      <c r="A748" s="20" t="n">
        <v>44237.758460648</v>
      </c>
      <c r="B748" s="16" t="s">
        <v>16</v>
      </c>
      <c r="C748" s="16" t="s">
        <v>18</v>
      </c>
      <c r="D748" s="16" t="s">
        <v>601</v>
      </c>
      <c r="E748" s="16" t="s">
        <v>17</v>
      </c>
      <c r="F748" s="16" t="s">
        <v>19</v>
      </c>
      <c r="G748" s="7" t="n">
        <v>37</v>
      </c>
      <c r="H748" s="6" t="n">
        <v>37</v>
      </c>
      <c r="I748" s="6" t="n">
        <v>-1369</v>
      </c>
      <c r="J748" s="6" t="n">
        <v>0</v>
      </c>
      <c r="K748" s="6" t="n">
        <v>-0.68</v>
      </c>
      <c r="L748" s="6" t="n">
        <v>0</v>
      </c>
      <c r="M748" s="6" t="s">
        <f>=I748+J748+K748+L748</f>
      </c>
      <c r="N748" s="6"/>
      <c r="O748" s="16"/>
    </row>
    <row collapsed="false" customFormat="false" customHeight="false" hidden="false" ht="12.1" outlineLevel="0" r="749">
      <c r="A749" s="21" t="n">
        <v>44242.086875</v>
      </c>
      <c r="B749" s="22" t="s">
        <v>716</v>
      </c>
      <c r="C749" s="22" t="s">
        <v>815</v>
      </c>
      <c r="D749" s="22" t="s">
        <v>716</v>
      </c>
      <c r="E749" s="22" t="s">
        <v>716</v>
      </c>
      <c r="F749" s="22" t="s">
        <v>19</v>
      </c>
      <c r="G749" s="23" t="n">
        <v>1</v>
      </c>
      <c r="H749" s="24" t="n">
        <v>1</v>
      </c>
      <c r="I749" s="24" t="n">
        <v>5.79</v>
      </c>
      <c r="J749" s="24" t="n">
        <v>0</v>
      </c>
      <c r="K749" s="24" t="n">
        <v>0</v>
      </c>
      <c r="L749" s="24" t="n">
        <v>0</v>
      </c>
      <c r="M749" s="6" t="s">
        <f>=I749+J749+K749+L749</f>
      </c>
      <c r="N749" s="24"/>
      <c r="O749" s="22"/>
    </row>
    <row collapsed="false" customFormat="false" customHeight="false" hidden="false" ht="12.1" outlineLevel="0" r="750">
      <c r="A750" s="21" t="n">
        <v>44242.472094907</v>
      </c>
      <c r="B750" s="22" t="s">
        <v>692</v>
      </c>
      <c r="C750" s="22" t="s">
        <v>126</v>
      </c>
      <c r="D750" s="22" t="s">
        <v>692</v>
      </c>
      <c r="E750" s="22" t="s">
        <v>692</v>
      </c>
      <c r="F750" s="22" t="s">
        <v>19</v>
      </c>
      <c r="G750" s="23" t="n">
        <v>1</v>
      </c>
      <c r="H750" s="24" t="n">
        <v>1</v>
      </c>
      <c r="I750" s="24" t="n">
        <v>100</v>
      </c>
      <c r="J750" s="24" t="n">
        <v>0</v>
      </c>
      <c r="K750" s="24" t="n">
        <v>0</v>
      </c>
      <c r="L750" s="24" t="n">
        <v>0</v>
      </c>
      <c r="M750" s="6" t="s">
        <f>=I750+J750+K750+L750</f>
      </c>
      <c r="N750" s="24"/>
      <c r="O750" s="22"/>
    </row>
    <row collapsed="false" customFormat="false" customHeight="false" hidden="false" ht="12.1" outlineLevel="0" r="751">
      <c r="A751" s="20" t="n">
        <v>44243.816215278</v>
      </c>
      <c r="B751" s="16" t="s">
        <v>16</v>
      </c>
      <c r="C751" s="16" t="s">
        <v>18</v>
      </c>
      <c r="D751" s="16" t="s">
        <v>601</v>
      </c>
      <c r="E751" s="16" t="s">
        <v>17</v>
      </c>
      <c r="F751" s="16" t="s">
        <v>19</v>
      </c>
      <c r="G751" s="7" t="n">
        <v>3</v>
      </c>
      <c r="H751" s="6" t="n">
        <v>28.94</v>
      </c>
      <c r="I751" s="6" t="n">
        <v>-86.82</v>
      </c>
      <c r="J751" s="6" t="n">
        <v>0</v>
      </c>
      <c r="K751" s="6" t="n">
        <v>-0.04</v>
      </c>
      <c r="L751" s="6" t="n">
        <v>0</v>
      </c>
      <c r="M751" s="6" t="s">
        <f>=I751+J751+K751+L751</f>
      </c>
      <c r="N751" s="6"/>
      <c r="O751" s="16"/>
    </row>
    <row collapsed="false" customFormat="false" customHeight="false" hidden="false" ht="12.1" outlineLevel="0" r="752">
      <c r="A752" s="29" t="n">
        <v>44244.470706019</v>
      </c>
      <c r="B752" s="30" t="s">
        <v>635</v>
      </c>
      <c r="C752" s="30" t="s">
        <v>779</v>
      </c>
      <c r="D752" s="30" t="s">
        <v>605</v>
      </c>
      <c r="E752" s="30" t="s">
        <v>17</v>
      </c>
      <c r="F752" s="30" t="s">
        <v>29</v>
      </c>
      <c r="G752" s="31" t="n">
        <v>-29000</v>
      </c>
      <c r="H752" s="32" t="n">
        <v>0.8885</v>
      </c>
      <c r="I752" s="32" t="n">
        <v>25766.5</v>
      </c>
      <c r="J752" s="32" t="n">
        <v>0</v>
      </c>
      <c r="K752" s="32" t="n">
        <v>-12.31</v>
      </c>
      <c r="L752" s="32" t="n">
        <v>0</v>
      </c>
      <c r="M752" s="32"/>
      <c r="N752" s="6" t="s">
        <f>=I752+J752+K752+L752</f>
      </c>
      <c r="O752" s="30"/>
    </row>
    <row collapsed="false" customFormat="false" customHeight="false" hidden="false" ht="12.1" outlineLevel="0" r="753">
      <c r="A753" s="29" t="n">
        <v>44244.470706019</v>
      </c>
      <c r="B753" s="30" t="s">
        <v>635</v>
      </c>
      <c r="C753" s="30" t="s">
        <v>779</v>
      </c>
      <c r="D753" s="30" t="s">
        <v>605</v>
      </c>
      <c r="E753" s="30" t="s">
        <v>17</v>
      </c>
      <c r="F753" s="30" t="s">
        <v>29</v>
      </c>
      <c r="G753" s="31" t="n">
        <v>-10000</v>
      </c>
      <c r="H753" s="32" t="n">
        <v>0.8885</v>
      </c>
      <c r="I753" s="32" t="n">
        <v>8885</v>
      </c>
      <c r="J753" s="32" t="n">
        <v>0</v>
      </c>
      <c r="K753" s="32" t="n">
        <v>-4.24</v>
      </c>
      <c r="L753" s="32" t="n">
        <v>0</v>
      </c>
      <c r="M753" s="32"/>
      <c r="N753" s="6" t="s">
        <f>=I753+J753+K753+L753</f>
      </c>
      <c r="O753" s="30"/>
    </row>
    <row collapsed="false" customFormat="false" customHeight="false" hidden="false" ht="12.1" outlineLevel="0" r="754">
      <c r="A754" s="29" t="n">
        <v>44244.470706019</v>
      </c>
      <c r="B754" s="30" t="s">
        <v>635</v>
      </c>
      <c r="C754" s="30" t="s">
        <v>779</v>
      </c>
      <c r="D754" s="30" t="s">
        <v>605</v>
      </c>
      <c r="E754" s="30" t="s">
        <v>17</v>
      </c>
      <c r="F754" s="30" t="s">
        <v>29</v>
      </c>
      <c r="G754" s="31" t="n">
        <v>-2000</v>
      </c>
      <c r="H754" s="32" t="n">
        <v>0.8885</v>
      </c>
      <c r="I754" s="32" t="n">
        <v>1777</v>
      </c>
      <c r="J754" s="32" t="n">
        <v>0</v>
      </c>
      <c r="K754" s="32" t="n">
        <v>-0.85</v>
      </c>
      <c r="L754" s="32" t="n">
        <v>0</v>
      </c>
      <c r="M754" s="32"/>
      <c r="N754" s="6" t="s">
        <f>=I754+J754+K754+L754</f>
      </c>
      <c r="O754" s="30"/>
    </row>
    <row collapsed="false" customFormat="false" customHeight="false" hidden="false" ht="12.1" outlineLevel="0" r="755">
      <c r="A755" s="29" t="n">
        <v>44244.470706019</v>
      </c>
      <c r="B755" s="30" t="s">
        <v>635</v>
      </c>
      <c r="C755" s="30" t="s">
        <v>779</v>
      </c>
      <c r="D755" s="30" t="s">
        <v>605</v>
      </c>
      <c r="E755" s="30" t="s">
        <v>17</v>
      </c>
      <c r="F755" s="30" t="s">
        <v>29</v>
      </c>
      <c r="G755" s="31" t="n">
        <v>-5000</v>
      </c>
      <c r="H755" s="32" t="n">
        <v>0.8885</v>
      </c>
      <c r="I755" s="32" t="n">
        <v>4442.5</v>
      </c>
      <c r="J755" s="32" t="n">
        <v>0</v>
      </c>
      <c r="K755" s="32" t="n">
        <v>-2.13</v>
      </c>
      <c r="L755" s="32" t="n">
        <v>0</v>
      </c>
      <c r="M755" s="32"/>
      <c r="N755" s="6" t="s">
        <f>=I755+J755+K755+L755</f>
      </c>
      <c r="O755" s="30"/>
    </row>
    <row collapsed="false" customFormat="false" customHeight="false" hidden="false" ht="12.1" outlineLevel="0" r="756">
      <c r="A756" s="29" t="n">
        <v>44244.470706019</v>
      </c>
      <c r="B756" s="30" t="s">
        <v>635</v>
      </c>
      <c r="C756" s="30" t="s">
        <v>779</v>
      </c>
      <c r="D756" s="30" t="s">
        <v>605</v>
      </c>
      <c r="E756" s="30" t="s">
        <v>17</v>
      </c>
      <c r="F756" s="30" t="s">
        <v>29</v>
      </c>
      <c r="G756" s="31" t="n">
        <v>-10000</v>
      </c>
      <c r="H756" s="32" t="n">
        <v>0.8885</v>
      </c>
      <c r="I756" s="32" t="n">
        <v>8885</v>
      </c>
      <c r="J756" s="32" t="n">
        <v>0</v>
      </c>
      <c r="K756" s="32" t="n">
        <v>-4.24</v>
      </c>
      <c r="L756" s="32" t="n">
        <v>0</v>
      </c>
      <c r="M756" s="32"/>
      <c r="N756" s="6" t="s">
        <f>=I756+J756+K756+L756</f>
      </c>
      <c r="O756" s="30"/>
    </row>
    <row collapsed="false" customFormat="false" customHeight="false" hidden="false" ht="12.1" outlineLevel="0" r="757">
      <c r="A757" s="29" t="n">
        <v>44244.470706019</v>
      </c>
      <c r="B757" s="30" t="s">
        <v>635</v>
      </c>
      <c r="C757" s="30" t="s">
        <v>779</v>
      </c>
      <c r="D757" s="30" t="s">
        <v>605</v>
      </c>
      <c r="E757" s="30" t="s">
        <v>17</v>
      </c>
      <c r="F757" s="30" t="s">
        <v>29</v>
      </c>
      <c r="G757" s="31" t="n">
        <v>-2000</v>
      </c>
      <c r="H757" s="32" t="n">
        <v>0.8885</v>
      </c>
      <c r="I757" s="32" t="n">
        <v>1777</v>
      </c>
      <c r="J757" s="32" t="n">
        <v>0</v>
      </c>
      <c r="K757" s="32" t="n">
        <v>-0.85</v>
      </c>
      <c r="L757" s="32" t="n">
        <v>0</v>
      </c>
      <c r="M757" s="32"/>
      <c r="N757" s="6" t="s">
        <f>=I757+J757+K757+L757</f>
      </c>
      <c r="O757" s="30"/>
    </row>
    <row collapsed="false" customFormat="false" customHeight="false" hidden="false" ht="12.1" outlineLevel="0" r="758">
      <c r="A758" s="29" t="n">
        <v>44244.470706019</v>
      </c>
      <c r="B758" s="30" t="s">
        <v>635</v>
      </c>
      <c r="C758" s="30" t="s">
        <v>779</v>
      </c>
      <c r="D758" s="30" t="s">
        <v>605</v>
      </c>
      <c r="E758" s="30" t="s">
        <v>17</v>
      </c>
      <c r="F758" s="30" t="s">
        <v>29</v>
      </c>
      <c r="G758" s="31" t="n">
        <v>-22000</v>
      </c>
      <c r="H758" s="32" t="n">
        <v>0.8885</v>
      </c>
      <c r="I758" s="32" t="n">
        <v>19547</v>
      </c>
      <c r="J758" s="32" t="n">
        <v>0</v>
      </c>
      <c r="K758" s="32" t="n">
        <v>-9.33</v>
      </c>
      <c r="L758" s="32" t="n">
        <v>0</v>
      </c>
      <c r="M758" s="32"/>
      <c r="N758" s="6" t="s">
        <f>=I758+J758+K758+L758</f>
      </c>
      <c r="O758" s="30"/>
    </row>
    <row collapsed="false" customFormat="false" customHeight="false" hidden="false" ht="12.1" outlineLevel="0" r="759">
      <c r="A759" s="25" t="n">
        <v>44245</v>
      </c>
      <c r="B759" s="26" t="s">
        <v>693</v>
      </c>
      <c r="C759" s="26" t="s">
        <v>694</v>
      </c>
      <c r="D759" s="26" t="s">
        <v>693</v>
      </c>
      <c r="E759" s="26" t="s">
        <v>693</v>
      </c>
      <c r="F759" s="26" t="s">
        <v>29</v>
      </c>
      <c r="G759" s="27" t="n">
        <v>1</v>
      </c>
      <c r="H759" s="28" t="n">
        <v>-105</v>
      </c>
      <c r="I759" s="28" t="n">
        <v>-105</v>
      </c>
      <c r="J759" s="28" t="n">
        <v>0</v>
      </c>
      <c r="K759" s="28" t="n">
        <v>0</v>
      </c>
      <c r="L759" s="28" t="n">
        <v>0</v>
      </c>
      <c r="M759" s="28"/>
      <c r="N759" s="6" t="s">
        <f>=I759+J759+K759+L759</f>
      </c>
      <c r="O759" s="26"/>
    </row>
    <row collapsed="false" customFormat="false" customHeight="false" hidden="false" ht="12.1" outlineLevel="0" r="760">
      <c r="A760" s="20" t="n">
        <v>44245.498703704</v>
      </c>
      <c r="B760" s="16" t="s">
        <v>54</v>
      </c>
      <c r="C760" s="16" t="s">
        <v>806</v>
      </c>
      <c r="D760" s="16" t="s">
        <v>601</v>
      </c>
      <c r="E760" s="16" t="s">
        <v>17</v>
      </c>
      <c r="F760" s="16" t="s">
        <v>29</v>
      </c>
      <c r="G760" s="7" t="n">
        <v>600000</v>
      </c>
      <c r="H760" s="6" t="n">
        <v>0.037525</v>
      </c>
      <c r="I760" s="6" t="n">
        <v>-22515</v>
      </c>
      <c r="J760" s="6" t="n">
        <v>0</v>
      </c>
      <c r="K760" s="6" t="n">
        <v>-13.51</v>
      </c>
      <c r="L760" s="6" t="n">
        <v>0</v>
      </c>
      <c r="M760" s="6"/>
      <c r="N760" s="6" t="s">
        <f>=I760+J760+K760+L760</f>
      </c>
      <c r="O760" s="16"/>
    </row>
    <row collapsed="false" customFormat="false" customHeight="false" hidden="false" ht="12.1" outlineLevel="0" r="761">
      <c r="A761" s="20" t="n">
        <v>44245.673148148</v>
      </c>
      <c r="B761" s="16" t="s">
        <v>54</v>
      </c>
      <c r="C761" s="16" t="s">
        <v>806</v>
      </c>
      <c r="D761" s="16" t="s">
        <v>601</v>
      </c>
      <c r="E761" s="16" t="s">
        <v>17</v>
      </c>
      <c r="F761" s="16" t="s">
        <v>29</v>
      </c>
      <c r="G761" s="7" t="n">
        <v>280000</v>
      </c>
      <c r="H761" s="6" t="n">
        <v>0.03732</v>
      </c>
      <c r="I761" s="6" t="n">
        <v>-10449.6</v>
      </c>
      <c r="J761" s="6" t="n">
        <v>0</v>
      </c>
      <c r="K761" s="6" t="n">
        <v>-5.36</v>
      </c>
      <c r="L761" s="6" t="n">
        <v>0</v>
      </c>
      <c r="M761" s="6"/>
      <c r="N761" s="6" t="s">
        <f>=I761+J761+K761+L761</f>
      </c>
      <c r="O761" s="16"/>
    </row>
    <row collapsed="false" customFormat="false" customHeight="false" hidden="false" ht="12.1" outlineLevel="0" r="762">
      <c r="A762" s="20" t="n">
        <v>44245.690069444</v>
      </c>
      <c r="B762" s="16" t="s">
        <v>636</v>
      </c>
      <c r="C762" s="16" t="s">
        <v>780</v>
      </c>
      <c r="D762" s="16" t="s">
        <v>601</v>
      </c>
      <c r="E762" s="16" t="s">
        <v>696</v>
      </c>
      <c r="F762" s="16" t="s">
        <v>29</v>
      </c>
      <c r="G762" s="7" t="n">
        <v>70</v>
      </c>
      <c r="H762" s="6" t="n">
        <v>101.29</v>
      </c>
      <c r="I762" s="6" t="n">
        <v>-70903</v>
      </c>
      <c r="J762" s="6" t="n">
        <v>-46.2</v>
      </c>
      <c r="K762" s="6" t="n">
        <v>-33.86</v>
      </c>
      <c r="L762" s="6" t="n">
        <v>0</v>
      </c>
      <c r="M762" s="6"/>
      <c r="N762" s="6" t="s">
        <f>=I762+J762+K762+L762</f>
      </c>
      <c r="O762" s="16"/>
    </row>
    <row collapsed="false" customFormat="false" customHeight="false" hidden="false" ht="12.1" outlineLevel="0" r="763">
      <c r="A763" s="29" t="n">
        <v>44246.572013889</v>
      </c>
      <c r="B763" s="30" t="s">
        <v>632</v>
      </c>
      <c r="C763" s="30" t="s">
        <v>769</v>
      </c>
      <c r="D763" s="30" t="s">
        <v>605</v>
      </c>
      <c r="E763" s="30" t="s">
        <v>17</v>
      </c>
      <c r="F763" s="30" t="s">
        <v>29</v>
      </c>
      <c r="G763" s="31" t="n">
        <v>-140</v>
      </c>
      <c r="H763" s="32" t="n">
        <v>322.75</v>
      </c>
      <c r="I763" s="32" t="n">
        <v>45185</v>
      </c>
      <c r="J763" s="32" t="n">
        <v>0</v>
      </c>
      <c r="K763" s="32" t="n">
        <v>-27.11</v>
      </c>
      <c r="L763" s="32" t="n">
        <v>0</v>
      </c>
      <c r="M763" s="32"/>
      <c r="N763" s="6" t="s">
        <f>=I763+J763+K763+L763</f>
      </c>
      <c r="O763" s="30"/>
    </row>
    <row collapsed="false" customFormat="false" customHeight="false" hidden="false" ht="12.1" outlineLevel="0" r="764">
      <c r="A764" s="20" t="n">
        <v>44246.572395833</v>
      </c>
      <c r="B764" s="16" t="s">
        <v>71</v>
      </c>
      <c r="C764" s="16" t="s">
        <v>797</v>
      </c>
      <c r="D764" s="16" t="s">
        <v>601</v>
      </c>
      <c r="E764" s="16" t="s">
        <v>17</v>
      </c>
      <c r="F764" s="16" t="s">
        <v>29</v>
      </c>
      <c r="G764" s="7" t="n">
        <v>100</v>
      </c>
      <c r="H764" s="6" t="n">
        <v>39.88</v>
      </c>
      <c r="I764" s="6" t="n">
        <v>-3988</v>
      </c>
      <c r="J764" s="6" t="n">
        <v>0</v>
      </c>
      <c r="K764" s="6" t="n">
        <v>-2.39</v>
      </c>
      <c r="L764" s="6" t="n">
        <v>0</v>
      </c>
      <c r="M764" s="6"/>
      <c r="N764" s="6" t="s">
        <f>=I764+J764+K764+L764</f>
      </c>
      <c r="O764" s="16"/>
    </row>
    <row collapsed="false" customFormat="false" customHeight="false" hidden="false" ht="12.1" outlineLevel="0" r="765">
      <c r="A765" s="20" t="n">
        <v>44246.572395833</v>
      </c>
      <c r="B765" s="16" t="s">
        <v>71</v>
      </c>
      <c r="C765" s="16" t="s">
        <v>797</v>
      </c>
      <c r="D765" s="16" t="s">
        <v>601</v>
      </c>
      <c r="E765" s="16" t="s">
        <v>17</v>
      </c>
      <c r="F765" s="16" t="s">
        <v>29</v>
      </c>
      <c r="G765" s="7" t="n">
        <v>1000</v>
      </c>
      <c r="H765" s="6" t="n">
        <v>39.885</v>
      </c>
      <c r="I765" s="6" t="n">
        <v>-39885</v>
      </c>
      <c r="J765" s="6" t="n">
        <v>0</v>
      </c>
      <c r="K765" s="6" t="n">
        <v>-23.93</v>
      </c>
      <c r="L765" s="6" t="n">
        <v>0</v>
      </c>
      <c r="M765" s="6"/>
      <c r="N765" s="6" t="s">
        <f>=I765+J765+K765+L765</f>
      </c>
      <c r="O765" s="16"/>
    </row>
    <row collapsed="false" customFormat="false" customHeight="false" hidden="false" ht="12.1" outlineLevel="0" r="766">
      <c r="A766" s="29" t="n">
        <v>44246.575462963</v>
      </c>
      <c r="B766" s="30" t="s">
        <v>641</v>
      </c>
      <c r="C766" s="30" t="s">
        <v>803</v>
      </c>
      <c r="D766" s="30" t="s">
        <v>605</v>
      </c>
      <c r="E766" s="30" t="s">
        <v>696</v>
      </c>
      <c r="F766" s="30" t="s">
        <v>29</v>
      </c>
      <c r="G766" s="31" t="n">
        <v>-50</v>
      </c>
      <c r="H766" s="32" t="n">
        <v>99.25</v>
      </c>
      <c r="I766" s="32" t="n">
        <v>49625</v>
      </c>
      <c r="J766" s="32" t="n">
        <v>626.5</v>
      </c>
      <c r="K766" s="32" t="n">
        <v>-29.77</v>
      </c>
      <c r="L766" s="32" t="n">
        <v>0</v>
      </c>
      <c r="M766" s="32"/>
      <c r="N766" s="6" t="s">
        <f>=I766+J766+K766+L766</f>
      </c>
      <c r="O766" s="30"/>
    </row>
    <row collapsed="false" customFormat="false" customHeight="false" hidden="false" ht="12.1" outlineLevel="0" r="767">
      <c r="A767" s="20" t="n">
        <v>44246.575821759</v>
      </c>
      <c r="B767" s="16" t="s">
        <v>77</v>
      </c>
      <c r="C767" s="16" t="s">
        <v>804</v>
      </c>
      <c r="D767" s="16" t="s">
        <v>601</v>
      </c>
      <c r="E767" s="16" t="s">
        <v>17</v>
      </c>
      <c r="F767" s="16" t="s">
        <v>29</v>
      </c>
      <c r="G767" s="7" t="n">
        <v>3000</v>
      </c>
      <c r="H767" s="6" t="n">
        <v>2.845</v>
      </c>
      <c r="I767" s="6" t="n">
        <v>-8535</v>
      </c>
      <c r="J767" s="6" t="n">
        <v>0</v>
      </c>
      <c r="K767" s="6" t="n">
        <v>-5.12</v>
      </c>
      <c r="L767" s="6" t="n">
        <v>0</v>
      </c>
      <c r="M767" s="6"/>
      <c r="N767" s="6" t="s">
        <f>=I767+J767+K767+L767</f>
      </c>
      <c r="O767" s="16"/>
    </row>
    <row collapsed="false" customFormat="false" customHeight="false" hidden="false" ht="12.1" outlineLevel="0" r="768">
      <c r="A768" s="20" t="n">
        <v>44246.575821759</v>
      </c>
      <c r="B768" s="16" t="s">
        <v>77</v>
      </c>
      <c r="C768" s="16" t="s">
        <v>804</v>
      </c>
      <c r="D768" s="16" t="s">
        <v>601</v>
      </c>
      <c r="E768" s="16" t="s">
        <v>17</v>
      </c>
      <c r="F768" s="16" t="s">
        <v>29</v>
      </c>
      <c r="G768" s="7" t="n">
        <v>6000</v>
      </c>
      <c r="H768" s="6" t="n">
        <v>2.845</v>
      </c>
      <c r="I768" s="6" t="n">
        <v>-17070</v>
      </c>
      <c r="J768" s="6" t="n">
        <v>0</v>
      </c>
      <c r="K768" s="6" t="n">
        <v>-10.25</v>
      </c>
      <c r="L768" s="6" t="n">
        <v>0</v>
      </c>
      <c r="M768" s="6"/>
      <c r="N768" s="6" t="s">
        <f>=I768+J768+K768+L768</f>
      </c>
      <c r="O768" s="16"/>
    </row>
    <row collapsed="false" customFormat="false" customHeight="false" hidden="false" ht="12.1" outlineLevel="0" r="769">
      <c r="A769" s="20" t="n">
        <v>44246.57619213</v>
      </c>
      <c r="B769" s="16" t="s">
        <v>54</v>
      </c>
      <c r="C769" s="16" t="s">
        <v>806</v>
      </c>
      <c r="D769" s="16" t="s">
        <v>601</v>
      </c>
      <c r="E769" s="16" t="s">
        <v>17</v>
      </c>
      <c r="F769" s="16" t="s">
        <v>29</v>
      </c>
      <c r="G769" s="7" t="n">
        <v>740000</v>
      </c>
      <c r="H769" s="6" t="n">
        <v>0.03715</v>
      </c>
      <c r="I769" s="6" t="n">
        <v>-27491</v>
      </c>
      <c r="J769" s="6" t="n">
        <v>0</v>
      </c>
      <c r="K769" s="6" t="n">
        <v>-16.5</v>
      </c>
      <c r="L769" s="6" t="n">
        <v>0</v>
      </c>
      <c r="M769" s="6"/>
      <c r="N769" s="6" t="s">
        <f>=I769+J769+K769+L769</f>
      </c>
      <c r="O769" s="16"/>
    </row>
    <row collapsed="false" customFormat="false" customHeight="false" hidden="false" ht="12.1" outlineLevel="0" r="770">
      <c r="A770" s="29" t="n">
        <v>44246.591111111</v>
      </c>
      <c r="B770" s="30" t="s">
        <v>636</v>
      </c>
      <c r="C770" s="30" t="s">
        <v>780</v>
      </c>
      <c r="D770" s="30" t="s">
        <v>605</v>
      </c>
      <c r="E770" s="30" t="s">
        <v>696</v>
      </c>
      <c r="F770" s="30" t="s">
        <v>29</v>
      </c>
      <c r="G770" s="31" t="n">
        <v>-48</v>
      </c>
      <c r="H770" s="32" t="n">
        <v>101.32</v>
      </c>
      <c r="I770" s="32" t="n">
        <v>48633.6</v>
      </c>
      <c r="J770" s="32" t="n">
        <v>42.24</v>
      </c>
      <c r="K770" s="32" t="n">
        <v>-24.96</v>
      </c>
      <c r="L770" s="32" t="n">
        <v>0</v>
      </c>
      <c r="M770" s="32"/>
      <c r="N770" s="6" t="s">
        <f>=I770+J770+K770+L770</f>
      </c>
      <c r="O770" s="30"/>
    </row>
    <row collapsed="false" customFormat="false" customHeight="false" hidden="false" ht="12.1" outlineLevel="0" r="771">
      <c r="A771" s="20" t="n">
        <v>44246.591747685</v>
      </c>
      <c r="B771" s="16" t="s">
        <v>77</v>
      </c>
      <c r="C771" s="16" t="s">
        <v>804</v>
      </c>
      <c r="D771" s="16" t="s">
        <v>601</v>
      </c>
      <c r="E771" s="16" t="s">
        <v>17</v>
      </c>
      <c r="F771" s="16" t="s">
        <v>29</v>
      </c>
      <c r="G771" s="7" t="n">
        <v>10000</v>
      </c>
      <c r="H771" s="6" t="n">
        <v>2.85</v>
      </c>
      <c r="I771" s="6" t="n">
        <v>-28500</v>
      </c>
      <c r="J771" s="6" t="n">
        <v>0</v>
      </c>
      <c r="K771" s="6" t="n">
        <v>-14.62</v>
      </c>
      <c r="L771" s="6" t="n">
        <v>0</v>
      </c>
      <c r="M771" s="6"/>
      <c r="N771" s="6" t="s">
        <f>=I771+J771+K771+L771</f>
      </c>
      <c r="O771" s="16"/>
    </row>
    <row collapsed="false" customFormat="false" customHeight="false" hidden="false" ht="12.1" outlineLevel="0" r="772">
      <c r="A772" s="20" t="n">
        <v>44246.592268519</v>
      </c>
      <c r="B772" s="16" t="s">
        <v>54</v>
      </c>
      <c r="C772" s="16" t="s">
        <v>806</v>
      </c>
      <c r="D772" s="16" t="s">
        <v>601</v>
      </c>
      <c r="E772" s="16" t="s">
        <v>17</v>
      </c>
      <c r="F772" s="16" t="s">
        <v>29</v>
      </c>
      <c r="G772" s="7" t="n">
        <v>730000</v>
      </c>
      <c r="H772" s="6" t="n">
        <v>0.0372</v>
      </c>
      <c r="I772" s="6" t="n">
        <v>-27156</v>
      </c>
      <c r="J772" s="6" t="n">
        <v>0</v>
      </c>
      <c r="K772" s="6" t="n">
        <v>-13.93</v>
      </c>
      <c r="L772" s="6" t="n">
        <v>0</v>
      </c>
      <c r="M772" s="6"/>
      <c r="N772" s="6" t="s">
        <f>=I772+J772+K772+L772</f>
      </c>
      <c r="O772" s="16"/>
    </row>
    <row collapsed="false" customFormat="false" customHeight="false" hidden="false" ht="12.1" outlineLevel="0" r="773">
      <c r="A773" s="20" t="n">
        <v>44246.681597222</v>
      </c>
      <c r="B773" s="16" t="s">
        <v>16</v>
      </c>
      <c r="C773" s="16" t="s">
        <v>18</v>
      </c>
      <c r="D773" s="16" t="s">
        <v>601</v>
      </c>
      <c r="E773" s="16" t="s">
        <v>17</v>
      </c>
      <c r="F773" s="16" t="s">
        <v>19</v>
      </c>
      <c r="G773" s="7" t="n">
        <v>9</v>
      </c>
      <c r="H773" s="6" t="n">
        <v>26.89</v>
      </c>
      <c r="I773" s="6" t="n">
        <v>-242.01</v>
      </c>
      <c r="J773" s="6" t="n">
        <v>0</v>
      </c>
      <c r="K773" s="6" t="n">
        <v>-0.11</v>
      </c>
      <c r="L773" s="6" t="n">
        <v>0</v>
      </c>
      <c r="M773" s="6" t="s">
        <f>=I773+J773+K773+L773</f>
      </c>
      <c r="N773" s="6"/>
      <c r="O773" s="16"/>
    </row>
    <row collapsed="false" customFormat="false" customHeight="false" hidden="false" ht="12.1" outlineLevel="0" r="774">
      <c r="A774" s="20" t="n">
        <v>44250.753298611</v>
      </c>
      <c r="B774" s="16" t="s">
        <v>87</v>
      </c>
      <c r="C774" s="16" t="s">
        <v>88</v>
      </c>
      <c r="D774" s="16" t="s">
        <v>601</v>
      </c>
      <c r="E774" s="16" t="s">
        <v>17</v>
      </c>
      <c r="F774" s="16" t="s">
        <v>19</v>
      </c>
      <c r="G774" s="7" t="n">
        <v>1</v>
      </c>
      <c r="H774" s="6" t="n">
        <v>34</v>
      </c>
      <c r="I774" s="6" t="n">
        <v>-34</v>
      </c>
      <c r="J774" s="6" t="n">
        <v>0</v>
      </c>
      <c r="K774" s="6" t="n">
        <v>-0.02</v>
      </c>
      <c r="L774" s="6" t="n">
        <v>0</v>
      </c>
      <c r="M774" s="6" t="s">
        <f>=I774+J774+K774+L774</f>
      </c>
      <c r="N774" s="6"/>
      <c r="O774" s="16"/>
    </row>
    <row collapsed="false" customFormat="false" customHeight="false" hidden="false" ht="12.1" outlineLevel="0" r="775">
      <c r="A775" s="20" t="n">
        <v>44250.753541667</v>
      </c>
      <c r="B775" s="16" t="s">
        <v>87</v>
      </c>
      <c r="C775" s="16" t="s">
        <v>88</v>
      </c>
      <c r="D775" s="16" t="s">
        <v>601</v>
      </c>
      <c r="E775" s="16" t="s">
        <v>17</v>
      </c>
      <c r="F775" s="16" t="s">
        <v>19</v>
      </c>
      <c r="G775" s="7" t="n">
        <v>4</v>
      </c>
      <c r="H775" s="6" t="n">
        <v>34</v>
      </c>
      <c r="I775" s="6" t="n">
        <v>-136</v>
      </c>
      <c r="J775" s="6" t="n">
        <v>0</v>
      </c>
      <c r="K775" s="6" t="n">
        <v>-0.07</v>
      </c>
      <c r="L775" s="6" t="n">
        <v>0</v>
      </c>
      <c r="M775" s="6" t="s">
        <f>=I775+J775+K775+L775</f>
      </c>
      <c r="N775" s="6"/>
      <c r="O775" s="16"/>
    </row>
    <row collapsed="false" customFormat="false" customHeight="false" hidden="false" ht="12.1" outlineLevel="0" r="776">
      <c r="A776" s="25" t="n">
        <v>44252</v>
      </c>
      <c r="B776" s="26" t="s">
        <v>693</v>
      </c>
      <c r="C776" s="26" t="s">
        <v>715</v>
      </c>
      <c r="D776" s="26" t="s">
        <v>693</v>
      </c>
      <c r="E776" s="26" t="s">
        <v>693</v>
      </c>
      <c r="F776" s="26" t="s">
        <v>19</v>
      </c>
      <c r="G776" s="27" t="n">
        <v>1</v>
      </c>
      <c r="H776" s="28" t="n">
        <v>-1</v>
      </c>
      <c r="I776" s="28" t="n">
        <v>-3.92</v>
      </c>
      <c r="J776" s="28" t="n">
        <v>0</v>
      </c>
      <c r="K776" s="28" t="n">
        <v>0</v>
      </c>
      <c r="L776" s="28" t="n">
        <v>0</v>
      </c>
      <c r="M776" s="6" t="s">
        <f>=I776+J776+K776+L776</f>
      </c>
      <c r="N776" s="28"/>
      <c r="O776" s="26"/>
    </row>
    <row collapsed="false" customFormat="false" customHeight="false" hidden="false" ht="12.1" outlineLevel="0" r="777">
      <c r="A777" s="20" t="n">
        <v>44252.438090278</v>
      </c>
      <c r="B777" s="16" t="s">
        <v>642</v>
      </c>
      <c r="C777" s="16" t="s">
        <v>813</v>
      </c>
      <c r="D777" s="16" t="s">
        <v>601</v>
      </c>
      <c r="E777" s="16" t="s">
        <v>17</v>
      </c>
      <c r="F777" s="16" t="s">
        <v>19</v>
      </c>
      <c r="G777" s="7" t="n">
        <v>1</v>
      </c>
      <c r="H777" s="6" t="n">
        <v>125.56</v>
      </c>
      <c r="I777" s="6" t="n">
        <v>-125.56</v>
      </c>
      <c r="J777" s="6" t="n">
        <v>0</v>
      </c>
      <c r="K777" s="6" t="n">
        <v>-1</v>
      </c>
      <c r="L777" s="6" t="n">
        <v>0</v>
      </c>
      <c r="M777" s="6" t="s">
        <f>=I777+J777+K777+L777</f>
      </c>
      <c r="N777" s="6"/>
      <c r="O777" s="16"/>
    </row>
    <row collapsed="false" customFormat="false" customHeight="false" hidden="false" ht="12.1" outlineLevel="0" r="778">
      <c r="A778" s="29" t="n">
        <v>44252.540428241</v>
      </c>
      <c r="B778" s="30" t="s">
        <v>634</v>
      </c>
      <c r="C778" s="30" t="s">
        <v>777</v>
      </c>
      <c r="D778" s="30" t="s">
        <v>605</v>
      </c>
      <c r="E778" s="30" t="s">
        <v>696</v>
      </c>
      <c r="F778" s="30" t="s">
        <v>29</v>
      </c>
      <c r="G778" s="31" t="n">
        <v>-5</v>
      </c>
      <c r="H778" s="32" t="n">
        <v>99.77</v>
      </c>
      <c r="I778" s="32" t="n">
        <v>4988.5</v>
      </c>
      <c r="J778" s="32" t="n">
        <v>41.2</v>
      </c>
      <c r="K778" s="32" t="n">
        <v>-2.38</v>
      </c>
      <c r="L778" s="32" t="n">
        <v>0</v>
      </c>
      <c r="M778" s="32"/>
      <c r="N778" s="6" t="s">
        <f>=I778+J778+K778+L778</f>
      </c>
      <c r="O778" s="30"/>
    </row>
    <row collapsed="false" customFormat="false" customHeight="false" hidden="false" ht="12.1" outlineLevel="0" r="779">
      <c r="A779" s="29" t="n">
        <v>44252.540497685</v>
      </c>
      <c r="B779" s="30" t="s">
        <v>634</v>
      </c>
      <c r="C779" s="30" t="s">
        <v>777</v>
      </c>
      <c r="D779" s="30" t="s">
        <v>605</v>
      </c>
      <c r="E779" s="30" t="s">
        <v>696</v>
      </c>
      <c r="F779" s="30" t="s">
        <v>29</v>
      </c>
      <c r="G779" s="31" t="n">
        <v>-20</v>
      </c>
      <c r="H779" s="32" t="n">
        <v>99.77</v>
      </c>
      <c r="I779" s="32" t="n">
        <v>19954</v>
      </c>
      <c r="J779" s="32" t="n">
        <v>164.8</v>
      </c>
      <c r="K779" s="32" t="n">
        <v>-9.53</v>
      </c>
      <c r="L779" s="32" t="n">
        <v>0</v>
      </c>
      <c r="M779" s="32"/>
      <c r="N779" s="6" t="s">
        <f>=I779+J779+K779+L779</f>
      </c>
      <c r="O779" s="30"/>
    </row>
    <row collapsed="false" customFormat="false" customHeight="false" hidden="false" ht="12.1" outlineLevel="0" r="780">
      <c r="A780" s="20" t="n">
        <v>44252.5409375</v>
      </c>
      <c r="B780" s="16" t="s">
        <v>49</v>
      </c>
      <c r="C780" s="16" t="s">
        <v>749</v>
      </c>
      <c r="D780" s="16" t="s">
        <v>601</v>
      </c>
      <c r="E780" s="16" t="s">
        <v>17</v>
      </c>
      <c r="F780" s="16" t="s">
        <v>29</v>
      </c>
      <c r="G780" s="7" t="n">
        <v>1</v>
      </c>
      <c r="H780" s="6" t="n">
        <v>23990</v>
      </c>
      <c r="I780" s="6" t="n">
        <v>-23990</v>
      </c>
      <c r="J780" s="6" t="n">
        <v>0</v>
      </c>
      <c r="K780" s="6" t="n">
        <v>-11.46</v>
      </c>
      <c r="L780" s="6" t="n">
        <v>0</v>
      </c>
      <c r="M780" s="6"/>
      <c r="N780" s="6" t="s">
        <f>=I780+J780+K780+L780</f>
      </c>
      <c r="O780" s="16"/>
    </row>
    <row collapsed="false" customFormat="false" customHeight="false" hidden="false" ht="12.1" outlineLevel="0" r="781">
      <c r="A781" s="25" t="n">
        <v>44257</v>
      </c>
      <c r="B781" s="26" t="s">
        <v>693</v>
      </c>
      <c r="C781" s="26" t="s">
        <v>816</v>
      </c>
      <c r="D781" s="26" t="s">
        <v>693</v>
      </c>
      <c r="E781" s="26" t="s">
        <v>693</v>
      </c>
      <c r="F781" s="26" t="s">
        <v>19</v>
      </c>
      <c r="G781" s="27" t="n">
        <v>1</v>
      </c>
      <c r="H781" s="28" t="n">
        <v>-9</v>
      </c>
      <c r="I781" s="28" t="n">
        <v>-9</v>
      </c>
      <c r="J781" s="28" t="n">
        <v>0</v>
      </c>
      <c r="K781" s="28" t="n">
        <v>0</v>
      </c>
      <c r="L781" s="28" t="n">
        <v>0</v>
      </c>
      <c r="M781" s="6" t="s">
        <f>=I781+J781+K781+L781</f>
      </c>
      <c r="N781" s="28"/>
      <c r="O781" s="26"/>
    </row>
    <row collapsed="false" customFormat="false" customHeight="false" hidden="false" ht="12.1" outlineLevel="0" r="782">
      <c r="A782" s="25" t="n">
        <v>44257</v>
      </c>
      <c r="B782" s="26" t="s">
        <v>693</v>
      </c>
      <c r="C782" s="26" t="s">
        <v>694</v>
      </c>
      <c r="D782" s="26" t="s">
        <v>693</v>
      </c>
      <c r="E782" s="26" t="s">
        <v>693</v>
      </c>
      <c r="F782" s="26" t="s">
        <v>29</v>
      </c>
      <c r="G782" s="27" t="n">
        <v>1</v>
      </c>
      <c r="H782" s="28" t="n">
        <v>-60</v>
      </c>
      <c r="I782" s="28" t="n">
        <v>-60</v>
      </c>
      <c r="J782" s="28" t="n">
        <v>0</v>
      </c>
      <c r="K782" s="28" t="n">
        <v>0</v>
      </c>
      <c r="L782" s="28" t="n">
        <v>0</v>
      </c>
      <c r="M782" s="28"/>
      <c r="N782" s="6" t="s">
        <f>=I782+J782+K782+L782</f>
      </c>
      <c r="O782" s="26"/>
    </row>
    <row collapsed="false" customFormat="false" customHeight="false" hidden="false" ht="12.1" outlineLevel="0" r="783">
      <c r="A783" s="29" t="n">
        <v>44257.581006944</v>
      </c>
      <c r="B783" s="30" t="s">
        <v>636</v>
      </c>
      <c r="C783" s="30" t="s">
        <v>780</v>
      </c>
      <c r="D783" s="30" t="s">
        <v>605</v>
      </c>
      <c r="E783" s="30" t="s">
        <v>696</v>
      </c>
      <c r="F783" s="30" t="s">
        <v>29</v>
      </c>
      <c r="G783" s="31" t="n">
        <v>-45</v>
      </c>
      <c r="H783" s="32" t="n">
        <v>101.18</v>
      </c>
      <c r="I783" s="32" t="n">
        <v>45531</v>
      </c>
      <c r="J783" s="32" t="n">
        <v>148.05</v>
      </c>
      <c r="K783" s="32" t="n">
        <v>-21.75</v>
      </c>
      <c r="L783" s="32" t="n">
        <v>0</v>
      </c>
      <c r="M783" s="32"/>
      <c r="N783" s="6" t="s">
        <f>=I783+J783+K783+L783</f>
      </c>
      <c r="O783" s="30"/>
    </row>
    <row collapsed="false" customFormat="false" customHeight="false" hidden="false" ht="12.1" outlineLevel="0" r="784">
      <c r="A784" s="29" t="n">
        <v>44257.581006944</v>
      </c>
      <c r="B784" s="30" t="s">
        <v>636</v>
      </c>
      <c r="C784" s="30" t="s">
        <v>780</v>
      </c>
      <c r="D784" s="30" t="s">
        <v>605</v>
      </c>
      <c r="E784" s="30" t="s">
        <v>696</v>
      </c>
      <c r="F784" s="30" t="s">
        <v>29</v>
      </c>
      <c r="G784" s="31" t="n">
        <v>-5</v>
      </c>
      <c r="H784" s="32" t="n">
        <v>101.18</v>
      </c>
      <c r="I784" s="32" t="n">
        <v>5059</v>
      </c>
      <c r="J784" s="32" t="n">
        <v>16.45</v>
      </c>
      <c r="K784" s="32" t="n">
        <v>-2.42</v>
      </c>
      <c r="L784" s="32" t="n">
        <v>0</v>
      </c>
      <c r="M784" s="32"/>
      <c r="N784" s="6" t="s">
        <f>=I784+J784+K784+L784</f>
      </c>
      <c r="O784" s="30"/>
    </row>
    <row collapsed="false" customFormat="false" customHeight="false" hidden="false" ht="12.1" outlineLevel="0" r="785">
      <c r="A785" s="20" t="n">
        <v>44257.581446759</v>
      </c>
      <c r="B785" s="16" t="s">
        <v>54</v>
      </c>
      <c r="C785" s="16" t="s">
        <v>806</v>
      </c>
      <c r="D785" s="16" t="s">
        <v>601</v>
      </c>
      <c r="E785" s="16" t="s">
        <v>17</v>
      </c>
      <c r="F785" s="16" t="s">
        <v>29</v>
      </c>
      <c r="G785" s="7" t="n">
        <v>1350000</v>
      </c>
      <c r="H785" s="6" t="n">
        <v>0.037455</v>
      </c>
      <c r="I785" s="6" t="n">
        <v>-50564.25</v>
      </c>
      <c r="J785" s="6" t="n">
        <v>0</v>
      </c>
      <c r="K785" s="6" t="n">
        <v>-24.15</v>
      </c>
      <c r="L785" s="6" t="n">
        <v>0</v>
      </c>
      <c r="M785" s="6"/>
      <c r="N785" s="6" t="s">
        <f>=I785+J785+K785+L785</f>
      </c>
      <c r="O785" s="16"/>
    </row>
    <row collapsed="false" customFormat="false" customHeight="false" hidden="false" ht="12.1" outlineLevel="0" r="786">
      <c r="A786" s="20" t="n">
        <v>44257.809097222</v>
      </c>
      <c r="B786" s="16" t="s">
        <v>87</v>
      </c>
      <c r="C786" s="16" t="s">
        <v>88</v>
      </c>
      <c r="D786" s="16" t="s">
        <v>601</v>
      </c>
      <c r="E786" s="16" t="s">
        <v>17</v>
      </c>
      <c r="F786" s="16" t="s">
        <v>19</v>
      </c>
      <c r="G786" s="7" t="n">
        <v>1</v>
      </c>
      <c r="H786" s="6" t="n">
        <v>33.62</v>
      </c>
      <c r="I786" s="6" t="n">
        <v>-33.62</v>
      </c>
      <c r="J786" s="6" t="n">
        <v>0</v>
      </c>
      <c r="K786" s="6" t="n">
        <v>-0.02</v>
      </c>
      <c r="L786" s="6" t="n">
        <v>0</v>
      </c>
      <c r="M786" s="6" t="s">
        <f>=I786+J786+K786+L786</f>
      </c>
      <c r="N786" s="6"/>
      <c r="O786" s="16"/>
    </row>
    <row collapsed="false" customFormat="false" customHeight="false" hidden="false" ht="12.1" outlineLevel="0" r="787">
      <c r="A787" s="20" t="n">
        <v>44257.809097222</v>
      </c>
      <c r="B787" s="16" t="s">
        <v>87</v>
      </c>
      <c r="C787" s="16" t="s">
        <v>88</v>
      </c>
      <c r="D787" s="16" t="s">
        <v>601</v>
      </c>
      <c r="E787" s="16" t="s">
        <v>17</v>
      </c>
      <c r="F787" s="16" t="s">
        <v>19</v>
      </c>
      <c r="G787" s="7" t="n">
        <v>1</v>
      </c>
      <c r="H787" s="6" t="n">
        <v>33.62</v>
      </c>
      <c r="I787" s="6" t="n">
        <v>-33.62</v>
      </c>
      <c r="J787" s="6" t="n">
        <v>0</v>
      </c>
      <c r="K787" s="6" t="n">
        <v>-0.02</v>
      </c>
      <c r="L787" s="6" t="n">
        <v>0</v>
      </c>
      <c r="M787" s="6" t="s">
        <f>=I787+J787+K787+L787</f>
      </c>
      <c r="N787" s="6"/>
      <c r="O787" s="16"/>
    </row>
    <row collapsed="false" customFormat="false" customHeight="false" hidden="false" ht="12.1" outlineLevel="0" r="788">
      <c r="A788" s="21" t="n">
        <v>44260.726053241</v>
      </c>
      <c r="B788" s="22" t="s">
        <v>716</v>
      </c>
      <c r="C788" s="22" t="s">
        <v>801</v>
      </c>
      <c r="D788" s="22" t="s">
        <v>716</v>
      </c>
      <c r="E788" s="22" t="s">
        <v>716</v>
      </c>
      <c r="F788" s="22" t="s">
        <v>19</v>
      </c>
      <c r="G788" s="23" t="n">
        <v>1</v>
      </c>
      <c r="H788" s="24" t="n">
        <v>1</v>
      </c>
      <c r="I788" s="24" t="n">
        <v>2.82</v>
      </c>
      <c r="J788" s="24" t="n">
        <v>0</v>
      </c>
      <c r="K788" s="24" t="n">
        <v>0</v>
      </c>
      <c r="L788" s="24" t="n">
        <v>0</v>
      </c>
      <c r="M788" s="6" t="s">
        <f>=I788+J788+K788+L788</f>
      </c>
      <c r="N788" s="24"/>
      <c r="O788" s="22"/>
    </row>
    <row collapsed="false" customFormat="false" customHeight="false" hidden="false" ht="12.1" outlineLevel="0" r="789">
      <c r="A789" s="29" t="n">
        <v>44264.432118056</v>
      </c>
      <c r="B789" s="30" t="s">
        <v>642</v>
      </c>
      <c r="C789" s="30" t="s">
        <v>813</v>
      </c>
      <c r="D789" s="30" t="s">
        <v>605</v>
      </c>
      <c r="E789" s="30" t="s">
        <v>17</v>
      </c>
      <c r="F789" s="30" t="s">
        <v>19</v>
      </c>
      <c r="G789" s="31" t="n">
        <v>-1</v>
      </c>
      <c r="H789" s="32" t="n">
        <v>240</v>
      </c>
      <c r="I789" s="32" t="n">
        <v>240</v>
      </c>
      <c r="J789" s="32" t="n">
        <v>0</v>
      </c>
      <c r="K789" s="32" t="n">
        <v>-1.001343</v>
      </c>
      <c r="L789" s="32" t="n">
        <v>0</v>
      </c>
      <c r="M789" s="6" t="s">
        <f>=I789+J789+K789+L789</f>
      </c>
      <c r="N789" s="32"/>
      <c r="O789" s="30"/>
    </row>
    <row collapsed="false" customFormat="false" customHeight="false" hidden="false" ht="12.1" outlineLevel="0" r="790">
      <c r="A790" s="20" t="n">
        <v>44264.547581019</v>
      </c>
      <c r="B790" s="16" t="s">
        <v>16</v>
      </c>
      <c r="C790" s="16" t="s">
        <v>18</v>
      </c>
      <c r="D790" s="16" t="s">
        <v>601</v>
      </c>
      <c r="E790" s="16" t="s">
        <v>17</v>
      </c>
      <c r="F790" s="16" t="s">
        <v>19</v>
      </c>
      <c r="G790" s="7" t="n">
        <v>4</v>
      </c>
      <c r="H790" s="6" t="n">
        <v>24.02</v>
      </c>
      <c r="I790" s="6" t="n">
        <v>-96.08</v>
      </c>
      <c r="J790" s="6" t="n">
        <v>0</v>
      </c>
      <c r="K790" s="6" t="n">
        <v>-0.9608</v>
      </c>
      <c r="L790" s="6" t="n">
        <v>0</v>
      </c>
      <c r="M790" s="6" t="s">
        <f>=I790+J790+K790+L790</f>
      </c>
      <c r="N790" s="6"/>
      <c r="O790" s="16"/>
    </row>
    <row collapsed="false" customFormat="false" customHeight="false" hidden="false" ht="12.1" outlineLevel="0" r="791">
      <c r="A791" s="25" t="n">
        <v>44266</v>
      </c>
      <c r="B791" s="26" t="s">
        <v>693</v>
      </c>
      <c r="C791" s="26" t="s">
        <v>694</v>
      </c>
      <c r="D791" s="26" t="s">
        <v>693</v>
      </c>
      <c r="E791" s="26" t="s">
        <v>693</v>
      </c>
      <c r="F791" s="26" t="s">
        <v>29</v>
      </c>
      <c r="G791" s="27" t="n">
        <v>1</v>
      </c>
      <c r="H791" s="28" t="n">
        <v>-60</v>
      </c>
      <c r="I791" s="28" t="n">
        <v>-60</v>
      </c>
      <c r="J791" s="28" t="n">
        <v>0</v>
      </c>
      <c r="K791" s="28" t="n">
        <v>0</v>
      </c>
      <c r="L791" s="28" t="n">
        <v>0</v>
      </c>
      <c r="M791" s="28"/>
      <c r="N791" s="6" t="s">
        <f>=I791+J791+K791+L791</f>
      </c>
      <c r="O791" s="26"/>
    </row>
    <row collapsed="false" customFormat="false" customHeight="false" hidden="false" ht="12.1" outlineLevel="0" r="792">
      <c r="A792" s="37" t="n">
        <v>44266.543761574</v>
      </c>
      <c r="B792" s="38" t="s">
        <v>19</v>
      </c>
      <c r="C792" s="38" t="s">
        <v>756</v>
      </c>
      <c r="D792" s="38" t="s">
        <v>605</v>
      </c>
      <c r="E792" s="38" t="s">
        <v>605</v>
      </c>
      <c r="F792" s="38" t="s">
        <v>29</v>
      </c>
      <c r="G792" s="39" t="n">
        <v>-400</v>
      </c>
      <c r="H792" s="40" t="n">
        <v>73.5461</v>
      </c>
      <c r="I792" s="40" t="n">
        <v>29418.44</v>
      </c>
      <c r="J792" s="40" t="n">
        <v>0</v>
      </c>
      <c r="K792" s="40" t="n">
        <v>-12.11</v>
      </c>
      <c r="L792" s="40" t="n">
        <v>0</v>
      </c>
      <c r="M792" s="40"/>
      <c r="N792" s="6" t="s">
        <f>=I792+J792+K792+L792</f>
      </c>
      <c r="O792" s="38"/>
    </row>
    <row collapsed="false" customFormat="false" customHeight="false" hidden="false" ht="12.1" outlineLevel="0" r="793">
      <c r="A793" s="20" t="n">
        <v>44266.544282407</v>
      </c>
      <c r="B793" s="16" t="s">
        <v>104</v>
      </c>
      <c r="C793" s="16" t="s">
        <v>809</v>
      </c>
      <c r="D793" s="16" t="s">
        <v>601</v>
      </c>
      <c r="E793" s="16" t="s">
        <v>17</v>
      </c>
      <c r="F793" s="16" t="s">
        <v>29</v>
      </c>
      <c r="G793" s="7" t="n">
        <v>16</v>
      </c>
      <c r="H793" s="6" t="n">
        <v>1858.6</v>
      </c>
      <c r="I793" s="6" t="n">
        <v>-29737.6</v>
      </c>
      <c r="J793" s="6" t="n">
        <v>0</v>
      </c>
      <c r="K793" s="6" t="n">
        <v>-14.2</v>
      </c>
      <c r="L793" s="6" t="n">
        <v>0</v>
      </c>
      <c r="M793" s="6"/>
      <c r="N793" s="6" t="s">
        <f>=I793+J793+K793+L793</f>
      </c>
      <c r="O793" s="16"/>
    </row>
    <row collapsed="false" customFormat="false" customHeight="false" hidden="false" ht="12.1" outlineLevel="0" r="794">
      <c r="A794" s="37" t="n">
        <v>44266.814097222</v>
      </c>
      <c r="B794" s="38" t="s">
        <v>19</v>
      </c>
      <c r="C794" s="38" t="s">
        <v>756</v>
      </c>
      <c r="D794" s="38" t="s">
        <v>605</v>
      </c>
      <c r="E794" s="38" t="s">
        <v>605</v>
      </c>
      <c r="F794" s="38" t="s">
        <v>29</v>
      </c>
      <c r="G794" s="39" t="n">
        <v>-350</v>
      </c>
      <c r="H794" s="40" t="n">
        <v>73.2753</v>
      </c>
      <c r="I794" s="40" t="n">
        <v>25646.36</v>
      </c>
      <c r="J794" s="40" t="n">
        <v>0</v>
      </c>
      <c r="K794" s="40" t="n">
        <v>-13.82</v>
      </c>
      <c r="L794" s="40" t="n">
        <v>0</v>
      </c>
      <c r="M794" s="40"/>
      <c r="N794" s="6" t="s">
        <f>=I794+J794+K794+L794</f>
      </c>
      <c r="O794" s="38"/>
    </row>
    <row collapsed="false" customFormat="false" customHeight="false" hidden="false" ht="12.1" outlineLevel="0" r="795">
      <c r="A795" s="20" t="n">
        <v>44266.814849537</v>
      </c>
      <c r="B795" s="16" t="s">
        <v>27</v>
      </c>
      <c r="C795" s="16" t="s">
        <v>810</v>
      </c>
      <c r="D795" s="16" t="s">
        <v>601</v>
      </c>
      <c r="E795" s="16" t="s">
        <v>17</v>
      </c>
      <c r="F795" s="16" t="s">
        <v>29</v>
      </c>
      <c r="G795" s="7" t="n">
        <v>50</v>
      </c>
      <c r="H795" s="6" t="n">
        <v>493.8</v>
      </c>
      <c r="I795" s="6" t="n">
        <v>-24690</v>
      </c>
      <c r="J795" s="6" t="n">
        <v>0</v>
      </c>
      <c r="K795" s="6" t="n">
        <v>-14.82</v>
      </c>
      <c r="L795" s="6" t="n">
        <v>0</v>
      </c>
      <c r="M795" s="6"/>
      <c r="N795" s="6" t="s">
        <f>=I795+J795+K795+L795</f>
      </c>
      <c r="O795" s="16"/>
    </row>
    <row collapsed="false" customFormat="false" customHeight="false" hidden="false" ht="12.1" outlineLevel="0" r="796">
      <c r="A796" s="21" t="n">
        <v>44267.672337963</v>
      </c>
      <c r="B796" s="22" t="s">
        <v>716</v>
      </c>
      <c r="C796" s="22" t="s">
        <v>817</v>
      </c>
      <c r="D796" s="22" t="s">
        <v>716</v>
      </c>
      <c r="E796" s="22" t="s">
        <v>716</v>
      </c>
      <c r="F796" s="22" t="s">
        <v>19</v>
      </c>
      <c r="G796" s="23" t="n">
        <v>1</v>
      </c>
      <c r="H796" s="24" t="n">
        <v>1</v>
      </c>
      <c r="I796" s="24" t="n">
        <v>5.62</v>
      </c>
      <c r="J796" s="24" t="n">
        <v>0</v>
      </c>
      <c r="K796" s="24" t="n">
        <v>0</v>
      </c>
      <c r="L796" s="24" t="n">
        <v>0</v>
      </c>
      <c r="M796" s="6" t="s">
        <f>=I796+J796+K796+L796</f>
      </c>
      <c r="N796" s="24"/>
      <c r="O796" s="22"/>
    </row>
    <row collapsed="false" customFormat="false" customHeight="false" hidden="false" ht="12.1" outlineLevel="0" r="797">
      <c r="A797" s="21" t="n">
        <v>44271.121006944</v>
      </c>
      <c r="B797" s="22" t="s">
        <v>716</v>
      </c>
      <c r="C797" s="22" t="s">
        <v>818</v>
      </c>
      <c r="D797" s="22" t="s">
        <v>716</v>
      </c>
      <c r="E797" s="22" t="s">
        <v>716</v>
      </c>
      <c r="F797" s="22" t="s">
        <v>19</v>
      </c>
      <c r="G797" s="23" t="n">
        <v>1</v>
      </c>
      <c r="H797" s="24" t="n">
        <v>1</v>
      </c>
      <c r="I797" s="24" t="n">
        <v>7.33</v>
      </c>
      <c r="J797" s="24" t="n">
        <v>0</v>
      </c>
      <c r="K797" s="24" t="n">
        <v>0</v>
      </c>
      <c r="L797" s="24" t="n">
        <v>0</v>
      </c>
      <c r="M797" s="6" t="s">
        <f>=I797+J797+K797+L797</f>
      </c>
      <c r="N797" s="24"/>
      <c r="O797" s="22"/>
    </row>
    <row collapsed="false" customFormat="false" customHeight="false" hidden="false" ht="12.1" outlineLevel="0" r="798">
      <c r="A798" s="29" t="n">
        <v>44272.715439815</v>
      </c>
      <c r="B798" s="30" t="s">
        <v>636</v>
      </c>
      <c r="C798" s="30" t="s">
        <v>780</v>
      </c>
      <c r="D798" s="30" t="s">
        <v>605</v>
      </c>
      <c r="E798" s="30" t="s">
        <v>696</v>
      </c>
      <c r="F798" s="30" t="s">
        <v>29</v>
      </c>
      <c r="G798" s="31" t="n">
        <v>-11</v>
      </c>
      <c r="H798" s="32" t="n">
        <v>100.95</v>
      </c>
      <c r="I798" s="32" t="n">
        <v>11104.5</v>
      </c>
      <c r="J798" s="32" t="n">
        <v>72.38</v>
      </c>
      <c r="K798" s="32" t="n">
        <v>-5.3</v>
      </c>
      <c r="L798" s="32" t="n">
        <v>0</v>
      </c>
      <c r="M798" s="32"/>
      <c r="N798" s="6" t="s">
        <f>=I798+J798+K798+L798</f>
      </c>
      <c r="O798" s="30"/>
    </row>
    <row collapsed="false" customFormat="false" customHeight="false" hidden="false" ht="12.1" outlineLevel="0" r="799">
      <c r="A799" s="29" t="n">
        <v>44272.715590278</v>
      </c>
      <c r="B799" s="30" t="s">
        <v>636</v>
      </c>
      <c r="C799" s="30" t="s">
        <v>780</v>
      </c>
      <c r="D799" s="30" t="s">
        <v>605</v>
      </c>
      <c r="E799" s="30" t="s">
        <v>696</v>
      </c>
      <c r="F799" s="30" t="s">
        <v>29</v>
      </c>
      <c r="G799" s="31" t="n">
        <v>-9</v>
      </c>
      <c r="H799" s="32" t="n">
        <v>100.95</v>
      </c>
      <c r="I799" s="32" t="n">
        <v>9085.5</v>
      </c>
      <c r="J799" s="32" t="n">
        <v>59.22</v>
      </c>
      <c r="K799" s="32" t="n">
        <v>-4.34</v>
      </c>
      <c r="L799" s="32" t="n">
        <v>0</v>
      </c>
      <c r="M799" s="32"/>
      <c r="N799" s="6" t="s">
        <f>=I799+J799+K799+L799</f>
      </c>
      <c r="O799" s="30"/>
    </row>
    <row collapsed="false" customFormat="false" customHeight="false" hidden="false" ht="12.1" outlineLevel="0" r="800">
      <c r="A800" s="20" t="n">
        <v>44273.561006944</v>
      </c>
      <c r="B800" s="16" t="s">
        <v>40</v>
      </c>
      <c r="C800" s="16" t="s">
        <v>808</v>
      </c>
      <c r="D800" s="16" t="s">
        <v>601</v>
      </c>
      <c r="E800" s="16" t="s">
        <v>17</v>
      </c>
      <c r="F800" s="16" t="s">
        <v>29</v>
      </c>
      <c r="G800" s="7" t="n">
        <v>130</v>
      </c>
      <c r="H800" s="6" t="n">
        <v>151.9</v>
      </c>
      <c r="I800" s="6" t="n">
        <v>-19747</v>
      </c>
      <c r="J800" s="6" t="n">
        <v>0</v>
      </c>
      <c r="K800" s="6" t="n">
        <v>-9.44</v>
      </c>
      <c r="L800" s="6" t="n">
        <v>0</v>
      </c>
      <c r="M800" s="6"/>
      <c r="N800" s="6" t="s">
        <f>=I800+J800+K800+L800</f>
      </c>
      <c r="O800" s="16"/>
    </row>
    <row collapsed="false" customFormat="false" customHeight="false" hidden="false" ht="12.1" outlineLevel="0" r="801">
      <c r="A801" s="20" t="n">
        <v>44273.968298611</v>
      </c>
      <c r="B801" s="16" t="s">
        <v>60</v>
      </c>
      <c r="C801" s="16" t="s">
        <v>819</v>
      </c>
      <c r="D801" s="16" t="s">
        <v>601</v>
      </c>
      <c r="E801" s="16" t="s">
        <v>17</v>
      </c>
      <c r="F801" s="16" t="s">
        <v>19</v>
      </c>
      <c r="G801" s="7" t="n">
        <v>30</v>
      </c>
      <c r="H801" s="6" t="n">
        <v>17.37</v>
      </c>
      <c r="I801" s="6" t="n">
        <v>-521.1</v>
      </c>
      <c r="J801" s="6" t="n">
        <v>0</v>
      </c>
      <c r="K801" s="6" t="n">
        <v>-0.26</v>
      </c>
      <c r="L801" s="6" t="n">
        <v>0</v>
      </c>
      <c r="M801" s="6" t="s">
        <f>=I801+J801+K801+L801</f>
      </c>
      <c r="N801" s="6"/>
      <c r="O801" s="16"/>
    </row>
    <row collapsed="false" customFormat="false" customHeight="false" hidden="false" ht="12.1" outlineLevel="0" r="802">
      <c r="A802" s="20" t="n">
        <v>44274.395833333</v>
      </c>
      <c r="B802" s="16" t="s">
        <v>21</v>
      </c>
      <c r="C802" s="16" t="s">
        <v>22</v>
      </c>
      <c r="D802" s="16" t="s">
        <v>601</v>
      </c>
      <c r="E802" s="16" t="s">
        <v>17</v>
      </c>
      <c r="F802" s="16" t="s">
        <v>19</v>
      </c>
      <c r="G802" s="7" t="n">
        <v>80</v>
      </c>
      <c r="H802" s="6" t="n">
        <v>21.42</v>
      </c>
      <c r="I802" s="6" t="n">
        <v>-1713.6</v>
      </c>
      <c r="J802" s="6" t="n">
        <v>0</v>
      </c>
      <c r="K802" s="6" t="n">
        <v>-1</v>
      </c>
      <c r="L802" s="6" t="n">
        <v>0</v>
      </c>
      <c r="M802" s="6" t="s">
        <f>=I802+J802+K802+L802</f>
      </c>
      <c r="N802" s="6"/>
      <c r="O802" s="16"/>
    </row>
    <row collapsed="false" customFormat="false" customHeight="false" hidden="false" ht="12.1" outlineLevel="0" r="803">
      <c r="A803" s="20" t="n">
        <v>44274.401944444</v>
      </c>
      <c r="B803" s="16" t="s">
        <v>21</v>
      </c>
      <c r="C803" s="16" t="s">
        <v>22</v>
      </c>
      <c r="D803" s="16" t="s">
        <v>601</v>
      </c>
      <c r="E803" s="16" t="s">
        <v>17</v>
      </c>
      <c r="F803" s="16" t="s">
        <v>19</v>
      </c>
      <c r="G803" s="7" t="n">
        <v>1</v>
      </c>
      <c r="H803" s="6" t="n">
        <v>20.9673</v>
      </c>
      <c r="I803" s="6" t="n">
        <v>-20.9673</v>
      </c>
      <c r="J803" s="6" t="n">
        <v>0</v>
      </c>
      <c r="K803" s="6" t="n">
        <v>-0.209673</v>
      </c>
      <c r="L803" s="6" t="n">
        <v>0</v>
      </c>
      <c r="M803" s="6" t="s">
        <f>=I803+J803+K803+L803</f>
      </c>
      <c r="N803" s="6"/>
      <c r="O803" s="16"/>
    </row>
    <row collapsed="false" customFormat="false" customHeight="false" hidden="false" ht="12.1" outlineLevel="0" r="804">
      <c r="A804" s="20" t="n">
        <v>44274.446597222</v>
      </c>
      <c r="B804" s="16" t="s">
        <v>60</v>
      </c>
      <c r="C804" s="16" t="s">
        <v>819</v>
      </c>
      <c r="D804" s="16" t="s">
        <v>601</v>
      </c>
      <c r="E804" s="16" t="s">
        <v>17</v>
      </c>
      <c r="F804" s="16" t="s">
        <v>19</v>
      </c>
      <c r="G804" s="7" t="n">
        <v>20</v>
      </c>
      <c r="H804" s="6" t="n">
        <v>17.32</v>
      </c>
      <c r="I804" s="6" t="n">
        <v>-346.4</v>
      </c>
      <c r="J804" s="6" t="n">
        <v>0</v>
      </c>
      <c r="K804" s="6" t="n">
        <v>-0.17</v>
      </c>
      <c r="L804" s="6" t="n">
        <v>0</v>
      </c>
      <c r="M804" s="6" t="s">
        <f>=I804+J804+K804+L804</f>
      </c>
      <c r="N804" s="6"/>
      <c r="O804" s="16"/>
    </row>
    <row collapsed="false" customFormat="false" customHeight="false" hidden="false" ht="12.1" outlineLevel="0" r="805">
      <c r="A805" s="20" t="n">
        <v>44274.446597222</v>
      </c>
      <c r="B805" s="16" t="s">
        <v>60</v>
      </c>
      <c r="C805" s="16" t="s">
        <v>819</v>
      </c>
      <c r="D805" s="16" t="s">
        <v>601</v>
      </c>
      <c r="E805" s="16" t="s">
        <v>17</v>
      </c>
      <c r="F805" s="16" t="s">
        <v>19</v>
      </c>
      <c r="G805" s="7" t="n">
        <v>20</v>
      </c>
      <c r="H805" s="6" t="n">
        <v>17.33</v>
      </c>
      <c r="I805" s="6" t="n">
        <v>-346.6</v>
      </c>
      <c r="J805" s="6" t="n">
        <v>0</v>
      </c>
      <c r="K805" s="6" t="n">
        <v>-0.17</v>
      </c>
      <c r="L805" s="6" t="n">
        <v>0</v>
      </c>
      <c r="M805" s="6" t="s">
        <f>=I805+J805+K805+L805</f>
      </c>
      <c r="N805" s="6"/>
      <c r="O805" s="16"/>
    </row>
    <row collapsed="false" customFormat="false" customHeight="false" hidden="false" ht="12.1" outlineLevel="0" r="806">
      <c r="A806" s="20" t="n">
        <v>44274.446597222</v>
      </c>
      <c r="B806" s="16" t="s">
        <v>60</v>
      </c>
      <c r="C806" s="16" t="s">
        <v>819</v>
      </c>
      <c r="D806" s="16" t="s">
        <v>601</v>
      </c>
      <c r="E806" s="16" t="s">
        <v>17</v>
      </c>
      <c r="F806" s="16" t="s">
        <v>19</v>
      </c>
      <c r="G806" s="7" t="n">
        <v>5</v>
      </c>
      <c r="H806" s="6" t="n">
        <v>17.31</v>
      </c>
      <c r="I806" s="6" t="n">
        <v>-86.55</v>
      </c>
      <c r="J806" s="6" t="n">
        <v>0</v>
      </c>
      <c r="K806" s="6" t="n">
        <v>-0.04</v>
      </c>
      <c r="L806" s="6" t="n">
        <v>0</v>
      </c>
      <c r="M806" s="6" t="s">
        <f>=I806+J806+K806+L806</f>
      </c>
      <c r="N806" s="6"/>
      <c r="O806" s="16"/>
    </row>
    <row collapsed="false" customFormat="false" customHeight="false" hidden="false" ht="12.1" outlineLevel="0" r="807">
      <c r="A807" s="21" t="n">
        <v>44274.446666667</v>
      </c>
      <c r="B807" s="22" t="s">
        <v>692</v>
      </c>
      <c r="C807" s="22" t="s">
        <v>126</v>
      </c>
      <c r="D807" s="22" t="s">
        <v>692</v>
      </c>
      <c r="E807" s="22" t="s">
        <v>692</v>
      </c>
      <c r="F807" s="22" t="s">
        <v>19</v>
      </c>
      <c r="G807" s="23" t="n">
        <v>1</v>
      </c>
      <c r="H807" s="24" t="n">
        <v>1</v>
      </c>
      <c r="I807" s="24" t="n">
        <v>1976.76</v>
      </c>
      <c r="J807" s="24" t="n">
        <v>0</v>
      </c>
      <c r="K807" s="24" t="n">
        <v>0</v>
      </c>
      <c r="L807" s="24" t="n">
        <v>0</v>
      </c>
      <c r="M807" s="6" t="s">
        <f>=I807+J807+K807+L807</f>
      </c>
      <c r="N807" s="24"/>
      <c r="O807" s="22"/>
    </row>
    <row collapsed="false" customFormat="false" customHeight="false" hidden="false" ht="12.1" outlineLevel="0" r="808">
      <c r="A808" s="20" t="n">
        <v>44274.448020833</v>
      </c>
      <c r="B808" s="16" t="s">
        <v>60</v>
      </c>
      <c r="C808" s="16" t="s">
        <v>819</v>
      </c>
      <c r="D808" s="16" t="s">
        <v>601</v>
      </c>
      <c r="E808" s="16" t="s">
        <v>17</v>
      </c>
      <c r="F808" s="16" t="s">
        <v>19</v>
      </c>
      <c r="G808" s="7" t="n">
        <v>8</v>
      </c>
      <c r="H808" s="6" t="n">
        <v>17.35</v>
      </c>
      <c r="I808" s="6" t="n">
        <v>-138.8</v>
      </c>
      <c r="J808" s="6" t="n">
        <v>0</v>
      </c>
      <c r="K808" s="6" t="n">
        <v>-0.07</v>
      </c>
      <c r="L808" s="6" t="n">
        <v>0</v>
      </c>
      <c r="M808" s="6" t="s">
        <f>=I808+J808+K808+L808</f>
      </c>
      <c r="N808" s="6"/>
      <c r="O808" s="16"/>
    </row>
    <row collapsed="false" customFormat="false" customHeight="false" hidden="false" ht="12.1" outlineLevel="0" r="809">
      <c r="A809" s="20" t="n">
        <v>44274.448020833</v>
      </c>
      <c r="B809" s="16" t="s">
        <v>60</v>
      </c>
      <c r="C809" s="16" t="s">
        <v>819</v>
      </c>
      <c r="D809" s="16" t="s">
        <v>601</v>
      </c>
      <c r="E809" s="16" t="s">
        <v>17</v>
      </c>
      <c r="F809" s="16" t="s">
        <v>19</v>
      </c>
      <c r="G809" s="7" t="n">
        <v>16</v>
      </c>
      <c r="H809" s="6" t="n">
        <v>17.34</v>
      </c>
      <c r="I809" s="6" t="n">
        <v>-277.44</v>
      </c>
      <c r="J809" s="6" t="n">
        <v>0</v>
      </c>
      <c r="K809" s="6" t="n">
        <v>-0.14</v>
      </c>
      <c r="L809" s="6" t="n">
        <v>0</v>
      </c>
      <c r="M809" s="6" t="s">
        <f>=I809+J809+K809+L809</f>
      </c>
      <c r="N809" s="6"/>
      <c r="O809" s="16"/>
    </row>
    <row collapsed="false" customFormat="false" customHeight="false" hidden="false" ht="12.1" outlineLevel="0" r="810">
      <c r="A810" s="20" t="n">
        <v>44274.448020833</v>
      </c>
      <c r="B810" s="16" t="s">
        <v>60</v>
      </c>
      <c r="C810" s="16" t="s">
        <v>819</v>
      </c>
      <c r="D810" s="16" t="s">
        <v>601</v>
      </c>
      <c r="E810" s="16" t="s">
        <v>17</v>
      </c>
      <c r="F810" s="16" t="s">
        <v>19</v>
      </c>
      <c r="G810" s="7" t="n">
        <v>20</v>
      </c>
      <c r="H810" s="6" t="n">
        <v>17.35</v>
      </c>
      <c r="I810" s="6" t="n">
        <v>-347</v>
      </c>
      <c r="J810" s="6" t="n">
        <v>0</v>
      </c>
      <c r="K810" s="6" t="n">
        <v>-0.17</v>
      </c>
      <c r="L810" s="6" t="n">
        <v>0</v>
      </c>
      <c r="M810" s="6" t="s">
        <f>=I810+J810+K810+L810</f>
      </c>
      <c r="N810" s="6"/>
      <c r="O810" s="16"/>
    </row>
    <row collapsed="false" customFormat="false" customHeight="false" hidden="false" ht="12.1" outlineLevel="0" r="811">
      <c r="A811" s="20" t="n">
        <v>44274.448020833</v>
      </c>
      <c r="B811" s="16" t="s">
        <v>60</v>
      </c>
      <c r="C811" s="16" t="s">
        <v>819</v>
      </c>
      <c r="D811" s="16" t="s">
        <v>601</v>
      </c>
      <c r="E811" s="16" t="s">
        <v>17</v>
      </c>
      <c r="F811" s="16" t="s">
        <v>19</v>
      </c>
      <c r="G811" s="7" t="n">
        <v>20</v>
      </c>
      <c r="H811" s="6" t="n">
        <v>17.36</v>
      </c>
      <c r="I811" s="6" t="n">
        <v>-347.2</v>
      </c>
      <c r="J811" s="6" t="n">
        <v>0</v>
      </c>
      <c r="K811" s="6" t="n">
        <v>-0.17</v>
      </c>
      <c r="L811" s="6" t="n">
        <v>0</v>
      </c>
      <c r="M811" s="6" t="s">
        <f>=I811+J811+K811+L811</f>
      </c>
      <c r="N811" s="6"/>
      <c r="O811" s="16"/>
    </row>
    <row collapsed="false" customFormat="false" customHeight="false" hidden="false" ht="12.1" outlineLevel="0" r="812">
      <c r="A812" s="20" t="n">
        <v>44274.448576389</v>
      </c>
      <c r="B812" s="16" t="s">
        <v>60</v>
      </c>
      <c r="C812" s="16" t="s">
        <v>819</v>
      </c>
      <c r="D812" s="16" t="s">
        <v>601</v>
      </c>
      <c r="E812" s="16" t="s">
        <v>17</v>
      </c>
      <c r="F812" s="16" t="s">
        <v>19</v>
      </c>
      <c r="G812" s="7" t="n">
        <v>1</v>
      </c>
      <c r="H812" s="6" t="n">
        <v>17.43</v>
      </c>
      <c r="I812" s="6" t="n">
        <v>-17.43</v>
      </c>
      <c r="J812" s="6" t="n">
        <v>0</v>
      </c>
      <c r="K812" s="6" t="n">
        <v>-0.01</v>
      </c>
      <c r="L812" s="6" t="n">
        <v>0</v>
      </c>
      <c r="M812" s="6" t="s">
        <f>=I812+J812+K812+L812</f>
      </c>
      <c r="N812" s="6"/>
      <c r="O812" s="16"/>
    </row>
    <row collapsed="false" customFormat="false" customHeight="false" hidden="false" ht="12.1" outlineLevel="0" r="813">
      <c r="A813" s="20" t="n">
        <v>44274.448576389</v>
      </c>
      <c r="B813" s="16" t="s">
        <v>60</v>
      </c>
      <c r="C813" s="16" t="s">
        <v>819</v>
      </c>
      <c r="D813" s="16" t="s">
        <v>601</v>
      </c>
      <c r="E813" s="16" t="s">
        <v>17</v>
      </c>
      <c r="F813" s="16" t="s">
        <v>19</v>
      </c>
      <c r="G813" s="7" t="n">
        <v>1</v>
      </c>
      <c r="H813" s="6" t="n">
        <v>17.41</v>
      </c>
      <c r="I813" s="6" t="n">
        <v>-17.41</v>
      </c>
      <c r="J813" s="6" t="n">
        <v>0</v>
      </c>
      <c r="K813" s="6" t="n">
        <v>-0.01</v>
      </c>
      <c r="L813" s="6" t="n">
        <v>0</v>
      </c>
      <c r="M813" s="6" t="s">
        <f>=I813+J813+K813+L813</f>
      </c>
      <c r="N813" s="6"/>
      <c r="O813" s="16"/>
    </row>
    <row collapsed="false" customFormat="false" customHeight="false" hidden="false" ht="12.1" outlineLevel="0" r="814">
      <c r="A814" s="20" t="n">
        <v>44274.456863426</v>
      </c>
      <c r="B814" s="16" t="s">
        <v>60</v>
      </c>
      <c r="C814" s="16" t="s">
        <v>819</v>
      </c>
      <c r="D814" s="16" t="s">
        <v>601</v>
      </c>
      <c r="E814" s="16" t="s">
        <v>17</v>
      </c>
      <c r="F814" s="16" t="s">
        <v>19</v>
      </c>
      <c r="G814" s="7" t="n">
        <v>3</v>
      </c>
      <c r="H814" s="6" t="n">
        <v>17.41</v>
      </c>
      <c r="I814" s="6" t="n">
        <v>-52.23</v>
      </c>
      <c r="J814" s="6" t="n">
        <v>0</v>
      </c>
      <c r="K814" s="6" t="n">
        <v>-0.03</v>
      </c>
      <c r="L814" s="6" t="n">
        <v>0</v>
      </c>
      <c r="M814" s="6" t="s">
        <f>=I814+J814+K814+L814</f>
      </c>
      <c r="N814" s="6"/>
      <c r="O814" s="16"/>
    </row>
    <row collapsed="false" customFormat="false" customHeight="false" hidden="false" ht="12.1" outlineLevel="0" r="815">
      <c r="A815" s="29" t="n">
        <v>44274.691388889</v>
      </c>
      <c r="B815" s="30" t="s">
        <v>628</v>
      </c>
      <c r="C815" s="30" t="s">
        <v>762</v>
      </c>
      <c r="D815" s="30" t="s">
        <v>605</v>
      </c>
      <c r="E815" s="30" t="s">
        <v>17</v>
      </c>
      <c r="F815" s="30" t="s">
        <v>19</v>
      </c>
      <c r="G815" s="31" t="n">
        <v>-17</v>
      </c>
      <c r="H815" s="32" t="n">
        <v>57.84</v>
      </c>
      <c r="I815" s="32" t="n">
        <v>983.28</v>
      </c>
      <c r="J815" s="32" t="n">
        <v>0</v>
      </c>
      <c r="K815" s="32" t="n">
        <v>-0.49</v>
      </c>
      <c r="L815" s="32" t="n">
        <v>0</v>
      </c>
      <c r="M815" s="6" t="s">
        <f>=I815+J815+K815+L815</f>
      </c>
      <c r="N815" s="32"/>
      <c r="O815" s="30"/>
    </row>
    <row collapsed="false" customFormat="false" customHeight="false" hidden="false" ht="12.1" outlineLevel="0" r="816">
      <c r="A816" s="20" t="n">
        <v>44274.691678241</v>
      </c>
      <c r="B816" s="16" t="s">
        <v>60</v>
      </c>
      <c r="C816" s="16" t="s">
        <v>819</v>
      </c>
      <c r="D816" s="16" t="s">
        <v>601</v>
      </c>
      <c r="E816" s="16" t="s">
        <v>17</v>
      </c>
      <c r="F816" s="16" t="s">
        <v>19</v>
      </c>
      <c r="G816" s="7" t="n">
        <v>14</v>
      </c>
      <c r="H816" s="6" t="n">
        <v>17.12</v>
      </c>
      <c r="I816" s="6" t="n">
        <v>-239.68</v>
      </c>
      <c r="J816" s="6" t="n">
        <v>0</v>
      </c>
      <c r="K816" s="6" t="n">
        <v>-0.06</v>
      </c>
      <c r="L816" s="6" t="n">
        <v>0</v>
      </c>
      <c r="M816" s="6" t="s">
        <f>=I816+J816+K816+L816</f>
      </c>
      <c r="N816" s="6"/>
      <c r="O816" s="16"/>
    </row>
    <row collapsed="false" customFormat="false" customHeight="false" hidden="false" ht="12.1" outlineLevel="0" r="817">
      <c r="A817" s="20" t="n">
        <v>44274.691678241</v>
      </c>
      <c r="B817" s="16" t="s">
        <v>60</v>
      </c>
      <c r="C817" s="16" t="s">
        <v>819</v>
      </c>
      <c r="D817" s="16" t="s">
        <v>601</v>
      </c>
      <c r="E817" s="16" t="s">
        <v>17</v>
      </c>
      <c r="F817" s="16" t="s">
        <v>19</v>
      </c>
      <c r="G817" s="7" t="n">
        <v>14</v>
      </c>
      <c r="H817" s="6" t="n">
        <v>17.12</v>
      </c>
      <c r="I817" s="6" t="n">
        <v>-239.68</v>
      </c>
      <c r="J817" s="6" t="n">
        <v>0</v>
      </c>
      <c r="K817" s="6" t="n">
        <v>-0.06</v>
      </c>
      <c r="L817" s="6" t="n">
        <v>0</v>
      </c>
      <c r="M817" s="6" t="s">
        <f>=I817+J817+K817+L817</f>
      </c>
      <c r="N817" s="6"/>
      <c r="O817" s="16"/>
    </row>
    <row collapsed="false" customFormat="false" customHeight="false" hidden="false" ht="12.1" outlineLevel="0" r="818">
      <c r="A818" s="20" t="n">
        <v>44274.875462963</v>
      </c>
      <c r="B818" s="16" t="s">
        <v>60</v>
      </c>
      <c r="C818" s="16" t="s">
        <v>819</v>
      </c>
      <c r="D818" s="16" t="s">
        <v>601</v>
      </c>
      <c r="E818" s="16" t="s">
        <v>17</v>
      </c>
      <c r="F818" s="16" t="s">
        <v>19</v>
      </c>
      <c r="G818" s="7" t="n">
        <v>9</v>
      </c>
      <c r="H818" s="6" t="n">
        <v>17.22</v>
      </c>
      <c r="I818" s="6" t="n">
        <v>-154.98</v>
      </c>
      <c r="J818" s="6" t="n">
        <v>0</v>
      </c>
      <c r="K818" s="6" t="n">
        <v>-0.04</v>
      </c>
      <c r="L818" s="6" t="n">
        <v>0</v>
      </c>
      <c r="M818" s="6" t="s">
        <f>=I818+J818+K818+L818</f>
      </c>
      <c r="N818" s="6"/>
      <c r="O818" s="16"/>
    </row>
    <row collapsed="false" customFormat="false" customHeight="false" hidden="false" ht="12.1" outlineLevel="0" r="819">
      <c r="A819" s="20" t="n">
        <v>44274.875462963</v>
      </c>
      <c r="B819" s="16" t="s">
        <v>60</v>
      </c>
      <c r="C819" s="16" t="s">
        <v>819</v>
      </c>
      <c r="D819" s="16" t="s">
        <v>601</v>
      </c>
      <c r="E819" s="16" t="s">
        <v>17</v>
      </c>
      <c r="F819" s="16" t="s">
        <v>19</v>
      </c>
      <c r="G819" s="7" t="n">
        <v>8</v>
      </c>
      <c r="H819" s="6" t="n">
        <v>17.22</v>
      </c>
      <c r="I819" s="6" t="n">
        <v>-137.76</v>
      </c>
      <c r="J819" s="6" t="n">
        <v>0</v>
      </c>
      <c r="K819" s="6" t="n">
        <v>-0.03</v>
      </c>
      <c r="L819" s="6" t="n">
        <v>0</v>
      </c>
      <c r="M819" s="6" t="s">
        <f>=I819+J819+K819+L819</f>
      </c>
      <c r="N819" s="6"/>
      <c r="O819" s="16"/>
    </row>
    <row collapsed="false" customFormat="false" customHeight="false" hidden="false" ht="12.1" outlineLevel="0" r="820">
      <c r="A820" s="20" t="n">
        <v>44274.875613426</v>
      </c>
      <c r="B820" s="16" t="s">
        <v>60</v>
      </c>
      <c r="C820" s="16" t="s">
        <v>819</v>
      </c>
      <c r="D820" s="16" t="s">
        <v>601</v>
      </c>
      <c r="E820" s="16" t="s">
        <v>17</v>
      </c>
      <c r="F820" s="16" t="s">
        <v>19</v>
      </c>
      <c r="G820" s="7" t="n">
        <v>1</v>
      </c>
      <c r="H820" s="6" t="n">
        <v>17.22</v>
      </c>
      <c r="I820" s="6" t="n">
        <v>-17.22</v>
      </c>
      <c r="J820" s="6" t="n">
        <v>0</v>
      </c>
      <c r="K820" s="6" t="n">
        <v>-0.01</v>
      </c>
      <c r="L820" s="6" t="n">
        <v>0</v>
      </c>
      <c r="M820" s="6" t="s">
        <f>=I820+J820+K820+L820</f>
      </c>
      <c r="N820" s="6"/>
      <c r="O820" s="16"/>
    </row>
    <row collapsed="false" customFormat="false" customHeight="false" hidden="false" ht="12.1" outlineLevel="0" r="821">
      <c r="A821" s="21" t="n">
        <v>44274.968344907</v>
      </c>
      <c r="B821" s="22" t="s">
        <v>692</v>
      </c>
      <c r="C821" s="22" t="s">
        <v>126</v>
      </c>
      <c r="D821" s="22" t="s">
        <v>692</v>
      </c>
      <c r="E821" s="22" t="s">
        <v>692</v>
      </c>
      <c r="F821" s="22" t="s">
        <v>19</v>
      </c>
      <c r="G821" s="23" t="n">
        <v>1</v>
      </c>
      <c r="H821" s="24" t="n">
        <v>1</v>
      </c>
      <c r="I821" s="24" t="n">
        <v>522</v>
      </c>
      <c r="J821" s="24" t="n">
        <v>0</v>
      </c>
      <c r="K821" s="24" t="n">
        <v>0</v>
      </c>
      <c r="L821" s="24" t="n">
        <v>0</v>
      </c>
      <c r="M821" s="6" t="s">
        <f>=I821+J821+K821+L821</f>
      </c>
      <c r="N821" s="24"/>
      <c r="O821" s="22"/>
    </row>
    <row collapsed="false" customFormat="false" customHeight="false" hidden="false" ht="12.1" outlineLevel="0" r="822">
      <c r="A822" s="20" t="n">
        <v>44277.673634259</v>
      </c>
      <c r="B822" s="16" t="s">
        <v>60</v>
      </c>
      <c r="C822" s="16" t="s">
        <v>819</v>
      </c>
      <c r="D822" s="16" t="s">
        <v>601</v>
      </c>
      <c r="E822" s="16" t="s">
        <v>17</v>
      </c>
      <c r="F822" s="16" t="s">
        <v>19</v>
      </c>
      <c r="G822" s="7" t="n">
        <v>5</v>
      </c>
      <c r="H822" s="6" t="n">
        <v>17</v>
      </c>
      <c r="I822" s="6" t="n">
        <v>-85</v>
      </c>
      <c r="J822" s="6" t="n">
        <v>0</v>
      </c>
      <c r="K822" s="6" t="n">
        <v>-0.04</v>
      </c>
      <c r="L822" s="6" t="n">
        <v>0</v>
      </c>
      <c r="M822" s="6" t="s">
        <f>=I822+J822+K822+L822</f>
      </c>
      <c r="N822" s="6"/>
      <c r="O822" s="16"/>
    </row>
    <row collapsed="false" customFormat="false" customHeight="false" hidden="false" ht="12.1" outlineLevel="0" r="823">
      <c r="A823" s="21" t="n">
        <v>44278.022037037</v>
      </c>
      <c r="B823" s="22" t="s">
        <v>716</v>
      </c>
      <c r="C823" s="22" t="s">
        <v>788</v>
      </c>
      <c r="D823" s="22" t="s">
        <v>716</v>
      </c>
      <c r="E823" s="22" t="s">
        <v>716</v>
      </c>
      <c r="F823" s="22" t="s">
        <v>19</v>
      </c>
      <c r="G823" s="23" t="n">
        <v>1</v>
      </c>
      <c r="H823" s="24" t="n">
        <v>1</v>
      </c>
      <c r="I823" s="24" t="n">
        <v>2.32</v>
      </c>
      <c r="J823" s="24" t="n">
        <v>0</v>
      </c>
      <c r="K823" s="24" t="n">
        <v>0</v>
      </c>
      <c r="L823" s="24" t="n">
        <v>0</v>
      </c>
      <c r="M823" s="6" t="s">
        <f>=I823+J823+K823+L823</f>
      </c>
      <c r="N823" s="24"/>
      <c r="O823" s="22"/>
    </row>
    <row collapsed="false" customFormat="false" customHeight="false" hidden="false" ht="12.1" outlineLevel="0" r="824">
      <c r="A824" s="29" t="n">
        <v>44278.692256944</v>
      </c>
      <c r="B824" s="30" t="s">
        <v>634</v>
      </c>
      <c r="C824" s="30" t="s">
        <v>777</v>
      </c>
      <c r="D824" s="30" t="s">
        <v>605</v>
      </c>
      <c r="E824" s="30" t="s">
        <v>696</v>
      </c>
      <c r="F824" s="30" t="s">
        <v>29</v>
      </c>
      <c r="G824" s="31" t="n">
        <v>-23</v>
      </c>
      <c r="H824" s="32" t="n">
        <v>99.87</v>
      </c>
      <c r="I824" s="32" t="n">
        <v>22970.1</v>
      </c>
      <c r="J824" s="32" t="n">
        <v>266.57</v>
      </c>
      <c r="K824" s="32" t="n">
        <v>-10.81</v>
      </c>
      <c r="L824" s="32" t="n">
        <v>0</v>
      </c>
      <c r="M824" s="32"/>
      <c r="N824" s="6" t="s">
        <f>=I824+J824+K824+L824</f>
      </c>
      <c r="O824" s="30"/>
    </row>
    <row collapsed="false" customFormat="false" customHeight="false" hidden="false" ht="12.1" outlineLevel="0" r="825">
      <c r="A825" s="20" t="n">
        <v>44278.692592593</v>
      </c>
      <c r="B825" s="16" t="s">
        <v>49</v>
      </c>
      <c r="C825" s="16" t="s">
        <v>749</v>
      </c>
      <c r="D825" s="16" t="s">
        <v>601</v>
      </c>
      <c r="E825" s="16" t="s">
        <v>17</v>
      </c>
      <c r="F825" s="16" t="s">
        <v>29</v>
      </c>
      <c r="G825" s="7" t="n">
        <v>1</v>
      </c>
      <c r="H825" s="6" t="n">
        <v>22400</v>
      </c>
      <c r="I825" s="6" t="n">
        <v>-22400</v>
      </c>
      <c r="J825" s="6" t="n">
        <v>0</v>
      </c>
      <c r="K825" s="6" t="n">
        <v>-10.7</v>
      </c>
      <c r="L825" s="6" t="n">
        <v>0</v>
      </c>
      <c r="M825" s="6"/>
      <c r="N825" s="6" t="s">
        <f>=I825+J825+K825+L825</f>
      </c>
      <c r="O825" s="16"/>
    </row>
    <row collapsed="false" customFormat="false" customHeight="false" hidden="false" ht="12.1" outlineLevel="0" r="826">
      <c r="A826" s="29" t="n">
        <v>44278.693657407</v>
      </c>
      <c r="B826" s="30" t="s">
        <v>641</v>
      </c>
      <c r="C826" s="30" t="s">
        <v>803</v>
      </c>
      <c r="D826" s="30" t="s">
        <v>605</v>
      </c>
      <c r="E826" s="30" t="s">
        <v>696</v>
      </c>
      <c r="F826" s="30" t="s">
        <v>29</v>
      </c>
      <c r="G826" s="31" t="n">
        <v>-2</v>
      </c>
      <c r="H826" s="32" t="n">
        <v>98.06</v>
      </c>
      <c r="I826" s="32" t="n">
        <v>1961.2</v>
      </c>
      <c r="J826" s="32" t="n">
        <v>5.34</v>
      </c>
      <c r="K826" s="32" t="n">
        <v>-1.17</v>
      </c>
      <c r="L826" s="32" t="n">
        <v>0</v>
      </c>
      <c r="M826" s="32"/>
      <c r="N826" s="6" t="s">
        <f>=I826+J826+K826+L826</f>
      </c>
      <c r="O826" s="30"/>
    </row>
    <row collapsed="false" customFormat="false" customHeight="false" hidden="false" ht="12.1" outlineLevel="0" r="827">
      <c r="A827" s="37" t="n">
        <v>44278.701736111</v>
      </c>
      <c r="B827" s="38" t="s">
        <v>19</v>
      </c>
      <c r="C827" s="38" t="s">
        <v>756</v>
      </c>
      <c r="D827" s="38" t="s">
        <v>605</v>
      </c>
      <c r="E827" s="38" t="s">
        <v>605</v>
      </c>
      <c r="F827" s="38" t="s">
        <v>29</v>
      </c>
      <c r="G827" s="39" t="n">
        <v>-600</v>
      </c>
      <c r="H827" s="40" t="n">
        <v>75.9207</v>
      </c>
      <c r="I827" s="40" t="n">
        <v>45552.42</v>
      </c>
      <c r="J827" s="40" t="n">
        <v>0</v>
      </c>
      <c r="K827" s="40" t="n">
        <v>-23.78</v>
      </c>
      <c r="L827" s="40" t="n">
        <v>0</v>
      </c>
      <c r="M827" s="40"/>
      <c r="N827" s="6" t="s">
        <f>=I827+J827+K827+L827</f>
      </c>
      <c r="O827" s="38"/>
    </row>
    <row collapsed="false" customFormat="false" customHeight="false" hidden="false" ht="12.1" outlineLevel="0" r="828">
      <c r="A828" s="20" t="n">
        <v>44278.702106481</v>
      </c>
      <c r="B828" s="16" t="s">
        <v>71</v>
      </c>
      <c r="C828" s="16" t="s">
        <v>797</v>
      </c>
      <c r="D828" s="16" t="s">
        <v>601</v>
      </c>
      <c r="E828" s="16" t="s">
        <v>17</v>
      </c>
      <c r="F828" s="16" t="s">
        <v>29</v>
      </c>
      <c r="G828" s="7" t="n">
        <v>1100</v>
      </c>
      <c r="H828" s="6" t="n">
        <v>40.55</v>
      </c>
      <c r="I828" s="6" t="n">
        <v>-44605</v>
      </c>
      <c r="J828" s="6" t="n">
        <v>0</v>
      </c>
      <c r="K828" s="6" t="n">
        <v>-26.76</v>
      </c>
      <c r="L828" s="6" t="n">
        <v>0</v>
      </c>
      <c r="M828" s="6"/>
      <c r="N828" s="6" t="s">
        <f>=I828+J828+K828+L828</f>
      </c>
      <c r="O828" s="16"/>
    </row>
    <row collapsed="false" customFormat="false" customHeight="false" hidden="false" ht="12.1" outlineLevel="0" r="829">
      <c r="A829" s="25" t="n">
        <v>44279</v>
      </c>
      <c r="B829" s="26" t="s">
        <v>693</v>
      </c>
      <c r="C829" s="26" t="s">
        <v>715</v>
      </c>
      <c r="D829" s="26" t="s">
        <v>693</v>
      </c>
      <c r="E829" s="26" t="s">
        <v>693</v>
      </c>
      <c r="F829" s="26" t="s">
        <v>19</v>
      </c>
      <c r="G829" s="27" t="n">
        <v>1</v>
      </c>
      <c r="H829" s="28" t="n">
        <v>-1</v>
      </c>
      <c r="I829" s="28" t="n">
        <v>-3.91</v>
      </c>
      <c r="J829" s="28" t="n">
        <v>0</v>
      </c>
      <c r="K829" s="28" t="n">
        <v>0</v>
      </c>
      <c r="L829" s="28" t="n">
        <v>0</v>
      </c>
      <c r="M829" s="6" t="s">
        <f>=I829+J829+K829+L829</f>
      </c>
      <c r="N829" s="28"/>
      <c r="O829" s="26"/>
    </row>
    <row collapsed="false" customFormat="false" customHeight="false" hidden="false" ht="12.1" outlineLevel="0" r="830">
      <c r="A830" s="20" t="n">
        <v>44280.985405093</v>
      </c>
      <c r="B830" s="16" t="s">
        <v>73</v>
      </c>
      <c r="C830" s="16" t="s">
        <v>739</v>
      </c>
      <c r="D830" s="16" t="s">
        <v>601</v>
      </c>
      <c r="E830" s="16" t="s">
        <v>17</v>
      </c>
      <c r="F830" s="16" t="s">
        <v>19</v>
      </c>
      <c r="G830" s="7" t="n">
        <v>1</v>
      </c>
      <c r="H830" s="6" t="n">
        <v>223.51</v>
      </c>
      <c r="I830" s="6" t="n">
        <v>-223.51</v>
      </c>
      <c r="J830" s="6" t="n">
        <v>0</v>
      </c>
      <c r="K830" s="6" t="n">
        <v>-0.11</v>
      </c>
      <c r="L830" s="6" t="n">
        <v>0</v>
      </c>
      <c r="M830" s="6" t="s">
        <f>=I830+J830+K830+L830</f>
      </c>
      <c r="N830" s="6"/>
      <c r="O830" s="16"/>
    </row>
    <row collapsed="false" customFormat="false" customHeight="false" hidden="false" ht="12.1" outlineLevel="0" r="831">
      <c r="A831" s="20" t="n">
        <v>44280.985625</v>
      </c>
      <c r="B831" s="16" t="s">
        <v>60</v>
      </c>
      <c r="C831" s="16" t="s">
        <v>819</v>
      </c>
      <c r="D831" s="16" t="s">
        <v>601</v>
      </c>
      <c r="E831" s="16" t="s">
        <v>17</v>
      </c>
      <c r="F831" s="16" t="s">
        <v>19</v>
      </c>
      <c r="G831" s="7" t="n">
        <v>1</v>
      </c>
      <c r="H831" s="6" t="n">
        <v>16.4</v>
      </c>
      <c r="I831" s="6" t="n">
        <v>-16.4</v>
      </c>
      <c r="J831" s="6" t="n">
        <v>0</v>
      </c>
      <c r="K831" s="6" t="n">
        <v>-0.01</v>
      </c>
      <c r="L831" s="6" t="n">
        <v>0</v>
      </c>
      <c r="M831" s="6" t="s">
        <f>=I831+J831+K831+L831</f>
      </c>
      <c r="N831" s="6"/>
      <c r="O831" s="16"/>
    </row>
    <row collapsed="false" customFormat="false" customHeight="false" hidden="false" ht="12.1" outlineLevel="0" r="832">
      <c r="A832" s="20" t="n">
        <v>44280.985625</v>
      </c>
      <c r="B832" s="16" t="s">
        <v>60</v>
      </c>
      <c r="C832" s="16" t="s">
        <v>819</v>
      </c>
      <c r="D832" s="16" t="s">
        <v>601</v>
      </c>
      <c r="E832" s="16" t="s">
        <v>17</v>
      </c>
      <c r="F832" s="16" t="s">
        <v>19</v>
      </c>
      <c r="G832" s="7" t="n">
        <v>3</v>
      </c>
      <c r="H832" s="6" t="n">
        <v>16.4</v>
      </c>
      <c r="I832" s="6" t="n">
        <v>-49.2</v>
      </c>
      <c r="J832" s="6" t="n">
        <v>0</v>
      </c>
      <c r="K832" s="6" t="n">
        <v>-0.02</v>
      </c>
      <c r="L832" s="6" t="n">
        <v>0</v>
      </c>
      <c r="M832" s="6" t="s">
        <f>=I832+J832+K832+L832</f>
      </c>
      <c r="N832" s="6"/>
      <c r="O832" s="16"/>
    </row>
    <row collapsed="false" customFormat="false" customHeight="false" hidden="false" ht="12.1" outlineLevel="0" r="833">
      <c r="A833" s="20" t="n">
        <v>44280.985787037</v>
      </c>
      <c r="B833" s="16" t="s">
        <v>60</v>
      </c>
      <c r="C833" s="16" t="s">
        <v>819</v>
      </c>
      <c r="D833" s="16" t="s">
        <v>601</v>
      </c>
      <c r="E833" s="16" t="s">
        <v>17</v>
      </c>
      <c r="F833" s="16" t="s">
        <v>19</v>
      </c>
      <c r="G833" s="7" t="n">
        <v>1</v>
      </c>
      <c r="H833" s="6" t="n">
        <v>16.4</v>
      </c>
      <c r="I833" s="6" t="n">
        <v>-16.4</v>
      </c>
      <c r="J833" s="6" t="n">
        <v>0</v>
      </c>
      <c r="K833" s="6" t="n">
        <v>-0.01</v>
      </c>
      <c r="L833" s="6" t="n">
        <v>0</v>
      </c>
      <c r="M833" s="6" t="s">
        <f>=I833+J833+K833+L833</f>
      </c>
      <c r="N833" s="6"/>
      <c r="O833" s="16"/>
    </row>
    <row collapsed="false" customFormat="false" customHeight="false" hidden="false" ht="12.1" outlineLevel="0" r="834">
      <c r="A834" s="21" t="n">
        <v>44284</v>
      </c>
      <c r="B834" s="22" t="s">
        <v>692</v>
      </c>
      <c r="C834" s="22" t="s">
        <v>186</v>
      </c>
      <c r="D834" s="22" t="s">
        <v>692</v>
      </c>
      <c r="E834" s="22" t="s">
        <v>692</v>
      </c>
      <c r="F834" s="22" t="s">
        <v>29</v>
      </c>
      <c r="G834" s="23" t="n">
        <v>1</v>
      </c>
      <c r="H834" s="24" t="n">
        <v>23900</v>
      </c>
      <c r="I834" s="24" t="n">
        <v>23900</v>
      </c>
      <c r="J834" s="24" t="n">
        <v>0</v>
      </c>
      <c r="K834" s="24" t="n">
        <v>0</v>
      </c>
      <c r="L834" s="24" t="n">
        <v>0</v>
      </c>
      <c r="M834" s="24"/>
      <c r="N834" s="6" t="s">
        <f>=I834+J834+K834+L834</f>
      </c>
      <c r="O834" s="22"/>
    </row>
    <row collapsed="false" customFormat="false" customHeight="false" hidden="false" ht="12.1" outlineLevel="0" r="835">
      <c r="A835" s="20" t="n">
        <v>44284.442523148</v>
      </c>
      <c r="B835" s="16" t="s">
        <v>49</v>
      </c>
      <c r="C835" s="16" t="s">
        <v>749</v>
      </c>
      <c r="D835" s="16" t="s">
        <v>601</v>
      </c>
      <c r="E835" s="16" t="s">
        <v>17</v>
      </c>
      <c r="F835" s="16" t="s">
        <v>29</v>
      </c>
      <c r="G835" s="7" t="n">
        <v>1</v>
      </c>
      <c r="H835" s="6" t="n">
        <v>22624</v>
      </c>
      <c r="I835" s="6" t="n">
        <v>-22624</v>
      </c>
      <c r="J835" s="6" t="n">
        <v>0</v>
      </c>
      <c r="K835" s="6" t="n">
        <v>-10.8</v>
      </c>
      <c r="L835" s="6" t="n">
        <v>0</v>
      </c>
      <c r="M835" s="6"/>
      <c r="N835" s="6" t="s">
        <f>=I835+J835+K835+L835</f>
      </c>
      <c r="O835" s="16"/>
    </row>
    <row collapsed="false" customFormat="false" customHeight="false" hidden="false" ht="12.1" outlineLevel="0" r="836">
      <c r="A836" s="21" t="n">
        <v>44286.5325</v>
      </c>
      <c r="B836" s="22" t="s">
        <v>716</v>
      </c>
      <c r="C836" s="22" t="s">
        <v>789</v>
      </c>
      <c r="D836" s="22" t="s">
        <v>716</v>
      </c>
      <c r="E836" s="22" t="s">
        <v>716</v>
      </c>
      <c r="F836" s="22" t="s">
        <v>19</v>
      </c>
      <c r="G836" s="23" t="n">
        <v>1</v>
      </c>
      <c r="H836" s="24" t="n">
        <v>1</v>
      </c>
      <c r="I836" s="24" t="n">
        <v>16.2</v>
      </c>
      <c r="J836" s="24" t="n">
        <v>0</v>
      </c>
      <c r="K836" s="24" t="n">
        <v>0</v>
      </c>
      <c r="L836" s="24" t="n">
        <v>0</v>
      </c>
      <c r="M836" s="6" t="s">
        <f>=I836+J836+K836+L836</f>
      </c>
      <c r="N836" s="24"/>
      <c r="O836" s="22"/>
    </row>
    <row collapsed="false" customFormat="false" customHeight="false" hidden="false" ht="12.1" outlineLevel="0" r="837">
      <c r="A837" s="21" t="n">
        <v>44286.561539352</v>
      </c>
      <c r="B837" s="22" t="s">
        <v>716</v>
      </c>
      <c r="C837" s="22" t="s">
        <v>771</v>
      </c>
      <c r="D837" s="22" t="s">
        <v>716</v>
      </c>
      <c r="E837" s="22" t="s">
        <v>716</v>
      </c>
      <c r="F837" s="22" t="s">
        <v>19</v>
      </c>
      <c r="G837" s="23" t="n">
        <v>1</v>
      </c>
      <c r="H837" s="24" t="n">
        <v>1</v>
      </c>
      <c r="I837" s="24" t="n">
        <v>3.24</v>
      </c>
      <c r="J837" s="24" t="n">
        <v>0</v>
      </c>
      <c r="K837" s="24" t="n">
        <v>0</v>
      </c>
      <c r="L837" s="24" t="n">
        <v>0</v>
      </c>
      <c r="M837" s="6" t="s">
        <f>=I837+J837+K837+L837</f>
      </c>
      <c r="N837" s="24"/>
      <c r="O837" s="22"/>
    </row>
    <row collapsed="false" customFormat="false" customHeight="false" hidden="false" ht="12.1" outlineLevel="0" r="838">
      <c r="A838" s="20" t="n">
        <v>44286.614675926</v>
      </c>
      <c r="B838" s="16" t="s">
        <v>16</v>
      </c>
      <c r="C838" s="16" t="s">
        <v>18</v>
      </c>
      <c r="D838" s="16" t="s">
        <v>601</v>
      </c>
      <c r="E838" s="16" t="s">
        <v>17</v>
      </c>
      <c r="F838" s="16" t="s">
        <v>19</v>
      </c>
      <c r="G838" s="7" t="n">
        <v>4</v>
      </c>
      <c r="H838" s="6" t="n">
        <v>22.39</v>
      </c>
      <c r="I838" s="6" t="n">
        <v>-89.56</v>
      </c>
      <c r="J838" s="6" t="n">
        <v>0</v>
      </c>
      <c r="K838" s="6" t="n">
        <v>-0.04</v>
      </c>
      <c r="L838" s="6" t="n">
        <v>0</v>
      </c>
      <c r="M838" s="6" t="s">
        <f>=I838+J838+K838+L838</f>
      </c>
      <c r="N838" s="6"/>
      <c r="O838" s="16"/>
    </row>
    <row collapsed="false" customFormat="false" customHeight="false" hidden="false" ht="12.1" outlineLevel="0" r="839">
      <c r="A839" s="20" t="n">
        <v>44286.614675926</v>
      </c>
      <c r="B839" s="16" t="s">
        <v>16</v>
      </c>
      <c r="C839" s="16" t="s">
        <v>18</v>
      </c>
      <c r="D839" s="16" t="s">
        <v>601</v>
      </c>
      <c r="E839" s="16" t="s">
        <v>17</v>
      </c>
      <c r="F839" s="16" t="s">
        <v>19</v>
      </c>
      <c r="G839" s="7" t="n">
        <v>3</v>
      </c>
      <c r="H839" s="6" t="n">
        <v>22.39</v>
      </c>
      <c r="I839" s="6" t="n">
        <v>-67.17</v>
      </c>
      <c r="J839" s="6" t="n">
        <v>0</v>
      </c>
      <c r="K839" s="6" t="n">
        <v>-0.03</v>
      </c>
      <c r="L839" s="6" t="n">
        <v>0</v>
      </c>
      <c r="M839" s="6" t="s">
        <f>=I839+J839+K839+L839</f>
      </c>
      <c r="N839" s="6"/>
      <c r="O839" s="16"/>
    </row>
    <row collapsed="false" customFormat="false" customHeight="false" hidden="false" ht="12.1" outlineLevel="0" r="840">
      <c r="A840" s="25" t="n">
        <v>44288</v>
      </c>
      <c r="B840" s="26" t="s">
        <v>693</v>
      </c>
      <c r="C840" s="26" t="s">
        <v>820</v>
      </c>
      <c r="D840" s="26" t="s">
        <v>693</v>
      </c>
      <c r="E840" s="26" t="s">
        <v>693</v>
      </c>
      <c r="F840" s="26" t="s">
        <v>19</v>
      </c>
      <c r="G840" s="27" t="n">
        <v>1</v>
      </c>
      <c r="H840" s="28" t="n">
        <v>-6.83</v>
      </c>
      <c r="I840" s="28" t="n">
        <v>-6.83</v>
      </c>
      <c r="J840" s="28" t="n">
        <v>0</v>
      </c>
      <c r="K840" s="28" t="n">
        <v>0</v>
      </c>
      <c r="L840" s="28" t="n">
        <v>0</v>
      </c>
      <c r="M840" s="6" t="s">
        <f>=I840+J840+K840+L840</f>
      </c>
      <c r="N840" s="28"/>
      <c r="O840" s="26"/>
    </row>
    <row collapsed="false" customFormat="false" customHeight="false" hidden="false" ht="12.1" outlineLevel="0" r="841">
      <c r="A841" s="21" t="n">
        <v>44291</v>
      </c>
      <c r="B841" s="22" t="s">
        <v>692</v>
      </c>
      <c r="C841" s="22" t="s">
        <v>186</v>
      </c>
      <c r="D841" s="22" t="s">
        <v>692</v>
      </c>
      <c r="E841" s="22" t="s">
        <v>692</v>
      </c>
      <c r="F841" s="22" t="s">
        <v>29</v>
      </c>
      <c r="G841" s="23" t="n">
        <v>1</v>
      </c>
      <c r="H841" s="24" t="n">
        <v>100000</v>
      </c>
      <c r="I841" s="24" t="n">
        <v>100000</v>
      </c>
      <c r="J841" s="24" t="n">
        <v>0</v>
      </c>
      <c r="K841" s="24" t="n">
        <v>0</v>
      </c>
      <c r="L841" s="24" t="n">
        <v>0</v>
      </c>
      <c r="M841" s="24"/>
      <c r="N841" s="6" t="s">
        <f>=I841+J841+K841+L841</f>
      </c>
      <c r="O841" s="22"/>
    </row>
    <row collapsed="false" customFormat="false" customHeight="false" hidden="false" ht="12.1" outlineLevel="0" r="842">
      <c r="A842" s="25" t="n">
        <v>44291</v>
      </c>
      <c r="B842" s="26" t="s">
        <v>693</v>
      </c>
      <c r="C842" s="26" t="s">
        <v>694</v>
      </c>
      <c r="D842" s="26" t="s">
        <v>693</v>
      </c>
      <c r="E842" s="26" t="s">
        <v>693</v>
      </c>
      <c r="F842" s="26" t="s">
        <v>29</v>
      </c>
      <c r="G842" s="27" t="n">
        <v>1</v>
      </c>
      <c r="H842" s="28" t="n">
        <v>-60</v>
      </c>
      <c r="I842" s="28" t="n">
        <v>-60</v>
      </c>
      <c r="J842" s="28" t="n">
        <v>0</v>
      </c>
      <c r="K842" s="28" t="n">
        <v>0</v>
      </c>
      <c r="L842" s="28" t="n">
        <v>0</v>
      </c>
      <c r="M842" s="28"/>
      <c r="N842" s="6" t="s">
        <f>=I842+J842+K842+L842</f>
      </c>
      <c r="O842" s="26"/>
    </row>
    <row collapsed="false" customFormat="false" customHeight="false" hidden="false" ht="12.1" outlineLevel="0" r="843">
      <c r="A843" s="29" t="n">
        <v>44291.403125</v>
      </c>
      <c r="B843" s="30" t="s">
        <v>16</v>
      </c>
      <c r="C843" s="30" t="s">
        <v>18</v>
      </c>
      <c r="D843" s="30" t="s">
        <v>605</v>
      </c>
      <c r="E843" s="30" t="s">
        <v>17</v>
      </c>
      <c r="F843" s="30" t="s">
        <v>19</v>
      </c>
      <c r="G843" s="31" t="n">
        <v>-1</v>
      </c>
      <c r="H843" s="32" t="n">
        <v>23.87</v>
      </c>
      <c r="I843" s="32" t="n">
        <v>23.87</v>
      </c>
      <c r="J843" s="32" t="n">
        <v>0</v>
      </c>
      <c r="K843" s="32" t="n">
        <v>-0.238940737</v>
      </c>
      <c r="L843" s="32" t="n">
        <v>0</v>
      </c>
      <c r="M843" s="6" t="s">
        <f>=I843+J843+K843+L843</f>
      </c>
      <c r="N843" s="32"/>
      <c r="O843" s="30"/>
    </row>
    <row collapsed="false" customFormat="false" customHeight="false" hidden="false" ht="12.1" outlineLevel="0" r="844">
      <c r="A844" s="20" t="n">
        <v>44291.434131944</v>
      </c>
      <c r="B844" s="16" t="s">
        <v>71</v>
      </c>
      <c r="C844" s="16" t="s">
        <v>797</v>
      </c>
      <c r="D844" s="16" t="s">
        <v>601</v>
      </c>
      <c r="E844" s="16" t="s">
        <v>17</v>
      </c>
      <c r="F844" s="16" t="s">
        <v>29</v>
      </c>
      <c r="G844" s="7" t="n">
        <v>2300</v>
      </c>
      <c r="H844" s="6" t="n">
        <v>43.025</v>
      </c>
      <c r="I844" s="6" t="n">
        <v>-98957.5</v>
      </c>
      <c r="J844" s="6" t="n">
        <v>0</v>
      </c>
      <c r="K844" s="6" t="n">
        <v>-47.27</v>
      </c>
      <c r="L844" s="6" t="n">
        <v>0</v>
      </c>
      <c r="M844" s="6"/>
      <c r="N844" s="6" t="s">
        <f>=I844+J844+K844+L844</f>
      </c>
      <c r="O844" s="16"/>
    </row>
    <row collapsed="false" customFormat="false" customHeight="false" hidden="false" ht="12.1" outlineLevel="0" r="845">
      <c r="A845" s="29" t="n">
        <v>44291.608090278</v>
      </c>
      <c r="B845" s="30" t="s">
        <v>641</v>
      </c>
      <c r="C845" s="30" t="s">
        <v>803</v>
      </c>
      <c r="D845" s="30" t="s">
        <v>605</v>
      </c>
      <c r="E845" s="30" t="s">
        <v>696</v>
      </c>
      <c r="F845" s="30" t="s">
        <v>29</v>
      </c>
      <c r="G845" s="31" t="n">
        <v>-1</v>
      </c>
      <c r="H845" s="32" t="n">
        <v>98.52</v>
      </c>
      <c r="I845" s="32" t="n">
        <v>985.2</v>
      </c>
      <c r="J845" s="32" t="n">
        <v>4.85</v>
      </c>
      <c r="K845" s="32" t="n">
        <v>-0.47</v>
      </c>
      <c r="L845" s="32" t="n">
        <v>0</v>
      </c>
      <c r="M845" s="32"/>
      <c r="N845" s="6" t="s">
        <f>=I845+J845+K845+L845</f>
      </c>
      <c r="O845" s="30"/>
    </row>
    <row collapsed="false" customFormat="false" customHeight="false" hidden="false" ht="12.1" outlineLevel="0" r="846">
      <c r="A846" s="29" t="n">
        <v>44291.609618056</v>
      </c>
      <c r="B846" s="30" t="s">
        <v>641</v>
      </c>
      <c r="C846" s="30" t="s">
        <v>803</v>
      </c>
      <c r="D846" s="30" t="s">
        <v>605</v>
      </c>
      <c r="E846" s="30" t="s">
        <v>696</v>
      </c>
      <c r="F846" s="30" t="s">
        <v>29</v>
      </c>
      <c r="G846" s="31" t="n">
        <v>-8</v>
      </c>
      <c r="H846" s="32" t="n">
        <v>98.52</v>
      </c>
      <c r="I846" s="32" t="n">
        <v>7881.6</v>
      </c>
      <c r="J846" s="32" t="n">
        <v>38.8</v>
      </c>
      <c r="K846" s="32" t="n">
        <v>-3.76</v>
      </c>
      <c r="L846" s="32" t="n">
        <v>0</v>
      </c>
      <c r="M846" s="32"/>
      <c r="N846" s="6" t="s">
        <f>=I846+J846+K846+L846</f>
      </c>
      <c r="O846" s="30"/>
    </row>
    <row collapsed="false" customFormat="false" customHeight="false" hidden="false" ht="12.1" outlineLevel="0" r="847">
      <c r="A847" s="29" t="n">
        <v>44291.610405093</v>
      </c>
      <c r="B847" s="30" t="s">
        <v>641</v>
      </c>
      <c r="C847" s="30" t="s">
        <v>803</v>
      </c>
      <c r="D847" s="30" t="s">
        <v>605</v>
      </c>
      <c r="E847" s="30" t="s">
        <v>696</v>
      </c>
      <c r="F847" s="30" t="s">
        <v>29</v>
      </c>
      <c r="G847" s="31" t="n">
        <v>-9</v>
      </c>
      <c r="H847" s="32" t="n">
        <v>98.52</v>
      </c>
      <c r="I847" s="32" t="n">
        <v>8866.8</v>
      </c>
      <c r="J847" s="32" t="n">
        <v>43.65</v>
      </c>
      <c r="K847" s="32" t="n">
        <v>-4.24</v>
      </c>
      <c r="L847" s="32" t="n">
        <v>0</v>
      </c>
      <c r="M847" s="32"/>
      <c r="N847" s="6" t="s">
        <f>=I847+J847+K847+L847</f>
      </c>
      <c r="O847" s="30"/>
    </row>
    <row collapsed="false" customFormat="false" customHeight="false" hidden="false" ht="12.1" outlineLevel="0" r="848">
      <c r="A848" s="20" t="n">
        <v>44291.610833333</v>
      </c>
      <c r="B848" s="16" t="s">
        <v>71</v>
      </c>
      <c r="C848" s="16" t="s">
        <v>797</v>
      </c>
      <c r="D848" s="16" t="s">
        <v>601</v>
      </c>
      <c r="E848" s="16" t="s">
        <v>17</v>
      </c>
      <c r="F848" s="16" t="s">
        <v>29</v>
      </c>
      <c r="G848" s="7" t="n">
        <v>400</v>
      </c>
      <c r="H848" s="6" t="n">
        <v>42.685</v>
      </c>
      <c r="I848" s="6" t="n">
        <v>-17074</v>
      </c>
      <c r="J848" s="6" t="n">
        <v>0</v>
      </c>
      <c r="K848" s="6" t="n">
        <v>-8.16</v>
      </c>
      <c r="L848" s="6" t="n">
        <v>0</v>
      </c>
      <c r="M848" s="6"/>
      <c r="N848" s="6" t="s">
        <f>=I848+J848+K848+L848</f>
      </c>
      <c r="O848" s="16"/>
    </row>
    <row collapsed="false" customFormat="false" customHeight="false" hidden="false" ht="12.1" outlineLevel="0" r="849">
      <c r="A849" s="29" t="n">
        <v>44291.612905093</v>
      </c>
      <c r="B849" s="30" t="s">
        <v>641</v>
      </c>
      <c r="C849" s="30" t="s">
        <v>803</v>
      </c>
      <c r="D849" s="30" t="s">
        <v>605</v>
      </c>
      <c r="E849" s="30" t="s">
        <v>696</v>
      </c>
      <c r="F849" s="30" t="s">
        <v>29</v>
      </c>
      <c r="G849" s="31" t="n">
        <v>-6</v>
      </c>
      <c r="H849" s="32" t="n">
        <v>98.52</v>
      </c>
      <c r="I849" s="32" t="n">
        <v>5911.2</v>
      </c>
      <c r="J849" s="32" t="n">
        <v>29.1</v>
      </c>
      <c r="K849" s="32" t="n">
        <v>-2.82</v>
      </c>
      <c r="L849" s="32" t="n">
        <v>0</v>
      </c>
      <c r="M849" s="32"/>
      <c r="N849" s="6" t="s">
        <f>=I849+J849+K849+L849</f>
      </c>
      <c r="O849" s="30"/>
    </row>
    <row collapsed="false" customFormat="false" customHeight="false" hidden="false" ht="12.1" outlineLevel="0" r="850">
      <c r="A850" s="29" t="n">
        <v>44291.613310185</v>
      </c>
      <c r="B850" s="30" t="s">
        <v>641</v>
      </c>
      <c r="C850" s="30" t="s">
        <v>803</v>
      </c>
      <c r="D850" s="30" t="s">
        <v>605</v>
      </c>
      <c r="E850" s="30" t="s">
        <v>696</v>
      </c>
      <c r="F850" s="30" t="s">
        <v>29</v>
      </c>
      <c r="G850" s="31" t="n">
        <v>-3</v>
      </c>
      <c r="H850" s="32" t="n">
        <v>98.52</v>
      </c>
      <c r="I850" s="32" t="n">
        <v>2955.6</v>
      </c>
      <c r="J850" s="32" t="n">
        <v>14.55</v>
      </c>
      <c r="K850" s="32" t="n">
        <v>-1.42</v>
      </c>
      <c r="L850" s="32" t="n">
        <v>0</v>
      </c>
      <c r="M850" s="32"/>
      <c r="N850" s="6" t="s">
        <f>=I850+J850+K850+L850</f>
      </c>
      <c r="O850" s="30"/>
    </row>
    <row collapsed="false" customFormat="false" customHeight="false" hidden="false" ht="12.1" outlineLevel="0" r="851">
      <c r="A851" s="29" t="n">
        <v>44291.616898148</v>
      </c>
      <c r="B851" s="30" t="s">
        <v>641</v>
      </c>
      <c r="C851" s="30" t="s">
        <v>803</v>
      </c>
      <c r="D851" s="30" t="s">
        <v>605</v>
      </c>
      <c r="E851" s="30" t="s">
        <v>696</v>
      </c>
      <c r="F851" s="30" t="s">
        <v>29</v>
      </c>
      <c r="G851" s="31" t="n">
        <v>-3</v>
      </c>
      <c r="H851" s="32" t="n">
        <v>98.52</v>
      </c>
      <c r="I851" s="32" t="n">
        <v>2955.6</v>
      </c>
      <c r="J851" s="32" t="n">
        <v>14.55</v>
      </c>
      <c r="K851" s="32" t="n">
        <v>-1.42</v>
      </c>
      <c r="L851" s="32" t="n">
        <v>0</v>
      </c>
      <c r="M851" s="32"/>
      <c r="N851" s="6" t="s">
        <f>=I851+J851+K851+L851</f>
      </c>
      <c r="O851" s="30"/>
    </row>
    <row collapsed="false" customFormat="false" customHeight="false" hidden="false" ht="12.1" outlineLevel="0" r="852">
      <c r="A852" s="20" t="n">
        <v>44291.654166667</v>
      </c>
      <c r="B852" s="16" t="s">
        <v>71</v>
      </c>
      <c r="C852" s="16" t="s">
        <v>797</v>
      </c>
      <c r="D852" s="16" t="s">
        <v>601</v>
      </c>
      <c r="E852" s="16" t="s">
        <v>17</v>
      </c>
      <c r="F852" s="16" t="s">
        <v>29</v>
      </c>
      <c r="G852" s="7" t="n">
        <v>300</v>
      </c>
      <c r="H852" s="6" t="n">
        <v>42.61</v>
      </c>
      <c r="I852" s="6" t="n">
        <v>-12783</v>
      </c>
      <c r="J852" s="6" t="n">
        <v>0</v>
      </c>
      <c r="K852" s="6" t="n">
        <v>-6.11</v>
      </c>
      <c r="L852" s="6" t="n">
        <v>0</v>
      </c>
      <c r="M852" s="6"/>
      <c r="N852" s="6" t="s">
        <f>=I852+J852+K852+L852</f>
      </c>
      <c r="O852" s="16"/>
    </row>
    <row collapsed="false" customFormat="false" customHeight="false" hidden="false" ht="12.1" outlineLevel="0" r="853">
      <c r="A853" s="21" t="n">
        <v>44292.155509259</v>
      </c>
      <c r="B853" s="22" t="s">
        <v>716</v>
      </c>
      <c r="C853" s="22" t="s">
        <v>821</v>
      </c>
      <c r="D853" s="22" t="s">
        <v>716</v>
      </c>
      <c r="E853" s="22" t="s">
        <v>716</v>
      </c>
      <c r="F853" s="22" t="s">
        <v>19</v>
      </c>
      <c r="G853" s="23" t="n">
        <v>1</v>
      </c>
      <c r="H853" s="24" t="n">
        <v>1</v>
      </c>
      <c r="I853" s="24" t="n">
        <v>4.54</v>
      </c>
      <c r="J853" s="24" t="n">
        <v>0</v>
      </c>
      <c r="K853" s="24" t="n">
        <v>0</v>
      </c>
      <c r="L853" s="24" t="n">
        <v>0</v>
      </c>
      <c r="M853" s="6" t="s">
        <f>=I853+J853+K853+L853</f>
      </c>
      <c r="N853" s="24"/>
      <c r="O853" s="22"/>
    </row>
    <row collapsed="false" customFormat="false" customHeight="false" hidden="false" ht="12.1" outlineLevel="0" r="854">
      <c r="A854" s="29" t="n">
        <v>44292.516388889</v>
      </c>
      <c r="B854" s="30" t="s">
        <v>641</v>
      </c>
      <c r="C854" s="30" t="s">
        <v>803</v>
      </c>
      <c r="D854" s="30" t="s">
        <v>605</v>
      </c>
      <c r="E854" s="30" t="s">
        <v>696</v>
      </c>
      <c r="F854" s="30" t="s">
        <v>29</v>
      </c>
      <c r="G854" s="31" t="n">
        <v>-1</v>
      </c>
      <c r="H854" s="32" t="n">
        <v>98.01</v>
      </c>
      <c r="I854" s="32" t="n">
        <v>980.1</v>
      </c>
      <c r="J854" s="32" t="n">
        <v>5.01</v>
      </c>
      <c r="K854" s="32" t="n">
        <v>-0.47</v>
      </c>
      <c r="L854" s="32" t="n">
        <v>0</v>
      </c>
      <c r="M854" s="32"/>
      <c r="N854" s="6" t="s">
        <f>=I854+J854+K854+L854</f>
      </c>
      <c r="O854" s="30"/>
    </row>
    <row collapsed="false" customFormat="false" customHeight="false" hidden="false" ht="12.1" outlineLevel="0" r="855">
      <c r="A855" s="29" t="n">
        <v>44292.516539352</v>
      </c>
      <c r="B855" s="30" t="s">
        <v>641</v>
      </c>
      <c r="C855" s="30" t="s">
        <v>803</v>
      </c>
      <c r="D855" s="30" t="s">
        <v>605</v>
      </c>
      <c r="E855" s="30" t="s">
        <v>696</v>
      </c>
      <c r="F855" s="30" t="s">
        <v>29</v>
      </c>
      <c r="G855" s="31" t="n">
        <v>-63</v>
      </c>
      <c r="H855" s="32" t="n">
        <v>98.01</v>
      </c>
      <c r="I855" s="32" t="n">
        <v>61746.3</v>
      </c>
      <c r="J855" s="32" t="n">
        <v>315.63</v>
      </c>
      <c r="K855" s="32" t="n">
        <v>-29.49</v>
      </c>
      <c r="L855" s="32" t="n">
        <v>0</v>
      </c>
      <c r="M855" s="32"/>
      <c r="N855" s="6" t="s">
        <f>=I855+J855+K855+L855</f>
      </c>
      <c r="O855" s="30"/>
    </row>
    <row collapsed="false" customFormat="false" customHeight="false" hidden="false" ht="12.1" outlineLevel="0" r="856">
      <c r="A856" s="20" t="n">
        <v>44295.422476852</v>
      </c>
      <c r="B856" s="16" t="s">
        <v>91</v>
      </c>
      <c r="C856" s="16" t="s">
        <v>722</v>
      </c>
      <c r="D856" s="16" t="s">
        <v>601</v>
      </c>
      <c r="E856" s="16" t="s">
        <v>17</v>
      </c>
      <c r="F856" s="16" t="s">
        <v>29</v>
      </c>
      <c r="G856" s="7" t="n">
        <v>100</v>
      </c>
      <c r="H856" s="6" t="n">
        <v>36.378</v>
      </c>
      <c r="I856" s="6" t="n">
        <v>-3637.8</v>
      </c>
      <c r="J856" s="6" t="n">
        <v>0</v>
      </c>
      <c r="K856" s="6" t="n">
        <v>-1.73</v>
      </c>
      <c r="L856" s="6" t="n">
        <v>0</v>
      </c>
      <c r="M856" s="6"/>
      <c r="N856" s="6" t="s">
        <f>=I856+J856+K856+L856</f>
      </c>
      <c r="O856" s="16"/>
    </row>
    <row collapsed="false" customFormat="false" customHeight="false" hidden="false" ht="12.1" outlineLevel="0" r="857">
      <c r="A857" s="20" t="n">
        <v>44295.422476852</v>
      </c>
      <c r="B857" s="16" t="s">
        <v>91</v>
      </c>
      <c r="C857" s="16" t="s">
        <v>722</v>
      </c>
      <c r="D857" s="16" t="s">
        <v>601</v>
      </c>
      <c r="E857" s="16" t="s">
        <v>17</v>
      </c>
      <c r="F857" s="16" t="s">
        <v>29</v>
      </c>
      <c r="G857" s="7" t="n">
        <v>400</v>
      </c>
      <c r="H857" s="6" t="n">
        <v>36.391</v>
      </c>
      <c r="I857" s="6" t="n">
        <v>-14556.4</v>
      </c>
      <c r="J857" s="6" t="n">
        <v>0</v>
      </c>
      <c r="K857" s="6" t="n">
        <v>-6.96</v>
      </c>
      <c r="L857" s="6" t="n">
        <v>0</v>
      </c>
      <c r="M857" s="6"/>
      <c r="N857" s="6" t="s">
        <f>=I857+J857+K857+L857</f>
      </c>
      <c r="O857" s="16"/>
    </row>
    <row collapsed="false" customFormat="false" customHeight="false" hidden="false" ht="12.1" outlineLevel="0" r="858">
      <c r="A858" s="20" t="n">
        <v>44295.422476852</v>
      </c>
      <c r="B858" s="16" t="s">
        <v>91</v>
      </c>
      <c r="C858" s="16" t="s">
        <v>722</v>
      </c>
      <c r="D858" s="16" t="s">
        <v>601</v>
      </c>
      <c r="E858" s="16" t="s">
        <v>17</v>
      </c>
      <c r="F858" s="16" t="s">
        <v>29</v>
      </c>
      <c r="G858" s="7" t="n">
        <v>1200</v>
      </c>
      <c r="H858" s="6" t="n">
        <v>36.395</v>
      </c>
      <c r="I858" s="6" t="n">
        <v>-43674</v>
      </c>
      <c r="J858" s="6" t="n">
        <v>0</v>
      </c>
      <c r="K858" s="6" t="n">
        <v>-20.86</v>
      </c>
      <c r="L858" s="6" t="n">
        <v>0</v>
      </c>
      <c r="M858" s="6"/>
      <c r="N858" s="6" t="s">
        <f>=I858+J858+K858+L858</f>
      </c>
      <c r="O858" s="16"/>
    </row>
    <row collapsed="false" customFormat="false" customHeight="false" hidden="false" ht="12.1" outlineLevel="0" r="859">
      <c r="A859" s="29" t="n">
        <v>44301.552997685</v>
      </c>
      <c r="B859" s="30" t="s">
        <v>641</v>
      </c>
      <c r="C859" s="30" t="s">
        <v>803</v>
      </c>
      <c r="D859" s="30" t="s">
        <v>605</v>
      </c>
      <c r="E859" s="30" t="s">
        <v>696</v>
      </c>
      <c r="F859" s="30" t="s">
        <v>29</v>
      </c>
      <c r="G859" s="31" t="n">
        <v>-3</v>
      </c>
      <c r="H859" s="32" t="n">
        <v>97.51</v>
      </c>
      <c r="I859" s="32" t="n">
        <v>2925.3</v>
      </c>
      <c r="J859" s="32" t="n">
        <v>19.56</v>
      </c>
      <c r="K859" s="32" t="n">
        <v>-1.75</v>
      </c>
      <c r="L859" s="32" t="n">
        <v>0</v>
      </c>
      <c r="M859" s="32"/>
      <c r="N859" s="6" t="s">
        <f>=I859+J859+K859+L859</f>
      </c>
      <c r="O859" s="30"/>
    </row>
    <row collapsed="false" customFormat="false" customHeight="false" hidden="false" ht="12.1" outlineLevel="0" r="860">
      <c r="A860" s="29" t="n">
        <v>44301.557395833</v>
      </c>
      <c r="B860" s="30" t="s">
        <v>641</v>
      </c>
      <c r="C860" s="30" t="s">
        <v>803</v>
      </c>
      <c r="D860" s="30" t="s">
        <v>605</v>
      </c>
      <c r="E860" s="30" t="s">
        <v>696</v>
      </c>
      <c r="F860" s="30" t="s">
        <v>29</v>
      </c>
      <c r="G860" s="31" t="n">
        <v>-10</v>
      </c>
      <c r="H860" s="32" t="n">
        <v>97.51</v>
      </c>
      <c r="I860" s="32" t="n">
        <v>9751</v>
      </c>
      <c r="J860" s="32" t="n">
        <v>65.2</v>
      </c>
      <c r="K860" s="32" t="n">
        <v>-5.85</v>
      </c>
      <c r="L860" s="32" t="n">
        <v>0</v>
      </c>
      <c r="M860" s="32"/>
      <c r="N860" s="6" t="s">
        <f>=I860+J860+K860+L860</f>
      </c>
      <c r="O860" s="30"/>
    </row>
    <row collapsed="false" customFormat="false" customHeight="false" hidden="false" ht="12.1" outlineLevel="0" r="861">
      <c r="A861" s="29" t="n">
        <v>44301.611597222</v>
      </c>
      <c r="B861" s="30" t="s">
        <v>641</v>
      </c>
      <c r="C861" s="30" t="s">
        <v>803</v>
      </c>
      <c r="D861" s="30" t="s">
        <v>605</v>
      </c>
      <c r="E861" s="30" t="s">
        <v>696</v>
      </c>
      <c r="F861" s="30" t="s">
        <v>29</v>
      </c>
      <c r="G861" s="31" t="n">
        <v>-6</v>
      </c>
      <c r="H861" s="32" t="n">
        <v>97.51</v>
      </c>
      <c r="I861" s="32" t="n">
        <v>5850.6</v>
      </c>
      <c r="J861" s="32" t="n">
        <v>39.12</v>
      </c>
      <c r="K861" s="32" t="n">
        <v>-3.52</v>
      </c>
      <c r="L861" s="32" t="n">
        <v>0</v>
      </c>
      <c r="M861" s="32"/>
      <c r="N861" s="6" t="s">
        <f>=I861+J861+K861+L861</f>
      </c>
      <c r="O861" s="30"/>
    </row>
    <row collapsed="false" customFormat="false" customHeight="false" hidden="false" ht="12.1" outlineLevel="0" r="862">
      <c r="A862" s="29" t="n">
        <v>44301.61287037</v>
      </c>
      <c r="B862" s="30" t="s">
        <v>641</v>
      </c>
      <c r="C862" s="30" t="s">
        <v>803</v>
      </c>
      <c r="D862" s="30" t="s">
        <v>605</v>
      </c>
      <c r="E862" s="30" t="s">
        <v>696</v>
      </c>
      <c r="F862" s="30" t="s">
        <v>29</v>
      </c>
      <c r="G862" s="31" t="n">
        <v>-6</v>
      </c>
      <c r="H862" s="32" t="n">
        <v>97.51</v>
      </c>
      <c r="I862" s="32" t="n">
        <v>5850.6</v>
      </c>
      <c r="J862" s="32" t="n">
        <v>39.12</v>
      </c>
      <c r="K862" s="32" t="n">
        <v>-3.52</v>
      </c>
      <c r="L862" s="32" t="n">
        <v>0</v>
      </c>
      <c r="M862" s="32"/>
      <c r="N862" s="6" t="s">
        <f>=I862+J862+K862+L862</f>
      </c>
      <c r="O862" s="30"/>
    </row>
    <row collapsed="false" customFormat="false" customHeight="false" hidden="false" ht="12.1" outlineLevel="0" r="863">
      <c r="A863" s="29" t="n">
        <v>44301.656493056</v>
      </c>
      <c r="B863" s="30" t="s">
        <v>641</v>
      </c>
      <c r="C863" s="30" t="s">
        <v>803</v>
      </c>
      <c r="D863" s="30" t="s">
        <v>605</v>
      </c>
      <c r="E863" s="30" t="s">
        <v>696</v>
      </c>
      <c r="F863" s="30" t="s">
        <v>29</v>
      </c>
      <c r="G863" s="31" t="n">
        <v>-23</v>
      </c>
      <c r="H863" s="32" t="n">
        <v>97.51</v>
      </c>
      <c r="I863" s="32" t="n">
        <v>22427.3</v>
      </c>
      <c r="J863" s="32" t="n">
        <v>149.96</v>
      </c>
      <c r="K863" s="32" t="n">
        <v>-13.45</v>
      </c>
      <c r="L863" s="32" t="n">
        <v>0</v>
      </c>
      <c r="M863" s="32"/>
      <c r="N863" s="6" t="s">
        <f>=I863+J863+K863+L863</f>
      </c>
      <c r="O863" s="30"/>
    </row>
    <row collapsed="false" customFormat="false" customHeight="false" hidden="false" ht="12.1" outlineLevel="0" r="864">
      <c r="A864" s="20" t="n">
        <v>44305.465</v>
      </c>
      <c r="B864" s="16" t="s">
        <v>27</v>
      </c>
      <c r="C864" s="16" t="s">
        <v>810</v>
      </c>
      <c r="D864" s="16" t="s">
        <v>601</v>
      </c>
      <c r="E864" s="16" t="s">
        <v>17</v>
      </c>
      <c r="F864" s="16" t="s">
        <v>29</v>
      </c>
      <c r="G864" s="7" t="n">
        <v>60</v>
      </c>
      <c r="H864" s="6" t="n">
        <v>492.7</v>
      </c>
      <c r="I864" s="6" t="n">
        <v>-29562</v>
      </c>
      <c r="J864" s="6" t="n">
        <v>0</v>
      </c>
      <c r="K864" s="6" t="n">
        <v>-17.74</v>
      </c>
      <c r="L864" s="6" t="n">
        <v>0</v>
      </c>
      <c r="M864" s="6"/>
      <c r="N864" s="6" t="s">
        <f>=I864+J864+K864+L864</f>
      </c>
      <c r="O864" s="16"/>
    </row>
    <row collapsed="false" customFormat="false" customHeight="false" hidden="false" ht="12.1" outlineLevel="0" r="865">
      <c r="A865" s="21" t="n">
        <v>44309.023831019</v>
      </c>
      <c r="B865" s="22" t="s">
        <v>716</v>
      </c>
      <c r="C865" s="22" t="s">
        <v>822</v>
      </c>
      <c r="D865" s="22" t="s">
        <v>716</v>
      </c>
      <c r="E865" s="22" t="s">
        <v>716</v>
      </c>
      <c r="F865" s="22" t="s">
        <v>19</v>
      </c>
      <c r="G865" s="23" t="n">
        <v>1</v>
      </c>
      <c r="H865" s="24" t="n">
        <v>1</v>
      </c>
      <c r="I865" s="24" t="n">
        <v>0.32</v>
      </c>
      <c r="J865" s="24" t="n">
        <v>0</v>
      </c>
      <c r="K865" s="24" t="n">
        <v>0</v>
      </c>
      <c r="L865" s="24" t="n">
        <v>0</v>
      </c>
      <c r="M865" s="6" t="s">
        <f>=I865+J865+K865+L865</f>
      </c>
      <c r="N865" s="24"/>
      <c r="O865" s="22"/>
    </row>
    <row collapsed="false" customFormat="false" customHeight="false" hidden="false" ht="12.1" outlineLevel="0" r="866">
      <c r="A866" s="21" t="n">
        <v>44309.037974537</v>
      </c>
      <c r="B866" s="22" t="s">
        <v>716</v>
      </c>
      <c r="C866" s="22" t="s">
        <v>822</v>
      </c>
      <c r="D866" s="22" t="s">
        <v>716</v>
      </c>
      <c r="E866" s="22" t="s">
        <v>716</v>
      </c>
      <c r="F866" s="22" t="s">
        <v>19</v>
      </c>
      <c r="G866" s="23" t="n">
        <v>1</v>
      </c>
      <c r="H866" s="24" t="n">
        <v>1</v>
      </c>
      <c r="I866" s="24" t="n">
        <v>6.84</v>
      </c>
      <c r="J866" s="24" t="n">
        <v>0</v>
      </c>
      <c r="K866" s="24" t="n">
        <v>0</v>
      </c>
      <c r="L866" s="24" t="n">
        <v>0</v>
      </c>
      <c r="M866" s="6" t="s">
        <f>=I866+J866+K866+L866</f>
      </c>
      <c r="N866" s="24"/>
      <c r="O866" s="22"/>
    </row>
    <row collapsed="false" customFormat="false" customHeight="false" hidden="false" ht="12.1" outlineLevel="0" r="867">
      <c r="A867" s="21" t="n">
        <v>44312.509351852</v>
      </c>
      <c r="B867" s="22" t="s">
        <v>716</v>
      </c>
      <c r="C867" s="22" t="s">
        <v>823</v>
      </c>
      <c r="D867" s="22" t="s">
        <v>716</v>
      </c>
      <c r="E867" s="22" t="s">
        <v>716</v>
      </c>
      <c r="F867" s="22" t="s">
        <v>19</v>
      </c>
      <c r="G867" s="23" t="n">
        <v>1</v>
      </c>
      <c r="H867" s="24" t="n">
        <v>1</v>
      </c>
      <c r="I867" s="24" t="n">
        <v>4.8</v>
      </c>
      <c r="J867" s="24" t="n">
        <v>0</v>
      </c>
      <c r="K867" s="24" t="n">
        <v>0</v>
      </c>
      <c r="L867" s="24" t="n">
        <v>0</v>
      </c>
      <c r="M867" s="6" t="s">
        <f>=I867+J867+K867+L867</f>
      </c>
      <c r="N867" s="24"/>
      <c r="O867" s="22"/>
    </row>
    <row collapsed="false" customFormat="false" customHeight="false" hidden="false" ht="12.1" outlineLevel="0" r="868">
      <c r="A868" s="20" t="n">
        <v>44314.526840278</v>
      </c>
      <c r="B868" s="16" t="s">
        <v>27</v>
      </c>
      <c r="C868" s="16" t="s">
        <v>810</v>
      </c>
      <c r="D868" s="16" t="s">
        <v>601</v>
      </c>
      <c r="E868" s="16" t="s">
        <v>17</v>
      </c>
      <c r="F868" s="16" t="s">
        <v>29</v>
      </c>
      <c r="G868" s="7" t="n">
        <v>40</v>
      </c>
      <c r="H868" s="6" t="n">
        <v>467.65</v>
      </c>
      <c r="I868" s="6" t="n">
        <v>-18706</v>
      </c>
      <c r="J868" s="6" t="n">
        <v>0</v>
      </c>
      <c r="K868" s="6" t="n">
        <v>-11.23</v>
      </c>
      <c r="L868" s="6" t="n">
        <v>0</v>
      </c>
      <c r="M868" s="6"/>
      <c r="N868" s="6" t="s">
        <f>=I868+J868+K868+L868</f>
      </c>
      <c r="O868" s="16"/>
    </row>
    <row collapsed="false" customFormat="false" customHeight="false" hidden="false" ht="12.1" outlineLevel="0" r="869">
      <c r="A869" s="21" t="n">
        <v>44315</v>
      </c>
      <c r="B869" s="22" t="s">
        <v>723</v>
      </c>
      <c r="C869" s="22" t="s">
        <v>824</v>
      </c>
      <c r="D869" s="22" t="s">
        <v>723</v>
      </c>
      <c r="E869" s="22" t="s">
        <v>723</v>
      </c>
      <c r="F869" s="22" t="s">
        <v>29</v>
      </c>
      <c r="G869" s="23" t="n">
        <v>1</v>
      </c>
      <c r="H869" s="24" t="n">
        <v>114000</v>
      </c>
      <c r="I869" s="24" t="n">
        <v>114000</v>
      </c>
      <c r="J869" s="24" t="n">
        <v>0</v>
      </c>
      <c r="K869" s="24" t="n">
        <v>0</v>
      </c>
      <c r="L869" s="24" t="n">
        <v>0</v>
      </c>
      <c r="M869" s="24"/>
      <c r="N869" s="6" t="s">
        <f>=I869+J869+K869+L869</f>
      </c>
      <c r="O869" s="22"/>
    </row>
    <row collapsed="false" customFormat="false" customHeight="false" hidden="false" ht="12.1" outlineLevel="0" r="870">
      <c r="A870" s="20" t="n">
        <v>44316.537013889</v>
      </c>
      <c r="B870" s="16" t="s">
        <v>643</v>
      </c>
      <c r="C870" s="16" t="s">
        <v>825</v>
      </c>
      <c r="D870" s="16" t="s">
        <v>601</v>
      </c>
      <c r="E870" s="16" t="s">
        <v>696</v>
      </c>
      <c r="F870" s="16" t="s">
        <v>29</v>
      </c>
      <c r="G870" s="7" t="n">
        <v>11</v>
      </c>
      <c r="H870" s="6" t="n">
        <v>105.445</v>
      </c>
      <c r="I870" s="6" t="n">
        <v>-11598.95</v>
      </c>
      <c r="J870" s="6" t="n">
        <v>-95.7</v>
      </c>
      <c r="K870" s="6" t="n">
        <v>-6.96</v>
      </c>
      <c r="L870" s="6" t="n">
        <v>0</v>
      </c>
      <c r="M870" s="6"/>
      <c r="N870" s="6" t="s">
        <f>=I870+J870+K870+L870</f>
      </c>
      <c r="O870" s="16"/>
    </row>
    <row collapsed="false" customFormat="false" customHeight="false" hidden="false" ht="12.1" outlineLevel="0" r="871">
      <c r="A871" s="20" t="n">
        <v>44316.537013889</v>
      </c>
      <c r="B871" s="16" t="s">
        <v>643</v>
      </c>
      <c r="C871" s="16" t="s">
        <v>825</v>
      </c>
      <c r="D871" s="16" t="s">
        <v>601</v>
      </c>
      <c r="E871" s="16" t="s">
        <v>696</v>
      </c>
      <c r="F871" s="16" t="s">
        <v>29</v>
      </c>
      <c r="G871" s="7" t="n">
        <v>1</v>
      </c>
      <c r="H871" s="6" t="n">
        <v>105.444</v>
      </c>
      <c r="I871" s="6" t="n">
        <v>-1054.44</v>
      </c>
      <c r="J871" s="6" t="n">
        <v>-8.7</v>
      </c>
      <c r="K871" s="6" t="n">
        <v>-0.63</v>
      </c>
      <c r="L871" s="6" t="n">
        <v>0</v>
      </c>
      <c r="M871" s="6"/>
      <c r="N871" s="6" t="s">
        <f>=I871+J871+K871+L871</f>
      </c>
      <c r="O871" s="16"/>
    </row>
    <row collapsed="false" customFormat="false" customHeight="false" hidden="false" ht="12.1" outlineLevel="0" r="872">
      <c r="A872" s="20" t="n">
        <v>44316.537013889</v>
      </c>
      <c r="B872" s="16" t="s">
        <v>643</v>
      </c>
      <c r="C872" s="16" t="s">
        <v>825</v>
      </c>
      <c r="D872" s="16" t="s">
        <v>601</v>
      </c>
      <c r="E872" s="16" t="s">
        <v>696</v>
      </c>
      <c r="F872" s="16" t="s">
        <v>29</v>
      </c>
      <c r="G872" s="7" t="n">
        <v>4</v>
      </c>
      <c r="H872" s="6" t="n">
        <v>105.412</v>
      </c>
      <c r="I872" s="6" t="n">
        <v>-4216.48</v>
      </c>
      <c r="J872" s="6" t="n">
        <v>-34.8</v>
      </c>
      <c r="K872" s="6" t="n">
        <v>-2.53</v>
      </c>
      <c r="L872" s="6" t="n">
        <v>0</v>
      </c>
      <c r="M872" s="6"/>
      <c r="N872" s="6" t="s">
        <f>=I872+J872+K872+L872</f>
      </c>
      <c r="O872" s="16"/>
    </row>
    <row collapsed="false" customFormat="false" customHeight="false" hidden="false" ht="12.1" outlineLevel="0" r="873">
      <c r="A873" s="20" t="n">
        <v>44316.537013889</v>
      </c>
      <c r="B873" s="16" t="s">
        <v>643</v>
      </c>
      <c r="C873" s="16" t="s">
        <v>825</v>
      </c>
      <c r="D873" s="16" t="s">
        <v>601</v>
      </c>
      <c r="E873" s="16" t="s">
        <v>696</v>
      </c>
      <c r="F873" s="16" t="s">
        <v>29</v>
      </c>
      <c r="G873" s="7" t="n">
        <v>1</v>
      </c>
      <c r="H873" s="6" t="n">
        <v>105.411</v>
      </c>
      <c r="I873" s="6" t="n">
        <v>-1054.11</v>
      </c>
      <c r="J873" s="6" t="n">
        <v>-8.7</v>
      </c>
      <c r="K873" s="6" t="n">
        <v>-0.63</v>
      </c>
      <c r="L873" s="6" t="n">
        <v>0</v>
      </c>
      <c r="M873" s="6"/>
      <c r="N873" s="6" t="s">
        <f>=I873+J873+K873+L873</f>
      </c>
      <c r="O873" s="16"/>
    </row>
    <row collapsed="false" customFormat="false" customHeight="false" hidden="false" ht="12.1" outlineLevel="0" r="874">
      <c r="A874" s="20" t="n">
        <v>44316.537013889</v>
      </c>
      <c r="B874" s="16" t="s">
        <v>643</v>
      </c>
      <c r="C874" s="16" t="s">
        <v>825</v>
      </c>
      <c r="D874" s="16" t="s">
        <v>601</v>
      </c>
      <c r="E874" s="16" t="s">
        <v>696</v>
      </c>
      <c r="F874" s="16" t="s">
        <v>29</v>
      </c>
      <c r="G874" s="7" t="n">
        <v>79</v>
      </c>
      <c r="H874" s="6" t="n">
        <v>105.411</v>
      </c>
      <c r="I874" s="6" t="n">
        <v>-83274.69</v>
      </c>
      <c r="J874" s="6" t="n">
        <v>-687.3</v>
      </c>
      <c r="K874" s="6" t="n">
        <v>-49.97</v>
      </c>
      <c r="L874" s="6" t="n">
        <v>0</v>
      </c>
      <c r="M874" s="6"/>
      <c r="N874" s="6" t="s">
        <f>=I874+J874+K874+L874</f>
      </c>
      <c r="O874" s="16"/>
    </row>
    <row collapsed="false" customFormat="false" customHeight="false" hidden="false" ht="12.1" outlineLevel="0" r="875">
      <c r="A875" s="20" t="n">
        <v>44316.537013889</v>
      </c>
      <c r="B875" s="16" t="s">
        <v>643</v>
      </c>
      <c r="C875" s="16" t="s">
        <v>825</v>
      </c>
      <c r="D875" s="16" t="s">
        <v>601</v>
      </c>
      <c r="E875" s="16" t="s">
        <v>696</v>
      </c>
      <c r="F875" s="16" t="s">
        <v>29</v>
      </c>
      <c r="G875" s="7" t="n">
        <v>1</v>
      </c>
      <c r="H875" s="6" t="n">
        <v>105.41</v>
      </c>
      <c r="I875" s="6" t="n">
        <v>-1054.1</v>
      </c>
      <c r="J875" s="6" t="n">
        <v>-8.7</v>
      </c>
      <c r="K875" s="6" t="n">
        <v>-0.63</v>
      </c>
      <c r="L875" s="6" t="n">
        <v>0</v>
      </c>
      <c r="M875" s="6"/>
      <c r="N875" s="6" t="s">
        <f>=I875+J875+K875+L875</f>
      </c>
      <c r="O875" s="16"/>
    </row>
    <row collapsed="false" customFormat="false" customHeight="false" hidden="false" ht="12.1" outlineLevel="0" r="876">
      <c r="A876" s="20" t="n">
        <v>44316.537013889</v>
      </c>
      <c r="B876" s="16" t="s">
        <v>643</v>
      </c>
      <c r="C876" s="16" t="s">
        <v>825</v>
      </c>
      <c r="D876" s="16" t="s">
        <v>601</v>
      </c>
      <c r="E876" s="16" t="s">
        <v>696</v>
      </c>
      <c r="F876" s="16" t="s">
        <v>29</v>
      </c>
      <c r="G876" s="7" t="n">
        <v>1</v>
      </c>
      <c r="H876" s="6" t="n">
        <v>105.408</v>
      </c>
      <c r="I876" s="6" t="n">
        <v>-1054.08</v>
      </c>
      <c r="J876" s="6" t="n">
        <v>-8.7</v>
      </c>
      <c r="K876" s="6" t="n">
        <v>-0.63</v>
      </c>
      <c r="L876" s="6" t="n">
        <v>0</v>
      </c>
      <c r="M876" s="6"/>
      <c r="N876" s="6" t="s">
        <f>=I876+J876+K876+L876</f>
      </c>
      <c r="O876" s="16"/>
    </row>
    <row collapsed="false" customFormat="false" customHeight="false" hidden="false" ht="12.1" outlineLevel="0" r="877">
      <c r="A877" s="20" t="n">
        <v>44316.537013889</v>
      </c>
      <c r="B877" s="16" t="s">
        <v>643</v>
      </c>
      <c r="C877" s="16" t="s">
        <v>825</v>
      </c>
      <c r="D877" s="16" t="s">
        <v>601</v>
      </c>
      <c r="E877" s="16" t="s">
        <v>696</v>
      </c>
      <c r="F877" s="16" t="s">
        <v>29</v>
      </c>
      <c r="G877" s="7" t="n">
        <v>7</v>
      </c>
      <c r="H877" s="6" t="n">
        <v>105.407</v>
      </c>
      <c r="I877" s="6" t="n">
        <v>-7378.49</v>
      </c>
      <c r="J877" s="6" t="n">
        <v>-60.9</v>
      </c>
      <c r="K877" s="6" t="n">
        <v>-4.42</v>
      </c>
      <c r="L877" s="6" t="n">
        <v>0</v>
      </c>
      <c r="M877" s="6"/>
      <c r="N877" s="6" t="s">
        <f>=I877+J877+K877+L877</f>
      </c>
      <c r="O877" s="16"/>
    </row>
    <row collapsed="false" customFormat="false" customHeight="false" hidden="false" ht="12.1" outlineLevel="0" r="878">
      <c r="A878" s="20" t="n">
        <v>44316.537013889</v>
      </c>
      <c r="B878" s="16" t="s">
        <v>643</v>
      </c>
      <c r="C878" s="16" t="s">
        <v>825</v>
      </c>
      <c r="D878" s="16" t="s">
        <v>601</v>
      </c>
      <c r="E878" s="16" t="s">
        <v>696</v>
      </c>
      <c r="F878" s="16" t="s">
        <v>29</v>
      </c>
      <c r="G878" s="7" t="n">
        <v>1</v>
      </c>
      <c r="H878" s="6" t="n">
        <v>105.373</v>
      </c>
      <c r="I878" s="6" t="n">
        <v>-1053.73</v>
      </c>
      <c r="J878" s="6" t="n">
        <v>-8.7</v>
      </c>
      <c r="K878" s="6" t="n">
        <v>-0.63</v>
      </c>
      <c r="L878" s="6" t="n">
        <v>0</v>
      </c>
      <c r="M878" s="6"/>
      <c r="N878" s="6" t="s">
        <f>=I878+J878+K878+L878</f>
      </c>
      <c r="O878" s="16"/>
    </row>
    <row collapsed="false" customFormat="false" customHeight="false" hidden="false" ht="12.1" outlineLevel="0" r="879">
      <c r="A879" s="20" t="n">
        <v>44316.537013889</v>
      </c>
      <c r="B879" s="16" t="s">
        <v>643</v>
      </c>
      <c r="C879" s="16" t="s">
        <v>825</v>
      </c>
      <c r="D879" s="16" t="s">
        <v>601</v>
      </c>
      <c r="E879" s="16" t="s">
        <v>696</v>
      </c>
      <c r="F879" s="16" t="s">
        <v>29</v>
      </c>
      <c r="G879" s="7" t="n">
        <v>3</v>
      </c>
      <c r="H879" s="6" t="n">
        <v>105.372</v>
      </c>
      <c r="I879" s="6" t="n">
        <v>-3161.16</v>
      </c>
      <c r="J879" s="6" t="n">
        <v>-26.1</v>
      </c>
      <c r="K879" s="6" t="n">
        <v>-1.89</v>
      </c>
      <c r="L879" s="6" t="n">
        <v>0</v>
      </c>
      <c r="M879" s="6"/>
      <c r="N879" s="6" t="s">
        <f>=I879+J879+K879+L879</f>
      </c>
      <c r="O879" s="16"/>
    </row>
    <row collapsed="false" customFormat="false" customHeight="false" hidden="false" ht="12.1" outlineLevel="0" r="880">
      <c r="A880" s="21" t="n">
        <v>44320.011469907</v>
      </c>
      <c r="B880" s="22" t="s">
        <v>716</v>
      </c>
      <c r="C880" s="22" t="s">
        <v>815</v>
      </c>
      <c r="D880" s="22" t="s">
        <v>716</v>
      </c>
      <c r="E880" s="22" t="s">
        <v>716</v>
      </c>
      <c r="F880" s="22" t="s">
        <v>19</v>
      </c>
      <c r="G880" s="23" t="n">
        <v>1</v>
      </c>
      <c r="H880" s="24" t="n">
        <v>1</v>
      </c>
      <c r="I880" s="24" t="n">
        <v>5.58</v>
      </c>
      <c r="J880" s="24" t="n">
        <v>0</v>
      </c>
      <c r="K880" s="24" t="n">
        <v>0</v>
      </c>
      <c r="L880" s="24" t="n">
        <v>0</v>
      </c>
      <c r="M880" s="6" t="s">
        <f>=I880+J880+K880+L880</f>
      </c>
      <c r="N880" s="24"/>
      <c r="O880" s="22"/>
    </row>
    <row collapsed="false" customFormat="false" customHeight="false" hidden="false" ht="12.1" outlineLevel="0" r="881">
      <c r="A881" s="25" t="n">
        <v>44321</v>
      </c>
      <c r="B881" s="26" t="s">
        <v>693</v>
      </c>
      <c r="C881" s="26" t="s">
        <v>826</v>
      </c>
      <c r="D881" s="26" t="s">
        <v>693</v>
      </c>
      <c r="E881" s="26" t="s">
        <v>693</v>
      </c>
      <c r="F881" s="26" t="s">
        <v>19</v>
      </c>
      <c r="G881" s="27" t="n">
        <v>1</v>
      </c>
      <c r="H881" s="28" t="n">
        <v>-9.76</v>
      </c>
      <c r="I881" s="28" t="n">
        <v>-9.76</v>
      </c>
      <c r="J881" s="28" t="n">
        <v>0</v>
      </c>
      <c r="K881" s="28" t="n">
        <v>0</v>
      </c>
      <c r="L881" s="28" t="n">
        <v>0</v>
      </c>
      <c r="M881" s="6" t="s">
        <f>=I881+J881+K881+L881</f>
      </c>
      <c r="N881" s="28"/>
      <c r="O881" s="26"/>
    </row>
    <row collapsed="false" customFormat="false" customHeight="false" hidden="false" ht="12.1" outlineLevel="0" r="882">
      <c r="A882" s="25" t="n">
        <v>44327</v>
      </c>
      <c r="B882" s="26" t="s">
        <v>693</v>
      </c>
      <c r="C882" s="26" t="s">
        <v>694</v>
      </c>
      <c r="D882" s="26" t="s">
        <v>693</v>
      </c>
      <c r="E882" s="26" t="s">
        <v>693</v>
      </c>
      <c r="F882" s="26" t="s">
        <v>29</v>
      </c>
      <c r="G882" s="27" t="n">
        <v>1</v>
      </c>
      <c r="H882" s="28" t="n">
        <v>-60</v>
      </c>
      <c r="I882" s="28" t="n">
        <v>-60</v>
      </c>
      <c r="J882" s="28" t="n">
        <v>0</v>
      </c>
      <c r="K882" s="28" t="n">
        <v>0</v>
      </c>
      <c r="L882" s="28" t="n">
        <v>0</v>
      </c>
      <c r="M882" s="28"/>
      <c r="N882" s="6" t="s">
        <f>=I882+J882+K882+L882</f>
      </c>
      <c r="O882" s="26"/>
    </row>
    <row collapsed="false" customFormat="false" customHeight="false" hidden="false" ht="12.1" outlineLevel="0" r="883">
      <c r="A883" s="37" t="n">
        <v>44327.689201389</v>
      </c>
      <c r="B883" s="38" t="s">
        <v>19</v>
      </c>
      <c r="C883" s="38" t="s">
        <v>756</v>
      </c>
      <c r="D883" s="38" t="s">
        <v>601</v>
      </c>
      <c r="E883" s="38" t="s">
        <v>601</v>
      </c>
      <c r="F883" s="38" t="s">
        <v>29</v>
      </c>
      <c r="G883" s="39" t="n">
        <v>37</v>
      </c>
      <c r="H883" s="40" t="n">
        <v>74.2303</v>
      </c>
      <c r="I883" s="40" t="n">
        <v>-2746.52</v>
      </c>
      <c r="J883" s="40" t="n">
        <v>0</v>
      </c>
      <c r="K883" s="40" t="n">
        <v>-2.04</v>
      </c>
      <c r="L883" s="40" t="n">
        <v>0</v>
      </c>
      <c r="M883" s="40"/>
      <c r="N883" s="6" t="s">
        <f>=I883+J883+K883+L883</f>
      </c>
      <c r="O883" s="38"/>
    </row>
    <row collapsed="false" customFormat="false" customHeight="false" hidden="false" ht="12.1" outlineLevel="0" r="884">
      <c r="A884" s="20" t="n">
        <v>44327.689375</v>
      </c>
      <c r="B884" s="16" t="s">
        <v>16</v>
      </c>
      <c r="C884" s="16" t="s">
        <v>18</v>
      </c>
      <c r="D884" s="16" t="s">
        <v>601</v>
      </c>
      <c r="E884" s="16" t="s">
        <v>17</v>
      </c>
      <c r="F884" s="16" t="s">
        <v>19</v>
      </c>
      <c r="G884" s="7" t="n">
        <v>2</v>
      </c>
      <c r="H884" s="6" t="n">
        <v>18.02</v>
      </c>
      <c r="I884" s="6" t="n">
        <v>-36.04</v>
      </c>
      <c r="J884" s="6" t="n">
        <v>0</v>
      </c>
      <c r="K884" s="6" t="n">
        <v>-0.02</v>
      </c>
      <c r="L884" s="6" t="n">
        <v>0</v>
      </c>
      <c r="M884" s="6" t="s">
        <f>=I884+J884+K884+L884</f>
      </c>
      <c r="N884" s="6"/>
      <c r="O884" s="16"/>
    </row>
    <row collapsed="false" customFormat="false" customHeight="false" hidden="false" ht="12.1" outlineLevel="0" r="885">
      <c r="A885" s="25" t="n">
        <v>44328</v>
      </c>
      <c r="B885" s="26" t="s">
        <v>693</v>
      </c>
      <c r="C885" s="26" t="s">
        <v>827</v>
      </c>
      <c r="D885" s="26" t="s">
        <v>693</v>
      </c>
      <c r="E885" s="26" t="s">
        <v>693</v>
      </c>
      <c r="F885" s="26" t="s">
        <v>29</v>
      </c>
      <c r="G885" s="27" t="n">
        <v>1</v>
      </c>
      <c r="H885" s="28" t="n">
        <v>-0.01</v>
      </c>
      <c r="I885" s="28" t="n">
        <v>-0.01</v>
      </c>
      <c r="J885" s="28" t="n">
        <v>0</v>
      </c>
      <c r="K885" s="28" t="n">
        <v>0</v>
      </c>
      <c r="L885" s="28" t="n">
        <v>0</v>
      </c>
      <c r="M885" s="28"/>
      <c r="N885" s="6" t="s">
        <f>=I885+J885+K885+L885</f>
      </c>
      <c r="O885" s="26"/>
    </row>
    <row collapsed="false" customFormat="false" customHeight="false" hidden="false" ht="12.1" outlineLevel="0" r="886">
      <c r="A886" s="21" t="n">
        <v>44328.131909722</v>
      </c>
      <c r="B886" s="22" t="s">
        <v>716</v>
      </c>
      <c r="C886" s="22" t="s">
        <v>814</v>
      </c>
      <c r="D886" s="22" t="s">
        <v>716</v>
      </c>
      <c r="E886" s="22" t="s">
        <v>716</v>
      </c>
      <c r="F886" s="22" t="s">
        <v>19</v>
      </c>
      <c r="G886" s="23" t="n">
        <v>1</v>
      </c>
      <c r="H886" s="24" t="n">
        <v>1</v>
      </c>
      <c r="I886" s="24" t="n">
        <v>32.76</v>
      </c>
      <c r="J886" s="24" t="n">
        <v>0</v>
      </c>
      <c r="K886" s="24" t="n">
        <v>0</v>
      </c>
      <c r="L886" s="24" t="n">
        <v>0</v>
      </c>
      <c r="M886" s="6" t="s">
        <f>=I886+J886+K886+L886</f>
      </c>
      <c r="N886" s="24"/>
      <c r="O886" s="22"/>
    </row>
    <row collapsed="false" customFormat="false" customHeight="false" hidden="false" ht="12.1" outlineLevel="0" r="887">
      <c r="A887" s="37" t="n">
        <v>44328.606678241</v>
      </c>
      <c r="B887" s="38" t="s">
        <v>19</v>
      </c>
      <c r="C887" s="38" t="s">
        <v>756</v>
      </c>
      <c r="D887" s="38" t="s">
        <v>605</v>
      </c>
      <c r="E887" s="38" t="s">
        <v>605</v>
      </c>
      <c r="F887" s="38" t="s">
        <v>29</v>
      </c>
      <c r="G887" s="39" t="n">
        <v>-1</v>
      </c>
      <c r="H887" s="40" t="n">
        <v>74.1542</v>
      </c>
      <c r="I887" s="40" t="n">
        <v>74.15</v>
      </c>
      <c r="J887" s="40" t="n">
        <v>0</v>
      </c>
      <c r="K887" s="40" t="n">
        <v>-1.03</v>
      </c>
      <c r="L887" s="40" t="n">
        <v>0</v>
      </c>
      <c r="M887" s="40"/>
      <c r="N887" s="6" t="s">
        <f>=I887+J887+K887+L887</f>
      </c>
      <c r="O887" s="38"/>
    </row>
    <row collapsed="false" customFormat="false" customHeight="false" hidden="false" ht="12.1" outlineLevel="0" r="888">
      <c r="A888" s="25" t="n">
        <v>44329</v>
      </c>
      <c r="B888" s="26" t="s">
        <v>693</v>
      </c>
      <c r="C888" s="26" t="s">
        <v>828</v>
      </c>
      <c r="D888" s="26" t="s">
        <v>693</v>
      </c>
      <c r="E888" s="26" t="s">
        <v>693</v>
      </c>
      <c r="F888" s="26" t="s">
        <v>29</v>
      </c>
      <c r="G888" s="27" t="n">
        <v>1</v>
      </c>
      <c r="H888" s="28" t="n">
        <v>-0.03</v>
      </c>
      <c r="I888" s="28" t="n">
        <v>-0.03</v>
      </c>
      <c r="J888" s="28" t="n">
        <v>0</v>
      </c>
      <c r="K888" s="28" t="n">
        <v>0</v>
      </c>
      <c r="L888" s="28" t="n">
        <v>0</v>
      </c>
      <c r="M888" s="28"/>
      <c r="N888" s="6" t="s">
        <f>=I888+J888+K888+L888</f>
      </c>
      <c r="O888" s="26"/>
    </row>
    <row collapsed="false" customFormat="false" customHeight="false" hidden="false" ht="12.1" outlineLevel="0" r="889">
      <c r="A889" s="21" t="n">
        <v>44333</v>
      </c>
      <c r="B889" s="22" t="s">
        <v>692</v>
      </c>
      <c r="C889" s="22" t="s">
        <v>186</v>
      </c>
      <c r="D889" s="22" t="s">
        <v>692</v>
      </c>
      <c r="E889" s="22" t="s">
        <v>692</v>
      </c>
      <c r="F889" s="22" t="s">
        <v>29</v>
      </c>
      <c r="G889" s="23" t="n">
        <v>1</v>
      </c>
      <c r="H889" s="24" t="n">
        <v>20000</v>
      </c>
      <c r="I889" s="24" t="n">
        <v>20000</v>
      </c>
      <c r="J889" s="24" t="n">
        <v>0</v>
      </c>
      <c r="K889" s="24" t="n">
        <v>0</v>
      </c>
      <c r="L889" s="24" t="n">
        <v>0</v>
      </c>
      <c r="M889" s="24"/>
      <c r="N889" s="6" t="s">
        <f>=I889+J889+K889+L889</f>
      </c>
      <c r="O889" s="22"/>
    </row>
    <row collapsed="false" customFormat="false" customHeight="false" hidden="false" ht="12.1" outlineLevel="0" r="890">
      <c r="A890" s="20" t="n">
        <v>44333.644340278</v>
      </c>
      <c r="B890" s="16" t="s">
        <v>27</v>
      </c>
      <c r="C890" s="16" t="s">
        <v>810</v>
      </c>
      <c r="D890" s="16" t="s">
        <v>601</v>
      </c>
      <c r="E890" s="16" t="s">
        <v>17</v>
      </c>
      <c r="F890" s="16" t="s">
        <v>29</v>
      </c>
      <c r="G890" s="7" t="n">
        <v>20</v>
      </c>
      <c r="H890" s="6" t="n">
        <v>453</v>
      </c>
      <c r="I890" s="6" t="n">
        <v>-9060</v>
      </c>
      <c r="J890" s="6" t="n">
        <v>0</v>
      </c>
      <c r="K890" s="6" t="n">
        <v>-5.44</v>
      </c>
      <c r="L890" s="6" t="n">
        <v>0</v>
      </c>
      <c r="M890" s="6"/>
      <c r="N890" s="6" t="s">
        <f>=I890+J890+K890+L890</f>
      </c>
      <c r="O890" s="16"/>
    </row>
    <row collapsed="false" customFormat="false" customHeight="false" hidden="false" ht="12.1" outlineLevel="0" r="891">
      <c r="A891" s="29" t="n">
        <v>44335.721030093</v>
      </c>
      <c r="B891" s="30" t="s">
        <v>71</v>
      </c>
      <c r="C891" s="30" t="s">
        <v>797</v>
      </c>
      <c r="D891" s="30" t="s">
        <v>605</v>
      </c>
      <c r="E891" s="30" t="s">
        <v>17</v>
      </c>
      <c r="F891" s="30" t="s">
        <v>29</v>
      </c>
      <c r="G891" s="31" t="n">
        <v>-400</v>
      </c>
      <c r="H891" s="32" t="n">
        <v>46.23</v>
      </c>
      <c r="I891" s="32" t="n">
        <v>18492</v>
      </c>
      <c r="J891" s="32" t="n">
        <v>0</v>
      </c>
      <c r="K891" s="32" t="n">
        <v>-11.1</v>
      </c>
      <c r="L891" s="32" t="n">
        <v>0</v>
      </c>
      <c r="M891" s="32"/>
      <c r="N891" s="6" t="s">
        <f>=I891+J891+K891+L891</f>
      </c>
      <c r="O891" s="30"/>
    </row>
    <row collapsed="false" customFormat="false" customHeight="false" hidden="false" ht="12.1" outlineLevel="0" r="892">
      <c r="A892" s="20" t="n">
        <v>44335.726585648</v>
      </c>
      <c r="B892" s="16" t="s">
        <v>27</v>
      </c>
      <c r="C892" s="16" t="s">
        <v>810</v>
      </c>
      <c r="D892" s="16" t="s">
        <v>601</v>
      </c>
      <c r="E892" s="16" t="s">
        <v>17</v>
      </c>
      <c r="F892" s="16" t="s">
        <v>29</v>
      </c>
      <c r="G892" s="7" t="n">
        <v>60</v>
      </c>
      <c r="H892" s="6" t="n">
        <v>453</v>
      </c>
      <c r="I892" s="6" t="n">
        <v>-27180</v>
      </c>
      <c r="J892" s="6" t="n">
        <v>0</v>
      </c>
      <c r="K892" s="6" t="n">
        <v>-16.31</v>
      </c>
      <c r="L892" s="6" t="n">
        <v>0</v>
      </c>
      <c r="M892" s="6"/>
      <c r="N892" s="6" t="s">
        <f>=I892+J892+K892+L892</f>
      </c>
      <c r="O892" s="16"/>
    </row>
    <row collapsed="false" customFormat="false" customHeight="false" hidden="false" ht="12.1" outlineLevel="0" r="893">
      <c r="A893" s="25" t="n">
        <v>44340</v>
      </c>
      <c r="B893" s="26" t="s">
        <v>693</v>
      </c>
      <c r="C893" s="26" t="s">
        <v>694</v>
      </c>
      <c r="D893" s="26" t="s">
        <v>693</v>
      </c>
      <c r="E893" s="26" t="s">
        <v>693</v>
      </c>
      <c r="F893" s="26" t="s">
        <v>29</v>
      </c>
      <c r="G893" s="27" t="n">
        <v>1</v>
      </c>
      <c r="H893" s="28" t="n">
        <v>-60</v>
      </c>
      <c r="I893" s="28" t="n">
        <v>-60</v>
      </c>
      <c r="J893" s="28" t="n">
        <v>0</v>
      </c>
      <c r="K893" s="28" t="n">
        <v>0</v>
      </c>
      <c r="L893" s="28" t="n">
        <v>0</v>
      </c>
      <c r="M893" s="28"/>
      <c r="N893" s="6" t="s">
        <f>=I893+J893+K893+L893</f>
      </c>
      <c r="O893" s="26"/>
    </row>
    <row collapsed="false" customFormat="false" customHeight="false" hidden="false" ht="12.1" outlineLevel="0" r="894">
      <c r="A894" s="21" t="n">
        <v>44340</v>
      </c>
      <c r="B894" s="22" t="s">
        <v>692</v>
      </c>
      <c r="C894" s="22" t="s">
        <v>186</v>
      </c>
      <c r="D894" s="22" t="s">
        <v>692</v>
      </c>
      <c r="E894" s="22" t="s">
        <v>692</v>
      </c>
      <c r="F894" s="22" t="s">
        <v>29</v>
      </c>
      <c r="G894" s="23" t="n">
        <v>1</v>
      </c>
      <c r="H894" s="24" t="n">
        <v>22119.97</v>
      </c>
      <c r="I894" s="24" t="n">
        <v>22119.97</v>
      </c>
      <c r="J894" s="24" t="n">
        <v>0</v>
      </c>
      <c r="K894" s="24" t="n">
        <v>0</v>
      </c>
      <c r="L894" s="24" t="n">
        <v>0</v>
      </c>
      <c r="M894" s="24"/>
      <c r="N894" s="6" t="s">
        <f>=I894+J894+K894+L894</f>
      </c>
      <c r="O894" s="22"/>
    </row>
    <row collapsed="false" customFormat="false" customHeight="false" hidden="false" ht="12.1" outlineLevel="0" r="895">
      <c r="A895" s="20" t="n">
        <v>44340.569930556</v>
      </c>
      <c r="B895" s="16" t="s">
        <v>104</v>
      </c>
      <c r="C895" s="16" t="s">
        <v>809</v>
      </c>
      <c r="D895" s="16" t="s">
        <v>601</v>
      </c>
      <c r="E895" s="16" t="s">
        <v>17</v>
      </c>
      <c r="F895" s="16" t="s">
        <v>29</v>
      </c>
      <c r="G895" s="7" t="n">
        <v>16</v>
      </c>
      <c r="H895" s="6" t="n">
        <v>1542.8</v>
      </c>
      <c r="I895" s="6" t="n">
        <v>-24684.8</v>
      </c>
      <c r="J895" s="6" t="n">
        <v>0</v>
      </c>
      <c r="K895" s="6" t="n">
        <v>-11.79</v>
      </c>
      <c r="L895" s="6" t="n">
        <v>0</v>
      </c>
      <c r="M895" s="6"/>
      <c r="N895" s="6" t="s">
        <f>=I895+J895+K895+L895</f>
      </c>
      <c r="O895" s="16"/>
    </row>
    <row collapsed="false" customFormat="false" customHeight="false" hidden="false" ht="12.1" outlineLevel="0" r="896">
      <c r="A896" s="21" t="n">
        <v>44343</v>
      </c>
      <c r="B896" s="22" t="s">
        <v>692</v>
      </c>
      <c r="C896" s="22" t="s">
        <v>186</v>
      </c>
      <c r="D896" s="22" t="s">
        <v>692</v>
      </c>
      <c r="E896" s="22" t="s">
        <v>692</v>
      </c>
      <c r="F896" s="22" t="s">
        <v>29</v>
      </c>
      <c r="G896" s="23" t="n">
        <v>1</v>
      </c>
      <c r="H896" s="24" t="n">
        <v>50000</v>
      </c>
      <c r="I896" s="24" t="n">
        <v>50000</v>
      </c>
      <c r="J896" s="24" t="n">
        <v>0</v>
      </c>
      <c r="K896" s="24" t="n">
        <v>0</v>
      </c>
      <c r="L896" s="24" t="n">
        <v>0</v>
      </c>
      <c r="M896" s="24"/>
      <c r="N896" s="6" t="s">
        <f>=I896+J896+K896+L896</f>
      </c>
      <c r="O896" s="22"/>
    </row>
    <row collapsed="false" customFormat="false" customHeight="false" hidden="false" ht="12.1" outlineLevel="0" r="897">
      <c r="A897" s="29" t="n">
        <v>44343.735474537</v>
      </c>
      <c r="B897" s="30" t="s">
        <v>643</v>
      </c>
      <c r="C897" s="30" t="s">
        <v>825</v>
      </c>
      <c r="D897" s="30" t="s">
        <v>605</v>
      </c>
      <c r="E897" s="30" t="s">
        <v>696</v>
      </c>
      <c r="F897" s="30" t="s">
        <v>29</v>
      </c>
      <c r="G897" s="31" t="n">
        <v>-6</v>
      </c>
      <c r="H897" s="32" t="n">
        <v>105.013</v>
      </c>
      <c r="I897" s="32" t="n">
        <v>6300.78</v>
      </c>
      <c r="J897" s="32" t="n">
        <v>82.8</v>
      </c>
      <c r="K897" s="32" t="n">
        <v>-3.78</v>
      </c>
      <c r="L897" s="32" t="n">
        <v>0</v>
      </c>
      <c r="M897" s="32"/>
      <c r="N897" s="6" t="s">
        <f>=I897+J897+K897+L897</f>
      </c>
      <c r="O897" s="30"/>
    </row>
    <row collapsed="false" customFormat="false" customHeight="false" hidden="false" ht="12.1" outlineLevel="0" r="898">
      <c r="A898" s="29" t="n">
        <v>44343.735474537</v>
      </c>
      <c r="B898" s="30" t="s">
        <v>643</v>
      </c>
      <c r="C898" s="30" t="s">
        <v>825</v>
      </c>
      <c r="D898" s="30" t="s">
        <v>605</v>
      </c>
      <c r="E898" s="30" t="s">
        <v>696</v>
      </c>
      <c r="F898" s="30" t="s">
        <v>29</v>
      </c>
      <c r="G898" s="31" t="n">
        <v>-1</v>
      </c>
      <c r="H898" s="32" t="n">
        <v>105.014</v>
      </c>
      <c r="I898" s="32" t="n">
        <v>1050.14</v>
      </c>
      <c r="J898" s="32" t="n">
        <v>13.8</v>
      </c>
      <c r="K898" s="32" t="n">
        <v>-0.63</v>
      </c>
      <c r="L898" s="32" t="n">
        <v>0</v>
      </c>
      <c r="M898" s="32"/>
      <c r="N898" s="6" t="s">
        <f>=I898+J898+K898+L898</f>
      </c>
      <c r="O898" s="30"/>
    </row>
    <row collapsed="false" customFormat="false" customHeight="false" hidden="false" ht="12.1" outlineLevel="0" r="899">
      <c r="A899" s="29" t="n">
        <v>44343.735474537</v>
      </c>
      <c r="B899" s="30" t="s">
        <v>643</v>
      </c>
      <c r="C899" s="30" t="s">
        <v>825</v>
      </c>
      <c r="D899" s="30" t="s">
        <v>605</v>
      </c>
      <c r="E899" s="30" t="s">
        <v>696</v>
      </c>
      <c r="F899" s="30" t="s">
        <v>29</v>
      </c>
      <c r="G899" s="31" t="n">
        <v>-11</v>
      </c>
      <c r="H899" s="32" t="n">
        <v>105.07</v>
      </c>
      <c r="I899" s="32" t="n">
        <v>11557.7</v>
      </c>
      <c r="J899" s="32" t="n">
        <v>151.8</v>
      </c>
      <c r="K899" s="32" t="n">
        <v>-6.93</v>
      </c>
      <c r="L899" s="32" t="n">
        <v>0</v>
      </c>
      <c r="M899" s="32"/>
      <c r="N899" s="6" t="s">
        <f>=I899+J899+K899+L899</f>
      </c>
      <c r="O899" s="30"/>
    </row>
    <row collapsed="false" customFormat="false" customHeight="false" hidden="false" ht="12.1" outlineLevel="0" r="900">
      <c r="A900" s="29" t="n">
        <v>44343.735474537</v>
      </c>
      <c r="B900" s="30" t="s">
        <v>643</v>
      </c>
      <c r="C900" s="30" t="s">
        <v>825</v>
      </c>
      <c r="D900" s="30" t="s">
        <v>605</v>
      </c>
      <c r="E900" s="30" t="s">
        <v>696</v>
      </c>
      <c r="F900" s="30" t="s">
        <v>29</v>
      </c>
      <c r="G900" s="31" t="n">
        <v>-20</v>
      </c>
      <c r="H900" s="32" t="n">
        <v>105.071</v>
      </c>
      <c r="I900" s="32" t="n">
        <v>21014.2</v>
      </c>
      <c r="J900" s="32" t="n">
        <v>276</v>
      </c>
      <c r="K900" s="32" t="n">
        <v>-12.61</v>
      </c>
      <c r="L900" s="32" t="n">
        <v>0</v>
      </c>
      <c r="M900" s="32"/>
      <c r="N900" s="6" t="s">
        <f>=I900+J900+K900+L900</f>
      </c>
      <c r="O900" s="30"/>
    </row>
    <row collapsed="false" customFormat="false" customHeight="false" hidden="false" ht="12.1" outlineLevel="0" r="901">
      <c r="A901" s="29" t="n">
        <v>44343.735474537</v>
      </c>
      <c r="B901" s="30" t="s">
        <v>643</v>
      </c>
      <c r="C901" s="30" t="s">
        <v>825</v>
      </c>
      <c r="D901" s="30" t="s">
        <v>605</v>
      </c>
      <c r="E901" s="30" t="s">
        <v>696</v>
      </c>
      <c r="F901" s="30" t="s">
        <v>29</v>
      </c>
      <c r="G901" s="31" t="n">
        <v>-9</v>
      </c>
      <c r="H901" s="32" t="n">
        <v>105.072</v>
      </c>
      <c r="I901" s="32" t="n">
        <v>9456.48</v>
      </c>
      <c r="J901" s="32" t="n">
        <v>124.2</v>
      </c>
      <c r="K901" s="32" t="n">
        <v>-5.67</v>
      </c>
      <c r="L901" s="32" t="n">
        <v>0</v>
      </c>
      <c r="M901" s="32"/>
      <c r="N901" s="6" t="s">
        <f>=I901+J901+K901+L901</f>
      </c>
      <c r="O901" s="30"/>
    </row>
    <row collapsed="false" customFormat="false" customHeight="false" hidden="false" ht="12.1" outlineLevel="0" r="902">
      <c r="A902" s="20" t="n">
        <v>44343.73625</v>
      </c>
      <c r="B902" s="16" t="s">
        <v>27</v>
      </c>
      <c r="C902" s="16" t="s">
        <v>810</v>
      </c>
      <c r="D902" s="16" t="s">
        <v>601</v>
      </c>
      <c r="E902" s="16" t="s">
        <v>17</v>
      </c>
      <c r="F902" s="16" t="s">
        <v>29</v>
      </c>
      <c r="G902" s="7" t="n">
        <v>110</v>
      </c>
      <c r="H902" s="6" t="n">
        <v>469</v>
      </c>
      <c r="I902" s="6" t="n">
        <v>-51590</v>
      </c>
      <c r="J902" s="6" t="n">
        <v>0</v>
      </c>
      <c r="K902" s="6" t="n">
        <v>-30.96</v>
      </c>
      <c r="L902" s="6" t="n">
        <v>0</v>
      </c>
      <c r="M902" s="6"/>
      <c r="N902" s="6" t="s">
        <f>=I902+J902+K902+L902</f>
      </c>
      <c r="O902" s="16"/>
    </row>
    <row collapsed="false" customFormat="false" customHeight="false" hidden="false" ht="12.1" outlineLevel="0" r="903">
      <c r="A903" s="21" t="n">
        <v>44344</v>
      </c>
      <c r="B903" s="22" t="s">
        <v>692</v>
      </c>
      <c r="C903" s="22" t="s">
        <v>186</v>
      </c>
      <c r="D903" s="22" t="s">
        <v>692</v>
      </c>
      <c r="E903" s="22" t="s">
        <v>692</v>
      </c>
      <c r="F903" s="22" t="s">
        <v>29</v>
      </c>
      <c r="G903" s="23" t="n">
        <v>1</v>
      </c>
      <c r="H903" s="24" t="n">
        <v>50000</v>
      </c>
      <c r="I903" s="24" t="n">
        <v>50000</v>
      </c>
      <c r="J903" s="24" t="n">
        <v>0</v>
      </c>
      <c r="K903" s="24" t="n">
        <v>0</v>
      </c>
      <c r="L903" s="24" t="n">
        <v>0</v>
      </c>
      <c r="M903" s="24"/>
      <c r="N903" s="6" t="s">
        <f>=I903+J903+K903+L903</f>
      </c>
      <c r="O903" s="22"/>
    </row>
    <row collapsed="false" customFormat="false" customHeight="false" hidden="false" ht="12.1" outlineLevel="0" r="904">
      <c r="A904" s="20" t="n">
        <v>44344.43525463</v>
      </c>
      <c r="B904" s="16" t="s">
        <v>27</v>
      </c>
      <c r="C904" s="16" t="s">
        <v>810</v>
      </c>
      <c r="D904" s="16" t="s">
        <v>601</v>
      </c>
      <c r="E904" s="16" t="s">
        <v>17</v>
      </c>
      <c r="F904" s="16" t="s">
        <v>29</v>
      </c>
      <c r="G904" s="7" t="n">
        <v>100</v>
      </c>
      <c r="H904" s="6" t="n">
        <v>470.75</v>
      </c>
      <c r="I904" s="6" t="n">
        <v>-47075</v>
      </c>
      <c r="J904" s="6" t="n">
        <v>0</v>
      </c>
      <c r="K904" s="6" t="n">
        <v>-28.25</v>
      </c>
      <c r="L904" s="6" t="n">
        <v>0</v>
      </c>
      <c r="M904" s="6"/>
      <c r="N904" s="6" t="s">
        <f>=I904+J904+K904+L904</f>
      </c>
      <c r="O904" s="16"/>
    </row>
    <row collapsed="false" customFormat="false" customHeight="false" hidden="false" ht="12.1" outlineLevel="0" r="905">
      <c r="A905" s="29" t="n">
        <v>44344.517824074</v>
      </c>
      <c r="B905" s="30" t="s">
        <v>643</v>
      </c>
      <c r="C905" s="30" t="s">
        <v>825</v>
      </c>
      <c r="D905" s="30" t="s">
        <v>605</v>
      </c>
      <c r="E905" s="30" t="s">
        <v>696</v>
      </c>
      <c r="F905" s="30" t="s">
        <v>29</v>
      </c>
      <c r="G905" s="31" t="n">
        <v>-20</v>
      </c>
      <c r="H905" s="32" t="n">
        <v>105.007</v>
      </c>
      <c r="I905" s="32" t="n">
        <v>21001.4</v>
      </c>
      <c r="J905" s="32" t="n">
        <v>288.8</v>
      </c>
      <c r="K905" s="32" t="n">
        <v>-12.6</v>
      </c>
      <c r="L905" s="32" t="n">
        <v>0</v>
      </c>
      <c r="M905" s="32"/>
      <c r="N905" s="6" t="s">
        <f>=I905+J905+K905+L905</f>
      </c>
      <c r="O905" s="30"/>
    </row>
    <row collapsed="false" customFormat="false" customHeight="false" hidden="false" ht="12.1" outlineLevel="0" r="906">
      <c r="A906" s="29" t="n">
        <v>44344.517824074</v>
      </c>
      <c r="B906" s="30" t="s">
        <v>643</v>
      </c>
      <c r="C906" s="30" t="s">
        <v>825</v>
      </c>
      <c r="D906" s="30" t="s">
        <v>605</v>
      </c>
      <c r="E906" s="30" t="s">
        <v>696</v>
      </c>
      <c r="F906" s="30" t="s">
        <v>29</v>
      </c>
      <c r="G906" s="31" t="n">
        <v>-1</v>
      </c>
      <c r="H906" s="32" t="n">
        <v>105.008</v>
      </c>
      <c r="I906" s="32" t="n">
        <v>1050.08</v>
      </c>
      <c r="J906" s="32" t="n">
        <v>14.44</v>
      </c>
      <c r="K906" s="32" t="n">
        <v>-0.63</v>
      </c>
      <c r="L906" s="32" t="n">
        <v>0</v>
      </c>
      <c r="M906" s="32"/>
      <c r="N906" s="6" t="s">
        <f>=I906+J906+K906+L906</f>
      </c>
      <c r="O906" s="30"/>
    </row>
    <row collapsed="false" customFormat="false" customHeight="false" hidden="false" ht="12.1" outlineLevel="0" r="907">
      <c r="A907" s="29" t="n">
        <v>44344.517824074</v>
      </c>
      <c r="B907" s="30" t="s">
        <v>643</v>
      </c>
      <c r="C907" s="30" t="s">
        <v>825</v>
      </c>
      <c r="D907" s="30" t="s">
        <v>605</v>
      </c>
      <c r="E907" s="30" t="s">
        <v>696</v>
      </c>
      <c r="F907" s="30" t="s">
        <v>29</v>
      </c>
      <c r="G907" s="31" t="n">
        <v>-1</v>
      </c>
      <c r="H907" s="32" t="n">
        <v>105.008</v>
      </c>
      <c r="I907" s="32" t="n">
        <v>1050.08</v>
      </c>
      <c r="J907" s="32" t="n">
        <v>14.44</v>
      </c>
      <c r="K907" s="32" t="n">
        <v>-0.63</v>
      </c>
      <c r="L907" s="32" t="n">
        <v>0</v>
      </c>
      <c r="M907" s="32"/>
      <c r="N907" s="6" t="s">
        <f>=I907+J907+K907+L907</f>
      </c>
      <c r="O907" s="30"/>
    </row>
    <row collapsed="false" customFormat="false" customHeight="false" hidden="false" ht="12.1" outlineLevel="0" r="908">
      <c r="A908" s="29" t="n">
        <v>44344.517824074</v>
      </c>
      <c r="B908" s="30" t="s">
        <v>643</v>
      </c>
      <c r="C908" s="30" t="s">
        <v>825</v>
      </c>
      <c r="D908" s="30" t="s">
        <v>605</v>
      </c>
      <c r="E908" s="30" t="s">
        <v>696</v>
      </c>
      <c r="F908" s="30" t="s">
        <v>29</v>
      </c>
      <c r="G908" s="31" t="n">
        <v>-7</v>
      </c>
      <c r="H908" s="32" t="n">
        <v>105.009</v>
      </c>
      <c r="I908" s="32" t="n">
        <v>7350.63</v>
      </c>
      <c r="J908" s="32" t="n">
        <v>101.08</v>
      </c>
      <c r="K908" s="32" t="n">
        <v>-4.41</v>
      </c>
      <c r="L908" s="32" t="n">
        <v>0</v>
      </c>
      <c r="M908" s="32"/>
      <c r="N908" s="6" t="s">
        <f>=I908+J908+K908+L908</f>
      </c>
      <c r="O908" s="30"/>
    </row>
    <row collapsed="false" customFormat="false" customHeight="false" hidden="false" ht="12.1" outlineLevel="0" r="909">
      <c r="A909" s="29" t="n">
        <v>44344.517824074</v>
      </c>
      <c r="B909" s="30" t="s">
        <v>643</v>
      </c>
      <c r="C909" s="30" t="s">
        <v>825</v>
      </c>
      <c r="D909" s="30" t="s">
        <v>605</v>
      </c>
      <c r="E909" s="30" t="s">
        <v>696</v>
      </c>
      <c r="F909" s="30" t="s">
        <v>29</v>
      </c>
      <c r="G909" s="31" t="n">
        <v>-10</v>
      </c>
      <c r="H909" s="32" t="n">
        <v>105.05</v>
      </c>
      <c r="I909" s="32" t="n">
        <v>10505</v>
      </c>
      <c r="J909" s="32" t="n">
        <v>144.4</v>
      </c>
      <c r="K909" s="32" t="n">
        <v>-6.3</v>
      </c>
      <c r="L909" s="32" t="n">
        <v>0</v>
      </c>
      <c r="M909" s="32"/>
      <c r="N909" s="6" t="s">
        <f>=I909+J909+K909+L909</f>
      </c>
      <c r="O909" s="30"/>
    </row>
    <row collapsed="false" customFormat="false" customHeight="false" hidden="false" ht="12.1" outlineLevel="0" r="910">
      <c r="A910" s="29" t="n">
        <v>44344.517824074</v>
      </c>
      <c r="B910" s="30" t="s">
        <v>643</v>
      </c>
      <c r="C910" s="30" t="s">
        <v>825</v>
      </c>
      <c r="D910" s="30" t="s">
        <v>605</v>
      </c>
      <c r="E910" s="30" t="s">
        <v>696</v>
      </c>
      <c r="F910" s="30" t="s">
        <v>29</v>
      </c>
      <c r="G910" s="31" t="n">
        <v>-20</v>
      </c>
      <c r="H910" s="32" t="n">
        <v>105.051</v>
      </c>
      <c r="I910" s="32" t="n">
        <v>21010.2</v>
      </c>
      <c r="J910" s="32" t="n">
        <v>288.8</v>
      </c>
      <c r="K910" s="32" t="n">
        <v>-12.61</v>
      </c>
      <c r="L910" s="32" t="n">
        <v>0</v>
      </c>
      <c r="M910" s="32"/>
      <c r="N910" s="6" t="s">
        <f>=I910+J910+K910+L910</f>
      </c>
      <c r="O910" s="30"/>
    </row>
    <row collapsed="false" customFormat="false" customHeight="false" hidden="false" ht="12.1" outlineLevel="0" r="911">
      <c r="A911" s="29" t="n">
        <v>44344.517824074</v>
      </c>
      <c r="B911" s="30" t="s">
        <v>643</v>
      </c>
      <c r="C911" s="30" t="s">
        <v>825</v>
      </c>
      <c r="D911" s="30" t="s">
        <v>605</v>
      </c>
      <c r="E911" s="30" t="s">
        <v>696</v>
      </c>
      <c r="F911" s="30" t="s">
        <v>29</v>
      </c>
      <c r="G911" s="31" t="n">
        <v>-3</v>
      </c>
      <c r="H911" s="32" t="n">
        <v>105.08</v>
      </c>
      <c r="I911" s="32" t="n">
        <v>3152.4</v>
      </c>
      <c r="J911" s="32" t="n">
        <v>43.32</v>
      </c>
      <c r="K911" s="32" t="n">
        <v>-1.89</v>
      </c>
      <c r="L911" s="32" t="n">
        <v>0</v>
      </c>
      <c r="M911" s="32"/>
      <c r="N911" s="6" t="s">
        <f>=I911+J911+K911+L911</f>
      </c>
      <c r="O911" s="30"/>
    </row>
    <row collapsed="false" customFormat="false" customHeight="false" hidden="false" ht="12.1" outlineLevel="0" r="912">
      <c r="A912" s="20" t="n">
        <v>44344.518773148</v>
      </c>
      <c r="B912" s="16" t="s">
        <v>31</v>
      </c>
      <c r="C912" s="16" t="s">
        <v>775</v>
      </c>
      <c r="D912" s="16" t="s">
        <v>601</v>
      </c>
      <c r="E912" s="16" t="s">
        <v>17</v>
      </c>
      <c r="F912" s="16" t="s">
        <v>29</v>
      </c>
      <c r="G912" s="7" t="n">
        <v>10</v>
      </c>
      <c r="H912" s="6" t="n">
        <v>264</v>
      </c>
      <c r="I912" s="6" t="n">
        <v>-2640</v>
      </c>
      <c r="J912" s="6" t="n">
        <v>0</v>
      </c>
      <c r="K912" s="6" t="n">
        <v>-1.58</v>
      </c>
      <c r="L912" s="6" t="n">
        <v>0</v>
      </c>
      <c r="M912" s="6"/>
      <c r="N912" s="6" t="s">
        <f>=I912+J912+K912+L912</f>
      </c>
      <c r="O912" s="16"/>
    </row>
    <row collapsed="false" customFormat="false" customHeight="false" hidden="false" ht="12.1" outlineLevel="0" r="913">
      <c r="A913" s="20" t="n">
        <v>44344.518773148</v>
      </c>
      <c r="B913" s="16" t="s">
        <v>31</v>
      </c>
      <c r="C913" s="16" t="s">
        <v>775</v>
      </c>
      <c r="D913" s="16" t="s">
        <v>601</v>
      </c>
      <c r="E913" s="16" t="s">
        <v>17</v>
      </c>
      <c r="F913" s="16" t="s">
        <v>29</v>
      </c>
      <c r="G913" s="7" t="n">
        <v>250</v>
      </c>
      <c r="H913" s="6" t="n">
        <v>263.99</v>
      </c>
      <c r="I913" s="6" t="n">
        <v>-65997.5</v>
      </c>
      <c r="J913" s="6" t="n">
        <v>0</v>
      </c>
      <c r="K913" s="6" t="n">
        <v>-39.59</v>
      </c>
      <c r="L913" s="6" t="n">
        <v>0</v>
      </c>
      <c r="M913" s="6"/>
      <c r="N913" s="6" t="s">
        <f>=I913+J913+K913+L913</f>
      </c>
      <c r="O913" s="16"/>
    </row>
    <row collapsed="false" customFormat="false" customHeight="false" hidden="false" ht="12.1" outlineLevel="0" r="914">
      <c r="A914" s="29" t="n">
        <v>44344.748726852</v>
      </c>
      <c r="B914" s="30" t="s">
        <v>636</v>
      </c>
      <c r="C914" s="30" t="s">
        <v>780</v>
      </c>
      <c r="D914" s="30" t="s">
        <v>605</v>
      </c>
      <c r="E914" s="30" t="s">
        <v>696</v>
      </c>
      <c r="F914" s="30" t="s">
        <v>29</v>
      </c>
      <c r="G914" s="31" t="n">
        <v>-2</v>
      </c>
      <c r="H914" s="32" t="n">
        <v>100.38</v>
      </c>
      <c r="I914" s="32" t="n">
        <v>2007.6</v>
      </c>
      <c r="J914" s="32" t="n">
        <v>5.7</v>
      </c>
      <c r="K914" s="32" t="n">
        <v>-0.94</v>
      </c>
      <c r="L914" s="32" t="n">
        <v>0</v>
      </c>
      <c r="M914" s="32"/>
      <c r="N914" s="6" t="s">
        <f>=I914+J914+K914+L914</f>
      </c>
      <c r="O914" s="30"/>
    </row>
    <row collapsed="false" customFormat="false" customHeight="false" hidden="false" ht="12.1" outlineLevel="0" r="915">
      <c r="A915" s="29" t="n">
        <v>44344.748784722</v>
      </c>
      <c r="B915" s="30" t="s">
        <v>636</v>
      </c>
      <c r="C915" s="30" t="s">
        <v>780</v>
      </c>
      <c r="D915" s="30" t="s">
        <v>605</v>
      </c>
      <c r="E915" s="30" t="s">
        <v>696</v>
      </c>
      <c r="F915" s="30" t="s">
        <v>29</v>
      </c>
      <c r="G915" s="31" t="n">
        <v>-11</v>
      </c>
      <c r="H915" s="32" t="n">
        <v>100.38</v>
      </c>
      <c r="I915" s="32" t="n">
        <v>11041.8</v>
      </c>
      <c r="J915" s="32" t="n">
        <v>31.35</v>
      </c>
      <c r="K915" s="32" t="n">
        <v>-5.14</v>
      </c>
      <c r="L915" s="32" t="n">
        <v>0</v>
      </c>
      <c r="M915" s="32"/>
      <c r="N915" s="6" t="s">
        <f>=I915+J915+K915+L915</f>
      </c>
      <c r="O915" s="30"/>
    </row>
    <row collapsed="false" customFormat="false" customHeight="false" hidden="false" ht="12.1" outlineLevel="0" r="916">
      <c r="A916" s="29" t="n">
        <v>44344.748784722</v>
      </c>
      <c r="B916" s="30" t="s">
        <v>636</v>
      </c>
      <c r="C916" s="30" t="s">
        <v>780</v>
      </c>
      <c r="D916" s="30" t="s">
        <v>605</v>
      </c>
      <c r="E916" s="30" t="s">
        <v>696</v>
      </c>
      <c r="F916" s="30" t="s">
        <v>29</v>
      </c>
      <c r="G916" s="31" t="n">
        <v>-1</v>
      </c>
      <c r="H916" s="32" t="n">
        <v>100.38</v>
      </c>
      <c r="I916" s="32" t="n">
        <v>1003.8</v>
      </c>
      <c r="J916" s="32" t="n">
        <v>2.85</v>
      </c>
      <c r="K916" s="32" t="n">
        <v>-0.47</v>
      </c>
      <c r="L916" s="32" t="n">
        <v>0</v>
      </c>
      <c r="M916" s="32"/>
      <c r="N916" s="6" t="s">
        <f>=I916+J916+K916+L916</f>
      </c>
      <c r="O916" s="30"/>
    </row>
    <row collapsed="false" customFormat="false" customHeight="false" hidden="false" ht="12.1" outlineLevel="0" r="917">
      <c r="A917" s="29" t="n">
        <v>44344.749050926</v>
      </c>
      <c r="B917" s="30" t="s">
        <v>634</v>
      </c>
      <c r="C917" s="30" t="s">
        <v>777</v>
      </c>
      <c r="D917" s="30" t="s">
        <v>605</v>
      </c>
      <c r="E917" s="30" t="s">
        <v>696</v>
      </c>
      <c r="F917" s="30" t="s">
        <v>29</v>
      </c>
      <c r="G917" s="31" t="n">
        <v>-51</v>
      </c>
      <c r="H917" s="32" t="n">
        <v>99.94</v>
      </c>
      <c r="I917" s="32" t="n">
        <v>50969.4</v>
      </c>
      <c r="J917" s="32" t="n">
        <v>1037.85</v>
      </c>
      <c r="K917" s="32" t="n">
        <v>-20.62</v>
      </c>
      <c r="L917" s="32" t="n">
        <v>0</v>
      </c>
      <c r="M917" s="32"/>
      <c r="N917" s="6" t="s">
        <f>=I917+J917+K917+L917</f>
      </c>
      <c r="O917" s="30"/>
    </row>
    <row collapsed="false" customFormat="false" customHeight="false" hidden="false" ht="12.1" outlineLevel="0" r="918">
      <c r="A918" s="29" t="n">
        <v>44344.749479167</v>
      </c>
      <c r="B918" s="30" t="s">
        <v>625</v>
      </c>
      <c r="C918" s="30" t="s">
        <v>745</v>
      </c>
      <c r="D918" s="30" t="s">
        <v>605</v>
      </c>
      <c r="E918" s="30" t="s">
        <v>696</v>
      </c>
      <c r="F918" s="30" t="s">
        <v>29</v>
      </c>
      <c r="G918" s="31" t="n">
        <v>-7</v>
      </c>
      <c r="H918" s="32" t="n">
        <v>100.88</v>
      </c>
      <c r="I918" s="32" t="n">
        <v>7061.6</v>
      </c>
      <c r="J918" s="32" t="n">
        <v>134.26</v>
      </c>
      <c r="K918" s="32" t="n">
        <v>-3.38</v>
      </c>
      <c r="L918" s="32" t="n">
        <v>0</v>
      </c>
      <c r="M918" s="32"/>
      <c r="N918" s="6" t="s">
        <f>=I918+J918+K918+L918</f>
      </c>
      <c r="O918" s="30"/>
    </row>
    <row collapsed="false" customFormat="false" customHeight="false" hidden="false" ht="12.1" outlineLevel="0" r="919">
      <c r="A919" s="29" t="n">
        <v>44344.749479167</v>
      </c>
      <c r="B919" s="30" t="s">
        <v>625</v>
      </c>
      <c r="C919" s="30" t="s">
        <v>745</v>
      </c>
      <c r="D919" s="30" t="s">
        <v>605</v>
      </c>
      <c r="E919" s="30" t="s">
        <v>696</v>
      </c>
      <c r="F919" s="30" t="s">
        <v>29</v>
      </c>
      <c r="G919" s="31" t="n">
        <v>-2</v>
      </c>
      <c r="H919" s="32" t="n">
        <v>100.88</v>
      </c>
      <c r="I919" s="32" t="n">
        <v>2017.6</v>
      </c>
      <c r="J919" s="32" t="n">
        <v>38.36</v>
      </c>
      <c r="K919" s="32" t="n">
        <v>-0.97</v>
      </c>
      <c r="L919" s="32" t="n">
        <v>0</v>
      </c>
      <c r="M919" s="32"/>
      <c r="N919" s="6" t="s">
        <f>=I919+J919+K919+L919</f>
      </c>
      <c r="O919" s="30"/>
    </row>
    <row collapsed="false" customFormat="false" customHeight="false" hidden="false" ht="12.1" outlineLevel="0" r="920">
      <c r="A920" s="29" t="n">
        <v>44344.749479167</v>
      </c>
      <c r="B920" s="30" t="s">
        <v>625</v>
      </c>
      <c r="C920" s="30" t="s">
        <v>745</v>
      </c>
      <c r="D920" s="30" t="s">
        <v>605</v>
      </c>
      <c r="E920" s="30" t="s">
        <v>696</v>
      </c>
      <c r="F920" s="30" t="s">
        <v>29</v>
      </c>
      <c r="G920" s="31" t="n">
        <v>-7</v>
      </c>
      <c r="H920" s="32" t="n">
        <v>100.88</v>
      </c>
      <c r="I920" s="32" t="n">
        <v>7061.6</v>
      </c>
      <c r="J920" s="32" t="n">
        <v>134.26</v>
      </c>
      <c r="K920" s="32" t="n">
        <v>-3.38</v>
      </c>
      <c r="L920" s="32" t="n">
        <v>0</v>
      </c>
      <c r="M920" s="32"/>
      <c r="N920" s="6" t="s">
        <f>=I920+J920+K920+L920</f>
      </c>
      <c r="O920" s="30"/>
    </row>
    <row collapsed="false" customFormat="false" customHeight="false" hidden="false" ht="12.1" outlineLevel="0" r="921">
      <c r="A921" s="29" t="n">
        <v>44344.751782407</v>
      </c>
      <c r="B921" s="30" t="s">
        <v>636</v>
      </c>
      <c r="C921" s="30" t="s">
        <v>780</v>
      </c>
      <c r="D921" s="30" t="s">
        <v>605</v>
      </c>
      <c r="E921" s="30" t="s">
        <v>696</v>
      </c>
      <c r="F921" s="30" t="s">
        <v>29</v>
      </c>
      <c r="G921" s="31" t="n">
        <v>-1</v>
      </c>
      <c r="H921" s="32" t="n">
        <v>100.38</v>
      </c>
      <c r="I921" s="32" t="n">
        <v>1003.8</v>
      </c>
      <c r="J921" s="32" t="n">
        <v>2.85</v>
      </c>
      <c r="K921" s="32" t="n">
        <v>-0.47</v>
      </c>
      <c r="L921" s="32" t="n">
        <v>0</v>
      </c>
      <c r="M921" s="32"/>
      <c r="N921" s="6" t="s">
        <f>=I921+J921+K921+L921</f>
      </c>
      <c r="O921" s="30"/>
    </row>
    <row collapsed="false" customFormat="false" customHeight="false" hidden="false" ht="12.1" outlineLevel="0" r="922">
      <c r="A922" s="29" t="n">
        <v>44344.753726852</v>
      </c>
      <c r="B922" s="30" t="s">
        <v>636</v>
      </c>
      <c r="C922" s="30" t="s">
        <v>780</v>
      </c>
      <c r="D922" s="30" t="s">
        <v>605</v>
      </c>
      <c r="E922" s="30" t="s">
        <v>696</v>
      </c>
      <c r="F922" s="30" t="s">
        <v>29</v>
      </c>
      <c r="G922" s="31" t="n">
        <v>-83</v>
      </c>
      <c r="H922" s="32" t="n">
        <v>100.38</v>
      </c>
      <c r="I922" s="32" t="n">
        <v>83315.4</v>
      </c>
      <c r="J922" s="32" t="n">
        <v>236.55</v>
      </c>
      <c r="K922" s="32" t="n">
        <v>-38.8</v>
      </c>
      <c r="L922" s="32" t="n">
        <v>0</v>
      </c>
      <c r="M922" s="32"/>
      <c r="N922" s="6" t="s">
        <f>=I922+J922+K922+L922</f>
      </c>
      <c r="O922" s="30"/>
    </row>
    <row collapsed="false" customFormat="false" customHeight="false" hidden="false" ht="12.1" outlineLevel="0" r="923">
      <c r="A923" s="29" t="n">
        <v>44344.757476852</v>
      </c>
      <c r="B923" s="30" t="s">
        <v>625</v>
      </c>
      <c r="C923" s="30" t="s">
        <v>745</v>
      </c>
      <c r="D923" s="30" t="s">
        <v>605</v>
      </c>
      <c r="E923" s="30" t="s">
        <v>696</v>
      </c>
      <c r="F923" s="30" t="s">
        <v>29</v>
      </c>
      <c r="G923" s="31" t="n">
        <v>-29</v>
      </c>
      <c r="H923" s="32" t="n">
        <v>100.88</v>
      </c>
      <c r="I923" s="32" t="n">
        <v>29255.2</v>
      </c>
      <c r="J923" s="32" t="n">
        <v>556.22</v>
      </c>
      <c r="K923" s="32" t="n">
        <v>-13.97</v>
      </c>
      <c r="L923" s="32" t="n">
        <v>0</v>
      </c>
      <c r="M923" s="32"/>
      <c r="N923" s="6" t="s">
        <f>=I923+J923+K923+L923</f>
      </c>
      <c r="O923" s="30"/>
    </row>
    <row collapsed="false" customFormat="false" customHeight="false" hidden="false" ht="12.1" outlineLevel="0" r="924">
      <c r="A924" s="20" t="n">
        <v>44344.871145833</v>
      </c>
      <c r="B924" s="16" t="s">
        <v>46</v>
      </c>
      <c r="C924" s="16" t="s">
        <v>702</v>
      </c>
      <c r="D924" s="16" t="s">
        <v>601</v>
      </c>
      <c r="E924" s="16" t="s">
        <v>17</v>
      </c>
      <c r="F924" s="16" t="s">
        <v>29</v>
      </c>
      <c r="G924" s="7" t="n">
        <v>9</v>
      </c>
      <c r="H924" s="6" t="n">
        <v>5966</v>
      </c>
      <c r="I924" s="6" t="n">
        <v>-53694</v>
      </c>
      <c r="J924" s="6" t="n">
        <v>0</v>
      </c>
      <c r="K924" s="6" t="n">
        <v>0</v>
      </c>
      <c r="L924" s="6" t="n">
        <v>0</v>
      </c>
      <c r="M924" s="6"/>
      <c r="N924" s="6" t="s">
        <f>=I924+J924+K924+L924</f>
      </c>
      <c r="O924" s="16"/>
    </row>
    <row collapsed="false" customFormat="false" customHeight="false" hidden="false" ht="12.1" outlineLevel="0" r="925">
      <c r="A925" s="20" t="n">
        <v>44344.871145833</v>
      </c>
      <c r="B925" s="16" t="s">
        <v>46</v>
      </c>
      <c r="C925" s="16" t="s">
        <v>702</v>
      </c>
      <c r="D925" s="16" t="s">
        <v>601</v>
      </c>
      <c r="E925" s="16" t="s">
        <v>17</v>
      </c>
      <c r="F925" s="16" t="s">
        <v>29</v>
      </c>
      <c r="G925" s="7" t="n">
        <v>10</v>
      </c>
      <c r="H925" s="6" t="n">
        <v>5966</v>
      </c>
      <c r="I925" s="6" t="n">
        <v>-59660</v>
      </c>
      <c r="J925" s="6" t="n">
        <v>0</v>
      </c>
      <c r="K925" s="6" t="n">
        <v>0</v>
      </c>
      <c r="L925" s="6" t="n">
        <v>0</v>
      </c>
      <c r="M925" s="6"/>
      <c r="N925" s="6" t="s">
        <f>=I925+J925+K925+L925</f>
      </c>
      <c r="O925" s="16"/>
    </row>
    <row collapsed="false" customFormat="false" customHeight="false" hidden="false" ht="12.1" outlineLevel="0" r="926">
      <c r="A926" s="20" t="n">
        <v>44344.871145833</v>
      </c>
      <c r="B926" s="16" t="s">
        <v>46</v>
      </c>
      <c r="C926" s="16" t="s">
        <v>702</v>
      </c>
      <c r="D926" s="16" t="s">
        <v>601</v>
      </c>
      <c r="E926" s="16" t="s">
        <v>17</v>
      </c>
      <c r="F926" s="16" t="s">
        <v>29</v>
      </c>
      <c r="G926" s="7" t="n">
        <v>5</v>
      </c>
      <c r="H926" s="6" t="n">
        <v>5966</v>
      </c>
      <c r="I926" s="6" t="n">
        <v>-29830</v>
      </c>
      <c r="J926" s="6" t="n">
        <v>0</v>
      </c>
      <c r="K926" s="6" t="n">
        <v>0</v>
      </c>
      <c r="L926" s="6" t="n">
        <v>0</v>
      </c>
      <c r="M926" s="6"/>
      <c r="N926" s="6" t="s">
        <f>=I926+J926+K926+L926</f>
      </c>
      <c r="O926" s="16"/>
    </row>
    <row collapsed="false" customFormat="false" customHeight="false" hidden="false" ht="12.1" outlineLevel="0" r="927">
      <c r="A927" s="20" t="n">
        <v>44344.873680556</v>
      </c>
      <c r="B927" s="16" t="s">
        <v>31</v>
      </c>
      <c r="C927" s="16" t="s">
        <v>775</v>
      </c>
      <c r="D927" s="16" t="s">
        <v>601</v>
      </c>
      <c r="E927" s="16" t="s">
        <v>17</v>
      </c>
      <c r="F927" s="16" t="s">
        <v>29</v>
      </c>
      <c r="G927" s="7" t="n">
        <v>120</v>
      </c>
      <c r="H927" s="6" t="n">
        <v>262.48</v>
      </c>
      <c r="I927" s="6" t="n">
        <v>-31497.6</v>
      </c>
      <c r="J927" s="6" t="n">
        <v>0</v>
      </c>
      <c r="K927" s="6" t="n">
        <v>0</v>
      </c>
      <c r="L927" s="6" t="n">
        <v>0</v>
      </c>
      <c r="M927" s="6"/>
      <c r="N927" s="6" t="s">
        <f>=I927+J927+K927+L927</f>
      </c>
      <c r="O927" s="16"/>
    </row>
    <row collapsed="false" customFormat="false" customHeight="false" hidden="false" ht="12.1" outlineLevel="0" r="928">
      <c r="A928" s="20" t="n">
        <v>44344.873680556</v>
      </c>
      <c r="B928" s="16" t="s">
        <v>31</v>
      </c>
      <c r="C928" s="16" t="s">
        <v>775</v>
      </c>
      <c r="D928" s="16" t="s">
        <v>601</v>
      </c>
      <c r="E928" s="16" t="s">
        <v>17</v>
      </c>
      <c r="F928" s="16" t="s">
        <v>29</v>
      </c>
      <c r="G928" s="7" t="n">
        <v>70</v>
      </c>
      <c r="H928" s="6" t="n">
        <v>262.49</v>
      </c>
      <c r="I928" s="6" t="n">
        <v>-18374.3</v>
      </c>
      <c r="J928" s="6" t="n">
        <v>0</v>
      </c>
      <c r="K928" s="6" t="n">
        <v>0</v>
      </c>
      <c r="L928" s="6" t="n">
        <v>0</v>
      </c>
      <c r="M928" s="6"/>
      <c r="N928" s="6" t="s">
        <f>=I928+J928+K928+L928</f>
      </c>
      <c r="O928" s="16"/>
    </row>
    <row collapsed="false" customFormat="false" customHeight="false" hidden="false" ht="12.1" outlineLevel="0" r="929">
      <c r="A929" s="20" t="n">
        <v>44344.873888889</v>
      </c>
      <c r="B929" s="16" t="s">
        <v>46</v>
      </c>
      <c r="C929" s="16" t="s">
        <v>702</v>
      </c>
      <c r="D929" s="16" t="s">
        <v>601</v>
      </c>
      <c r="E929" s="16" t="s">
        <v>17</v>
      </c>
      <c r="F929" s="16" t="s">
        <v>29</v>
      </c>
      <c r="G929" s="7" t="n">
        <v>9</v>
      </c>
      <c r="H929" s="6" t="n">
        <v>5966</v>
      </c>
      <c r="I929" s="6" t="n">
        <v>-53694</v>
      </c>
      <c r="J929" s="6" t="n">
        <v>0</v>
      </c>
      <c r="K929" s="6" t="n">
        <v>0</v>
      </c>
      <c r="L929" s="6" t="n">
        <v>0</v>
      </c>
      <c r="M929" s="6"/>
      <c r="N929" s="6" t="s">
        <f>=I929+J929+K929+L929</f>
      </c>
      <c r="O929" s="16"/>
    </row>
    <row collapsed="false" customFormat="false" customHeight="false" hidden="false" ht="12.1" outlineLevel="0" r="930">
      <c r="A930" s="25" t="n">
        <v>44350</v>
      </c>
      <c r="B930" s="26" t="s">
        <v>693</v>
      </c>
      <c r="C930" s="26" t="s">
        <v>829</v>
      </c>
      <c r="D930" s="26" t="s">
        <v>693</v>
      </c>
      <c r="E930" s="26" t="s">
        <v>693</v>
      </c>
      <c r="F930" s="26" t="s">
        <v>19</v>
      </c>
      <c r="G930" s="27" t="n">
        <v>1</v>
      </c>
      <c r="H930" s="28" t="n">
        <v>-10</v>
      </c>
      <c r="I930" s="28" t="n">
        <v>-10</v>
      </c>
      <c r="J930" s="28" t="n">
        <v>0</v>
      </c>
      <c r="K930" s="28" t="n">
        <v>0</v>
      </c>
      <c r="L930" s="28" t="n">
        <v>0</v>
      </c>
      <c r="M930" s="6" t="s">
        <f>=I930+J930+K930+L930</f>
      </c>
      <c r="N930" s="28"/>
      <c r="O930" s="26"/>
    </row>
    <row collapsed="false" customFormat="false" customHeight="false" hidden="false" ht="12.1" outlineLevel="0" r="931">
      <c r="A931" s="29" t="n">
        <v>44351.4034375</v>
      </c>
      <c r="B931" s="30" t="s">
        <v>16</v>
      </c>
      <c r="C931" s="30" t="s">
        <v>18</v>
      </c>
      <c r="D931" s="30" t="s">
        <v>605</v>
      </c>
      <c r="E931" s="30" t="s">
        <v>17</v>
      </c>
      <c r="F931" s="30" t="s">
        <v>19</v>
      </c>
      <c r="G931" s="31" t="n">
        <v>-1</v>
      </c>
      <c r="H931" s="32" t="n">
        <v>23.77</v>
      </c>
      <c r="I931" s="32" t="n">
        <v>23.77</v>
      </c>
      <c r="J931" s="32" t="n">
        <v>0</v>
      </c>
      <c r="K931" s="32" t="n">
        <v>-0.240540227</v>
      </c>
      <c r="L931" s="32" t="n">
        <v>0</v>
      </c>
      <c r="M931" s="6" t="s">
        <f>=I931+J931+K931+L931</f>
      </c>
      <c r="N931" s="32"/>
      <c r="O931" s="30"/>
    </row>
    <row collapsed="false" customFormat="false" customHeight="false" hidden="false" ht="12.1" outlineLevel="0" r="932">
      <c r="A932" s="21" t="n">
        <v>44355.101203704</v>
      </c>
      <c r="B932" s="22" t="s">
        <v>716</v>
      </c>
      <c r="C932" s="22" t="s">
        <v>801</v>
      </c>
      <c r="D932" s="22" t="s">
        <v>716</v>
      </c>
      <c r="E932" s="22" t="s">
        <v>716</v>
      </c>
      <c r="F932" s="22" t="s">
        <v>19</v>
      </c>
      <c r="G932" s="23" t="n">
        <v>1</v>
      </c>
      <c r="H932" s="24" t="n">
        <v>1</v>
      </c>
      <c r="I932" s="24" t="n">
        <v>2.82</v>
      </c>
      <c r="J932" s="24" t="n">
        <v>0</v>
      </c>
      <c r="K932" s="24" t="n">
        <v>0</v>
      </c>
      <c r="L932" s="24" t="n">
        <v>0</v>
      </c>
      <c r="M932" s="6" t="s">
        <f>=I932+J932+K932+L932</f>
      </c>
      <c r="N932" s="24"/>
      <c r="O932" s="22"/>
    </row>
    <row collapsed="false" customFormat="false" customHeight="false" hidden="false" ht="12.1" outlineLevel="0" r="933">
      <c r="A933" s="21" t="n">
        <v>44357.689571759</v>
      </c>
      <c r="B933" s="22" t="s">
        <v>692</v>
      </c>
      <c r="C933" s="22" t="s">
        <v>126</v>
      </c>
      <c r="D933" s="22" t="s">
        <v>692</v>
      </c>
      <c r="E933" s="22" t="s">
        <v>692</v>
      </c>
      <c r="F933" s="22" t="s">
        <v>29</v>
      </c>
      <c r="G933" s="23" t="n">
        <v>1</v>
      </c>
      <c r="H933" s="24" t="n">
        <v>1</v>
      </c>
      <c r="I933" s="24" t="n">
        <v>101.3</v>
      </c>
      <c r="J933" s="24" t="n">
        <v>0</v>
      </c>
      <c r="K933" s="24" t="n">
        <v>0</v>
      </c>
      <c r="L933" s="24" t="n">
        <v>0</v>
      </c>
      <c r="M933" s="24"/>
      <c r="N933" s="6" t="s">
        <f>=I933+J933+K933+L933</f>
      </c>
      <c r="O933" s="22"/>
    </row>
    <row collapsed="false" customFormat="false" customHeight="false" hidden="false" ht="12.1" outlineLevel="0" r="934">
      <c r="A934" s="21" t="n">
        <v>44358</v>
      </c>
      <c r="B934" s="22" t="s">
        <v>723</v>
      </c>
      <c r="C934" s="22" t="s">
        <v>830</v>
      </c>
      <c r="D934" s="22" t="s">
        <v>723</v>
      </c>
      <c r="E934" s="22" t="s">
        <v>723</v>
      </c>
      <c r="F934" s="22" t="s">
        <v>29</v>
      </c>
      <c r="G934" s="23" t="n">
        <v>1</v>
      </c>
      <c r="H934" s="24" t="n">
        <v>15000</v>
      </c>
      <c r="I934" s="24" t="n">
        <v>15000</v>
      </c>
      <c r="J934" s="24" t="n">
        <v>0</v>
      </c>
      <c r="K934" s="24" t="n">
        <v>0</v>
      </c>
      <c r="L934" s="24" t="n">
        <v>0</v>
      </c>
      <c r="M934" s="24"/>
      <c r="N934" s="6" t="s">
        <f>=I934+J934+K934+L934</f>
      </c>
      <c r="O934" s="22"/>
    </row>
    <row collapsed="false" customFormat="false" customHeight="false" hidden="false" ht="12.1" outlineLevel="0" r="935">
      <c r="A935" s="20" t="n">
        <v>44358.667037037</v>
      </c>
      <c r="B935" s="16" t="s">
        <v>625</v>
      </c>
      <c r="C935" s="16" t="s">
        <v>745</v>
      </c>
      <c r="D935" s="16" t="s">
        <v>601</v>
      </c>
      <c r="E935" s="16" t="s">
        <v>696</v>
      </c>
      <c r="F935" s="16" t="s">
        <v>29</v>
      </c>
      <c r="G935" s="7" t="n">
        <v>50</v>
      </c>
      <c r="H935" s="6" t="n">
        <v>44.562857</v>
      </c>
      <c r="I935" s="6" t="n">
        <v>-15597</v>
      </c>
      <c r="J935" s="6" t="n">
        <v>0</v>
      </c>
      <c r="K935" s="6" t="n">
        <v>0</v>
      </c>
      <c r="L935" s="6" t="n">
        <v>0</v>
      </c>
      <c r="M935" s="6"/>
      <c r="N935" s="6" t="s">
        <f>=I935+J935+K935+L935</f>
      </c>
      <c r="O935" s="16"/>
    </row>
    <row collapsed="false" customFormat="false" customHeight="false" hidden="false" ht="12.1" outlineLevel="0" r="936">
      <c r="A936" s="29" t="n">
        <v>44358.667037037</v>
      </c>
      <c r="B936" s="30" t="s">
        <v>625</v>
      </c>
      <c r="C936" s="30" t="s">
        <v>745</v>
      </c>
      <c r="D936" s="30" t="s">
        <v>605</v>
      </c>
      <c r="E936" s="30" t="s">
        <v>696</v>
      </c>
      <c r="F936" s="30" t="s">
        <v>29</v>
      </c>
      <c r="G936" s="31" t="n">
        <v>-50</v>
      </c>
      <c r="H936" s="32" t="n">
        <v>42.857143</v>
      </c>
      <c r="I936" s="32" t="n">
        <v>15000</v>
      </c>
      <c r="J936" s="32" t="n">
        <v>0</v>
      </c>
      <c r="K936" s="32" t="n">
        <v>0</v>
      </c>
      <c r="L936" s="32" t="n">
        <v>0</v>
      </c>
      <c r="M936" s="32"/>
      <c r="N936" s="6" t="s">
        <f>=I936+J936+K936+L936</f>
      </c>
      <c r="O936" s="30"/>
    </row>
    <row collapsed="false" customFormat="false" customHeight="false" hidden="false" ht="12.1" outlineLevel="0" r="937">
      <c r="A937" s="25" t="n">
        <v>44363</v>
      </c>
      <c r="B937" s="26" t="s">
        <v>693</v>
      </c>
      <c r="C937" s="26" t="s">
        <v>694</v>
      </c>
      <c r="D937" s="26" t="s">
        <v>693</v>
      </c>
      <c r="E937" s="26" t="s">
        <v>693</v>
      </c>
      <c r="F937" s="26" t="s">
        <v>29</v>
      </c>
      <c r="G937" s="27" t="n">
        <v>1</v>
      </c>
      <c r="H937" s="28" t="n">
        <v>-60</v>
      </c>
      <c r="I937" s="28" t="n">
        <v>-60</v>
      </c>
      <c r="J937" s="28" t="n">
        <v>0</v>
      </c>
      <c r="K937" s="28" t="n">
        <v>0</v>
      </c>
      <c r="L937" s="28" t="n">
        <v>0</v>
      </c>
      <c r="M937" s="28"/>
      <c r="N937" s="6" t="s">
        <f>=I937+J937+K937+L937</f>
      </c>
      <c r="O937" s="26"/>
    </row>
    <row collapsed="false" customFormat="false" customHeight="false" hidden="false" ht="12.1" outlineLevel="0" r="938">
      <c r="A938" s="21" t="n">
        <v>44363</v>
      </c>
      <c r="B938" s="22" t="s">
        <v>692</v>
      </c>
      <c r="C938" s="22" t="s">
        <v>186</v>
      </c>
      <c r="D938" s="22" t="s">
        <v>692</v>
      </c>
      <c r="E938" s="22" t="s">
        <v>692</v>
      </c>
      <c r="F938" s="22" t="s">
        <v>29</v>
      </c>
      <c r="G938" s="23" t="n">
        <v>1</v>
      </c>
      <c r="H938" s="24" t="n">
        <v>20000</v>
      </c>
      <c r="I938" s="24" t="n">
        <v>20000</v>
      </c>
      <c r="J938" s="24" t="n">
        <v>0</v>
      </c>
      <c r="K938" s="24" t="n">
        <v>0</v>
      </c>
      <c r="L938" s="24" t="n">
        <v>0</v>
      </c>
      <c r="M938" s="24"/>
      <c r="N938" s="6" t="s">
        <f>=I938+J938+K938+L938</f>
      </c>
      <c r="O938" s="22"/>
    </row>
    <row collapsed="false" customFormat="false" customHeight="false" hidden="false" ht="12.1" outlineLevel="0" r="939">
      <c r="A939" s="20" t="n">
        <v>44363.499803241</v>
      </c>
      <c r="B939" s="16" t="s">
        <v>106</v>
      </c>
      <c r="C939" s="16" t="s">
        <v>831</v>
      </c>
      <c r="D939" s="16" t="s">
        <v>601</v>
      </c>
      <c r="E939" s="16" t="s">
        <v>17</v>
      </c>
      <c r="F939" s="16" t="s">
        <v>29</v>
      </c>
      <c r="G939" s="7" t="n">
        <v>1</v>
      </c>
      <c r="H939" s="6" t="n">
        <v>14837</v>
      </c>
      <c r="I939" s="6" t="n">
        <v>-14837</v>
      </c>
      <c r="J939" s="6" t="n">
        <v>0</v>
      </c>
      <c r="K939" s="6" t="n">
        <v>-7.08</v>
      </c>
      <c r="L939" s="6" t="n">
        <v>0</v>
      </c>
      <c r="M939" s="6"/>
      <c r="N939" s="6" t="s">
        <f>=I939+J939+K939+L939</f>
      </c>
      <c r="O939" s="16"/>
    </row>
    <row collapsed="false" customFormat="false" customHeight="false" hidden="false" ht="12.1" outlineLevel="0" r="940">
      <c r="A940" s="37" t="n">
        <v>44363.925393519</v>
      </c>
      <c r="B940" s="38" t="s">
        <v>19</v>
      </c>
      <c r="C940" s="38" t="s">
        <v>756</v>
      </c>
      <c r="D940" s="38" t="s">
        <v>605</v>
      </c>
      <c r="E940" s="38" t="s">
        <v>605</v>
      </c>
      <c r="F940" s="38" t="s">
        <v>29</v>
      </c>
      <c r="G940" s="39" t="n">
        <v>-2</v>
      </c>
      <c r="H940" s="40" t="n">
        <v>72.406</v>
      </c>
      <c r="I940" s="40" t="n">
        <v>144.81</v>
      </c>
      <c r="J940" s="40" t="n">
        <v>0</v>
      </c>
      <c r="K940" s="40" t="n">
        <v>-1.05</v>
      </c>
      <c r="L940" s="40" t="n">
        <v>0</v>
      </c>
      <c r="M940" s="40"/>
      <c r="N940" s="6" t="s">
        <f>=I940+J940+K940+L940</f>
      </c>
      <c r="O940" s="38"/>
    </row>
    <row collapsed="false" customFormat="false" customHeight="false" hidden="false" ht="12.1" outlineLevel="0" r="941">
      <c r="A941" s="20" t="n">
        <v>44363.926273148</v>
      </c>
      <c r="B941" s="16" t="s">
        <v>43</v>
      </c>
      <c r="C941" s="16" t="s">
        <v>732</v>
      </c>
      <c r="D941" s="16" t="s">
        <v>601</v>
      </c>
      <c r="E941" s="16" t="s">
        <v>17</v>
      </c>
      <c r="F941" s="16" t="s">
        <v>29</v>
      </c>
      <c r="G941" s="7" t="n">
        <v>60</v>
      </c>
      <c r="H941" s="6" t="n">
        <v>290.81</v>
      </c>
      <c r="I941" s="6" t="n">
        <v>-17448.6</v>
      </c>
      <c r="J941" s="6" t="n">
        <v>0</v>
      </c>
      <c r="K941" s="6" t="n">
        <v>-8.33</v>
      </c>
      <c r="L941" s="6" t="n">
        <v>0</v>
      </c>
      <c r="M941" s="6"/>
      <c r="N941" s="6" t="s">
        <f>=I941+J941+K941+L941</f>
      </c>
      <c r="O941" s="16"/>
    </row>
    <row collapsed="false" customFormat="false" customHeight="false" hidden="false" ht="12.1" outlineLevel="0" r="942">
      <c r="A942" s="21" t="n">
        <v>44364</v>
      </c>
      <c r="B942" s="22" t="s">
        <v>692</v>
      </c>
      <c r="C942" s="22" t="s">
        <v>186</v>
      </c>
      <c r="D942" s="22" t="s">
        <v>692</v>
      </c>
      <c r="E942" s="22" t="s">
        <v>692</v>
      </c>
      <c r="F942" s="22" t="s">
        <v>29</v>
      </c>
      <c r="G942" s="23" t="n">
        <v>1</v>
      </c>
      <c r="H942" s="24" t="n">
        <v>50000</v>
      </c>
      <c r="I942" s="24" t="n">
        <v>50000</v>
      </c>
      <c r="J942" s="24" t="n">
        <v>0</v>
      </c>
      <c r="K942" s="24" t="n">
        <v>0</v>
      </c>
      <c r="L942" s="24" t="n">
        <v>0</v>
      </c>
      <c r="M942" s="24"/>
      <c r="N942" s="6" t="s">
        <f>=I942+J942+K942+L942</f>
      </c>
      <c r="O942" s="22"/>
    </row>
    <row collapsed="false" customFormat="false" customHeight="false" hidden="false" ht="12.1" outlineLevel="0" r="943">
      <c r="A943" s="25" t="n">
        <v>44364</v>
      </c>
      <c r="B943" s="26" t="s">
        <v>693</v>
      </c>
      <c r="C943" s="26" t="s">
        <v>694</v>
      </c>
      <c r="D943" s="26" t="s">
        <v>693</v>
      </c>
      <c r="E943" s="26" t="s">
        <v>693</v>
      </c>
      <c r="F943" s="26" t="s">
        <v>29</v>
      </c>
      <c r="G943" s="27" t="n">
        <v>1</v>
      </c>
      <c r="H943" s="28" t="n">
        <v>-60</v>
      </c>
      <c r="I943" s="28" t="n">
        <v>-60</v>
      </c>
      <c r="J943" s="28" t="n">
        <v>0</v>
      </c>
      <c r="K943" s="28" t="n">
        <v>0</v>
      </c>
      <c r="L943" s="28" t="n">
        <v>0</v>
      </c>
      <c r="M943" s="28"/>
      <c r="N943" s="6" t="s">
        <f>=I943+J943+K943+L943</f>
      </c>
      <c r="O943" s="26"/>
    </row>
    <row collapsed="false" customFormat="false" customHeight="false" hidden="false" ht="12.1" outlineLevel="0" r="944">
      <c r="A944" s="21" t="n">
        <v>44364.066203704</v>
      </c>
      <c r="B944" s="22" t="s">
        <v>716</v>
      </c>
      <c r="C944" s="22" t="s">
        <v>818</v>
      </c>
      <c r="D944" s="22" t="s">
        <v>716</v>
      </c>
      <c r="E944" s="22" t="s">
        <v>716</v>
      </c>
      <c r="F944" s="22" t="s">
        <v>19</v>
      </c>
      <c r="G944" s="23" t="n">
        <v>1</v>
      </c>
      <c r="H944" s="24" t="n">
        <v>1</v>
      </c>
      <c r="I944" s="24" t="n">
        <v>7.38</v>
      </c>
      <c r="J944" s="24" t="n">
        <v>0</v>
      </c>
      <c r="K944" s="24" t="n">
        <v>0</v>
      </c>
      <c r="L944" s="24" t="n">
        <v>0</v>
      </c>
      <c r="M944" s="6" t="s">
        <f>=I944+J944+K944+L944</f>
      </c>
      <c r="N944" s="24"/>
      <c r="O944" s="22"/>
    </row>
    <row collapsed="false" customFormat="false" customHeight="false" hidden="false" ht="12.1" outlineLevel="0" r="945">
      <c r="A945" s="20" t="n">
        <v>44364.704085648</v>
      </c>
      <c r="B945" s="16" t="s">
        <v>49</v>
      </c>
      <c r="C945" s="16" t="s">
        <v>749</v>
      </c>
      <c r="D945" s="16" t="s">
        <v>601</v>
      </c>
      <c r="E945" s="16" t="s">
        <v>17</v>
      </c>
      <c r="F945" s="16" t="s">
        <v>29</v>
      </c>
      <c r="G945" s="7" t="n">
        <v>2</v>
      </c>
      <c r="H945" s="6" t="n">
        <v>25000</v>
      </c>
      <c r="I945" s="6" t="n">
        <v>-50000</v>
      </c>
      <c r="J945" s="6" t="n">
        <v>0</v>
      </c>
      <c r="K945" s="6" t="n">
        <v>-23.89</v>
      </c>
      <c r="L945" s="6" t="n">
        <v>0</v>
      </c>
      <c r="M945" s="6"/>
      <c r="N945" s="6" t="s">
        <f>=I945+J945+K945+L945</f>
      </c>
      <c r="O945" s="16"/>
    </row>
    <row collapsed="false" customFormat="false" customHeight="false" hidden="false" ht="12.1" outlineLevel="0" r="946">
      <c r="A946" s="21" t="n">
        <v>44365</v>
      </c>
      <c r="B946" s="22" t="s">
        <v>692</v>
      </c>
      <c r="C946" s="22" t="s">
        <v>186</v>
      </c>
      <c r="D946" s="22" t="s">
        <v>692</v>
      </c>
      <c r="E946" s="22" t="s">
        <v>692</v>
      </c>
      <c r="F946" s="22" t="s">
        <v>29</v>
      </c>
      <c r="G946" s="23" t="n">
        <v>1</v>
      </c>
      <c r="H946" s="24" t="n">
        <v>20000</v>
      </c>
      <c r="I946" s="24" t="n">
        <v>20000</v>
      </c>
      <c r="J946" s="24" t="n">
        <v>0</v>
      </c>
      <c r="K946" s="24" t="n">
        <v>0</v>
      </c>
      <c r="L946" s="24" t="n">
        <v>0</v>
      </c>
      <c r="M946" s="24"/>
      <c r="N946" s="6" t="s">
        <f>=I946+J946+K946+L946</f>
      </c>
      <c r="O946" s="22"/>
    </row>
    <row collapsed="false" customFormat="false" customHeight="false" hidden="false" ht="12.1" outlineLevel="0" r="947">
      <c r="A947" s="20" t="n">
        <v>44365.577094907</v>
      </c>
      <c r="B947" s="16" t="s">
        <v>43</v>
      </c>
      <c r="C947" s="16" t="s">
        <v>732</v>
      </c>
      <c r="D947" s="16" t="s">
        <v>601</v>
      </c>
      <c r="E947" s="16" t="s">
        <v>17</v>
      </c>
      <c r="F947" s="16" t="s">
        <v>29</v>
      </c>
      <c r="G947" s="7" t="n">
        <v>30</v>
      </c>
      <c r="H947" s="6" t="n">
        <v>287.15</v>
      </c>
      <c r="I947" s="6" t="n">
        <v>-8614.5</v>
      </c>
      <c r="J947" s="6" t="n">
        <v>0</v>
      </c>
      <c r="K947" s="6" t="n">
        <v>-4.12</v>
      </c>
      <c r="L947" s="6" t="n">
        <v>0</v>
      </c>
      <c r="M947" s="6"/>
      <c r="N947" s="6" t="s">
        <f>=I947+J947+K947+L947</f>
      </c>
      <c r="O947" s="16"/>
    </row>
    <row collapsed="false" customFormat="false" customHeight="false" hidden="false" ht="12.1" outlineLevel="0" r="948">
      <c r="A948" s="20" t="n">
        <v>44365.604409722</v>
      </c>
      <c r="B948" s="16" t="s">
        <v>43</v>
      </c>
      <c r="C948" s="16" t="s">
        <v>732</v>
      </c>
      <c r="D948" s="16" t="s">
        <v>601</v>
      </c>
      <c r="E948" s="16" t="s">
        <v>17</v>
      </c>
      <c r="F948" s="16" t="s">
        <v>29</v>
      </c>
      <c r="G948" s="7" t="n">
        <v>10</v>
      </c>
      <c r="H948" s="6" t="n">
        <v>286.41</v>
      </c>
      <c r="I948" s="6" t="n">
        <v>-2864.1</v>
      </c>
      <c r="J948" s="6" t="n">
        <v>0</v>
      </c>
      <c r="K948" s="6" t="n">
        <v>-1.36</v>
      </c>
      <c r="L948" s="6" t="n">
        <v>0</v>
      </c>
      <c r="M948" s="6"/>
      <c r="N948" s="6" t="s">
        <f>=I948+J948+K948+L948</f>
      </c>
      <c r="O948" s="16"/>
    </row>
    <row collapsed="false" customFormat="false" customHeight="false" hidden="false" ht="12.1" outlineLevel="0" r="949">
      <c r="A949" s="20" t="n">
        <v>44368.435740741</v>
      </c>
      <c r="B949" s="16" t="s">
        <v>43</v>
      </c>
      <c r="C949" s="16" t="s">
        <v>732</v>
      </c>
      <c r="D949" s="16" t="s">
        <v>601</v>
      </c>
      <c r="E949" s="16" t="s">
        <v>17</v>
      </c>
      <c r="F949" s="16" t="s">
        <v>29</v>
      </c>
      <c r="G949" s="7" t="n">
        <v>30</v>
      </c>
      <c r="H949" s="6" t="n">
        <v>283.96</v>
      </c>
      <c r="I949" s="6" t="n">
        <v>-8518.8</v>
      </c>
      <c r="J949" s="6" t="n">
        <v>0</v>
      </c>
      <c r="K949" s="6" t="n">
        <v>-4.07</v>
      </c>
      <c r="L949" s="6" t="n">
        <v>0</v>
      </c>
      <c r="M949" s="6"/>
      <c r="N949" s="6" t="s">
        <f>=I949+J949+K949+L949</f>
      </c>
      <c r="O949" s="16"/>
    </row>
    <row collapsed="false" customFormat="false" customHeight="false" hidden="false" ht="12.1" outlineLevel="0" r="950">
      <c r="A950" s="21" t="n">
        <v>44369.478090278</v>
      </c>
      <c r="B950" s="22" t="s">
        <v>716</v>
      </c>
      <c r="C950" s="22" t="s">
        <v>788</v>
      </c>
      <c r="D950" s="22" t="s">
        <v>716</v>
      </c>
      <c r="E950" s="22" t="s">
        <v>716</v>
      </c>
      <c r="F950" s="22" t="s">
        <v>19</v>
      </c>
      <c r="G950" s="23" t="n">
        <v>1</v>
      </c>
      <c r="H950" s="24" t="n">
        <v>1</v>
      </c>
      <c r="I950" s="24" t="n">
        <v>2.32</v>
      </c>
      <c r="J950" s="24" t="n">
        <v>0</v>
      </c>
      <c r="K950" s="24" t="n">
        <v>0</v>
      </c>
      <c r="L950" s="24" t="n">
        <v>0</v>
      </c>
      <c r="M950" s="6" t="s">
        <f>=I950+J950+K950+L950</f>
      </c>
      <c r="N950" s="24"/>
      <c r="O950" s="22"/>
    </row>
    <row collapsed="false" customFormat="false" customHeight="false" hidden="false" ht="12.1" outlineLevel="0" r="951">
      <c r="A951" s="21" t="n">
        <v>44371.4609375</v>
      </c>
      <c r="B951" s="22" t="s">
        <v>692</v>
      </c>
      <c r="C951" s="22" t="s">
        <v>126</v>
      </c>
      <c r="D951" s="22" t="s">
        <v>692</v>
      </c>
      <c r="E951" s="22" t="s">
        <v>692</v>
      </c>
      <c r="F951" s="22" t="s">
        <v>19</v>
      </c>
      <c r="G951" s="23" t="n">
        <v>1</v>
      </c>
      <c r="H951" s="24" t="n">
        <v>1</v>
      </c>
      <c r="I951" s="24" t="n">
        <v>100</v>
      </c>
      <c r="J951" s="24" t="n">
        <v>0</v>
      </c>
      <c r="K951" s="24" t="n">
        <v>0</v>
      </c>
      <c r="L951" s="24" t="n">
        <v>0</v>
      </c>
      <c r="M951" s="6" t="s">
        <f>=I951+J951+K951+L951</f>
      </c>
      <c r="N951" s="24"/>
      <c r="O951" s="22"/>
    </row>
    <row collapsed="false" customFormat="false" customHeight="false" hidden="false" ht="12.1" outlineLevel="0" r="952">
      <c r="A952" s="29" t="n">
        <v>44371.641666667</v>
      </c>
      <c r="B952" s="30" t="s">
        <v>625</v>
      </c>
      <c r="C952" s="30" t="s">
        <v>745</v>
      </c>
      <c r="D952" s="30" t="s">
        <v>605</v>
      </c>
      <c r="E952" s="30" t="s">
        <v>696</v>
      </c>
      <c r="F952" s="30" t="s">
        <v>29</v>
      </c>
      <c r="G952" s="31" t="n">
        <v>-5</v>
      </c>
      <c r="H952" s="32" t="n">
        <v>101.18</v>
      </c>
      <c r="I952" s="32" t="n">
        <v>3541.3</v>
      </c>
      <c r="J952" s="32" t="n">
        <v>11.75</v>
      </c>
      <c r="K952" s="32" t="n">
        <v>-1.69</v>
      </c>
      <c r="L952" s="32" t="n">
        <v>0</v>
      </c>
      <c r="M952" s="32"/>
      <c r="N952" s="6" t="s">
        <f>=I952+J952+K952+L952</f>
      </c>
      <c r="O952" s="30"/>
    </row>
    <row collapsed="false" customFormat="false" customHeight="false" hidden="false" ht="12.1" outlineLevel="0" r="953">
      <c r="A953" s="29" t="n">
        <v>44371.641678241</v>
      </c>
      <c r="B953" s="30" t="s">
        <v>625</v>
      </c>
      <c r="C953" s="30" t="s">
        <v>745</v>
      </c>
      <c r="D953" s="30" t="s">
        <v>605</v>
      </c>
      <c r="E953" s="30" t="s">
        <v>696</v>
      </c>
      <c r="F953" s="30" t="s">
        <v>29</v>
      </c>
      <c r="G953" s="31" t="n">
        <v>-5</v>
      </c>
      <c r="H953" s="32" t="n">
        <v>101.18</v>
      </c>
      <c r="I953" s="32" t="n">
        <v>3541.3</v>
      </c>
      <c r="J953" s="32" t="n">
        <v>11.75</v>
      </c>
      <c r="K953" s="32" t="n">
        <v>-1.69</v>
      </c>
      <c r="L953" s="32" t="n">
        <v>0</v>
      </c>
      <c r="M953" s="32"/>
      <c r="N953" s="6" t="s">
        <f>=I953+J953+K953+L953</f>
      </c>
      <c r="O953" s="30"/>
    </row>
    <row collapsed="false" customFormat="false" customHeight="false" hidden="false" ht="12.1" outlineLevel="0" r="954">
      <c r="A954" s="29" t="n">
        <v>44371.650775463</v>
      </c>
      <c r="B954" s="30" t="s">
        <v>625</v>
      </c>
      <c r="C954" s="30" t="s">
        <v>745</v>
      </c>
      <c r="D954" s="30" t="s">
        <v>605</v>
      </c>
      <c r="E954" s="30" t="s">
        <v>696</v>
      </c>
      <c r="F954" s="30" t="s">
        <v>29</v>
      </c>
      <c r="G954" s="31" t="n">
        <v>-1</v>
      </c>
      <c r="H954" s="32" t="n">
        <v>101.18</v>
      </c>
      <c r="I954" s="32" t="n">
        <v>708.26</v>
      </c>
      <c r="J954" s="32" t="n">
        <v>2.35</v>
      </c>
      <c r="K954" s="32" t="n">
        <v>-0.34</v>
      </c>
      <c r="L954" s="32" t="n">
        <v>0</v>
      </c>
      <c r="M954" s="32"/>
      <c r="N954" s="6" t="s">
        <f>=I954+J954+K954+L954</f>
      </c>
      <c r="O954" s="30"/>
    </row>
    <row collapsed="false" customFormat="false" customHeight="false" hidden="false" ht="12.1" outlineLevel="0" r="955">
      <c r="A955" s="20" t="n">
        <v>44371.657986111</v>
      </c>
      <c r="B955" s="16" t="s">
        <v>75</v>
      </c>
      <c r="C955" s="16" t="s">
        <v>783</v>
      </c>
      <c r="D955" s="16" t="s">
        <v>601</v>
      </c>
      <c r="E955" s="16" t="s">
        <v>17</v>
      </c>
      <c r="F955" s="16" t="s">
        <v>29</v>
      </c>
      <c r="G955" s="7" t="n">
        <v>1</v>
      </c>
      <c r="H955" s="6" t="n">
        <v>1540</v>
      </c>
      <c r="I955" s="6" t="n">
        <v>-1540</v>
      </c>
      <c r="J955" s="6" t="n">
        <v>0</v>
      </c>
      <c r="K955" s="6" t="n">
        <v>-0.74</v>
      </c>
      <c r="L955" s="6" t="n">
        <v>0</v>
      </c>
      <c r="M955" s="6"/>
      <c r="N955" s="6" t="s">
        <f>=I955+J955+K955+L955</f>
      </c>
      <c r="O955" s="16"/>
    </row>
    <row collapsed="false" customFormat="false" customHeight="false" hidden="false" ht="12.1" outlineLevel="0" r="956">
      <c r="A956" s="29" t="n">
        <v>44371.665196759</v>
      </c>
      <c r="B956" s="30" t="s">
        <v>639</v>
      </c>
      <c r="C956" s="30" t="s">
        <v>799</v>
      </c>
      <c r="D956" s="30" t="s">
        <v>605</v>
      </c>
      <c r="E956" s="30" t="s">
        <v>696</v>
      </c>
      <c r="F956" s="30" t="s">
        <v>29</v>
      </c>
      <c r="G956" s="31" t="n">
        <v>-100</v>
      </c>
      <c r="H956" s="32" t="n">
        <v>99.035</v>
      </c>
      <c r="I956" s="32" t="n">
        <v>99035</v>
      </c>
      <c r="J956" s="32" t="n">
        <v>470</v>
      </c>
      <c r="K956" s="32" t="n">
        <v>-47.3</v>
      </c>
      <c r="L956" s="32" t="n">
        <v>0</v>
      </c>
      <c r="M956" s="32"/>
      <c r="N956" s="6" t="s">
        <f>=I956+J956+K956+L956</f>
      </c>
      <c r="O956" s="30"/>
    </row>
    <row collapsed="false" customFormat="false" customHeight="false" hidden="false" ht="12.1" outlineLevel="0" r="957">
      <c r="A957" s="29" t="n">
        <v>44371.665474537</v>
      </c>
      <c r="B957" s="30" t="s">
        <v>625</v>
      </c>
      <c r="C957" s="30" t="s">
        <v>745</v>
      </c>
      <c r="D957" s="30" t="s">
        <v>605</v>
      </c>
      <c r="E957" s="30" t="s">
        <v>696</v>
      </c>
      <c r="F957" s="30" t="s">
        <v>29</v>
      </c>
      <c r="G957" s="31" t="n">
        <v>-5</v>
      </c>
      <c r="H957" s="32" t="n">
        <v>101.18</v>
      </c>
      <c r="I957" s="32" t="n">
        <v>3541.3</v>
      </c>
      <c r="J957" s="32" t="n">
        <v>11.75</v>
      </c>
      <c r="K957" s="32" t="n">
        <v>-1.69</v>
      </c>
      <c r="L957" s="32" t="n">
        <v>0</v>
      </c>
      <c r="M957" s="32"/>
      <c r="N957" s="6" t="s">
        <f>=I957+J957+K957+L957</f>
      </c>
      <c r="O957" s="30"/>
    </row>
    <row collapsed="false" customFormat="false" customHeight="false" hidden="false" ht="12.1" outlineLevel="0" r="958">
      <c r="A958" s="20" t="n">
        <v>44371.665729167</v>
      </c>
      <c r="B958" s="16" t="s">
        <v>89</v>
      </c>
      <c r="C958" s="16" t="s">
        <v>832</v>
      </c>
      <c r="D958" s="16" t="s">
        <v>601</v>
      </c>
      <c r="E958" s="16" t="s">
        <v>17</v>
      </c>
      <c r="F958" s="16" t="s">
        <v>29</v>
      </c>
      <c r="G958" s="7" t="n">
        <v>1650</v>
      </c>
      <c r="H958" s="6" t="n">
        <v>60.65</v>
      </c>
      <c r="I958" s="6" t="n">
        <v>-100072.5</v>
      </c>
      <c r="J958" s="6" t="n">
        <v>0</v>
      </c>
      <c r="K958" s="6" t="n">
        <v>-47.79</v>
      </c>
      <c r="L958" s="6" t="n">
        <v>0</v>
      </c>
      <c r="M958" s="6"/>
      <c r="N958" s="6" t="s">
        <f>=I958+J958+K958+L958</f>
      </c>
      <c r="O958" s="16"/>
    </row>
    <row collapsed="false" customFormat="false" customHeight="false" hidden="false" ht="12.1" outlineLevel="0" r="959">
      <c r="A959" s="29" t="n">
        <v>44371.666666667</v>
      </c>
      <c r="B959" s="30" t="s">
        <v>625</v>
      </c>
      <c r="C959" s="30" t="s">
        <v>745</v>
      </c>
      <c r="D959" s="30" t="s">
        <v>605</v>
      </c>
      <c r="E959" s="30" t="s">
        <v>696</v>
      </c>
      <c r="F959" s="30" t="s">
        <v>29</v>
      </c>
      <c r="G959" s="31" t="n">
        <v>-32</v>
      </c>
      <c r="H959" s="32" t="n">
        <v>101.18</v>
      </c>
      <c r="I959" s="32" t="n">
        <v>22664.32</v>
      </c>
      <c r="J959" s="32" t="n">
        <v>75.2</v>
      </c>
      <c r="K959" s="32" t="n">
        <v>-10.82</v>
      </c>
      <c r="L959" s="32" t="n">
        <v>0</v>
      </c>
      <c r="M959" s="32"/>
      <c r="N959" s="6" t="s">
        <f>=I959+J959+K959+L959</f>
      </c>
      <c r="O959" s="30"/>
    </row>
    <row collapsed="false" customFormat="false" customHeight="false" hidden="false" ht="12.1" outlineLevel="0" r="960">
      <c r="A960" s="29" t="n">
        <v>44371.666770833</v>
      </c>
      <c r="B960" s="30" t="s">
        <v>625</v>
      </c>
      <c r="C960" s="30" t="s">
        <v>745</v>
      </c>
      <c r="D960" s="30" t="s">
        <v>605</v>
      </c>
      <c r="E960" s="30" t="s">
        <v>696</v>
      </c>
      <c r="F960" s="30" t="s">
        <v>29</v>
      </c>
      <c r="G960" s="31" t="n">
        <v>-2</v>
      </c>
      <c r="H960" s="32" t="n">
        <v>101.18</v>
      </c>
      <c r="I960" s="32" t="n">
        <v>1416.52</v>
      </c>
      <c r="J960" s="32" t="n">
        <v>4.7</v>
      </c>
      <c r="K960" s="32" t="n">
        <v>-0.67</v>
      </c>
      <c r="L960" s="32" t="n">
        <v>0</v>
      </c>
      <c r="M960" s="32"/>
      <c r="N960" s="6" t="s">
        <f>=I960+J960+K960+L960</f>
      </c>
      <c r="O960" s="30"/>
    </row>
    <row collapsed="false" customFormat="false" customHeight="false" hidden="false" ht="12.1" outlineLevel="0" r="961">
      <c r="A961" s="20" t="n">
        <v>44371.67587963</v>
      </c>
      <c r="B961" s="16" t="s">
        <v>49</v>
      </c>
      <c r="C961" s="16" t="s">
        <v>749</v>
      </c>
      <c r="D961" s="16" t="s">
        <v>601</v>
      </c>
      <c r="E961" s="16" t="s">
        <v>17</v>
      </c>
      <c r="F961" s="16" t="s">
        <v>29</v>
      </c>
      <c r="G961" s="7" t="n">
        <v>1</v>
      </c>
      <c r="H961" s="6" t="n">
        <v>24176</v>
      </c>
      <c r="I961" s="6" t="n">
        <v>-24176</v>
      </c>
      <c r="J961" s="6" t="n">
        <v>0</v>
      </c>
      <c r="K961" s="6" t="n">
        <v>-11.55</v>
      </c>
      <c r="L961" s="6" t="n">
        <v>0</v>
      </c>
      <c r="M961" s="6"/>
      <c r="N961" s="6" t="s">
        <f>=I961+J961+K961+L961</f>
      </c>
      <c r="O961" s="16"/>
    </row>
    <row collapsed="false" customFormat="false" customHeight="false" hidden="false" ht="12.1" outlineLevel="0" r="962">
      <c r="A962" s="21" t="n">
        <v>44372.023032407</v>
      </c>
      <c r="B962" s="22" t="s">
        <v>716</v>
      </c>
      <c r="C962" s="22" t="s">
        <v>833</v>
      </c>
      <c r="D962" s="22" t="s">
        <v>716</v>
      </c>
      <c r="E962" s="22" t="s">
        <v>716</v>
      </c>
      <c r="F962" s="22" t="s">
        <v>19</v>
      </c>
      <c r="G962" s="23" t="n">
        <v>1</v>
      </c>
      <c r="H962" s="24" t="n">
        <v>1</v>
      </c>
      <c r="I962" s="24" t="n">
        <v>0.1</v>
      </c>
      <c r="J962" s="24" t="n">
        <v>0</v>
      </c>
      <c r="K962" s="24" t="n">
        <v>0</v>
      </c>
      <c r="L962" s="24" t="n">
        <v>0</v>
      </c>
      <c r="M962" s="6" t="s">
        <f>=I962+J962+K962+L962</f>
      </c>
      <c r="N962" s="24"/>
      <c r="O962" s="22"/>
    </row>
    <row collapsed="false" customFormat="false" customHeight="false" hidden="false" ht="12.1" outlineLevel="0" r="963">
      <c r="A963" s="21" t="n">
        <v>44372.890324074</v>
      </c>
      <c r="B963" s="22" t="s">
        <v>716</v>
      </c>
      <c r="C963" s="22" t="s">
        <v>834</v>
      </c>
      <c r="D963" s="22" t="s">
        <v>716</v>
      </c>
      <c r="E963" s="22" t="s">
        <v>716</v>
      </c>
      <c r="F963" s="22" t="s">
        <v>19</v>
      </c>
      <c r="G963" s="23" t="n">
        <v>1</v>
      </c>
      <c r="H963" s="24" t="n">
        <v>1</v>
      </c>
      <c r="I963" s="24" t="n">
        <v>9.13</v>
      </c>
      <c r="J963" s="24" t="n">
        <v>0</v>
      </c>
      <c r="K963" s="24" t="n">
        <v>0</v>
      </c>
      <c r="L963" s="24" t="n">
        <v>0</v>
      </c>
      <c r="M963" s="6" t="s">
        <f>=I963+J963+K963+L963</f>
      </c>
      <c r="N963" s="24"/>
      <c r="O963" s="22"/>
    </row>
    <row collapsed="false" customFormat="false" customHeight="false" hidden="false" ht="12.1" outlineLevel="0" r="964">
      <c r="A964" s="20" t="n">
        <v>44376.583530093</v>
      </c>
      <c r="B964" s="16" t="s">
        <v>108</v>
      </c>
      <c r="C964" s="16" t="s">
        <v>835</v>
      </c>
      <c r="D964" s="16" t="s">
        <v>601</v>
      </c>
      <c r="E964" s="16" t="s">
        <v>17</v>
      </c>
      <c r="F964" s="16" t="s">
        <v>29</v>
      </c>
      <c r="G964" s="7" t="n">
        <v>7</v>
      </c>
      <c r="H964" s="6" t="n">
        <v>1590</v>
      </c>
      <c r="I964" s="6" t="n">
        <v>-11130</v>
      </c>
      <c r="J964" s="6" t="n">
        <v>0</v>
      </c>
      <c r="K964" s="6" t="n">
        <v>-5.31</v>
      </c>
      <c r="L964" s="6" t="n">
        <v>0</v>
      </c>
      <c r="M964" s="6"/>
      <c r="N964" s="6" t="s">
        <f>=I964+J964+K964+L964</f>
      </c>
      <c r="O964" s="16"/>
    </row>
    <row collapsed="false" customFormat="false" customHeight="false" hidden="false" ht="12.1" outlineLevel="0" r="965">
      <c r="A965" s="21" t="n">
        <v>44377</v>
      </c>
      <c r="B965" s="22" t="s">
        <v>716</v>
      </c>
      <c r="C965" s="22" t="s">
        <v>836</v>
      </c>
      <c r="D965" s="22" t="s">
        <v>716</v>
      </c>
      <c r="E965" s="22" t="s">
        <v>716</v>
      </c>
      <c r="F965" s="22" t="s">
        <v>19</v>
      </c>
      <c r="G965" s="23" t="n">
        <v>1</v>
      </c>
      <c r="H965" s="24" t="n">
        <v>3.26</v>
      </c>
      <c r="I965" s="24" t="n">
        <v>3.26</v>
      </c>
      <c r="J965" s="24" t="n">
        <v>0</v>
      </c>
      <c r="K965" s="24" t="n">
        <v>0</v>
      </c>
      <c r="L965" s="24" t="n">
        <v>0</v>
      </c>
      <c r="M965" s="6" t="s">
        <f>=I965+J965+K965+L965</f>
      </c>
      <c r="N965" s="24"/>
      <c r="O965" s="22"/>
    </row>
    <row collapsed="false" customFormat="false" customHeight="false" hidden="false" ht="12.1" outlineLevel="0" r="966">
      <c r="A966" s="25" t="n">
        <v>44377</v>
      </c>
      <c r="B966" s="26" t="s">
        <v>711</v>
      </c>
      <c r="C966" s="26" t="s">
        <v>837</v>
      </c>
      <c r="D966" s="26" t="s">
        <v>711</v>
      </c>
      <c r="E966" s="26" t="s">
        <v>711</v>
      </c>
      <c r="F966" s="26" t="s">
        <v>19</v>
      </c>
      <c r="G966" s="27" t="n">
        <v>1</v>
      </c>
      <c r="H966" s="28" t="n">
        <v>-0.49</v>
      </c>
      <c r="I966" s="28" t="n">
        <v>-0.49</v>
      </c>
      <c r="J966" s="28" t="n">
        <v>0</v>
      </c>
      <c r="K966" s="28" t="n">
        <v>0</v>
      </c>
      <c r="L966" s="28" t="n">
        <v>0</v>
      </c>
      <c r="M966" s="6" t="s">
        <f>=I966+J966+K966+L966</f>
      </c>
      <c r="N966" s="28"/>
      <c r="O966" s="26"/>
    </row>
    <row collapsed="false" customFormat="false" customHeight="false" hidden="false" ht="12.1" outlineLevel="0" r="967">
      <c r="A967" s="29" t="n">
        <v>44377.442974537</v>
      </c>
      <c r="B967" s="30" t="s">
        <v>85</v>
      </c>
      <c r="C967" s="30" t="s">
        <v>748</v>
      </c>
      <c r="D967" s="30" t="s">
        <v>605</v>
      </c>
      <c r="E967" s="30" t="s">
        <v>17</v>
      </c>
      <c r="F967" s="30" t="s">
        <v>29</v>
      </c>
      <c r="G967" s="31" t="n">
        <v>-150</v>
      </c>
      <c r="H967" s="32" t="n">
        <v>134.67</v>
      </c>
      <c r="I967" s="32" t="n">
        <v>20200.5</v>
      </c>
      <c r="J967" s="32" t="n">
        <v>0</v>
      </c>
      <c r="K967" s="32" t="n">
        <v>-9.65</v>
      </c>
      <c r="L967" s="32" t="n">
        <v>0</v>
      </c>
      <c r="M967" s="32"/>
      <c r="N967" s="6" t="s">
        <f>=I967+J967+K967+L967</f>
      </c>
      <c r="O967" s="30"/>
    </row>
    <row collapsed="false" customFormat="false" customHeight="false" hidden="false" ht="12.1" outlineLevel="0" r="968">
      <c r="A968" s="29" t="n">
        <v>44377.442974537</v>
      </c>
      <c r="B968" s="30" t="s">
        <v>85</v>
      </c>
      <c r="C968" s="30" t="s">
        <v>748</v>
      </c>
      <c r="D968" s="30" t="s">
        <v>605</v>
      </c>
      <c r="E968" s="30" t="s">
        <v>17</v>
      </c>
      <c r="F968" s="30" t="s">
        <v>29</v>
      </c>
      <c r="G968" s="31" t="n">
        <v>-40</v>
      </c>
      <c r="H968" s="32" t="n">
        <v>134.7</v>
      </c>
      <c r="I968" s="32" t="n">
        <v>5388</v>
      </c>
      <c r="J968" s="32" t="n">
        <v>0</v>
      </c>
      <c r="K968" s="32" t="n">
        <v>-2.57</v>
      </c>
      <c r="L968" s="32" t="n">
        <v>0</v>
      </c>
      <c r="M968" s="32"/>
      <c r="N968" s="6" t="s">
        <f>=I968+J968+K968+L968</f>
      </c>
      <c r="O968" s="30"/>
    </row>
    <row collapsed="false" customFormat="false" customHeight="false" hidden="false" ht="12.1" outlineLevel="0" r="969">
      <c r="A969" s="29" t="n">
        <v>44377.442974537</v>
      </c>
      <c r="B969" s="30" t="s">
        <v>85</v>
      </c>
      <c r="C969" s="30" t="s">
        <v>748</v>
      </c>
      <c r="D969" s="30" t="s">
        <v>605</v>
      </c>
      <c r="E969" s="30" t="s">
        <v>17</v>
      </c>
      <c r="F969" s="30" t="s">
        <v>29</v>
      </c>
      <c r="G969" s="31" t="n">
        <v>-130</v>
      </c>
      <c r="H969" s="32" t="n">
        <v>134.7</v>
      </c>
      <c r="I969" s="32" t="n">
        <v>17511</v>
      </c>
      <c r="J969" s="32" t="n">
        <v>0</v>
      </c>
      <c r="K969" s="32" t="n">
        <v>-8.36</v>
      </c>
      <c r="L969" s="32" t="n">
        <v>0</v>
      </c>
      <c r="M969" s="32"/>
      <c r="N969" s="6" t="s">
        <f>=I969+J969+K969+L969</f>
      </c>
      <c r="O969" s="30"/>
    </row>
    <row collapsed="false" customFormat="false" customHeight="false" hidden="false" ht="12.1" outlineLevel="0" r="970">
      <c r="A970" s="20" t="n">
        <v>44377.443981481</v>
      </c>
      <c r="B970" s="16" t="s">
        <v>89</v>
      </c>
      <c r="C970" s="16" t="s">
        <v>832</v>
      </c>
      <c r="D970" s="16" t="s">
        <v>601</v>
      </c>
      <c r="E970" s="16" t="s">
        <v>17</v>
      </c>
      <c r="F970" s="16" t="s">
        <v>29</v>
      </c>
      <c r="G970" s="7" t="n">
        <v>220</v>
      </c>
      <c r="H970" s="6" t="n">
        <v>59.74</v>
      </c>
      <c r="I970" s="6" t="n">
        <v>-13142.8</v>
      </c>
      <c r="J970" s="6" t="n">
        <v>0</v>
      </c>
      <c r="K970" s="6" t="n">
        <v>-6.28</v>
      </c>
      <c r="L970" s="6" t="n">
        <v>0</v>
      </c>
      <c r="M970" s="6"/>
      <c r="N970" s="6" t="s">
        <f>=I970+J970+K970+L970</f>
      </c>
      <c r="O970" s="16"/>
    </row>
    <row collapsed="false" customFormat="false" customHeight="false" hidden="false" ht="12.1" outlineLevel="0" r="971">
      <c r="A971" s="20" t="n">
        <v>44377.444386574</v>
      </c>
      <c r="B971" s="16" t="s">
        <v>40</v>
      </c>
      <c r="C971" s="16" t="s">
        <v>808</v>
      </c>
      <c r="D971" s="16" t="s">
        <v>601</v>
      </c>
      <c r="E971" s="16" t="s">
        <v>17</v>
      </c>
      <c r="F971" s="16" t="s">
        <v>29</v>
      </c>
      <c r="G971" s="7" t="n">
        <v>100</v>
      </c>
      <c r="H971" s="6" t="n">
        <v>150.9</v>
      </c>
      <c r="I971" s="6" t="n">
        <v>-15090</v>
      </c>
      <c r="J971" s="6" t="n">
        <v>0</v>
      </c>
      <c r="K971" s="6" t="n">
        <v>-7.21</v>
      </c>
      <c r="L971" s="6" t="n">
        <v>0</v>
      </c>
      <c r="M971" s="6"/>
      <c r="N971" s="6" t="s">
        <f>=I971+J971+K971+L971</f>
      </c>
      <c r="O971" s="16"/>
    </row>
    <row collapsed="false" customFormat="false" customHeight="false" hidden="false" ht="12.1" outlineLevel="0" r="972">
      <c r="A972" s="21" t="n">
        <v>44377.450381944</v>
      </c>
      <c r="B972" s="22" t="s">
        <v>716</v>
      </c>
      <c r="C972" s="22" t="s">
        <v>771</v>
      </c>
      <c r="D972" s="22" t="s">
        <v>716</v>
      </c>
      <c r="E972" s="22" t="s">
        <v>716</v>
      </c>
      <c r="F972" s="22" t="s">
        <v>19</v>
      </c>
      <c r="G972" s="23" t="n">
        <v>1</v>
      </c>
      <c r="H972" s="24" t="n">
        <v>1</v>
      </c>
      <c r="I972" s="24" t="n">
        <v>3.24</v>
      </c>
      <c r="J972" s="24" t="n">
        <v>0</v>
      </c>
      <c r="K972" s="24" t="n">
        <v>0</v>
      </c>
      <c r="L972" s="24" t="n">
        <v>0</v>
      </c>
      <c r="M972" s="6" t="s">
        <f>=I972+J972+K972+L972</f>
      </c>
      <c r="N972" s="24"/>
      <c r="O972" s="22"/>
    </row>
    <row collapsed="false" customFormat="false" customHeight="false" hidden="false" ht="12.1" outlineLevel="0" r="973">
      <c r="A973" s="20" t="n">
        <v>44377.473819444</v>
      </c>
      <c r="B973" s="16" t="s">
        <v>43</v>
      </c>
      <c r="C973" s="16" t="s">
        <v>732</v>
      </c>
      <c r="D973" s="16" t="s">
        <v>601</v>
      </c>
      <c r="E973" s="16" t="s">
        <v>17</v>
      </c>
      <c r="F973" s="16" t="s">
        <v>29</v>
      </c>
      <c r="G973" s="7" t="n">
        <v>30</v>
      </c>
      <c r="H973" s="6" t="n">
        <v>279.8</v>
      </c>
      <c r="I973" s="6" t="n">
        <v>-8394</v>
      </c>
      <c r="J973" s="6" t="n">
        <v>0</v>
      </c>
      <c r="K973" s="6" t="n">
        <v>-4.01</v>
      </c>
      <c r="L973" s="6" t="n">
        <v>0</v>
      </c>
      <c r="M973" s="6"/>
      <c r="N973" s="6" t="s">
        <f>=I973+J973+K973+L973</f>
      </c>
      <c r="O973" s="16"/>
    </row>
    <row collapsed="false" customFormat="false" customHeight="false" hidden="false" ht="12.1" outlineLevel="0" r="974">
      <c r="A974" s="21" t="n">
        <v>44377.842662037</v>
      </c>
      <c r="B974" s="22" t="s">
        <v>716</v>
      </c>
      <c r="C974" s="22" t="s">
        <v>789</v>
      </c>
      <c r="D974" s="22" t="s">
        <v>716</v>
      </c>
      <c r="E974" s="22" t="s">
        <v>716</v>
      </c>
      <c r="F974" s="22" t="s">
        <v>19</v>
      </c>
      <c r="G974" s="23" t="n">
        <v>1</v>
      </c>
      <c r="H974" s="24" t="n">
        <v>1</v>
      </c>
      <c r="I974" s="24" t="n">
        <v>16.2</v>
      </c>
      <c r="J974" s="24" t="n">
        <v>0</v>
      </c>
      <c r="K974" s="24" t="n">
        <v>0</v>
      </c>
      <c r="L974" s="24" t="n">
        <v>0</v>
      </c>
      <c r="M974" s="6" t="s">
        <f>=I974+J974+K974+L974</f>
      </c>
      <c r="N974" s="24"/>
      <c r="O974" s="22"/>
    </row>
    <row collapsed="false" customFormat="false" customHeight="false" hidden="false" ht="12.1" outlineLevel="0" r="975">
      <c r="A975" s="25" t="n">
        <v>44382</v>
      </c>
      <c r="B975" s="26" t="s">
        <v>693</v>
      </c>
      <c r="C975" s="26" t="s">
        <v>838</v>
      </c>
      <c r="D975" s="26" t="s">
        <v>693</v>
      </c>
      <c r="E975" s="26" t="s">
        <v>693</v>
      </c>
      <c r="F975" s="26" t="s">
        <v>19</v>
      </c>
      <c r="G975" s="27" t="n">
        <v>1</v>
      </c>
      <c r="H975" s="28" t="n">
        <v>-9.76</v>
      </c>
      <c r="I975" s="28" t="n">
        <v>-9.76</v>
      </c>
      <c r="J975" s="28" t="n">
        <v>0</v>
      </c>
      <c r="K975" s="28" t="n">
        <v>0</v>
      </c>
      <c r="L975" s="28" t="n">
        <v>0</v>
      </c>
      <c r="M975" s="6" t="s">
        <f>=I975+J975+K975+L975</f>
      </c>
      <c r="N975" s="28"/>
      <c r="O975" s="26"/>
    </row>
    <row collapsed="false" customFormat="false" customHeight="false" hidden="false" ht="12.1" outlineLevel="0" r="976">
      <c r="A976" s="21" t="n">
        <v>44382.412037037</v>
      </c>
      <c r="B976" s="22" t="s">
        <v>692</v>
      </c>
      <c r="C976" s="22" t="s">
        <v>126</v>
      </c>
      <c r="D976" s="22" t="s">
        <v>692</v>
      </c>
      <c r="E976" s="22" t="s">
        <v>692</v>
      </c>
      <c r="F976" s="22" t="s">
        <v>19</v>
      </c>
      <c r="G976" s="23" t="n">
        <v>1</v>
      </c>
      <c r="H976" s="24" t="n">
        <v>1</v>
      </c>
      <c r="I976" s="24" t="n">
        <v>29</v>
      </c>
      <c r="J976" s="24" t="n">
        <v>0</v>
      </c>
      <c r="K976" s="24" t="n">
        <v>0</v>
      </c>
      <c r="L976" s="24" t="n">
        <v>0</v>
      </c>
      <c r="M976" s="6" t="s">
        <f>=I976+J976+K976+L976</f>
      </c>
      <c r="N976" s="24"/>
      <c r="O976" s="22"/>
    </row>
    <row collapsed="false" customFormat="false" customHeight="false" hidden="false" ht="12.1" outlineLevel="0" r="977">
      <c r="A977" s="25" t="n">
        <v>44383</v>
      </c>
      <c r="B977" s="26" t="s">
        <v>693</v>
      </c>
      <c r="C977" s="26" t="s">
        <v>694</v>
      </c>
      <c r="D977" s="26" t="s">
        <v>693</v>
      </c>
      <c r="E977" s="26" t="s">
        <v>693</v>
      </c>
      <c r="F977" s="26" t="s">
        <v>29</v>
      </c>
      <c r="G977" s="27" t="n">
        <v>1</v>
      </c>
      <c r="H977" s="28" t="n">
        <v>-60</v>
      </c>
      <c r="I977" s="28" t="n">
        <v>-60</v>
      </c>
      <c r="J977" s="28" t="n">
        <v>0</v>
      </c>
      <c r="K977" s="28" t="n">
        <v>0</v>
      </c>
      <c r="L977" s="28" t="n">
        <v>0</v>
      </c>
      <c r="M977" s="28"/>
      <c r="N977" s="6" t="s">
        <f>=I977+J977+K977+L977</f>
      </c>
      <c r="O977" s="26"/>
    </row>
    <row collapsed="false" customFormat="false" customHeight="false" hidden="false" ht="12.1" outlineLevel="0" r="978">
      <c r="A978" s="29" t="n">
        <v>44383.662268519</v>
      </c>
      <c r="B978" s="30" t="s">
        <v>71</v>
      </c>
      <c r="C978" s="30" t="s">
        <v>797</v>
      </c>
      <c r="D978" s="30" t="s">
        <v>605</v>
      </c>
      <c r="E978" s="30" t="s">
        <v>17</v>
      </c>
      <c r="F978" s="30" t="s">
        <v>29</v>
      </c>
      <c r="G978" s="31" t="n">
        <v>-1000</v>
      </c>
      <c r="H978" s="32" t="n">
        <v>48</v>
      </c>
      <c r="I978" s="32" t="n">
        <v>48000</v>
      </c>
      <c r="J978" s="32" t="n">
        <v>0</v>
      </c>
      <c r="K978" s="32" t="n">
        <v>-22.92</v>
      </c>
      <c r="L978" s="32" t="n">
        <v>0</v>
      </c>
      <c r="M978" s="32"/>
      <c r="N978" s="6" t="s">
        <f>=I978+J978+K978+L978</f>
      </c>
      <c r="O978" s="30"/>
    </row>
    <row collapsed="false" customFormat="false" customHeight="false" hidden="false" ht="12.1" outlineLevel="0" r="979">
      <c r="A979" s="20" t="n">
        <v>44383.675150463</v>
      </c>
      <c r="B979" s="16" t="s">
        <v>89</v>
      </c>
      <c r="C979" s="16" t="s">
        <v>832</v>
      </c>
      <c r="D979" s="16" t="s">
        <v>601</v>
      </c>
      <c r="E979" s="16" t="s">
        <v>17</v>
      </c>
      <c r="F979" s="16" t="s">
        <v>29</v>
      </c>
      <c r="G979" s="7" t="n">
        <v>200</v>
      </c>
      <c r="H979" s="6" t="n">
        <v>57.785</v>
      </c>
      <c r="I979" s="6" t="n">
        <v>-11557</v>
      </c>
      <c r="J979" s="6" t="n">
        <v>0</v>
      </c>
      <c r="K979" s="6" t="n">
        <v>-5.51</v>
      </c>
      <c r="L979" s="6" t="n">
        <v>0</v>
      </c>
      <c r="M979" s="6"/>
      <c r="N979" s="6" t="s">
        <f>=I979+J979+K979+L979</f>
      </c>
      <c r="O979" s="16"/>
    </row>
    <row collapsed="false" customFormat="false" customHeight="false" hidden="false" ht="12.1" outlineLevel="0" r="980">
      <c r="A980" s="20" t="n">
        <v>44383.676180556</v>
      </c>
      <c r="B980" s="16" t="s">
        <v>89</v>
      </c>
      <c r="C980" s="16" t="s">
        <v>832</v>
      </c>
      <c r="D980" s="16" t="s">
        <v>601</v>
      </c>
      <c r="E980" s="16" t="s">
        <v>17</v>
      </c>
      <c r="F980" s="16" t="s">
        <v>29</v>
      </c>
      <c r="G980" s="7" t="n">
        <v>100</v>
      </c>
      <c r="H980" s="6" t="n">
        <v>57.805</v>
      </c>
      <c r="I980" s="6" t="n">
        <v>-5780.5</v>
      </c>
      <c r="J980" s="6" t="n">
        <v>0</v>
      </c>
      <c r="K980" s="6" t="n">
        <v>-2.76</v>
      </c>
      <c r="L980" s="6" t="n">
        <v>0</v>
      </c>
      <c r="M980" s="6"/>
      <c r="N980" s="6" t="s">
        <f>=I980+J980+K980+L980</f>
      </c>
      <c r="O980" s="16"/>
    </row>
    <row collapsed="false" customFormat="false" customHeight="false" hidden="false" ht="12.1" outlineLevel="0" r="981">
      <c r="A981" s="21" t="n">
        <v>44383.806168981</v>
      </c>
      <c r="B981" s="22" t="s">
        <v>716</v>
      </c>
      <c r="C981" s="22" t="s">
        <v>821</v>
      </c>
      <c r="D981" s="22" t="s">
        <v>716</v>
      </c>
      <c r="E981" s="22" t="s">
        <v>716</v>
      </c>
      <c r="F981" s="22" t="s">
        <v>19</v>
      </c>
      <c r="G981" s="23" t="n">
        <v>1</v>
      </c>
      <c r="H981" s="24" t="n">
        <v>1</v>
      </c>
      <c r="I981" s="24" t="n">
        <v>4.54</v>
      </c>
      <c r="J981" s="24" t="n">
        <v>0</v>
      </c>
      <c r="K981" s="24" t="n">
        <v>0</v>
      </c>
      <c r="L981" s="24" t="n">
        <v>0</v>
      </c>
      <c r="M981" s="6" t="s">
        <f>=I981+J981+K981+L981</f>
      </c>
      <c r="N981" s="24"/>
      <c r="O981" s="22"/>
    </row>
    <row collapsed="false" customFormat="false" customHeight="false" hidden="false" ht="12.1" outlineLevel="0" r="982">
      <c r="A982" s="20" t="n">
        <v>44385.473518519</v>
      </c>
      <c r="B982" s="16" t="s">
        <v>43</v>
      </c>
      <c r="C982" s="16" t="s">
        <v>732</v>
      </c>
      <c r="D982" s="16" t="s">
        <v>601</v>
      </c>
      <c r="E982" s="16" t="s">
        <v>17</v>
      </c>
      <c r="F982" s="16" t="s">
        <v>29</v>
      </c>
      <c r="G982" s="7" t="n">
        <v>30</v>
      </c>
      <c r="H982" s="6" t="n">
        <v>279.35</v>
      </c>
      <c r="I982" s="6" t="n">
        <v>-8380.5</v>
      </c>
      <c r="J982" s="6" t="n">
        <v>0</v>
      </c>
      <c r="K982" s="6" t="n">
        <v>-4</v>
      </c>
      <c r="L982" s="6" t="n">
        <v>0</v>
      </c>
      <c r="M982" s="6"/>
      <c r="N982" s="6" t="s">
        <f>=I982+J982+K982+L982</f>
      </c>
      <c r="O982" s="16"/>
    </row>
    <row collapsed="false" customFormat="false" customHeight="false" hidden="false" ht="12.1" outlineLevel="0" r="983">
      <c r="A983" s="20" t="n">
        <v>44385.49130787</v>
      </c>
      <c r="B983" s="16" t="s">
        <v>43</v>
      </c>
      <c r="C983" s="16" t="s">
        <v>732</v>
      </c>
      <c r="D983" s="16" t="s">
        <v>601</v>
      </c>
      <c r="E983" s="16" t="s">
        <v>17</v>
      </c>
      <c r="F983" s="16" t="s">
        <v>29</v>
      </c>
      <c r="G983" s="7" t="n">
        <v>30</v>
      </c>
      <c r="H983" s="6" t="n">
        <v>279</v>
      </c>
      <c r="I983" s="6" t="n">
        <v>-8370</v>
      </c>
      <c r="J983" s="6" t="n">
        <v>0</v>
      </c>
      <c r="K983" s="6" t="n">
        <v>-4</v>
      </c>
      <c r="L983" s="6" t="n">
        <v>0</v>
      </c>
      <c r="M983" s="6"/>
      <c r="N983" s="6" t="s">
        <f>=I983+J983+K983+L983</f>
      </c>
      <c r="O983" s="16"/>
    </row>
    <row collapsed="false" customFormat="false" customHeight="false" hidden="false" ht="12.1" outlineLevel="0" r="984">
      <c r="A984" s="20" t="n">
        <v>44385.957719907</v>
      </c>
      <c r="B984" s="16" t="s">
        <v>75</v>
      </c>
      <c r="C984" s="16" t="s">
        <v>783</v>
      </c>
      <c r="D984" s="16" t="s">
        <v>601</v>
      </c>
      <c r="E984" s="16" t="s">
        <v>17</v>
      </c>
      <c r="F984" s="16" t="s">
        <v>29</v>
      </c>
      <c r="G984" s="7" t="n">
        <v>5</v>
      </c>
      <c r="H984" s="6" t="n">
        <v>1563.2</v>
      </c>
      <c r="I984" s="6" t="n">
        <v>-7816</v>
      </c>
      <c r="J984" s="6" t="n">
        <v>0</v>
      </c>
      <c r="K984" s="6" t="n">
        <v>0</v>
      </c>
      <c r="L984" s="6" t="n">
        <v>0</v>
      </c>
      <c r="M984" s="6"/>
      <c r="N984" s="6" t="s">
        <f>=I984+J984+K984+L984</f>
      </c>
      <c r="O984" s="16"/>
    </row>
    <row collapsed="false" customFormat="false" customHeight="false" hidden="false" ht="12.1" outlineLevel="0" r="985">
      <c r="A985" s="20" t="n">
        <v>44385.957719907</v>
      </c>
      <c r="B985" s="16" t="s">
        <v>75</v>
      </c>
      <c r="C985" s="16" t="s">
        <v>783</v>
      </c>
      <c r="D985" s="16" t="s">
        <v>601</v>
      </c>
      <c r="E985" s="16" t="s">
        <v>17</v>
      </c>
      <c r="F985" s="16" t="s">
        <v>29</v>
      </c>
      <c r="G985" s="7" t="n">
        <v>3</v>
      </c>
      <c r="H985" s="6" t="n">
        <v>1563.2</v>
      </c>
      <c r="I985" s="6" t="n">
        <v>-4689.6</v>
      </c>
      <c r="J985" s="6" t="n">
        <v>0</v>
      </c>
      <c r="K985" s="6" t="n">
        <v>0</v>
      </c>
      <c r="L985" s="6" t="n">
        <v>0</v>
      </c>
      <c r="M985" s="6"/>
      <c r="N985" s="6" t="s">
        <f>=I985+J985+K985+L985</f>
      </c>
      <c r="O985" s="16"/>
    </row>
    <row collapsed="false" customFormat="false" customHeight="false" hidden="false" ht="12.1" outlineLevel="0" r="986">
      <c r="A986" s="20" t="n">
        <v>44385.957719907</v>
      </c>
      <c r="B986" s="16" t="s">
        <v>75</v>
      </c>
      <c r="C986" s="16" t="s">
        <v>783</v>
      </c>
      <c r="D986" s="16" t="s">
        <v>601</v>
      </c>
      <c r="E986" s="16" t="s">
        <v>17</v>
      </c>
      <c r="F986" s="16" t="s">
        <v>29</v>
      </c>
      <c r="G986" s="7" t="n">
        <v>2</v>
      </c>
      <c r="H986" s="6" t="n">
        <v>1563.2</v>
      </c>
      <c r="I986" s="6" t="n">
        <v>-3126.4</v>
      </c>
      <c r="J986" s="6" t="n">
        <v>0</v>
      </c>
      <c r="K986" s="6" t="n">
        <v>0</v>
      </c>
      <c r="L986" s="6" t="n">
        <v>0</v>
      </c>
      <c r="M986" s="6"/>
      <c r="N986" s="6" t="s">
        <f>=I986+J986+K986+L986</f>
      </c>
      <c r="O986" s="16"/>
    </row>
    <row collapsed="false" customFormat="false" customHeight="false" hidden="false" ht="12.1" outlineLevel="0" r="987">
      <c r="A987" s="20" t="n">
        <v>44385.957719907</v>
      </c>
      <c r="B987" s="16" t="s">
        <v>75</v>
      </c>
      <c r="C987" s="16" t="s">
        <v>783</v>
      </c>
      <c r="D987" s="16" t="s">
        <v>601</v>
      </c>
      <c r="E987" s="16" t="s">
        <v>17</v>
      </c>
      <c r="F987" s="16" t="s">
        <v>29</v>
      </c>
      <c r="G987" s="7" t="n">
        <v>1</v>
      </c>
      <c r="H987" s="6" t="n">
        <v>1563.2</v>
      </c>
      <c r="I987" s="6" t="n">
        <v>-1563.2</v>
      </c>
      <c r="J987" s="6" t="n">
        <v>0</v>
      </c>
      <c r="K987" s="6" t="n">
        <v>0</v>
      </c>
      <c r="L987" s="6" t="n">
        <v>0</v>
      </c>
      <c r="M987" s="6"/>
      <c r="N987" s="6" t="s">
        <f>=I987+J987+K987+L987</f>
      </c>
      <c r="O987" s="16"/>
    </row>
    <row collapsed="false" customFormat="false" customHeight="false" hidden="false" ht="12.1" outlineLevel="0" r="988">
      <c r="A988" s="20" t="n">
        <v>44385.957719907</v>
      </c>
      <c r="B988" s="16" t="s">
        <v>75</v>
      </c>
      <c r="C988" s="16" t="s">
        <v>783</v>
      </c>
      <c r="D988" s="16" t="s">
        <v>601</v>
      </c>
      <c r="E988" s="16" t="s">
        <v>17</v>
      </c>
      <c r="F988" s="16" t="s">
        <v>29</v>
      </c>
      <c r="G988" s="7" t="n">
        <v>1</v>
      </c>
      <c r="H988" s="6" t="n">
        <v>1563.2</v>
      </c>
      <c r="I988" s="6" t="n">
        <v>-1563.2</v>
      </c>
      <c r="J988" s="6" t="n">
        <v>0</v>
      </c>
      <c r="K988" s="6" t="n">
        <v>0</v>
      </c>
      <c r="L988" s="6" t="n">
        <v>0</v>
      </c>
      <c r="M988" s="6"/>
      <c r="N988" s="6" t="s">
        <f>=I988+J988+K988+L988</f>
      </c>
      <c r="O988" s="16"/>
    </row>
    <row collapsed="false" customFormat="false" customHeight="false" hidden="false" ht="12.1" outlineLevel="0" r="989">
      <c r="A989" s="20" t="n">
        <v>44385.957719907</v>
      </c>
      <c r="B989" s="16" t="s">
        <v>75</v>
      </c>
      <c r="C989" s="16" t="s">
        <v>783</v>
      </c>
      <c r="D989" s="16" t="s">
        <v>601</v>
      </c>
      <c r="E989" s="16" t="s">
        <v>17</v>
      </c>
      <c r="F989" s="16" t="s">
        <v>29</v>
      </c>
      <c r="G989" s="7" t="n">
        <v>1</v>
      </c>
      <c r="H989" s="6" t="n">
        <v>1563.2</v>
      </c>
      <c r="I989" s="6" t="n">
        <v>-1563.2</v>
      </c>
      <c r="J989" s="6" t="n">
        <v>0</v>
      </c>
      <c r="K989" s="6" t="n">
        <v>0</v>
      </c>
      <c r="L989" s="6" t="n">
        <v>0</v>
      </c>
      <c r="M989" s="6"/>
      <c r="N989" s="6" t="s">
        <f>=I989+J989+K989+L989</f>
      </c>
      <c r="O989" s="16"/>
    </row>
    <row collapsed="false" customFormat="false" customHeight="false" hidden="false" ht="12.1" outlineLevel="0" r="990">
      <c r="A990" s="21" t="n">
        <v>44389</v>
      </c>
      <c r="B990" s="22" t="s">
        <v>692</v>
      </c>
      <c r="C990" s="22" t="s">
        <v>186</v>
      </c>
      <c r="D990" s="22" t="s">
        <v>692</v>
      </c>
      <c r="E990" s="22" t="s">
        <v>692</v>
      </c>
      <c r="F990" s="22" t="s">
        <v>29</v>
      </c>
      <c r="G990" s="23" t="n">
        <v>1</v>
      </c>
      <c r="H990" s="24" t="n">
        <v>50000</v>
      </c>
      <c r="I990" s="24" t="n">
        <v>50000</v>
      </c>
      <c r="J990" s="24" t="n">
        <v>0</v>
      </c>
      <c r="K990" s="24" t="n">
        <v>0</v>
      </c>
      <c r="L990" s="24" t="n">
        <v>0</v>
      </c>
      <c r="M990" s="24"/>
      <c r="N990" s="6" t="s">
        <f>=I990+J990+K990+L990</f>
      </c>
      <c r="O990" s="22"/>
    </row>
    <row collapsed="false" customFormat="false" customHeight="false" hidden="false" ht="12.1" outlineLevel="0" r="991">
      <c r="A991" s="20" t="n">
        <v>44389.538414352</v>
      </c>
      <c r="B991" s="16" t="s">
        <v>31</v>
      </c>
      <c r="C991" s="16" t="s">
        <v>775</v>
      </c>
      <c r="D991" s="16" t="s">
        <v>601</v>
      </c>
      <c r="E991" s="16" t="s">
        <v>17</v>
      </c>
      <c r="F991" s="16" t="s">
        <v>29</v>
      </c>
      <c r="G991" s="7" t="n">
        <v>170</v>
      </c>
      <c r="H991" s="6" t="n">
        <v>296.43</v>
      </c>
      <c r="I991" s="6" t="n">
        <v>-50393.1</v>
      </c>
      <c r="J991" s="6" t="n">
        <v>0</v>
      </c>
      <c r="K991" s="6" t="n">
        <v>-30.24</v>
      </c>
      <c r="L991" s="6" t="n">
        <v>0</v>
      </c>
      <c r="M991" s="6"/>
      <c r="N991" s="6" t="s">
        <f>=I991+J991+K991+L991</f>
      </c>
      <c r="O991" s="16"/>
    </row>
    <row collapsed="false" customFormat="false" customHeight="false" hidden="false" ht="12.1" outlineLevel="0" r="992">
      <c r="A992" s="21" t="n">
        <v>44390</v>
      </c>
      <c r="B992" s="22" t="s">
        <v>692</v>
      </c>
      <c r="C992" s="22" t="s">
        <v>186</v>
      </c>
      <c r="D992" s="22" t="s">
        <v>692</v>
      </c>
      <c r="E992" s="22" t="s">
        <v>692</v>
      </c>
      <c r="F992" s="22" t="s">
        <v>29</v>
      </c>
      <c r="G992" s="23" t="n">
        <v>1</v>
      </c>
      <c r="H992" s="24" t="n">
        <v>50000</v>
      </c>
      <c r="I992" s="24" t="n">
        <v>50000</v>
      </c>
      <c r="J992" s="24" t="n">
        <v>0</v>
      </c>
      <c r="K992" s="24" t="n">
        <v>0</v>
      </c>
      <c r="L992" s="24" t="n">
        <v>0</v>
      </c>
      <c r="M992" s="24"/>
      <c r="N992" s="6" t="s">
        <f>=I992+J992+K992+L992</f>
      </c>
      <c r="O992" s="22"/>
    </row>
    <row collapsed="false" customFormat="false" customHeight="false" hidden="false" ht="12.1" outlineLevel="0" r="993">
      <c r="A993" s="20" t="n">
        <v>44391.420763889</v>
      </c>
      <c r="B993" s="16" t="s">
        <v>31</v>
      </c>
      <c r="C993" s="16" t="s">
        <v>775</v>
      </c>
      <c r="D993" s="16" t="s">
        <v>601</v>
      </c>
      <c r="E993" s="16" t="s">
        <v>17</v>
      </c>
      <c r="F993" s="16" t="s">
        <v>29</v>
      </c>
      <c r="G993" s="7" t="n">
        <v>170</v>
      </c>
      <c r="H993" s="6" t="n">
        <v>284.99</v>
      </c>
      <c r="I993" s="6" t="n">
        <v>-48448.3</v>
      </c>
      <c r="J993" s="6" t="n">
        <v>0</v>
      </c>
      <c r="K993" s="6" t="n">
        <v>-29.07</v>
      </c>
      <c r="L993" s="6" t="n">
        <v>0</v>
      </c>
      <c r="M993" s="6"/>
      <c r="N993" s="6" t="s">
        <f>=I993+J993+K993+L993</f>
      </c>
      <c r="O993" s="16"/>
    </row>
    <row collapsed="false" customFormat="false" customHeight="false" hidden="false" ht="12.1" outlineLevel="0" r="994">
      <c r="A994" s="21" t="n">
        <v>44392.524097222</v>
      </c>
      <c r="B994" s="22" t="s">
        <v>716</v>
      </c>
      <c r="C994" s="22" t="s">
        <v>839</v>
      </c>
      <c r="D994" s="22" t="s">
        <v>716</v>
      </c>
      <c r="E994" s="22" t="s">
        <v>716</v>
      </c>
      <c r="F994" s="22" t="s">
        <v>19</v>
      </c>
      <c r="G994" s="23" t="n">
        <v>1</v>
      </c>
      <c r="H994" s="24" t="n">
        <v>1</v>
      </c>
      <c r="I994" s="24" t="n">
        <v>87.51</v>
      </c>
      <c r="J994" s="24" t="n">
        <v>0</v>
      </c>
      <c r="K994" s="24" t="n">
        <v>0</v>
      </c>
      <c r="L994" s="24" t="n">
        <v>0</v>
      </c>
      <c r="M994" s="6" t="s">
        <f>=I994+J994+K994+L994</f>
      </c>
      <c r="N994" s="24"/>
      <c r="O994" s="22"/>
    </row>
    <row collapsed="false" customFormat="false" customHeight="false" hidden="false" ht="12.1" outlineLevel="0" r="995">
      <c r="A995" s="29" t="n">
        <v>44393.464780093</v>
      </c>
      <c r="B995" s="30" t="s">
        <v>71</v>
      </c>
      <c r="C995" s="30" t="s">
        <v>797</v>
      </c>
      <c r="D995" s="30" t="s">
        <v>605</v>
      </c>
      <c r="E995" s="30" t="s">
        <v>17</v>
      </c>
      <c r="F995" s="30" t="s">
        <v>29</v>
      </c>
      <c r="G995" s="31" t="n">
        <v>-2500</v>
      </c>
      <c r="H995" s="32" t="n">
        <v>46.11</v>
      </c>
      <c r="I995" s="32" t="n">
        <v>115275</v>
      </c>
      <c r="J995" s="32" t="n">
        <v>0</v>
      </c>
      <c r="K995" s="32" t="n">
        <v>-69.17</v>
      </c>
      <c r="L995" s="32" t="n">
        <v>0</v>
      </c>
      <c r="M995" s="32"/>
      <c r="N995" s="6" t="s">
        <f>=I995+J995+K995+L995</f>
      </c>
      <c r="O995" s="30"/>
    </row>
    <row collapsed="false" customFormat="false" customHeight="false" hidden="false" ht="12.1" outlineLevel="0" r="996">
      <c r="A996" s="29" t="n">
        <v>44393.464780093</v>
      </c>
      <c r="B996" s="30" t="s">
        <v>71</v>
      </c>
      <c r="C996" s="30" t="s">
        <v>797</v>
      </c>
      <c r="D996" s="30" t="s">
        <v>605</v>
      </c>
      <c r="E996" s="30" t="s">
        <v>17</v>
      </c>
      <c r="F996" s="30" t="s">
        <v>29</v>
      </c>
      <c r="G996" s="31" t="n">
        <v>-2700</v>
      </c>
      <c r="H996" s="32" t="n">
        <v>46.11</v>
      </c>
      <c r="I996" s="32" t="n">
        <v>124497</v>
      </c>
      <c r="J996" s="32" t="n">
        <v>0</v>
      </c>
      <c r="K996" s="32" t="n">
        <v>-74.7</v>
      </c>
      <c r="L996" s="32" t="n">
        <v>0</v>
      </c>
      <c r="M996" s="32"/>
      <c r="N996" s="6" t="s">
        <f>=I996+J996+K996+L996</f>
      </c>
      <c r="O996" s="30"/>
    </row>
    <row collapsed="false" customFormat="false" customHeight="false" hidden="false" ht="12.1" outlineLevel="0" r="997">
      <c r="A997" s="20" t="n">
        <v>44393.467233796</v>
      </c>
      <c r="B997" s="16" t="s">
        <v>102</v>
      </c>
      <c r="C997" s="16" t="s">
        <v>840</v>
      </c>
      <c r="D997" s="16" t="s">
        <v>601</v>
      </c>
      <c r="E997" s="16" t="s">
        <v>17</v>
      </c>
      <c r="F997" s="16" t="s">
        <v>29</v>
      </c>
      <c r="G997" s="7" t="n">
        <v>40</v>
      </c>
      <c r="H997" s="6" t="n">
        <v>127.85</v>
      </c>
      <c r="I997" s="6" t="n">
        <v>-5114</v>
      </c>
      <c r="J997" s="6" t="n">
        <v>0</v>
      </c>
      <c r="K997" s="6" t="n">
        <v>-3.07</v>
      </c>
      <c r="L997" s="6" t="n">
        <v>0</v>
      </c>
      <c r="M997" s="6"/>
      <c r="N997" s="6" t="s">
        <f>=I997+J997+K997+L997</f>
      </c>
      <c r="O997" s="16"/>
    </row>
    <row collapsed="false" customFormat="false" customHeight="false" hidden="false" ht="12.1" outlineLevel="0" r="998">
      <c r="A998" s="20" t="n">
        <v>44393.467233796</v>
      </c>
      <c r="B998" s="16" t="s">
        <v>102</v>
      </c>
      <c r="C998" s="16" t="s">
        <v>840</v>
      </c>
      <c r="D998" s="16" t="s">
        <v>601</v>
      </c>
      <c r="E998" s="16" t="s">
        <v>17</v>
      </c>
      <c r="F998" s="16" t="s">
        <v>29</v>
      </c>
      <c r="G998" s="7" t="n">
        <v>910</v>
      </c>
      <c r="H998" s="6" t="n">
        <v>127.85</v>
      </c>
      <c r="I998" s="6" t="n">
        <v>-116343.5</v>
      </c>
      <c r="J998" s="6" t="n">
        <v>0</v>
      </c>
      <c r="K998" s="6" t="n">
        <v>-69.8</v>
      </c>
      <c r="L998" s="6" t="n">
        <v>0</v>
      </c>
      <c r="M998" s="6"/>
      <c r="N998" s="6" t="s">
        <f>=I998+J998+K998+L998</f>
      </c>
      <c r="O998" s="16"/>
    </row>
    <row collapsed="false" customFormat="false" customHeight="false" hidden="false" ht="12.1" outlineLevel="0" r="999">
      <c r="A999" s="20" t="n">
        <v>44393.467233796</v>
      </c>
      <c r="B999" s="16" t="s">
        <v>102</v>
      </c>
      <c r="C999" s="16" t="s">
        <v>840</v>
      </c>
      <c r="D999" s="16" t="s">
        <v>601</v>
      </c>
      <c r="E999" s="16" t="s">
        <v>17</v>
      </c>
      <c r="F999" s="16" t="s">
        <v>29</v>
      </c>
      <c r="G999" s="7" t="n">
        <v>20</v>
      </c>
      <c r="H999" s="6" t="n">
        <v>127.85</v>
      </c>
      <c r="I999" s="6" t="n">
        <v>-2557</v>
      </c>
      <c r="J999" s="6" t="n">
        <v>0</v>
      </c>
      <c r="K999" s="6" t="n">
        <v>-1.54</v>
      </c>
      <c r="L999" s="6" t="n">
        <v>0</v>
      </c>
      <c r="M999" s="6"/>
      <c r="N999" s="6" t="s">
        <f>=I999+J999+K999+L999</f>
      </c>
      <c r="O999" s="16"/>
    </row>
    <row collapsed="false" customFormat="false" customHeight="false" hidden="false" ht="12.1" outlineLevel="0" r="1000">
      <c r="A1000" s="20" t="n">
        <v>44393.467233796</v>
      </c>
      <c r="B1000" s="16" t="s">
        <v>102</v>
      </c>
      <c r="C1000" s="16" t="s">
        <v>840</v>
      </c>
      <c r="D1000" s="16" t="s">
        <v>601</v>
      </c>
      <c r="E1000" s="16" t="s">
        <v>17</v>
      </c>
      <c r="F1000" s="16" t="s">
        <v>29</v>
      </c>
      <c r="G1000" s="7" t="n">
        <v>230</v>
      </c>
      <c r="H1000" s="6" t="n">
        <v>127.85</v>
      </c>
      <c r="I1000" s="6" t="n">
        <v>-29405.5</v>
      </c>
      <c r="J1000" s="6" t="n">
        <v>0</v>
      </c>
      <c r="K1000" s="6" t="n">
        <v>-17.64</v>
      </c>
      <c r="L1000" s="6" t="n">
        <v>0</v>
      </c>
      <c r="M1000" s="6"/>
      <c r="N1000" s="6" t="s">
        <f>=I1000+J1000+K1000+L1000</f>
      </c>
      <c r="O1000" s="16"/>
    </row>
    <row collapsed="false" customFormat="false" customHeight="false" hidden="false" ht="12.1" outlineLevel="0" r="1001">
      <c r="A1001" s="20" t="n">
        <v>44393.467685185</v>
      </c>
      <c r="B1001" s="16" t="s">
        <v>31</v>
      </c>
      <c r="C1001" s="16" t="s">
        <v>775</v>
      </c>
      <c r="D1001" s="16" t="s">
        <v>601</v>
      </c>
      <c r="E1001" s="16" t="s">
        <v>17</v>
      </c>
      <c r="F1001" s="16" t="s">
        <v>29</v>
      </c>
      <c r="G1001" s="7" t="n">
        <v>310</v>
      </c>
      <c r="H1001" s="6" t="n">
        <v>280.79</v>
      </c>
      <c r="I1001" s="6" t="n">
        <v>-87044.9</v>
      </c>
      <c r="J1001" s="6" t="n">
        <v>0</v>
      </c>
      <c r="K1001" s="6" t="n">
        <v>-52.23</v>
      </c>
      <c r="L1001" s="6" t="n">
        <v>0</v>
      </c>
      <c r="M1001" s="6"/>
      <c r="N1001" s="6" t="s">
        <f>=I1001+J1001+K1001+L1001</f>
      </c>
      <c r="O1001" s="16"/>
    </row>
    <row collapsed="false" customFormat="false" customHeight="false" hidden="false" ht="12.1" outlineLevel="0" r="1002">
      <c r="A1002" s="25" t="n">
        <v>44403.496261574</v>
      </c>
      <c r="B1002" s="26" t="s">
        <v>711</v>
      </c>
      <c r="C1002" s="26" t="s">
        <v>712</v>
      </c>
      <c r="D1002" s="26" t="s">
        <v>711</v>
      </c>
      <c r="E1002" s="26" t="s">
        <v>711</v>
      </c>
      <c r="F1002" s="26" t="s">
        <v>29</v>
      </c>
      <c r="G1002" s="27" t="n">
        <v>1</v>
      </c>
      <c r="H1002" s="28" t="n">
        <v>-1</v>
      </c>
      <c r="I1002" s="28" t="n">
        <v>-102</v>
      </c>
      <c r="J1002" s="28" t="n">
        <v>0</v>
      </c>
      <c r="K1002" s="28" t="n">
        <v>0</v>
      </c>
      <c r="L1002" s="28" t="n">
        <v>0</v>
      </c>
      <c r="M1002" s="28"/>
      <c r="N1002" s="6" t="s">
        <f>=I1002+J1002+K1002+L1002</f>
      </c>
      <c r="O1002" s="26"/>
    </row>
    <row collapsed="false" customFormat="false" customHeight="false" hidden="false" ht="12.1" outlineLevel="0" r="1003">
      <c r="A1003" s="33" t="n">
        <v>44403.496261574</v>
      </c>
      <c r="B1003" s="34" t="s">
        <v>713</v>
      </c>
      <c r="C1003" s="34" t="s">
        <v>131</v>
      </c>
      <c r="D1003" s="34" t="s">
        <v>713</v>
      </c>
      <c r="E1003" s="34" t="s">
        <v>713</v>
      </c>
      <c r="F1003" s="34" t="s">
        <v>19</v>
      </c>
      <c r="G1003" s="35" t="n">
        <v>1</v>
      </c>
      <c r="H1003" s="36" t="n">
        <v>-339.61</v>
      </c>
      <c r="I1003" s="36" t="n">
        <v>-339.61</v>
      </c>
      <c r="J1003" s="36" t="n">
        <v>0</v>
      </c>
      <c r="K1003" s="36" t="n">
        <v>0</v>
      </c>
      <c r="L1003" s="36" t="n">
        <v>0</v>
      </c>
      <c r="M1003" s="6" t="s">
        <f>=I1003+J1003+K1003+L1003</f>
      </c>
      <c r="N1003" s="36"/>
      <c r="O1003" s="34"/>
    </row>
    <row collapsed="false" customFormat="false" customHeight="false" hidden="false" ht="12.1" outlineLevel="0" r="1004">
      <c r="A1004" s="21" t="n">
        <v>44403.536736111</v>
      </c>
      <c r="B1004" s="22" t="s">
        <v>716</v>
      </c>
      <c r="C1004" s="22" t="s">
        <v>815</v>
      </c>
      <c r="D1004" s="22" t="s">
        <v>716</v>
      </c>
      <c r="E1004" s="22" t="s">
        <v>716</v>
      </c>
      <c r="F1004" s="22" t="s">
        <v>19</v>
      </c>
      <c r="G1004" s="23" t="n">
        <v>1</v>
      </c>
      <c r="H1004" s="24" t="n">
        <v>1</v>
      </c>
      <c r="I1004" s="24" t="n">
        <v>5.64</v>
      </c>
      <c r="J1004" s="24" t="n">
        <v>0</v>
      </c>
      <c r="K1004" s="24" t="n">
        <v>0</v>
      </c>
      <c r="L1004" s="24" t="n">
        <v>0</v>
      </c>
      <c r="M1004" s="6" t="s">
        <f>=I1004+J1004+K1004+L1004</f>
      </c>
      <c r="N1004" s="24"/>
      <c r="O1004" s="22"/>
    </row>
    <row collapsed="false" customFormat="false" customHeight="false" hidden="false" ht="12.1" outlineLevel="0" r="1005">
      <c r="A1005" s="21" t="n">
        <v>44404</v>
      </c>
      <c r="B1005" s="22" t="s">
        <v>692</v>
      </c>
      <c r="C1005" s="22" t="s">
        <v>159</v>
      </c>
      <c r="D1005" s="22" t="s">
        <v>692</v>
      </c>
      <c r="E1005" s="22" t="s">
        <v>692</v>
      </c>
      <c r="F1005" s="22" t="s">
        <v>19</v>
      </c>
      <c r="G1005" s="23" t="n">
        <v>1</v>
      </c>
      <c r="H1005" s="24" t="n">
        <v>4000</v>
      </c>
      <c r="I1005" s="24" t="n">
        <v>4000</v>
      </c>
      <c r="J1005" s="24" t="n">
        <v>0</v>
      </c>
      <c r="K1005" s="24" t="n">
        <v>0</v>
      </c>
      <c r="L1005" s="24" t="n">
        <v>0</v>
      </c>
      <c r="M1005" s="6" t="s">
        <f>=I1005+J1005+K1005+L1005</f>
      </c>
      <c r="N1005" s="24"/>
      <c r="O1005" s="22"/>
    </row>
    <row collapsed="false" customFormat="false" customHeight="false" hidden="false" ht="12.1" outlineLevel="0" r="1006">
      <c r="A1006" s="20" t="n">
        <v>44404.446724537</v>
      </c>
      <c r="B1006" s="16" t="s">
        <v>21</v>
      </c>
      <c r="C1006" s="16" t="s">
        <v>22</v>
      </c>
      <c r="D1006" s="16" t="s">
        <v>601</v>
      </c>
      <c r="E1006" s="16" t="s">
        <v>17</v>
      </c>
      <c r="F1006" s="16" t="s">
        <v>19</v>
      </c>
      <c r="G1006" s="7" t="n">
        <v>185</v>
      </c>
      <c r="H1006" s="6" t="n">
        <v>21.526837838</v>
      </c>
      <c r="I1006" s="6" t="n">
        <v>-3982.465</v>
      </c>
      <c r="J1006" s="6" t="n">
        <v>0</v>
      </c>
      <c r="K1006" s="6" t="n">
        <v>-1</v>
      </c>
      <c r="L1006" s="6" t="n">
        <v>0</v>
      </c>
      <c r="M1006" s="6" t="s">
        <f>=I1006+J1006+K1006+L1006</f>
      </c>
      <c r="N1006" s="6"/>
      <c r="O1006" s="16"/>
    </row>
    <row collapsed="false" customFormat="false" customHeight="false" hidden="false" ht="12.1" outlineLevel="0" r="1007">
      <c r="A1007" s="20" t="n">
        <v>44404.448368056</v>
      </c>
      <c r="B1007" s="16" t="s">
        <v>21</v>
      </c>
      <c r="C1007" s="16" t="s">
        <v>22</v>
      </c>
      <c r="D1007" s="16" t="s">
        <v>601</v>
      </c>
      <c r="E1007" s="16" t="s">
        <v>17</v>
      </c>
      <c r="F1007" s="16" t="s">
        <v>19</v>
      </c>
      <c r="G1007" s="7" t="n">
        <v>1</v>
      </c>
      <c r="H1007" s="6" t="n">
        <v>21.5</v>
      </c>
      <c r="I1007" s="6" t="n">
        <v>-21.5</v>
      </c>
      <c r="J1007" s="6" t="n">
        <v>0</v>
      </c>
      <c r="K1007" s="6" t="n">
        <v>-0.218</v>
      </c>
      <c r="L1007" s="6" t="n">
        <v>0</v>
      </c>
      <c r="M1007" s="6" t="s">
        <f>=I1007+J1007+K1007+L1007</f>
      </c>
      <c r="N1007" s="6"/>
      <c r="O1007" s="16"/>
    </row>
    <row collapsed="false" customFormat="false" customHeight="false" hidden="false" ht="12.1" outlineLevel="0" r="1008">
      <c r="A1008" s="20" t="n">
        <v>44404.59806713</v>
      </c>
      <c r="B1008" s="16" t="s">
        <v>707</v>
      </c>
      <c r="C1008" s="16" t="s">
        <v>708</v>
      </c>
      <c r="D1008" s="16" t="s">
        <v>601</v>
      </c>
      <c r="E1008" s="16" t="s">
        <v>709</v>
      </c>
      <c r="F1008" s="16" t="s">
        <v>29</v>
      </c>
      <c r="G1008" s="7" t="n">
        <v>2707</v>
      </c>
      <c r="H1008" s="6" t="n">
        <v>73.7275</v>
      </c>
      <c r="I1008" s="6" t="n">
        <v>-199580.34</v>
      </c>
      <c r="J1008" s="6" t="n">
        <v>0</v>
      </c>
      <c r="K1008" s="6" t="n">
        <v>-99.79</v>
      </c>
      <c r="L1008" s="6" t="n">
        <v>0</v>
      </c>
      <c r="M1008" s="6"/>
      <c r="N1008" s="6" t="s">
        <f>=I1008+J1008+K1008+L1008</f>
      </c>
      <c r="O1008" s="16"/>
    </row>
    <row collapsed="false" customFormat="false" customHeight="false" hidden="false" ht="12.1" outlineLevel="0" r="1009">
      <c r="A1009" s="21" t="n">
        <v>44404.598148148</v>
      </c>
      <c r="B1009" s="22" t="s">
        <v>692</v>
      </c>
      <c r="C1009" s="22" t="s">
        <v>126</v>
      </c>
      <c r="D1009" s="22" t="s">
        <v>692</v>
      </c>
      <c r="E1009" s="22" t="s">
        <v>692</v>
      </c>
      <c r="F1009" s="22" t="s">
        <v>29</v>
      </c>
      <c r="G1009" s="23" t="n">
        <v>1</v>
      </c>
      <c r="H1009" s="24" t="n">
        <v>1</v>
      </c>
      <c r="I1009" s="24" t="n">
        <v>199970.15</v>
      </c>
      <c r="J1009" s="24" t="n">
        <v>0</v>
      </c>
      <c r="K1009" s="24" t="n">
        <v>0</v>
      </c>
      <c r="L1009" s="24" t="n">
        <v>0</v>
      </c>
      <c r="M1009" s="24"/>
      <c r="N1009" s="6" t="s">
        <f>=I1009+J1009+K1009+L1009</f>
      </c>
      <c r="O1009" s="22"/>
    </row>
    <row collapsed="false" customFormat="false" customHeight="false" hidden="false" ht="12.1" outlineLevel="0" r="1010">
      <c r="A1010" s="25" t="n">
        <v>44405</v>
      </c>
      <c r="B1010" s="26" t="s">
        <v>693</v>
      </c>
      <c r="C1010" s="26" t="s">
        <v>715</v>
      </c>
      <c r="D1010" s="26" t="s">
        <v>693</v>
      </c>
      <c r="E1010" s="26" t="s">
        <v>693</v>
      </c>
      <c r="F1010" s="26" t="s">
        <v>29</v>
      </c>
      <c r="G1010" s="27" t="n">
        <v>1</v>
      </c>
      <c r="H1010" s="28" t="n">
        <v>-1</v>
      </c>
      <c r="I1010" s="28" t="n">
        <v>-290</v>
      </c>
      <c r="J1010" s="28" t="n">
        <v>0</v>
      </c>
      <c r="K1010" s="28" t="n">
        <v>0</v>
      </c>
      <c r="L1010" s="28" t="n">
        <v>0</v>
      </c>
      <c r="M1010" s="28"/>
      <c r="N1010" s="6" t="s">
        <f>=I1010+J1010+K1010+L1010</f>
      </c>
      <c r="O1010" s="26"/>
    </row>
    <row collapsed="false" customFormat="false" customHeight="false" hidden="false" ht="12.1" outlineLevel="0" r="1011">
      <c r="A1011" s="21" t="n">
        <v>44406.022905093</v>
      </c>
      <c r="B1011" s="22" t="s">
        <v>716</v>
      </c>
      <c r="C1011" s="22" t="s">
        <v>822</v>
      </c>
      <c r="D1011" s="22" t="s">
        <v>716</v>
      </c>
      <c r="E1011" s="22" t="s">
        <v>716</v>
      </c>
      <c r="F1011" s="22" t="s">
        <v>19</v>
      </c>
      <c r="G1011" s="23" t="n">
        <v>1</v>
      </c>
      <c r="H1011" s="24" t="n">
        <v>1</v>
      </c>
      <c r="I1011" s="24" t="n">
        <v>6.84</v>
      </c>
      <c r="J1011" s="24" t="n">
        <v>0</v>
      </c>
      <c r="K1011" s="24" t="n">
        <v>0</v>
      </c>
      <c r="L1011" s="24" t="n">
        <v>0</v>
      </c>
      <c r="M1011" s="6" t="s">
        <f>=I1011+J1011+K1011+L1011</f>
      </c>
      <c r="N1011" s="24"/>
      <c r="O1011" s="22"/>
    </row>
    <row collapsed="false" customFormat="false" customHeight="false" hidden="false" ht="12.1" outlineLevel="0" r="1012">
      <c r="A1012" s="33" t="n">
        <v>44406.615763889</v>
      </c>
      <c r="B1012" s="34" t="s">
        <v>713</v>
      </c>
      <c r="C1012" s="34" t="s">
        <v>131</v>
      </c>
      <c r="D1012" s="34" t="s">
        <v>713</v>
      </c>
      <c r="E1012" s="34" t="s">
        <v>713</v>
      </c>
      <c r="F1012" s="34" t="s">
        <v>19</v>
      </c>
      <c r="G1012" s="35" t="n">
        <v>1</v>
      </c>
      <c r="H1012" s="36" t="n">
        <v>-2712.64</v>
      </c>
      <c r="I1012" s="36" t="n">
        <v>-2712.64</v>
      </c>
      <c r="J1012" s="36" t="n">
        <v>0</v>
      </c>
      <c r="K1012" s="36" t="n">
        <v>0</v>
      </c>
      <c r="L1012" s="36" t="n">
        <v>0</v>
      </c>
      <c r="M1012" s="6" t="s">
        <f>=I1012+J1012+K1012+L1012</f>
      </c>
      <c r="N1012" s="36"/>
      <c r="O1012" s="34"/>
    </row>
    <row collapsed="false" customFormat="false" customHeight="false" hidden="false" ht="12.1" outlineLevel="0" r="1013">
      <c r="A1013" s="21" t="n">
        <v>44406.703796296</v>
      </c>
      <c r="B1013" s="22" t="s">
        <v>716</v>
      </c>
      <c r="C1013" s="22" t="s">
        <v>822</v>
      </c>
      <c r="D1013" s="22" t="s">
        <v>716</v>
      </c>
      <c r="E1013" s="22" t="s">
        <v>716</v>
      </c>
      <c r="F1013" s="22" t="s">
        <v>19</v>
      </c>
      <c r="G1013" s="23" t="n">
        <v>1</v>
      </c>
      <c r="H1013" s="24" t="n">
        <v>1</v>
      </c>
      <c r="I1013" s="24" t="n">
        <v>0.33</v>
      </c>
      <c r="J1013" s="24" t="n">
        <v>0</v>
      </c>
      <c r="K1013" s="24" t="n">
        <v>0</v>
      </c>
      <c r="L1013" s="24" t="n">
        <v>0</v>
      </c>
      <c r="M1013" s="6" t="s">
        <f>=I1013+J1013+K1013+L1013</f>
      </c>
      <c r="N1013" s="24"/>
      <c r="O1013" s="22"/>
    </row>
    <row collapsed="false" customFormat="false" customHeight="false" hidden="false" ht="12.1" outlineLevel="0" r="1014">
      <c r="A1014" s="29" t="n">
        <v>44410.791134259</v>
      </c>
      <c r="B1014" s="30" t="s">
        <v>60</v>
      </c>
      <c r="C1014" s="30" t="s">
        <v>819</v>
      </c>
      <c r="D1014" s="30" t="s">
        <v>605</v>
      </c>
      <c r="E1014" s="30" t="s">
        <v>17</v>
      </c>
      <c r="F1014" s="30" t="s">
        <v>19</v>
      </c>
      <c r="G1014" s="31" t="n">
        <v>-24</v>
      </c>
      <c r="H1014" s="32" t="n">
        <v>21.45</v>
      </c>
      <c r="I1014" s="32" t="n">
        <v>514.8</v>
      </c>
      <c r="J1014" s="32" t="n">
        <v>0</v>
      </c>
      <c r="K1014" s="32" t="n">
        <v>-0.26</v>
      </c>
      <c r="L1014" s="32" t="n">
        <v>0</v>
      </c>
      <c r="M1014" s="6" t="s">
        <f>=I1014+J1014+K1014+L1014</f>
      </c>
      <c r="N1014" s="32"/>
      <c r="O1014" s="30"/>
    </row>
    <row collapsed="false" customFormat="false" customHeight="false" hidden="false" ht="12.1" outlineLevel="0" r="1015">
      <c r="A1015" s="29" t="n">
        <v>44410.791134259</v>
      </c>
      <c r="B1015" s="30" t="s">
        <v>60</v>
      </c>
      <c r="C1015" s="30" t="s">
        <v>819</v>
      </c>
      <c r="D1015" s="30" t="s">
        <v>605</v>
      </c>
      <c r="E1015" s="30" t="s">
        <v>17</v>
      </c>
      <c r="F1015" s="30" t="s">
        <v>19</v>
      </c>
      <c r="G1015" s="31" t="n">
        <v>-24</v>
      </c>
      <c r="H1015" s="32" t="n">
        <v>21.45</v>
      </c>
      <c r="I1015" s="32" t="n">
        <v>514.8</v>
      </c>
      <c r="J1015" s="32" t="n">
        <v>0</v>
      </c>
      <c r="K1015" s="32" t="n">
        <v>-0.26</v>
      </c>
      <c r="L1015" s="32" t="n">
        <v>0</v>
      </c>
      <c r="M1015" s="6" t="s">
        <f>=I1015+J1015+K1015+L1015</f>
      </c>
      <c r="N1015" s="32"/>
      <c r="O1015" s="30"/>
    </row>
    <row collapsed="false" customFormat="false" customHeight="false" hidden="false" ht="12.1" outlineLevel="0" r="1016">
      <c r="A1016" s="29" t="n">
        <v>44410.791134259</v>
      </c>
      <c r="B1016" s="30" t="s">
        <v>60</v>
      </c>
      <c r="C1016" s="30" t="s">
        <v>819</v>
      </c>
      <c r="D1016" s="30" t="s">
        <v>605</v>
      </c>
      <c r="E1016" s="30" t="s">
        <v>17</v>
      </c>
      <c r="F1016" s="30" t="s">
        <v>19</v>
      </c>
      <c r="G1016" s="31" t="n">
        <v>-24</v>
      </c>
      <c r="H1016" s="32" t="n">
        <v>21.45</v>
      </c>
      <c r="I1016" s="32" t="n">
        <v>514.8</v>
      </c>
      <c r="J1016" s="32" t="n">
        <v>0</v>
      </c>
      <c r="K1016" s="32" t="n">
        <v>-0.26</v>
      </c>
      <c r="L1016" s="32" t="n">
        <v>0</v>
      </c>
      <c r="M1016" s="6" t="s">
        <f>=I1016+J1016+K1016+L1016</f>
      </c>
      <c r="N1016" s="32"/>
      <c r="O1016" s="30"/>
    </row>
    <row collapsed="false" customFormat="false" customHeight="false" hidden="false" ht="12.1" outlineLevel="0" r="1017">
      <c r="A1017" s="29" t="n">
        <v>44411.475868056</v>
      </c>
      <c r="B1017" s="30" t="s">
        <v>707</v>
      </c>
      <c r="C1017" s="30" t="s">
        <v>708</v>
      </c>
      <c r="D1017" s="30" t="s">
        <v>605</v>
      </c>
      <c r="E1017" s="30" t="s">
        <v>709</v>
      </c>
      <c r="F1017" s="30" t="s">
        <v>29</v>
      </c>
      <c r="G1017" s="31" t="n">
        <v>-1504</v>
      </c>
      <c r="H1017" s="32" t="n">
        <v>72.8375</v>
      </c>
      <c r="I1017" s="32" t="n">
        <v>109547.6</v>
      </c>
      <c r="J1017" s="32" t="n">
        <v>0</v>
      </c>
      <c r="K1017" s="32" t="n">
        <v>-54.77</v>
      </c>
      <c r="L1017" s="32" t="n">
        <v>0</v>
      </c>
      <c r="M1017" s="32"/>
      <c r="N1017" s="6" t="s">
        <f>=I1017+J1017+K1017+L1017</f>
      </c>
      <c r="O1017" s="30"/>
    </row>
    <row collapsed="false" customFormat="false" customHeight="false" hidden="false" ht="12.1" outlineLevel="0" r="1018">
      <c r="A1018" s="29" t="n">
        <v>44411.477430556</v>
      </c>
      <c r="B1018" s="30" t="s">
        <v>707</v>
      </c>
      <c r="C1018" s="30" t="s">
        <v>708</v>
      </c>
      <c r="D1018" s="30" t="s">
        <v>605</v>
      </c>
      <c r="E1018" s="30" t="s">
        <v>709</v>
      </c>
      <c r="F1018" s="30" t="s">
        <v>29</v>
      </c>
      <c r="G1018" s="31" t="n">
        <v>-46</v>
      </c>
      <c r="H1018" s="32" t="n">
        <v>72.845</v>
      </c>
      <c r="I1018" s="32" t="n">
        <v>3350.87</v>
      </c>
      <c r="J1018" s="32" t="n">
        <v>0</v>
      </c>
      <c r="K1018" s="32" t="n">
        <v>-1.68</v>
      </c>
      <c r="L1018" s="32" t="n">
        <v>0</v>
      </c>
      <c r="M1018" s="32"/>
      <c r="N1018" s="6" t="s">
        <f>=I1018+J1018+K1018+L1018</f>
      </c>
      <c r="O1018" s="30"/>
    </row>
    <row collapsed="false" customFormat="false" customHeight="false" hidden="false" ht="12.1" outlineLevel="0" r="1019">
      <c r="A1019" s="21" t="n">
        <v>44413.000011574</v>
      </c>
      <c r="B1019" s="22" t="s">
        <v>723</v>
      </c>
      <c r="C1019" s="22" t="s">
        <v>712</v>
      </c>
      <c r="D1019" s="22" t="s">
        <v>723</v>
      </c>
      <c r="E1019" s="22" t="s">
        <v>723</v>
      </c>
      <c r="F1019" s="22" t="s">
        <v>29</v>
      </c>
      <c r="G1019" s="23" t="n">
        <v>1</v>
      </c>
      <c r="H1019" s="24" t="n">
        <v>1</v>
      </c>
      <c r="I1019" s="24" t="n">
        <v>497</v>
      </c>
      <c r="J1019" s="24" t="n">
        <v>0</v>
      </c>
      <c r="K1019" s="24" t="n">
        <v>0</v>
      </c>
      <c r="L1019" s="24" t="n">
        <v>0</v>
      </c>
      <c r="M1019" s="24"/>
      <c r="N1019" s="6" t="s">
        <f>=I1019+J1019+K1019+L1019</f>
      </c>
      <c r="O1019" s="22"/>
    </row>
    <row collapsed="false" customFormat="false" customHeight="false" hidden="false" ht="12.1" outlineLevel="0" r="1020">
      <c r="A1020" s="25" t="n">
        <v>44413.477777778</v>
      </c>
      <c r="B1020" s="26" t="s">
        <v>711</v>
      </c>
      <c r="C1020" s="26" t="s">
        <v>712</v>
      </c>
      <c r="D1020" s="26" t="s">
        <v>711</v>
      </c>
      <c r="E1020" s="26" t="s">
        <v>711</v>
      </c>
      <c r="F1020" s="26" t="s">
        <v>29</v>
      </c>
      <c r="G1020" s="27" t="n">
        <v>1</v>
      </c>
      <c r="H1020" s="28" t="n">
        <v>-1</v>
      </c>
      <c r="I1020" s="28" t="n">
        <v>-12182</v>
      </c>
      <c r="J1020" s="28" t="n">
        <v>0</v>
      </c>
      <c r="K1020" s="28" t="n">
        <v>0</v>
      </c>
      <c r="L1020" s="28" t="n">
        <v>0</v>
      </c>
      <c r="M1020" s="28"/>
      <c r="N1020" s="6" t="s">
        <f>=I1020+J1020+K1020+L1020</f>
      </c>
      <c r="O1020" s="26"/>
    </row>
    <row collapsed="false" customFormat="false" customHeight="false" hidden="false" ht="12.1" outlineLevel="0" r="1021">
      <c r="A1021" s="33" t="n">
        <v>44413.477777778</v>
      </c>
      <c r="B1021" s="34" t="s">
        <v>713</v>
      </c>
      <c r="C1021" s="34" t="s">
        <v>131</v>
      </c>
      <c r="D1021" s="34" t="s">
        <v>713</v>
      </c>
      <c r="E1021" s="34" t="s">
        <v>713</v>
      </c>
      <c r="F1021" s="34" t="s">
        <v>29</v>
      </c>
      <c r="G1021" s="35" t="n">
        <v>1</v>
      </c>
      <c r="H1021" s="36" t="n">
        <v>-100660.17</v>
      </c>
      <c r="I1021" s="36" t="n">
        <v>-100660.17</v>
      </c>
      <c r="J1021" s="36" t="n">
        <v>0</v>
      </c>
      <c r="K1021" s="36" t="n">
        <v>0</v>
      </c>
      <c r="L1021" s="36" t="n">
        <v>0</v>
      </c>
      <c r="M1021" s="36"/>
      <c r="N1021" s="6" t="s">
        <f>=I1021+J1021+K1021+L1021</f>
      </c>
      <c r="O1021" s="34"/>
    </row>
    <row collapsed="false" customFormat="false" customHeight="false" hidden="false" ht="12.1" outlineLevel="0" r="1022">
      <c r="A1022" s="21" t="n">
        <v>44414.396111111</v>
      </c>
      <c r="B1022" s="22" t="s">
        <v>716</v>
      </c>
      <c r="C1022" s="22" t="s">
        <v>814</v>
      </c>
      <c r="D1022" s="22" t="s">
        <v>716</v>
      </c>
      <c r="E1022" s="22" t="s">
        <v>716</v>
      </c>
      <c r="F1022" s="22" t="s">
        <v>19</v>
      </c>
      <c r="G1022" s="23" t="n">
        <v>1</v>
      </c>
      <c r="H1022" s="24" t="n">
        <v>1</v>
      </c>
      <c r="I1022" s="24" t="n">
        <v>32.76</v>
      </c>
      <c r="J1022" s="24" t="n">
        <v>0</v>
      </c>
      <c r="K1022" s="24" t="n">
        <v>0</v>
      </c>
      <c r="L1022" s="24" t="n">
        <v>0</v>
      </c>
      <c r="M1022" s="6" t="s">
        <f>=I1022+J1022+K1022+L1022</f>
      </c>
      <c r="N1022" s="24"/>
      <c r="O1022" s="22"/>
    </row>
    <row collapsed="false" customFormat="false" customHeight="false" hidden="false" ht="12.1" outlineLevel="0" r="1023">
      <c r="A1023" s="25" t="n">
        <v>44427</v>
      </c>
      <c r="B1023" s="26" t="s">
        <v>693</v>
      </c>
      <c r="C1023" s="26" t="s">
        <v>694</v>
      </c>
      <c r="D1023" s="26" t="s">
        <v>693</v>
      </c>
      <c r="E1023" s="26" t="s">
        <v>693</v>
      </c>
      <c r="F1023" s="26" t="s">
        <v>29</v>
      </c>
      <c r="G1023" s="27" t="n">
        <v>1</v>
      </c>
      <c r="H1023" s="28" t="n">
        <v>-60</v>
      </c>
      <c r="I1023" s="28" t="n">
        <v>-60</v>
      </c>
      <c r="J1023" s="28" t="n">
        <v>0</v>
      </c>
      <c r="K1023" s="28" t="n">
        <v>0</v>
      </c>
      <c r="L1023" s="28" t="n">
        <v>0</v>
      </c>
      <c r="M1023" s="28"/>
      <c r="N1023" s="6" t="s">
        <f>=I1023+J1023+K1023+L1023</f>
      </c>
      <c r="O1023" s="26"/>
    </row>
    <row collapsed="false" customFormat="false" customHeight="false" hidden="false" ht="12.1" outlineLevel="0" r="1024">
      <c r="A1024" s="21" t="n">
        <v>44427</v>
      </c>
      <c r="B1024" s="22" t="s">
        <v>692</v>
      </c>
      <c r="C1024" s="22" t="s">
        <v>186</v>
      </c>
      <c r="D1024" s="22" t="s">
        <v>692</v>
      </c>
      <c r="E1024" s="22" t="s">
        <v>692</v>
      </c>
      <c r="F1024" s="22" t="s">
        <v>29</v>
      </c>
      <c r="G1024" s="23" t="n">
        <v>1</v>
      </c>
      <c r="H1024" s="24" t="n">
        <v>54000</v>
      </c>
      <c r="I1024" s="24" t="n">
        <v>54000</v>
      </c>
      <c r="J1024" s="24" t="n">
        <v>0</v>
      </c>
      <c r="K1024" s="24" t="n">
        <v>0</v>
      </c>
      <c r="L1024" s="24" t="n">
        <v>0</v>
      </c>
      <c r="M1024" s="24"/>
      <c r="N1024" s="6" t="s">
        <f>=I1024+J1024+K1024+L1024</f>
      </c>
      <c r="O1024" s="22"/>
    </row>
    <row collapsed="false" customFormat="false" customHeight="false" hidden="false" ht="12.1" outlineLevel="0" r="1025">
      <c r="A1025" s="20" t="n">
        <v>44427.674594907</v>
      </c>
      <c r="B1025" s="16" t="s">
        <v>49</v>
      </c>
      <c r="C1025" s="16" t="s">
        <v>749</v>
      </c>
      <c r="D1025" s="16" t="s">
        <v>601</v>
      </c>
      <c r="E1025" s="16" t="s">
        <v>17</v>
      </c>
      <c r="F1025" s="16" t="s">
        <v>29</v>
      </c>
      <c r="G1025" s="7" t="n">
        <v>2</v>
      </c>
      <c r="H1025" s="6" t="n">
        <v>23826</v>
      </c>
      <c r="I1025" s="6" t="n">
        <v>-47652</v>
      </c>
      <c r="J1025" s="6" t="n">
        <v>0</v>
      </c>
      <c r="K1025" s="6" t="n">
        <v>-22.76</v>
      </c>
      <c r="L1025" s="6" t="n">
        <v>0</v>
      </c>
      <c r="M1025" s="6"/>
      <c r="N1025" s="6" t="s">
        <f>=I1025+J1025+K1025+L1025</f>
      </c>
      <c r="O1025" s="16"/>
    </row>
    <row collapsed="false" customFormat="false" customHeight="false" hidden="false" ht="12.1" outlineLevel="0" r="1026">
      <c r="A1026" s="21" t="n">
        <v>44432</v>
      </c>
      <c r="B1026" s="22" t="s">
        <v>723</v>
      </c>
      <c r="C1026" s="22" t="s">
        <v>841</v>
      </c>
      <c r="D1026" s="22" t="s">
        <v>723</v>
      </c>
      <c r="E1026" s="22" t="s">
        <v>723</v>
      </c>
      <c r="F1026" s="22" t="s">
        <v>29</v>
      </c>
      <c r="G1026" s="23" t="n">
        <v>1</v>
      </c>
      <c r="H1026" s="24" t="n">
        <v>100000</v>
      </c>
      <c r="I1026" s="24" t="n">
        <v>100000</v>
      </c>
      <c r="J1026" s="24" t="n">
        <v>0</v>
      </c>
      <c r="K1026" s="24" t="n">
        <v>0</v>
      </c>
      <c r="L1026" s="24" t="n">
        <v>0</v>
      </c>
      <c r="M1026" s="24"/>
      <c r="N1026" s="6" t="s">
        <f>=I1026+J1026+K1026+L1026</f>
      </c>
      <c r="O1026" s="22"/>
    </row>
    <row collapsed="false" customFormat="false" customHeight="false" hidden="false" ht="12.1" outlineLevel="0" r="1027">
      <c r="A1027" s="20" t="n">
        <v>44433.809780093</v>
      </c>
      <c r="B1027" s="16" t="s">
        <v>71</v>
      </c>
      <c r="C1027" s="16" t="s">
        <v>797</v>
      </c>
      <c r="D1027" s="16" t="s">
        <v>601</v>
      </c>
      <c r="E1027" s="16" t="s">
        <v>17</v>
      </c>
      <c r="F1027" s="16" t="s">
        <v>29</v>
      </c>
      <c r="G1027" s="7" t="n">
        <v>600</v>
      </c>
      <c r="H1027" s="6" t="n">
        <v>38.38</v>
      </c>
      <c r="I1027" s="6" t="n">
        <v>-23028</v>
      </c>
      <c r="J1027" s="6" t="n">
        <v>0</v>
      </c>
      <c r="K1027" s="6" t="n">
        <v>-11</v>
      </c>
      <c r="L1027" s="6" t="n">
        <v>0</v>
      </c>
      <c r="M1027" s="6"/>
      <c r="N1027" s="6" t="s">
        <f>=I1027+J1027+K1027+L1027</f>
      </c>
      <c r="O1027" s="16"/>
    </row>
    <row collapsed="false" customFormat="false" customHeight="false" hidden="false" ht="12.1" outlineLevel="0" r="1028">
      <c r="A1028" s="25" t="n">
        <v>44434</v>
      </c>
      <c r="B1028" s="26" t="s">
        <v>693</v>
      </c>
      <c r="C1028" s="26" t="s">
        <v>694</v>
      </c>
      <c r="D1028" s="26" t="s">
        <v>693</v>
      </c>
      <c r="E1028" s="26" t="s">
        <v>693</v>
      </c>
      <c r="F1028" s="26" t="s">
        <v>29</v>
      </c>
      <c r="G1028" s="27" t="n">
        <v>1</v>
      </c>
      <c r="H1028" s="28" t="n">
        <v>-60</v>
      </c>
      <c r="I1028" s="28" t="n">
        <v>-60</v>
      </c>
      <c r="J1028" s="28" t="n">
        <v>0</v>
      </c>
      <c r="K1028" s="28" t="n">
        <v>0</v>
      </c>
      <c r="L1028" s="28" t="n">
        <v>0</v>
      </c>
      <c r="M1028" s="28"/>
      <c r="N1028" s="6" t="s">
        <f>=I1028+J1028+K1028+L1028</f>
      </c>
      <c r="O1028" s="26"/>
    </row>
    <row collapsed="false" customFormat="false" customHeight="false" hidden="false" ht="12.1" outlineLevel="0" r="1029">
      <c r="A1029" s="21" t="n">
        <v>44435</v>
      </c>
      <c r="B1029" s="22" t="s">
        <v>692</v>
      </c>
      <c r="C1029" s="22" t="s">
        <v>186</v>
      </c>
      <c r="D1029" s="22" t="s">
        <v>692</v>
      </c>
      <c r="E1029" s="22" t="s">
        <v>692</v>
      </c>
      <c r="F1029" s="22" t="s">
        <v>29</v>
      </c>
      <c r="G1029" s="23" t="n">
        <v>1</v>
      </c>
      <c r="H1029" s="24" t="n">
        <v>40000</v>
      </c>
      <c r="I1029" s="24" t="n">
        <v>40000</v>
      </c>
      <c r="J1029" s="24" t="n">
        <v>0</v>
      </c>
      <c r="K1029" s="24" t="n">
        <v>0</v>
      </c>
      <c r="L1029" s="24" t="n">
        <v>0</v>
      </c>
      <c r="M1029" s="24"/>
      <c r="N1029" s="6" t="s">
        <f>=I1029+J1029+K1029+L1029</f>
      </c>
      <c r="O1029" s="22"/>
    </row>
    <row collapsed="false" customFormat="false" customHeight="false" hidden="false" ht="12.1" outlineLevel="0" r="1030">
      <c r="A1030" s="21" t="n">
        <v>44435</v>
      </c>
      <c r="B1030" s="22" t="s">
        <v>692</v>
      </c>
      <c r="C1030" s="22" t="s">
        <v>186</v>
      </c>
      <c r="D1030" s="22" t="s">
        <v>692</v>
      </c>
      <c r="E1030" s="22" t="s">
        <v>692</v>
      </c>
      <c r="F1030" s="22" t="s">
        <v>29</v>
      </c>
      <c r="G1030" s="23" t="n">
        <v>1</v>
      </c>
      <c r="H1030" s="24" t="n">
        <v>20000</v>
      </c>
      <c r="I1030" s="24" t="n">
        <v>20000</v>
      </c>
      <c r="J1030" s="24" t="n">
        <v>0</v>
      </c>
      <c r="K1030" s="24" t="n">
        <v>0</v>
      </c>
      <c r="L1030" s="24" t="n">
        <v>0</v>
      </c>
      <c r="M1030" s="24"/>
      <c r="N1030" s="6" t="s">
        <f>=I1030+J1030+K1030+L1030</f>
      </c>
      <c r="O1030" s="22"/>
    </row>
    <row collapsed="false" customFormat="false" customHeight="false" hidden="false" ht="12.1" outlineLevel="0" r="1031">
      <c r="A1031" s="20" t="n">
        <v>44435.585972222</v>
      </c>
      <c r="B1031" s="16" t="s">
        <v>102</v>
      </c>
      <c r="C1031" s="16" t="s">
        <v>840</v>
      </c>
      <c r="D1031" s="16" t="s">
        <v>601</v>
      </c>
      <c r="E1031" s="16" t="s">
        <v>17</v>
      </c>
      <c r="F1031" s="16" t="s">
        <v>29</v>
      </c>
      <c r="G1031" s="7" t="n">
        <v>370</v>
      </c>
      <c r="H1031" s="6" t="n">
        <v>205</v>
      </c>
      <c r="I1031" s="6" t="n">
        <v>-75850</v>
      </c>
      <c r="J1031" s="6" t="n">
        <v>0</v>
      </c>
      <c r="K1031" s="6" t="n">
        <v>-36.22</v>
      </c>
      <c r="L1031" s="6" t="n">
        <v>0</v>
      </c>
      <c r="M1031" s="6"/>
      <c r="N1031" s="6" t="s">
        <f>=I1031+J1031+K1031+L1031</f>
      </c>
      <c r="O1031" s="16"/>
    </row>
    <row collapsed="false" customFormat="false" customHeight="false" hidden="false" ht="12.1" outlineLevel="0" r="1032">
      <c r="A1032" s="20" t="n">
        <v>44435.595266204</v>
      </c>
      <c r="B1032" s="16" t="s">
        <v>102</v>
      </c>
      <c r="C1032" s="16" t="s">
        <v>840</v>
      </c>
      <c r="D1032" s="16" t="s">
        <v>601</v>
      </c>
      <c r="E1032" s="16" t="s">
        <v>17</v>
      </c>
      <c r="F1032" s="16" t="s">
        <v>29</v>
      </c>
      <c r="G1032" s="7" t="n">
        <v>40</v>
      </c>
      <c r="H1032" s="6" t="n">
        <v>205.35</v>
      </c>
      <c r="I1032" s="6" t="n">
        <v>-8214</v>
      </c>
      <c r="J1032" s="6" t="n">
        <v>0</v>
      </c>
      <c r="K1032" s="6" t="n">
        <v>-3.92</v>
      </c>
      <c r="L1032" s="6" t="n">
        <v>0</v>
      </c>
      <c r="M1032" s="6"/>
      <c r="N1032" s="6" t="s">
        <f>=I1032+J1032+K1032+L1032</f>
      </c>
      <c r="O1032" s="16"/>
    </row>
    <row collapsed="false" customFormat="false" customHeight="false" hidden="false" ht="12.1" outlineLevel="0" r="1033">
      <c r="A1033" s="20" t="n">
        <v>44435.595266204</v>
      </c>
      <c r="B1033" s="16" t="s">
        <v>102</v>
      </c>
      <c r="C1033" s="16" t="s">
        <v>840</v>
      </c>
      <c r="D1033" s="16" t="s">
        <v>601</v>
      </c>
      <c r="E1033" s="16" t="s">
        <v>17</v>
      </c>
      <c r="F1033" s="16" t="s">
        <v>29</v>
      </c>
      <c r="G1033" s="7" t="n">
        <v>20</v>
      </c>
      <c r="H1033" s="6" t="n">
        <v>205.35</v>
      </c>
      <c r="I1033" s="6" t="n">
        <v>-4107</v>
      </c>
      <c r="J1033" s="6" t="n">
        <v>0</v>
      </c>
      <c r="K1033" s="6" t="n">
        <v>-1.96</v>
      </c>
      <c r="L1033" s="6" t="n">
        <v>0</v>
      </c>
      <c r="M1033" s="6"/>
      <c r="N1033" s="6" t="s">
        <f>=I1033+J1033+K1033+L1033</f>
      </c>
      <c r="O1033" s="16"/>
    </row>
    <row collapsed="false" customFormat="false" customHeight="false" hidden="false" ht="12.1" outlineLevel="0" r="1034">
      <c r="A1034" s="20" t="n">
        <v>44435.595266204</v>
      </c>
      <c r="B1034" s="16" t="s">
        <v>102</v>
      </c>
      <c r="C1034" s="16" t="s">
        <v>840</v>
      </c>
      <c r="D1034" s="16" t="s">
        <v>601</v>
      </c>
      <c r="E1034" s="16" t="s">
        <v>17</v>
      </c>
      <c r="F1034" s="16" t="s">
        <v>29</v>
      </c>
      <c r="G1034" s="7" t="n">
        <v>140</v>
      </c>
      <c r="H1034" s="6" t="n">
        <v>205.3</v>
      </c>
      <c r="I1034" s="6" t="n">
        <v>-28742</v>
      </c>
      <c r="J1034" s="6" t="n">
        <v>0</v>
      </c>
      <c r="K1034" s="6" t="n">
        <v>-13.72</v>
      </c>
      <c r="L1034" s="6" t="n">
        <v>0</v>
      </c>
      <c r="M1034" s="6"/>
      <c r="N1034" s="6" t="s">
        <f>=I1034+J1034+K1034+L1034</f>
      </c>
      <c r="O1034" s="16"/>
    </row>
    <row collapsed="false" customFormat="false" customHeight="false" hidden="false" ht="12.1" outlineLevel="0" r="1035">
      <c r="A1035" s="20" t="n">
        <v>44435.613530093</v>
      </c>
      <c r="B1035" s="16" t="s">
        <v>102</v>
      </c>
      <c r="C1035" s="16" t="s">
        <v>840</v>
      </c>
      <c r="D1035" s="16" t="s">
        <v>601</v>
      </c>
      <c r="E1035" s="16" t="s">
        <v>17</v>
      </c>
      <c r="F1035" s="16" t="s">
        <v>29</v>
      </c>
      <c r="G1035" s="7" t="n">
        <v>90</v>
      </c>
      <c r="H1035" s="6" t="n">
        <v>212.35</v>
      </c>
      <c r="I1035" s="6" t="n">
        <v>-19111.5</v>
      </c>
      <c r="J1035" s="6" t="n">
        <v>0</v>
      </c>
      <c r="K1035" s="6" t="n">
        <v>-9.13</v>
      </c>
      <c r="L1035" s="6" t="n">
        <v>0</v>
      </c>
      <c r="M1035" s="6"/>
      <c r="N1035" s="6" t="s">
        <f>=I1035+J1035+K1035+L1035</f>
      </c>
      <c r="O1035" s="16"/>
    </row>
    <row collapsed="false" customFormat="false" customHeight="false" hidden="false" ht="12.1" outlineLevel="0" r="1036">
      <c r="A1036" s="20" t="n">
        <v>44441.92462963</v>
      </c>
      <c r="B1036" s="16" t="s">
        <v>104</v>
      </c>
      <c r="C1036" s="16" t="s">
        <v>809</v>
      </c>
      <c r="D1036" s="16" t="s">
        <v>601</v>
      </c>
      <c r="E1036" s="16" t="s">
        <v>17</v>
      </c>
      <c r="F1036" s="16" t="s">
        <v>29</v>
      </c>
      <c r="G1036" s="7" t="n">
        <v>4</v>
      </c>
      <c r="H1036" s="6" t="n">
        <v>1534.4</v>
      </c>
      <c r="I1036" s="6" t="n">
        <v>-6137.6</v>
      </c>
      <c r="J1036" s="6" t="n">
        <v>0</v>
      </c>
      <c r="K1036" s="6" t="n">
        <v>-2.93</v>
      </c>
      <c r="L1036" s="6" t="n">
        <v>0</v>
      </c>
      <c r="M1036" s="6"/>
      <c r="N1036" s="6" t="s">
        <f>=I1036+J1036+K1036+L1036</f>
      </c>
      <c r="O1036" s="16"/>
    </row>
    <row collapsed="false" customFormat="false" customHeight="false" hidden="false" ht="12.1" outlineLevel="0" r="1037">
      <c r="A1037" s="25" t="n">
        <v>44442</v>
      </c>
      <c r="B1037" s="26" t="s">
        <v>693</v>
      </c>
      <c r="C1037" s="26" t="s">
        <v>694</v>
      </c>
      <c r="D1037" s="26" t="s">
        <v>693</v>
      </c>
      <c r="E1037" s="26" t="s">
        <v>693</v>
      </c>
      <c r="F1037" s="26" t="s">
        <v>29</v>
      </c>
      <c r="G1037" s="27" t="n">
        <v>1</v>
      </c>
      <c r="H1037" s="28" t="n">
        <v>-60</v>
      </c>
      <c r="I1037" s="28" t="n">
        <v>-60</v>
      </c>
      <c r="J1037" s="28" t="n">
        <v>0</v>
      </c>
      <c r="K1037" s="28" t="n">
        <v>0</v>
      </c>
      <c r="L1037" s="28" t="n">
        <v>0</v>
      </c>
      <c r="M1037" s="28"/>
      <c r="N1037" s="6" t="s">
        <f>=I1037+J1037+K1037+L1037</f>
      </c>
      <c r="O1037" s="26"/>
    </row>
    <row collapsed="false" customFormat="false" customHeight="false" hidden="false" ht="12.1" outlineLevel="0" r="1038">
      <c r="A1038" s="25" t="n">
        <v>44445</v>
      </c>
      <c r="B1038" s="26" t="s">
        <v>693</v>
      </c>
      <c r="C1038" s="26" t="s">
        <v>694</v>
      </c>
      <c r="D1038" s="26" t="s">
        <v>693</v>
      </c>
      <c r="E1038" s="26" t="s">
        <v>693</v>
      </c>
      <c r="F1038" s="26" t="s">
        <v>29</v>
      </c>
      <c r="G1038" s="27" t="n">
        <v>1</v>
      </c>
      <c r="H1038" s="28" t="n">
        <v>-60</v>
      </c>
      <c r="I1038" s="28" t="n">
        <v>-60</v>
      </c>
      <c r="J1038" s="28" t="n">
        <v>0</v>
      </c>
      <c r="K1038" s="28" t="n">
        <v>0</v>
      </c>
      <c r="L1038" s="28" t="n">
        <v>0</v>
      </c>
      <c r="M1038" s="28"/>
      <c r="N1038" s="6" t="s">
        <f>=I1038+J1038+K1038+L1038</f>
      </c>
      <c r="O1038" s="26"/>
    </row>
    <row collapsed="false" customFormat="false" customHeight="false" hidden="false" ht="12.1" outlineLevel="0" r="1039">
      <c r="A1039" s="21" t="n">
        <v>44445</v>
      </c>
      <c r="B1039" s="22" t="s">
        <v>692</v>
      </c>
      <c r="C1039" s="22" t="s">
        <v>186</v>
      </c>
      <c r="D1039" s="22" t="s">
        <v>692</v>
      </c>
      <c r="E1039" s="22" t="s">
        <v>692</v>
      </c>
      <c r="F1039" s="22" t="s">
        <v>29</v>
      </c>
      <c r="G1039" s="23" t="n">
        <v>1</v>
      </c>
      <c r="H1039" s="24" t="n">
        <v>100000</v>
      </c>
      <c r="I1039" s="24" t="n">
        <v>100000</v>
      </c>
      <c r="J1039" s="24" t="n">
        <v>0</v>
      </c>
      <c r="K1039" s="24" t="n">
        <v>0</v>
      </c>
      <c r="L1039" s="24" t="n">
        <v>0</v>
      </c>
      <c r="M1039" s="24"/>
      <c r="N1039" s="6" t="s">
        <f>=I1039+J1039+K1039+L1039</f>
      </c>
      <c r="O1039" s="22"/>
    </row>
    <row collapsed="false" customFormat="false" customHeight="false" hidden="false" ht="12.1" outlineLevel="0" r="1040">
      <c r="A1040" s="20" t="n">
        <v>44445.775694444</v>
      </c>
      <c r="B1040" s="16" t="s">
        <v>102</v>
      </c>
      <c r="C1040" s="16" t="s">
        <v>840</v>
      </c>
      <c r="D1040" s="16" t="s">
        <v>601</v>
      </c>
      <c r="E1040" s="16" t="s">
        <v>17</v>
      </c>
      <c r="F1040" s="16" t="s">
        <v>29</v>
      </c>
      <c r="G1040" s="7" t="n">
        <v>350</v>
      </c>
      <c r="H1040" s="6" t="n">
        <v>251.5</v>
      </c>
      <c r="I1040" s="6" t="n">
        <v>-88025</v>
      </c>
      <c r="J1040" s="6" t="n">
        <v>0</v>
      </c>
      <c r="K1040" s="6" t="n">
        <v>-42.04</v>
      </c>
      <c r="L1040" s="6" t="n">
        <v>0</v>
      </c>
      <c r="M1040" s="6"/>
      <c r="N1040" s="6" t="s">
        <f>=I1040+J1040+K1040+L1040</f>
      </c>
      <c r="O1040" s="16"/>
    </row>
    <row collapsed="false" customFormat="false" customHeight="false" hidden="false" ht="12.1" outlineLevel="0" r="1041">
      <c r="A1041" s="20" t="n">
        <v>44445.776342593</v>
      </c>
      <c r="B1041" s="16" t="s">
        <v>102</v>
      </c>
      <c r="C1041" s="16" t="s">
        <v>840</v>
      </c>
      <c r="D1041" s="16" t="s">
        <v>601</v>
      </c>
      <c r="E1041" s="16" t="s">
        <v>17</v>
      </c>
      <c r="F1041" s="16" t="s">
        <v>29</v>
      </c>
      <c r="G1041" s="7" t="n">
        <v>50</v>
      </c>
      <c r="H1041" s="6" t="n">
        <v>251.5</v>
      </c>
      <c r="I1041" s="6" t="n">
        <v>-12575</v>
      </c>
      <c r="J1041" s="6" t="n">
        <v>0</v>
      </c>
      <c r="K1041" s="6" t="n">
        <v>-6</v>
      </c>
      <c r="L1041" s="6" t="n">
        <v>0</v>
      </c>
      <c r="M1041" s="6"/>
      <c r="N1041" s="6" t="s">
        <f>=I1041+J1041+K1041+L1041</f>
      </c>
      <c r="O1041" s="16"/>
    </row>
    <row collapsed="false" customFormat="false" customHeight="false" hidden="false" ht="12.1" outlineLevel="0" r="1042">
      <c r="A1042" s="21" t="n">
        <v>44445.84025463</v>
      </c>
      <c r="B1042" s="22" t="s">
        <v>716</v>
      </c>
      <c r="C1042" s="22" t="s">
        <v>801</v>
      </c>
      <c r="D1042" s="22" t="s">
        <v>716</v>
      </c>
      <c r="E1042" s="22" t="s">
        <v>716</v>
      </c>
      <c r="F1042" s="22" t="s">
        <v>19</v>
      </c>
      <c r="G1042" s="23" t="n">
        <v>1</v>
      </c>
      <c r="H1042" s="24" t="n">
        <v>1</v>
      </c>
      <c r="I1042" s="24" t="n">
        <v>2.82</v>
      </c>
      <c r="J1042" s="24" t="n">
        <v>0</v>
      </c>
      <c r="K1042" s="24" t="n">
        <v>0</v>
      </c>
      <c r="L1042" s="24" t="n">
        <v>0</v>
      </c>
      <c r="M1042" s="6" t="s">
        <f>=I1042+J1042+K1042+L1042</f>
      </c>
      <c r="N1042" s="24"/>
      <c r="O1042" s="22"/>
    </row>
    <row collapsed="false" customFormat="false" customHeight="false" hidden="false" ht="12.1" outlineLevel="0" r="1043">
      <c r="A1043" s="21" t="n">
        <v>44449.091631944</v>
      </c>
      <c r="B1043" s="22" t="s">
        <v>716</v>
      </c>
      <c r="C1043" s="22" t="s">
        <v>834</v>
      </c>
      <c r="D1043" s="22" t="s">
        <v>716</v>
      </c>
      <c r="E1043" s="22" t="s">
        <v>716</v>
      </c>
      <c r="F1043" s="22" t="s">
        <v>19</v>
      </c>
      <c r="G1043" s="23" t="n">
        <v>1</v>
      </c>
      <c r="H1043" s="24" t="n">
        <v>1</v>
      </c>
      <c r="I1043" s="24" t="n">
        <v>9.13</v>
      </c>
      <c r="J1043" s="24" t="n">
        <v>0</v>
      </c>
      <c r="K1043" s="24" t="n">
        <v>0</v>
      </c>
      <c r="L1043" s="24" t="n">
        <v>0</v>
      </c>
      <c r="M1043" s="6" t="s">
        <f>=I1043+J1043+K1043+L1043</f>
      </c>
      <c r="N1043" s="24"/>
      <c r="O1043" s="22"/>
    </row>
    <row collapsed="false" customFormat="false" customHeight="false" hidden="false" ht="12.1" outlineLevel="0" r="1044">
      <c r="A1044" s="21" t="n">
        <v>44454.205868056</v>
      </c>
      <c r="B1044" s="22" t="s">
        <v>716</v>
      </c>
      <c r="C1044" s="22" t="s">
        <v>818</v>
      </c>
      <c r="D1044" s="22" t="s">
        <v>716</v>
      </c>
      <c r="E1044" s="22" t="s">
        <v>716</v>
      </c>
      <c r="F1044" s="22" t="s">
        <v>19</v>
      </c>
      <c r="G1044" s="23" t="n">
        <v>1</v>
      </c>
      <c r="H1044" s="24" t="n">
        <v>1</v>
      </c>
      <c r="I1044" s="24" t="n">
        <v>7.38</v>
      </c>
      <c r="J1044" s="24" t="n">
        <v>0</v>
      </c>
      <c r="K1044" s="24" t="n">
        <v>0</v>
      </c>
      <c r="L1044" s="24" t="n">
        <v>0</v>
      </c>
      <c r="M1044" s="6" t="s">
        <f>=I1044+J1044+K1044+L1044</f>
      </c>
      <c r="N1044" s="24"/>
      <c r="O1044" s="22"/>
    </row>
    <row collapsed="false" customFormat="false" customHeight="false" hidden="false" ht="12.1" outlineLevel="0" r="1045">
      <c r="A1045" s="21" t="n">
        <v>44459</v>
      </c>
      <c r="B1045" s="22" t="s">
        <v>692</v>
      </c>
      <c r="C1045" s="22" t="s">
        <v>186</v>
      </c>
      <c r="D1045" s="22" t="s">
        <v>692</v>
      </c>
      <c r="E1045" s="22" t="s">
        <v>692</v>
      </c>
      <c r="F1045" s="22" t="s">
        <v>29</v>
      </c>
      <c r="G1045" s="23" t="n">
        <v>1</v>
      </c>
      <c r="H1045" s="24" t="n">
        <v>30000</v>
      </c>
      <c r="I1045" s="24" t="n">
        <v>30000</v>
      </c>
      <c r="J1045" s="24" t="n">
        <v>0</v>
      </c>
      <c r="K1045" s="24" t="n">
        <v>0</v>
      </c>
      <c r="L1045" s="24" t="n">
        <v>0</v>
      </c>
      <c r="M1045" s="24"/>
      <c r="N1045" s="6" t="s">
        <f>=I1045+J1045+K1045+L1045</f>
      </c>
      <c r="O1045" s="22"/>
    </row>
    <row collapsed="false" customFormat="false" customHeight="false" hidden="false" ht="12.1" outlineLevel="0" r="1046">
      <c r="A1046" s="20" t="n">
        <v>44460.446643519</v>
      </c>
      <c r="B1046" s="16" t="s">
        <v>102</v>
      </c>
      <c r="C1046" s="16" t="s">
        <v>840</v>
      </c>
      <c r="D1046" s="16" t="s">
        <v>601</v>
      </c>
      <c r="E1046" s="16" t="s">
        <v>17</v>
      </c>
      <c r="F1046" s="16" t="s">
        <v>29</v>
      </c>
      <c r="G1046" s="7" t="n">
        <v>130</v>
      </c>
      <c r="H1046" s="6" t="n">
        <v>233.6</v>
      </c>
      <c r="I1046" s="6" t="n">
        <v>-30368</v>
      </c>
      <c r="J1046" s="6" t="n">
        <v>0</v>
      </c>
      <c r="K1046" s="6" t="n">
        <v>-15.19</v>
      </c>
      <c r="L1046" s="6" t="n">
        <v>0</v>
      </c>
      <c r="M1046" s="6"/>
      <c r="N1046" s="6" t="s">
        <f>=I1046+J1046+K1046+L1046</f>
      </c>
      <c r="O1046" s="16"/>
    </row>
    <row collapsed="false" customFormat="false" customHeight="false" hidden="false" ht="12.1" outlineLevel="0" r="1047">
      <c r="A1047" s="21" t="n">
        <v>44460.856898148</v>
      </c>
      <c r="B1047" s="22" t="s">
        <v>716</v>
      </c>
      <c r="C1047" s="22" t="s">
        <v>788</v>
      </c>
      <c r="D1047" s="22" t="s">
        <v>716</v>
      </c>
      <c r="E1047" s="22" t="s">
        <v>716</v>
      </c>
      <c r="F1047" s="22" t="s">
        <v>19</v>
      </c>
      <c r="G1047" s="23" t="n">
        <v>1</v>
      </c>
      <c r="H1047" s="24" t="n">
        <v>1</v>
      </c>
      <c r="I1047" s="24" t="n">
        <v>2.32</v>
      </c>
      <c r="J1047" s="24" t="n">
        <v>0</v>
      </c>
      <c r="K1047" s="24" t="n">
        <v>0</v>
      </c>
      <c r="L1047" s="24" t="n">
        <v>0</v>
      </c>
      <c r="M1047" s="6" t="s">
        <f>=I1047+J1047+K1047+L1047</f>
      </c>
      <c r="N1047" s="24"/>
      <c r="O1047" s="22"/>
    </row>
    <row collapsed="false" customFormat="false" customHeight="false" hidden="false" ht="12.1" outlineLevel="0" r="1048">
      <c r="A1048" s="21" t="n">
        <v>44461.923356481</v>
      </c>
      <c r="B1048" s="22" t="s">
        <v>716</v>
      </c>
      <c r="C1048" s="22" t="s">
        <v>833</v>
      </c>
      <c r="D1048" s="22" t="s">
        <v>716</v>
      </c>
      <c r="E1048" s="22" t="s">
        <v>716</v>
      </c>
      <c r="F1048" s="22" t="s">
        <v>19</v>
      </c>
      <c r="G1048" s="23" t="n">
        <v>1</v>
      </c>
      <c r="H1048" s="24" t="n">
        <v>1</v>
      </c>
      <c r="I1048" s="24" t="n">
        <v>0.1</v>
      </c>
      <c r="J1048" s="24" t="n">
        <v>0</v>
      </c>
      <c r="K1048" s="24" t="n">
        <v>0</v>
      </c>
      <c r="L1048" s="24" t="n">
        <v>0</v>
      </c>
      <c r="M1048" s="6" t="s">
        <f>=I1048+J1048+K1048+L1048</f>
      </c>
      <c r="N1048" s="24"/>
      <c r="O1048" s="22"/>
    </row>
    <row collapsed="false" customFormat="false" customHeight="false" hidden="false" ht="12.1" outlineLevel="0" r="1049">
      <c r="A1049" s="21" t="n">
        <v>44468.526851852</v>
      </c>
      <c r="B1049" s="22" t="s">
        <v>716</v>
      </c>
      <c r="C1049" s="22" t="s">
        <v>771</v>
      </c>
      <c r="D1049" s="22" t="s">
        <v>716</v>
      </c>
      <c r="E1049" s="22" t="s">
        <v>716</v>
      </c>
      <c r="F1049" s="22" t="s">
        <v>19</v>
      </c>
      <c r="G1049" s="23" t="n">
        <v>1</v>
      </c>
      <c r="H1049" s="24" t="n">
        <v>1</v>
      </c>
      <c r="I1049" s="24" t="n">
        <v>3.78</v>
      </c>
      <c r="J1049" s="24" t="n">
        <v>0</v>
      </c>
      <c r="K1049" s="24" t="n">
        <v>0</v>
      </c>
      <c r="L1049" s="24" t="n">
        <v>0</v>
      </c>
      <c r="M1049" s="6" t="s">
        <f>=I1049+J1049+K1049+L1049</f>
      </c>
      <c r="N1049" s="24"/>
      <c r="O1049" s="22"/>
    </row>
    <row collapsed="false" customFormat="false" customHeight="false" hidden="false" ht="12.1" outlineLevel="0" r="1050">
      <c r="A1050" s="20" t="n">
        <v>44468.663171296</v>
      </c>
      <c r="B1050" s="16" t="s">
        <v>85</v>
      </c>
      <c r="C1050" s="16" t="s">
        <v>748</v>
      </c>
      <c r="D1050" s="16" t="s">
        <v>601</v>
      </c>
      <c r="E1050" s="16" t="s">
        <v>17</v>
      </c>
      <c r="F1050" s="16" t="s">
        <v>29</v>
      </c>
      <c r="G1050" s="7" t="n">
        <v>10</v>
      </c>
      <c r="H1050" s="6" t="n">
        <v>133.01</v>
      </c>
      <c r="I1050" s="6" t="n">
        <v>-1330.1</v>
      </c>
      <c r="J1050" s="6" t="n">
        <v>0</v>
      </c>
      <c r="K1050" s="6" t="n">
        <v>-0.67</v>
      </c>
      <c r="L1050" s="6" t="n">
        <v>0</v>
      </c>
      <c r="M1050" s="6"/>
      <c r="N1050" s="6" t="s">
        <f>=I1050+J1050+K1050+L1050</f>
      </c>
      <c r="O1050" s="16"/>
    </row>
    <row collapsed="false" customFormat="false" customHeight="false" hidden="false" ht="12.1" outlineLevel="0" r="1051">
      <c r="A1051" s="21" t="n">
        <v>44469.144571759</v>
      </c>
      <c r="B1051" s="22" t="s">
        <v>716</v>
      </c>
      <c r="C1051" s="22" t="s">
        <v>789</v>
      </c>
      <c r="D1051" s="22" t="s">
        <v>716</v>
      </c>
      <c r="E1051" s="22" t="s">
        <v>716</v>
      </c>
      <c r="F1051" s="22" t="s">
        <v>19</v>
      </c>
      <c r="G1051" s="23" t="n">
        <v>1</v>
      </c>
      <c r="H1051" s="24" t="n">
        <v>1</v>
      </c>
      <c r="I1051" s="24" t="n">
        <v>16.2</v>
      </c>
      <c r="J1051" s="24" t="n">
        <v>0</v>
      </c>
      <c r="K1051" s="24" t="n">
        <v>0</v>
      </c>
      <c r="L1051" s="24" t="n">
        <v>0</v>
      </c>
      <c r="M1051" s="6" t="s">
        <f>=I1051+J1051+K1051+L1051</f>
      </c>
      <c r="N1051" s="24"/>
      <c r="O1051" s="22"/>
    </row>
    <row collapsed="false" customFormat="false" customHeight="false" hidden="false" ht="12.1" outlineLevel="0" r="1052">
      <c r="A1052" s="21" t="n">
        <v>44473</v>
      </c>
      <c r="B1052" s="22" t="s">
        <v>716</v>
      </c>
      <c r="C1052" s="22" t="s">
        <v>842</v>
      </c>
      <c r="D1052" s="22" t="s">
        <v>716</v>
      </c>
      <c r="E1052" s="22" t="s">
        <v>716</v>
      </c>
      <c r="F1052" s="22" t="s">
        <v>19</v>
      </c>
      <c r="G1052" s="23" t="n">
        <v>1</v>
      </c>
      <c r="H1052" s="24" t="n">
        <v>3.15</v>
      </c>
      <c r="I1052" s="24" t="n">
        <v>3.15</v>
      </c>
      <c r="J1052" s="24" t="n">
        <v>0</v>
      </c>
      <c r="K1052" s="24" t="n">
        <v>0</v>
      </c>
      <c r="L1052" s="24" t="n">
        <v>0</v>
      </c>
      <c r="M1052" s="6" t="s">
        <f>=I1052+J1052+K1052+L1052</f>
      </c>
      <c r="N1052" s="24"/>
      <c r="O1052" s="22"/>
    </row>
    <row collapsed="false" customFormat="false" customHeight="false" hidden="false" ht="12.1" outlineLevel="0" r="1053">
      <c r="A1053" s="21" t="n">
        <v>44476.055486111</v>
      </c>
      <c r="B1053" s="22" t="s">
        <v>716</v>
      </c>
      <c r="C1053" s="22" t="s">
        <v>821</v>
      </c>
      <c r="D1053" s="22" t="s">
        <v>716</v>
      </c>
      <c r="E1053" s="22" t="s">
        <v>716</v>
      </c>
      <c r="F1053" s="22" t="s">
        <v>19</v>
      </c>
      <c r="G1053" s="23" t="n">
        <v>1</v>
      </c>
      <c r="H1053" s="24" t="n">
        <v>1</v>
      </c>
      <c r="I1053" s="24" t="n">
        <v>4.54</v>
      </c>
      <c r="J1053" s="24" t="n">
        <v>0</v>
      </c>
      <c r="K1053" s="24" t="n">
        <v>0</v>
      </c>
      <c r="L1053" s="24" t="n">
        <v>0</v>
      </c>
      <c r="M1053" s="6" t="s">
        <f>=I1053+J1053+K1053+L1053</f>
      </c>
      <c r="N1053" s="24"/>
      <c r="O1053" s="22"/>
    </row>
    <row collapsed="false" customFormat="false" customHeight="false" hidden="false" ht="12.1" outlineLevel="0" r="1054">
      <c r="A1054" s="29" t="n">
        <v>44482.911574074</v>
      </c>
      <c r="B1054" s="30" t="s">
        <v>43</v>
      </c>
      <c r="C1054" s="30" t="s">
        <v>732</v>
      </c>
      <c r="D1054" s="30" t="s">
        <v>605</v>
      </c>
      <c r="E1054" s="30" t="s">
        <v>17</v>
      </c>
      <c r="F1054" s="30" t="s">
        <v>29</v>
      </c>
      <c r="G1054" s="31" t="n">
        <v>-40</v>
      </c>
      <c r="H1054" s="32" t="n">
        <v>346.05</v>
      </c>
      <c r="I1054" s="32" t="n">
        <v>13842</v>
      </c>
      <c r="J1054" s="32" t="n">
        <v>0</v>
      </c>
      <c r="K1054" s="32" t="n">
        <v>-6.62</v>
      </c>
      <c r="L1054" s="32" t="n">
        <v>0</v>
      </c>
      <c r="M1054" s="32"/>
      <c r="N1054" s="6" t="s">
        <f>=I1054+J1054+K1054+L1054</f>
      </c>
      <c r="O1054" s="30"/>
    </row>
    <row collapsed="false" customFormat="false" customHeight="false" hidden="false" ht="12.1" outlineLevel="0" r="1055">
      <c r="A1055" s="29" t="n">
        <v>44482.911574074</v>
      </c>
      <c r="B1055" s="30" t="s">
        <v>43</v>
      </c>
      <c r="C1055" s="30" t="s">
        <v>732</v>
      </c>
      <c r="D1055" s="30" t="s">
        <v>605</v>
      </c>
      <c r="E1055" s="30" t="s">
        <v>17</v>
      </c>
      <c r="F1055" s="30" t="s">
        <v>29</v>
      </c>
      <c r="G1055" s="31" t="n">
        <v>-10</v>
      </c>
      <c r="H1055" s="32" t="n">
        <v>346.06</v>
      </c>
      <c r="I1055" s="32" t="n">
        <v>3460.6</v>
      </c>
      <c r="J1055" s="32" t="n">
        <v>0</v>
      </c>
      <c r="K1055" s="32" t="n">
        <v>-1.66</v>
      </c>
      <c r="L1055" s="32" t="n">
        <v>0</v>
      </c>
      <c r="M1055" s="32"/>
      <c r="N1055" s="6" t="s">
        <f>=I1055+J1055+K1055+L1055</f>
      </c>
      <c r="O1055" s="30"/>
    </row>
    <row collapsed="false" customFormat="false" customHeight="false" hidden="false" ht="12.1" outlineLevel="0" r="1056">
      <c r="A1056" s="29" t="n">
        <v>44482.911574074</v>
      </c>
      <c r="B1056" s="30" t="s">
        <v>43</v>
      </c>
      <c r="C1056" s="30" t="s">
        <v>732</v>
      </c>
      <c r="D1056" s="30" t="s">
        <v>605</v>
      </c>
      <c r="E1056" s="30" t="s">
        <v>17</v>
      </c>
      <c r="F1056" s="30" t="s">
        <v>29</v>
      </c>
      <c r="G1056" s="31" t="n">
        <v>-100</v>
      </c>
      <c r="H1056" s="32" t="n">
        <v>346.06</v>
      </c>
      <c r="I1056" s="32" t="n">
        <v>34606</v>
      </c>
      <c r="J1056" s="32" t="n">
        <v>0</v>
      </c>
      <c r="K1056" s="32" t="n">
        <v>-16.53</v>
      </c>
      <c r="L1056" s="32" t="n">
        <v>0</v>
      </c>
      <c r="M1056" s="32"/>
      <c r="N1056" s="6" t="s">
        <f>=I1056+J1056+K1056+L1056</f>
      </c>
      <c r="O1056" s="30"/>
    </row>
    <row collapsed="false" customFormat="false" customHeight="false" hidden="false" ht="12.1" outlineLevel="0" r="1057">
      <c r="A1057" s="25" t="n">
        <v>44483</v>
      </c>
      <c r="B1057" s="26" t="s">
        <v>693</v>
      </c>
      <c r="C1057" s="26" t="s">
        <v>694</v>
      </c>
      <c r="D1057" s="26" t="s">
        <v>693</v>
      </c>
      <c r="E1057" s="26" t="s">
        <v>693</v>
      </c>
      <c r="F1057" s="26" t="s">
        <v>29</v>
      </c>
      <c r="G1057" s="27" t="n">
        <v>1</v>
      </c>
      <c r="H1057" s="28" t="n">
        <v>-60</v>
      </c>
      <c r="I1057" s="28" t="n">
        <v>-60</v>
      </c>
      <c r="J1057" s="28" t="n">
        <v>0</v>
      </c>
      <c r="K1057" s="28" t="n">
        <v>0</v>
      </c>
      <c r="L1057" s="28" t="n">
        <v>0</v>
      </c>
      <c r="M1057" s="28"/>
      <c r="N1057" s="6" t="s">
        <f>=I1057+J1057+K1057+L1057</f>
      </c>
      <c r="O1057" s="26"/>
    </row>
    <row collapsed="false" customFormat="false" customHeight="false" hidden="false" ht="12.1" outlineLevel="0" r="1058">
      <c r="A1058" s="21" t="n">
        <v>44487.476770833</v>
      </c>
      <c r="B1058" s="22" t="s">
        <v>716</v>
      </c>
      <c r="C1058" s="22" t="s">
        <v>843</v>
      </c>
      <c r="D1058" s="22" t="s">
        <v>716</v>
      </c>
      <c r="E1058" s="22" t="s">
        <v>716</v>
      </c>
      <c r="F1058" s="22" t="s">
        <v>19</v>
      </c>
      <c r="G1058" s="23" t="n">
        <v>1</v>
      </c>
      <c r="H1058" s="24" t="n">
        <v>1</v>
      </c>
      <c r="I1058" s="24" t="n">
        <v>192.83</v>
      </c>
      <c r="J1058" s="24" t="n">
        <v>0</v>
      </c>
      <c r="K1058" s="24" t="n">
        <v>0</v>
      </c>
      <c r="L1058" s="24" t="n">
        <v>0</v>
      </c>
      <c r="M1058" s="6" t="s">
        <f>=I1058+J1058+K1058+L1058</f>
      </c>
      <c r="N1058" s="24"/>
      <c r="O1058" s="22"/>
    </row>
    <row collapsed="false" customFormat="false" customHeight="false" hidden="false" ht="12.1" outlineLevel="0" r="1059">
      <c r="A1059" s="20" t="n">
        <v>44488.592881944</v>
      </c>
      <c r="B1059" s="16" t="s">
        <v>97</v>
      </c>
      <c r="C1059" s="16" t="s">
        <v>844</v>
      </c>
      <c r="D1059" s="16" t="s">
        <v>601</v>
      </c>
      <c r="E1059" s="16" t="s">
        <v>17</v>
      </c>
      <c r="F1059" s="16" t="s">
        <v>29</v>
      </c>
      <c r="G1059" s="7" t="n">
        <v>9</v>
      </c>
      <c r="H1059" s="6" t="n">
        <v>183.6</v>
      </c>
      <c r="I1059" s="6" t="n">
        <v>-1652.4</v>
      </c>
      <c r="J1059" s="6" t="n">
        <v>0</v>
      </c>
      <c r="K1059" s="6" t="n">
        <v>-0.79</v>
      </c>
      <c r="L1059" s="6" t="n">
        <v>0</v>
      </c>
      <c r="M1059" s="6"/>
      <c r="N1059" s="6" t="s">
        <f>=I1059+J1059+K1059+L1059</f>
      </c>
      <c r="O1059" s="16"/>
    </row>
    <row collapsed="false" customFormat="false" customHeight="false" hidden="false" ht="12.1" outlineLevel="0" r="1060">
      <c r="A1060" s="20" t="n">
        <v>44488.592881944</v>
      </c>
      <c r="B1060" s="16" t="s">
        <v>97</v>
      </c>
      <c r="C1060" s="16" t="s">
        <v>844</v>
      </c>
      <c r="D1060" s="16" t="s">
        <v>601</v>
      </c>
      <c r="E1060" s="16" t="s">
        <v>17</v>
      </c>
      <c r="F1060" s="16" t="s">
        <v>29</v>
      </c>
      <c r="G1060" s="7" t="n">
        <v>275</v>
      </c>
      <c r="H1060" s="6" t="n">
        <v>183.6</v>
      </c>
      <c r="I1060" s="6" t="n">
        <v>-50490</v>
      </c>
      <c r="J1060" s="6" t="n">
        <v>0</v>
      </c>
      <c r="K1060" s="6" t="n">
        <v>-24.12</v>
      </c>
      <c r="L1060" s="6" t="n">
        <v>0</v>
      </c>
      <c r="M1060" s="6"/>
      <c r="N1060" s="6" t="s">
        <f>=I1060+J1060+K1060+L1060</f>
      </c>
      <c r="O1060" s="16"/>
    </row>
    <row collapsed="false" customFormat="false" customHeight="false" hidden="false" ht="12.1" outlineLevel="0" r="1061">
      <c r="A1061" s="29" t="n">
        <v>44488.700787037</v>
      </c>
      <c r="B1061" s="30" t="s">
        <v>16</v>
      </c>
      <c r="C1061" s="30" t="s">
        <v>18</v>
      </c>
      <c r="D1061" s="30" t="s">
        <v>605</v>
      </c>
      <c r="E1061" s="30" t="s">
        <v>17</v>
      </c>
      <c r="F1061" s="30" t="s">
        <v>19</v>
      </c>
      <c r="G1061" s="31" t="n">
        <v>-74</v>
      </c>
      <c r="H1061" s="32" t="n">
        <v>25.17013514</v>
      </c>
      <c r="I1061" s="32" t="n">
        <v>1862.59</v>
      </c>
      <c r="J1061" s="32" t="n">
        <v>0</v>
      </c>
      <c r="K1061" s="32" t="n">
        <v>-0.93</v>
      </c>
      <c r="L1061" s="32" t="n">
        <v>0</v>
      </c>
      <c r="M1061" s="6" t="s">
        <f>=I1061+J1061+K1061+L1061</f>
      </c>
      <c r="N1061" s="32"/>
      <c r="O1061" s="30"/>
    </row>
    <row collapsed="false" customFormat="false" customHeight="false" hidden="false" ht="12.1" outlineLevel="0" r="1062">
      <c r="A1062" s="29" t="n">
        <v>44488.82494213</v>
      </c>
      <c r="B1062" s="30" t="s">
        <v>707</v>
      </c>
      <c r="C1062" s="30" t="s">
        <v>708</v>
      </c>
      <c r="D1062" s="30" t="s">
        <v>605</v>
      </c>
      <c r="E1062" s="30" t="s">
        <v>709</v>
      </c>
      <c r="F1062" s="30" t="s">
        <v>29</v>
      </c>
      <c r="G1062" s="31" t="n">
        <v>-1130</v>
      </c>
      <c r="H1062" s="32" t="n">
        <v>70.87</v>
      </c>
      <c r="I1062" s="32" t="n">
        <v>80083.1</v>
      </c>
      <c r="J1062" s="32" t="n">
        <v>0</v>
      </c>
      <c r="K1062" s="32" t="n">
        <v>-40.04</v>
      </c>
      <c r="L1062" s="32" t="n">
        <v>0</v>
      </c>
      <c r="M1062" s="32"/>
      <c r="N1062" s="6" t="s">
        <f>=I1062+J1062+K1062+L1062</f>
      </c>
      <c r="O1062" s="30"/>
    </row>
    <row collapsed="false" customFormat="false" customHeight="false" hidden="false" ht="12.1" outlineLevel="0" r="1063">
      <c r="A1063" s="29" t="n">
        <v>44489.444398148</v>
      </c>
      <c r="B1063" s="30" t="s">
        <v>707</v>
      </c>
      <c r="C1063" s="30" t="s">
        <v>708</v>
      </c>
      <c r="D1063" s="30" t="s">
        <v>605</v>
      </c>
      <c r="E1063" s="30" t="s">
        <v>709</v>
      </c>
      <c r="F1063" s="30" t="s">
        <v>29</v>
      </c>
      <c r="G1063" s="31" t="n">
        <v>-858</v>
      </c>
      <c r="H1063" s="32" t="n">
        <v>70.8875</v>
      </c>
      <c r="I1063" s="32" t="n">
        <v>60821.48</v>
      </c>
      <c r="J1063" s="32" t="n">
        <v>0</v>
      </c>
      <c r="K1063" s="32" t="n">
        <v>0</v>
      </c>
      <c r="L1063" s="32" t="n">
        <v>0</v>
      </c>
      <c r="M1063" s="32"/>
      <c r="N1063" s="6" t="s">
        <f>=I1063+J1063+K1063+L1063</f>
      </c>
      <c r="O1063" s="30"/>
    </row>
    <row collapsed="false" customFormat="false" customHeight="false" hidden="false" ht="12.1" outlineLevel="0" r="1064">
      <c r="A1064" s="20" t="n">
        <v>44489.444398148</v>
      </c>
      <c r="B1064" s="16" t="s">
        <v>845</v>
      </c>
      <c r="C1064" s="16" t="s">
        <v>846</v>
      </c>
      <c r="D1064" s="16" t="s">
        <v>601</v>
      </c>
      <c r="E1064" s="16" t="s">
        <v>709</v>
      </c>
      <c r="F1064" s="16" t="s">
        <v>29</v>
      </c>
      <c r="G1064" s="7" t="n">
        <v>858</v>
      </c>
      <c r="H1064" s="6" t="n">
        <v>70.8875</v>
      </c>
      <c r="I1064" s="6" t="n">
        <v>-60821.48</v>
      </c>
      <c r="J1064" s="6" t="n">
        <v>0</v>
      </c>
      <c r="K1064" s="6" t="n">
        <v>0</v>
      </c>
      <c r="L1064" s="6" t="n">
        <v>0</v>
      </c>
      <c r="M1064" s="6"/>
      <c r="N1064" s="6" t="s">
        <f>=I1064+J1064+K1064+L1064</f>
      </c>
      <c r="O1064" s="16"/>
    </row>
    <row collapsed="false" customFormat="false" customHeight="false" hidden="false" ht="12.1" outlineLevel="0" r="1065">
      <c r="A1065" s="20" t="n">
        <v>44489.919699074</v>
      </c>
      <c r="B1065" s="16" t="s">
        <v>31</v>
      </c>
      <c r="C1065" s="16" t="s">
        <v>775</v>
      </c>
      <c r="D1065" s="16" t="s">
        <v>601</v>
      </c>
      <c r="E1065" s="16" t="s">
        <v>17</v>
      </c>
      <c r="F1065" s="16" t="s">
        <v>29</v>
      </c>
      <c r="G1065" s="7" t="n">
        <v>260</v>
      </c>
      <c r="H1065" s="6" t="n">
        <v>370.35</v>
      </c>
      <c r="I1065" s="6" t="n">
        <v>-96291</v>
      </c>
      <c r="J1065" s="6" t="n">
        <v>0</v>
      </c>
      <c r="K1065" s="6" t="n">
        <v>-48.15</v>
      </c>
      <c r="L1065" s="6" t="n">
        <v>0</v>
      </c>
      <c r="M1065" s="6"/>
      <c r="N1065" s="6" t="s">
        <f>=I1065+J1065+K1065+L1065</f>
      </c>
      <c r="O1065" s="16"/>
    </row>
    <row collapsed="false" customFormat="false" customHeight="false" hidden="false" ht="12.1" outlineLevel="0" r="1066">
      <c r="A1066" s="25" t="n">
        <v>44490</v>
      </c>
      <c r="B1066" s="26" t="s">
        <v>693</v>
      </c>
      <c r="C1066" s="26" t="s">
        <v>715</v>
      </c>
      <c r="D1066" s="26" t="s">
        <v>693</v>
      </c>
      <c r="E1066" s="26" t="s">
        <v>693</v>
      </c>
      <c r="F1066" s="26" t="s">
        <v>19</v>
      </c>
      <c r="G1066" s="27" t="n">
        <v>1</v>
      </c>
      <c r="H1066" s="28" t="n">
        <v>-1</v>
      </c>
      <c r="I1066" s="28" t="n">
        <v>-4.07</v>
      </c>
      <c r="J1066" s="28" t="n">
        <v>0</v>
      </c>
      <c r="K1066" s="28" t="n">
        <v>0</v>
      </c>
      <c r="L1066" s="28" t="n">
        <v>0</v>
      </c>
      <c r="M1066" s="6" t="s">
        <f>=I1066+J1066+K1066+L1066</f>
      </c>
      <c r="N1066" s="28"/>
      <c r="O1066" s="26"/>
    </row>
    <row collapsed="false" customFormat="false" customHeight="false" hidden="false" ht="12.1" outlineLevel="0" r="1067">
      <c r="A1067" s="21" t="n">
        <v>44490</v>
      </c>
      <c r="B1067" s="22" t="s">
        <v>692</v>
      </c>
      <c r="C1067" s="22" t="s">
        <v>186</v>
      </c>
      <c r="D1067" s="22" t="s">
        <v>692</v>
      </c>
      <c r="E1067" s="22" t="s">
        <v>692</v>
      </c>
      <c r="F1067" s="22" t="s">
        <v>29</v>
      </c>
      <c r="G1067" s="23" t="n">
        <v>1</v>
      </c>
      <c r="H1067" s="24" t="n">
        <v>100000</v>
      </c>
      <c r="I1067" s="24" t="n">
        <v>100000</v>
      </c>
      <c r="J1067" s="24" t="n">
        <v>0</v>
      </c>
      <c r="K1067" s="24" t="n">
        <v>0</v>
      </c>
      <c r="L1067" s="24" t="n">
        <v>0</v>
      </c>
      <c r="M1067" s="24"/>
      <c r="N1067" s="6" t="s">
        <f>=I1067+J1067+K1067+L1067</f>
      </c>
      <c r="O1067" s="22"/>
    </row>
    <row collapsed="false" customFormat="false" customHeight="false" hidden="false" ht="12.1" outlineLevel="0" r="1068">
      <c r="A1068" s="21" t="n">
        <v>44490.918587963</v>
      </c>
      <c r="B1068" s="22" t="s">
        <v>692</v>
      </c>
      <c r="C1068" s="22" t="s">
        <v>126</v>
      </c>
      <c r="D1068" s="22" t="s">
        <v>692</v>
      </c>
      <c r="E1068" s="22" t="s">
        <v>692</v>
      </c>
      <c r="F1068" s="22" t="s">
        <v>29</v>
      </c>
      <c r="G1068" s="23" t="n">
        <v>1</v>
      </c>
      <c r="H1068" s="24" t="n">
        <v>1</v>
      </c>
      <c r="I1068" s="24" t="n">
        <v>100000</v>
      </c>
      <c r="J1068" s="24" t="n">
        <v>0</v>
      </c>
      <c r="K1068" s="24" t="n">
        <v>0</v>
      </c>
      <c r="L1068" s="24" t="n">
        <v>0</v>
      </c>
      <c r="M1068" s="24"/>
      <c r="N1068" s="6" t="s">
        <f>=I1068+J1068+K1068+L1068</f>
      </c>
      <c r="O1068" s="22"/>
    </row>
    <row collapsed="false" customFormat="false" customHeight="false" hidden="false" ht="12.1" outlineLevel="0" r="1069">
      <c r="A1069" s="25" t="n">
        <v>44491</v>
      </c>
      <c r="B1069" s="26" t="s">
        <v>693</v>
      </c>
      <c r="C1069" s="26" t="s">
        <v>715</v>
      </c>
      <c r="D1069" s="26" t="s">
        <v>693</v>
      </c>
      <c r="E1069" s="26" t="s">
        <v>693</v>
      </c>
      <c r="F1069" s="26" t="s">
        <v>29</v>
      </c>
      <c r="G1069" s="27" t="n">
        <v>1</v>
      </c>
      <c r="H1069" s="28" t="n">
        <v>-1</v>
      </c>
      <c r="I1069" s="28" t="n">
        <v>-290</v>
      </c>
      <c r="J1069" s="28" t="n">
        <v>0</v>
      </c>
      <c r="K1069" s="28" t="n">
        <v>0</v>
      </c>
      <c r="L1069" s="28" t="n">
        <v>0</v>
      </c>
      <c r="M1069" s="28"/>
      <c r="N1069" s="6" t="s">
        <f>=I1069+J1069+K1069+L1069</f>
      </c>
      <c r="O1069" s="26"/>
    </row>
    <row collapsed="false" customFormat="false" customHeight="false" hidden="false" ht="12.1" outlineLevel="0" r="1070">
      <c r="A1070" s="33" t="n">
        <v>44491.811111111</v>
      </c>
      <c r="B1070" s="34" t="s">
        <v>713</v>
      </c>
      <c r="C1070" s="34" t="s">
        <v>131</v>
      </c>
      <c r="D1070" s="34" t="s">
        <v>713</v>
      </c>
      <c r="E1070" s="34" t="s">
        <v>713</v>
      </c>
      <c r="F1070" s="34" t="s">
        <v>19</v>
      </c>
      <c r="G1070" s="35" t="n">
        <v>1</v>
      </c>
      <c r="H1070" s="36" t="n">
        <v>-700</v>
      </c>
      <c r="I1070" s="36" t="n">
        <v>-700</v>
      </c>
      <c r="J1070" s="36" t="n">
        <v>0</v>
      </c>
      <c r="K1070" s="36" t="n">
        <v>0</v>
      </c>
      <c r="L1070" s="36" t="n">
        <v>0</v>
      </c>
      <c r="M1070" s="6" t="s">
        <f>=I1070+J1070+K1070+L1070</f>
      </c>
      <c r="N1070" s="36"/>
      <c r="O1070" s="34"/>
    </row>
    <row collapsed="false" customFormat="false" customHeight="false" hidden="false" ht="12.1" outlineLevel="0" r="1071">
      <c r="A1071" s="33" t="n">
        <v>44491.825266204</v>
      </c>
      <c r="B1071" s="34" t="s">
        <v>713</v>
      </c>
      <c r="C1071" s="34" t="s">
        <v>131</v>
      </c>
      <c r="D1071" s="34" t="s">
        <v>713</v>
      </c>
      <c r="E1071" s="34" t="s">
        <v>713</v>
      </c>
      <c r="F1071" s="34" t="s">
        <v>29</v>
      </c>
      <c r="G1071" s="35" t="n">
        <v>1</v>
      </c>
      <c r="H1071" s="36" t="n">
        <v>-80540.06</v>
      </c>
      <c r="I1071" s="36" t="n">
        <v>-80540.06</v>
      </c>
      <c r="J1071" s="36" t="n">
        <v>0</v>
      </c>
      <c r="K1071" s="36" t="n">
        <v>0</v>
      </c>
      <c r="L1071" s="36" t="n">
        <v>0</v>
      </c>
      <c r="M1071" s="36"/>
      <c r="N1071" s="6" t="s">
        <f>=I1071+J1071+K1071+L1071</f>
      </c>
      <c r="O1071" s="34"/>
    </row>
    <row collapsed="false" customFormat="false" customHeight="false" hidden="false" ht="12.1" outlineLevel="0" r="1072">
      <c r="A1072" s="25" t="n">
        <v>44494</v>
      </c>
      <c r="B1072" s="26" t="s">
        <v>693</v>
      </c>
      <c r="C1072" s="26" t="s">
        <v>694</v>
      </c>
      <c r="D1072" s="26" t="s">
        <v>693</v>
      </c>
      <c r="E1072" s="26" t="s">
        <v>693</v>
      </c>
      <c r="F1072" s="26" t="s">
        <v>29</v>
      </c>
      <c r="G1072" s="27" t="n">
        <v>1</v>
      </c>
      <c r="H1072" s="28" t="n">
        <v>-60</v>
      </c>
      <c r="I1072" s="28" t="n">
        <v>-60</v>
      </c>
      <c r="J1072" s="28" t="n">
        <v>0</v>
      </c>
      <c r="K1072" s="28" t="n">
        <v>0</v>
      </c>
      <c r="L1072" s="28" t="n">
        <v>0</v>
      </c>
      <c r="M1072" s="28"/>
      <c r="N1072" s="6" t="s">
        <f>=I1072+J1072+K1072+L1072</f>
      </c>
      <c r="O1072" s="26"/>
    </row>
    <row collapsed="false" customFormat="false" customHeight="false" hidden="false" ht="12.1" outlineLevel="0" r="1073">
      <c r="A1073" s="29" t="n">
        <v>44494.503553241</v>
      </c>
      <c r="B1073" s="30" t="s">
        <v>631</v>
      </c>
      <c r="C1073" s="30" t="s">
        <v>767</v>
      </c>
      <c r="D1073" s="30" t="s">
        <v>605</v>
      </c>
      <c r="E1073" s="30" t="s">
        <v>17</v>
      </c>
      <c r="F1073" s="30" t="s">
        <v>19</v>
      </c>
      <c r="G1073" s="31" t="n">
        <v>-20</v>
      </c>
      <c r="H1073" s="32" t="n">
        <v>47.772</v>
      </c>
      <c r="I1073" s="32" t="n">
        <v>955.44</v>
      </c>
      <c r="J1073" s="32" t="n">
        <v>0</v>
      </c>
      <c r="K1073" s="32" t="n">
        <v>-0.48</v>
      </c>
      <c r="L1073" s="32" t="n">
        <v>0</v>
      </c>
      <c r="M1073" s="6" t="s">
        <f>=I1073+J1073+K1073+L1073</f>
      </c>
      <c r="N1073" s="32"/>
      <c r="O1073" s="30"/>
    </row>
    <row collapsed="false" customFormat="false" customHeight="false" hidden="false" ht="12.1" outlineLevel="0" r="1074">
      <c r="A1074" s="29" t="n">
        <v>44494.50380787</v>
      </c>
      <c r="B1074" s="30" t="s">
        <v>637</v>
      </c>
      <c r="C1074" s="30" t="s">
        <v>786</v>
      </c>
      <c r="D1074" s="30" t="s">
        <v>605</v>
      </c>
      <c r="E1074" s="30" t="s">
        <v>17</v>
      </c>
      <c r="F1074" s="30" t="s">
        <v>19</v>
      </c>
      <c r="G1074" s="31" t="n">
        <v>-2</v>
      </c>
      <c r="H1074" s="32" t="n">
        <v>97.05</v>
      </c>
      <c r="I1074" s="32" t="n">
        <v>194.1</v>
      </c>
      <c r="J1074" s="32" t="n">
        <v>0</v>
      </c>
      <c r="K1074" s="32" t="n">
        <v>-0.1</v>
      </c>
      <c r="L1074" s="32" t="n">
        <v>0</v>
      </c>
      <c r="M1074" s="6" t="s">
        <f>=I1074+J1074+K1074+L1074</f>
      </c>
      <c r="N1074" s="32"/>
      <c r="O1074" s="30"/>
    </row>
    <row collapsed="false" customFormat="false" customHeight="false" hidden="false" ht="12.1" outlineLevel="0" r="1075">
      <c r="A1075" s="29" t="n">
        <v>44494.50380787</v>
      </c>
      <c r="B1075" s="30" t="s">
        <v>637</v>
      </c>
      <c r="C1075" s="30" t="s">
        <v>786</v>
      </c>
      <c r="D1075" s="30" t="s">
        <v>605</v>
      </c>
      <c r="E1075" s="30" t="s">
        <v>17</v>
      </c>
      <c r="F1075" s="30" t="s">
        <v>19</v>
      </c>
      <c r="G1075" s="31" t="n">
        <v>-4</v>
      </c>
      <c r="H1075" s="32" t="n">
        <v>97.04</v>
      </c>
      <c r="I1075" s="32" t="n">
        <v>388.16</v>
      </c>
      <c r="J1075" s="32" t="n">
        <v>0</v>
      </c>
      <c r="K1075" s="32" t="n">
        <v>-0.19</v>
      </c>
      <c r="L1075" s="32" t="n">
        <v>0</v>
      </c>
      <c r="M1075" s="6" t="s">
        <f>=I1075+J1075+K1075+L1075</f>
      </c>
      <c r="N1075" s="32"/>
      <c r="O1075" s="30"/>
    </row>
    <row collapsed="false" customFormat="false" customHeight="false" hidden="false" ht="12.1" outlineLevel="0" r="1076">
      <c r="A1076" s="29" t="n">
        <v>44494.503935185</v>
      </c>
      <c r="B1076" s="30" t="s">
        <v>640</v>
      </c>
      <c r="C1076" s="30" t="s">
        <v>847</v>
      </c>
      <c r="D1076" s="30" t="s">
        <v>605</v>
      </c>
      <c r="E1076" s="30" t="s">
        <v>17</v>
      </c>
      <c r="F1076" s="30" t="s">
        <v>19</v>
      </c>
      <c r="G1076" s="31" t="n">
        <v>-1</v>
      </c>
      <c r="H1076" s="32" t="n">
        <v>13.97</v>
      </c>
      <c r="I1076" s="32" t="n">
        <v>13.97</v>
      </c>
      <c r="J1076" s="32" t="n">
        <v>0</v>
      </c>
      <c r="K1076" s="32" t="n">
        <v>-0.01</v>
      </c>
      <c r="L1076" s="32" t="n">
        <v>0</v>
      </c>
      <c r="M1076" s="6" t="s">
        <f>=I1076+J1076+K1076+L1076</f>
      </c>
      <c r="N1076" s="32"/>
      <c r="O1076" s="30"/>
    </row>
    <row collapsed="false" customFormat="false" customHeight="false" hidden="false" ht="12.1" outlineLevel="0" r="1077">
      <c r="A1077" s="20" t="n">
        <v>44494.504282407</v>
      </c>
      <c r="B1077" s="16" t="s">
        <v>73</v>
      </c>
      <c r="C1077" s="16" t="s">
        <v>739</v>
      </c>
      <c r="D1077" s="16" t="s">
        <v>601</v>
      </c>
      <c r="E1077" s="16" t="s">
        <v>17</v>
      </c>
      <c r="F1077" s="16" t="s">
        <v>19</v>
      </c>
      <c r="G1077" s="7" t="n">
        <v>3</v>
      </c>
      <c r="H1077" s="6" t="n">
        <v>179.15666667</v>
      </c>
      <c r="I1077" s="6" t="n">
        <v>-537.47</v>
      </c>
      <c r="J1077" s="6" t="n">
        <v>0</v>
      </c>
      <c r="K1077" s="6" t="n">
        <v>-0.27</v>
      </c>
      <c r="L1077" s="6" t="n">
        <v>0</v>
      </c>
      <c r="M1077" s="6" t="s">
        <f>=I1077+J1077+K1077+L1077</f>
      </c>
      <c r="N1077" s="6"/>
      <c r="O1077" s="16"/>
    </row>
    <row collapsed="false" customFormat="false" customHeight="false" hidden="false" ht="12.1" outlineLevel="0" r="1078">
      <c r="A1078" s="20" t="n">
        <v>44494.505115741</v>
      </c>
      <c r="B1078" s="16" t="s">
        <v>73</v>
      </c>
      <c r="C1078" s="16" t="s">
        <v>739</v>
      </c>
      <c r="D1078" s="16" t="s">
        <v>601</v>
      </c>
      <c r="E1078" s="16" t="s">
        <v>17</v>
      </c>
      <c r="F1078" s="16" t="s">
        <v>19</v>
      </c>
      <c r="G1078" s="7" t="n">
        <v>2</v>
      </c>
      <c r="H1078" s="6" t="n">
        <v>179.155</v>
      </c>
      <c r="I1078" s="6" t="n">
        <v>-358.31</v>
      </c>
      <c r="J1078" s="6" t="n">
        <v>0</v>
      </c>
      <c r="K1078" s="6" t="n">
        <v>-0.18</v>
      </c>
      <c r="L1078" s="6" t="n">
        <v>0</v>
      </c>
      <c r="M1078" s="6" t="s">
        <f>=I1078+J1078+K1078+L1078</f>
      </c>
      <c r="N1078" s="6"/>
      <c r="O1078" s="16"/>
    </row>
    <row collapsed="false" customFormat="false" customHeight="false" hidden="false" ht="12.1" outlineLevel="0" r="1079">
      <c r="A1079" s="29" t="n">
        <v>44494.505428241</v>
      </c>
      <c r="B1079" s="30" t="s">
        <v>628</v>
      </c>
      <c r="C1079" s="30" t="s">
        <v>762</v>
      </c>
      <c r="D1079" s="30" t="s">
        <v>605</v>
      </c>
      <c r="E1079" s="30" t="s">
        <v>17</v>
      </c>
      <c r="F1079" s="30" t="s">
        <v>19</v>
      </c>
      <c r="G1079" s="31" t="n">
        <v>-1</v>
      </c>
      <c r="H1079" s="32" t="n">
        <v>108.22</v>
      </c>
      <c r="I1079" s="32" t="n">
        <v>108.22</v>
      </c>
      <c r="J1079" s="32" t="n">
        <v>0</v>
      </c>
      <c r="K1079" s="32" t="n">
        <v>-0.05</v>
      </c>
      <c r="L1079" s="32" t="n">
        <v>0</v>
      </c>
      <c r="M1079" s="6" t="s">
        <f>=I1079+J1079+K1079+L1079</f>
      </c>
      <c r="N1079" s="32"/>
      <c r="O1079" s="30"/>
    </row>
    <row collapsed="false" customFormat="false" customHeight="false" hidden="false" ht="12.1" outlineLevel="0" r="1080">
      <c r="A1080" s="29" t="n">
        <v>44494.505428241</v>
      </c>
      <c r="B1080" s="30" t="s">
        <v>628</v>
      </c>
      <c r="C1080" s="30" t="s">
        <v>762</v>
      </c>
      <c r="D1080" s="30" t="s">
        <v>605</v>
      </c>
      <c r="E1080" s="30" t="s">
        <v>17</v>
      </c>
      <c r="F1080" s="30" t="s">
        <v>19</v>
      </c>
      <c r="G1080" s="31" t="n">
        <v>-2</v>
      </c>
      <c r="H1080" s="32" t="n">
        <v>108.22</v>
      </c>
      <c r="I1080" s="32" t="n">
        <v>216.44</v>
      </c>
      <c r="J1080" s="32" t="n">
        <v>0</v>
      </c>
      <c r="K1080" s="32" t="n">
        <v>-0.11</v>
      </c>
      <c r="L1080" s="32" t="n">
        <v>0</v>
      </c>
      <c r="M1080" s="6" t="s">
        <f>=I1080+J1080+K1080+L1080</f>
      </c>
      <c r="N1080" s="32"/>
      <c r="O1080" s="30"/>
    </row>
    <row collapsed="false" customFormat="false" customHeight="false" hidden="false" ht="12.1" outlineLevel="0" r="1081">
      <c r="A1081" s="29" t="n">
        <v>44494.505428241</v>
      </c>
      <c r="B1081" s="30" t="s">
        <v>628</v>
      </c>
      <c r="C1081" s="30" t="s">
        <v>762</v>
      </c>
      <c r="D1081" s="30" t="s">
        <v>605</v>
      </c>
      <c r="E1081" s="30" t="s">
        <v>17</v>
      </c>
      <c r="F1081" s="30" t="s">
        <v>19</v>
      </c>
      <c r="G1081" s="31" t="n">
        <v>-2</v>
      </c>
      <c r="H1081" s="32" t="n">
        <v>108.25</v>
      </c>
      <c r="I1081" s="32" t="n">
        <v>216.5</v>
      </c>
      <c r="J1081" s="32" t="n">
        <v>0</v>
      </c>
      <c r="K1081" s="32" t="n">
        <v>-0.11</v>
      </c>
      <c r="L1081" s="32" t="n">
        <v>0</v>
      </c>
      <c r="M1081" s="6" t="s">
        <f>=I1081+J1081+K1081+L1081</f>
      </c>
      <c r="N1081" s="32"/>
      <c r="O1081" s="30"/>
    </row>
    <row collapsed="false" customFormat="false" customHeight="false" hidden="false" ht="12.1" outlineLevel="0" r="1082">
      <c r="A1082" s="20" t="n">
        <v>44494.506875</v>
      </c>
      <c r="B1082" s="16" t="s">
        <v>89</v>
      </c>
      <c r="C1082" s="16" t="s">
        <v>832</v>
      </c>
      <c r="D1082" s="16" t="s">
        <v>601</v>
      </c>
      <c r="E1082" s="16" t="s">
        <v>17</v>
      </c>
      <c r="F1082" s="16" t="s">
        <v>29</v>
      </c>
      <c r="G1082" s="7" t="n">
        <v>1440</v>
      </c>
      <c r="H1082" s="6" t="n">
        <v>69.115</v>
      </c>
      <c r="I1082" s="6" t="n">
        <v>-99525.6</v>
      </c>
      <c r="J1082" s="6" t="n">
        <v>0</v>
      </c>
      <c r="K1082" s="6" t="n">
        <v>-47.53</v>
      </c>
      <c r="L1082" s="6" t="n">
        <v>0</v>
      </c>
      <c r="M1082" s="6"/>
      <c r="N1082" s="6" t="s">
        <f>=I1082+J1082+K1082+L1082</f>
      </c>
      <c r="O1082" s="16"/>
    </row>
    <row collapsed="false" customFormat="false" customHeight="false" hidden="false" ht="12.1" outlineLevel="0" r="1083">
      <c r="A1083" s="29" t="n">
        <v>44494.509189815</v>
      </c>
      <c r="B1083" s="30" t="s">
        <v>43</v>
      </c>
      <c r="C1083" s="30" t="s">
        <v>732</v>
      </c>
      <c r="D1083" s="30" t="s">
        <v>605</v>
      </c>
      <c r="E1083" s="30" t="s">
        <v>17</v>
      </c>
      <c r="F1083" s="30" t="s">
        <v>29</v>
      </c>
      <c r="G1083" s="31" t="n">
        <v>-70</v>
      </c>
      <c r="H1083" s="32" t="n">
        <v>334.78</v>
      </c>
      <c r="I1083" s="32" t="n">
        <v>23434.6</v>
      </c>
      <c r="J1083" s="32" t="n">
        <v>0</v>
      </c>
      <c r="K1083" s="32" t="n">
        <v>-11.2</v>
      </c>
      <c r="L1083" s="32" t="n">
        <v>0</v>
      </c>
      <c r="M1083" s="32"/>
      <c r="N1083" s="6" t="s">
        <f>=I1083+J1083+K1083+L1083</f>
      </c>
      <c r="O1083" s="30"/>
    </row>
    <row collapsed="false" customFormat="false" customHeight="false" hidden="false" ht="12.1" outlineLevel="0" r="1084">
      <c r="A1084" s="20" t="n">
        <v>44494.509571759</v>
      </c>
      <c r="B1084" s="16" t="s">
        <v>91</v>
      </c>
      <c r="C1084" s="16" t="s">
        <v>722</v>
      </c>
      <c r="D1084" s="16" t="s">
        <v>601</v>
      </c>
      <c r="E1084" s="16" t="s">
        <v>17</v>
      </c>
      <c r="F1084" s="16" t="s">
        <v>29</v>
      </c>
      <c r="G1084" s="7" t="n">
        <v>800</v>
      </c>
      <c r="H1084" s="6" t="n">
        <v>28.205</v>
      </c>
      <c r="I1084" s="6" t="n">
        <v>-22564</v>
      </c>
      <c r="J1084" s="6" t="n">
        <v>0</v>
      </c>
      <c r="K1084" s="6" t="n">
        <v>-10.78</v>
      </c>
      <c r="L1084" s="6" t="n">
        <v>0</v>
      </c>
      <c r="M1084" s="6"/>
      <c r="N1084" s="6" t="s">
        <f>=I1084+J1084+K1084+L1084</f>
      </c>
      <c r="O1084" s="16"/>
    </row>
    <row collapsed="false" customFormat="false" customHeight="false" hidden="false" ht="12.1" outlineLevel="0" r="1085">
      <c r="A1085" s="29" t="n">
        <v>44494.50994213</v>
      </c>
      <c r="B1085" s="30" t="s">
        <v>85</v>
      </c>
      <c r="C1085" s="30" t="s">
        <v>748</v>
      </c>
      <c r="D1085" s="30" t="s">
        <v>605</v>
      </c>
      <c r="E1085" s="30" t="s">
        <v>17</v>
      </c>
      <c r="F1085" s="30" t="s">
        <v>29</v>
      </c>
      <c r="G1085" s="31" t="n">
        <v>-380</v>
      </c>
      <c r="H1085" s="32" t="n">
        <v>130.17</v>
      </c>
      <c r="I1085" s="32" t="n">
        <v>49464.6</v>
      </c>
      <c r="J1085" s="32" t="n">
        <v>0</v>
      </c>
      <c r="K1085" s="32" t="n">
        <v>-23.62</v>
      </c>
      <c r="L1085" s="32" t="n">
        <v>0</v>
      </c>
      <c r="M1085" s="32"/>
      <c r="N1085" s="6" t="s">
        <f>=I1085+J1085+K1085+L1085</f>
      </c>
      <c r="O1085" s="30"/>
    </row>
    <row collapsed="false" customFormat="false" customHeight="false" hidden="false" ht="12.1" outlineLevel="0" r="1086">
      <c r="A1086" s="20" t="n">
        <v>44494.511805556</v>
      </c>
      <c r="B1086" s="16" t="s">
        <v>102</v>
      </c>
      <c r="C1086" s="16" t="s">
        <v>840</v>
      </c>
      <c r="D1086" s="16" t="s">
        <v>601</v>
      </c>
      <c r="E1086" s="16" t="s">
        <v>17</v>
      </c>
      <c r="F1086" s="16" t="s">
        <v>29</v>
      </c>
      <c r="G1086" s="7" t="n">
        <v>150</v>
      </c>
      <c r="H1086" s="6" t="n">
        <v>318.2</v>
      </c>
      <c r="I1086" s="6" t="n">
        <v>-47730</v>
      </c>
      <c r="J1086" s="6" t="n">
        <v>0</v>
      </c>
      <c r="K1086" s="6" t="n">
        <v>-22.79</v>
      </c>
      <c r="L1086" s="6" t="n">
        <v>0</v>
      </c>
      <c r="M1086" s="6"/>
      <c r="N1086" s="6" t="s">
        <f>=I1086+J1086+K1086+L1086</f>
      </c>
      <c r="O1086" s="16"/>
    </row>
    <row collapsed="false" customFormat="false" customHeight="false" hidden="false" ht="12.1" outlineLevel="0" r="1087">
      <c r="A1087" s="20" t="n">
        <v>44494.512083333</v>
      </c>
      <c r="B1087" s="16" t="s">
        <v>97</v>
      </c>
      <c r="C1087" s="16" t="s">
        <v>844</v>
      </c>
      <c r="D1087" s="16" t="s">
        <v>601</v>
      </c>
      <c r="E1087" s="16" t="s">
        <v>17</v>
      </c>
      <c r="F1087" s="16" t="s">
        <v>29</v>
      </c>
      <c r="G1087" s="7" t="n">
        <v>15</v>
      </c>
      <c r="H1087" s="6" t="n">
        <v>198</v>
      </c>
      <c r="I1087" s="6" t="n">
        <v>-2970</v>
      </c>
      <c r="J1087" s="6" t="n">
        <v>0</v>
      </c>
      <c r="K1087" s="6" t="n">
        <v>-1.42</v>
      </c>
      <c r="L1087" s="6" t="n">
        <v>0</v>
      </c>
      <c r="M1087" s="6"/>
      <c r="N1087" s="6" t="s">
        <f>=I1087+J1087+K1087+L1087</f>
      </c>
      <c r="O1087" s="16"/>
    </row>
    <row collapsed="false" customFormat="false" customHeight="false" hidden="false" ht="12.1" outlineLevel="0" r="1088">
      <c r="A1088" s="29" t="n">
        <v>44494.514166667</v>
      </c>
      <c r="B1088" s="30" t="s">
        <v>46</v>
      </c>
      <c r="C1088" s="30" t="s">
        <v>702</v>
      </c>
      <c r="D1088" s="30" t="s">
        <v>605</v>
      </c>
      <c r="E1088" s="30" t="s">
        <v>17</v>
      </c>
      <c r="F1088" s="30" t="s">
        <v>29</v>
      </c>
      <c r="G1088" s="31" t="n">
        <v>-13</v>
      </c>
      <c r="H1088" s="32" t="n">
        <v>7278</v>
      </c>
      <c r="I1088" s="32" t="n">
        <v>94614</v>
      </c>
      <c r="J1088" s="32" t="n">
        <v>0</v>
      </c>
      <c r="K1088" s="32" t="n">
        <v>-45.19</v>
      </c>
      <c r="L1088" s="32" t="n">
        <v>0</v>
      </c>
      <c r="M1088" s="32"/>
      <c r="N1088" s="6" t="s">
        <f>=I1088+J1088+K1088+L1088</f>
      </c>
      <c r="O1088" s="30"/>
    </row>
    <row collapsed="false" customFormat="false" customHeight="false" hidden="false" ht="12.1" outlineLevel="0" r="1089">
      <c r="A1089" s="20" t="n">
        <v>44494.514386574</v>
      </c>
      <c r="B1089" s="16" t="s">
        <v>49</v>
      </c>
      <c r="C1089" s="16" t="s">
        <v>749</v>
      </c>
      <c r="D1089" s="16" t="s">
        <v>601</v>
      </c>
      <c r="E1089" s="16" t="s">
        <v>17</v>
      </c>
      <c r="F1089" s="16" t="s">
        <v>29</v>
      </c>
      <c r="G1089" s="7" t="n">
        <v>4</v>
      </c>
      <c r="H1089" s="6" t="n">
        <v>22878</v>
      </c>
      <c r="I1089" s="6" t="n">
        <v>-91512</v>
      </c>
      <c r="J1089" s="6" t="n">
        <v>0</v>
      </c>
      <c r="K1089" s="6" t="n">
        <v>-43.7</v>
      </c>
      <c r="L1089" s="6" t="n">
        <v>0</v>
      </c>
      <c r="M1089" s="6"/>
      <c r="N1089" s="6" t="s">
        <f>=I1089+J1089+K1089+L1089</f>
      </c>
      <c r="O1089" s="16"/>
    </row>
    <row collapsed="false" customFormat="false" customHeight="false" hidden="false" ht="12.1" outlineLevel="0" r="1090">
      <c r="A1090" s="20" t="n">
        <v>44494.514606481</v>
      </c>
      <c r="B1090" s="16" t="s">
        <v>104</v>
      </c>
      <c r="C1090" s="16" t="s">
        <v>809</v>
      </c>
      <c r="D1090" s="16" t="s">
        <v>601</v>
      </c>
      <c r="E1090" s="16" t="s">
        <v>17</v>
      </c>
      <c r="F1090" s="16" t="s">
        <v>29</v>
      </c>
      <c r="G1090" s="7" t="n">
        <v>2</v>
      </c>
      <c r="H1090" s="6" t="n">
        <v>1533.6</v>
      </c>
      <c r="I1090" s="6" t="n">
        <v>-3067.2</v>
      </c>
      <c r="J1090" s="6" t="n">
        <v>0</v>
      </c>
      <c r="K1090" s="6" t="n">
        <v>-1.47</v>
      </c>
      <c r="L1090" s="6" t="n">
        <v>0</v>
      </c>
      <c r="M1090" s="6"/>
      <c r="N1090" s="6" t="s">
        <f>=I1090+J1090+K1090+L1090</f>
      </c>
      <c r="O1090" s="16"/>
    </row>
    <row collapsed="false" customFormat="false" customHeight="false" hidden="false" ht="12.1" outlineLevel="0" r="1091">
      <c r="A1091" s="29" t="n">
        <v>44494.861354167</v>
      </c>
      <c r="B1091" s="30" t="s">
        <v>89</v>
      </c>
      <c r="C1091" s="30" t="s">
        <v>832</v>
      </c>
      <c r="D1091" s="30" t="s">
        <v>605</v>
      </c>
      <c r="E1091" s="30" t="s">
        <v>17</v>
      </c>
      <c r="F1091" s="30" t="s">
        <v>29</v>
      </c>
      <c r="G1091" s="31" t="n">
        <v>-1000</v>
      </c>
      <c r="H1091" s="32" t="n">
        <v>68.49</v>
      </c>
      <c r="I1091" s="32" t="n">
        <v>68490</v>
      </c>
      <c r="J1091" s="32" t="n">
        <v>0</v>
      </c>
      <c r="K1091" s="32" t="n">
        <v>0</v>
      </c>
      <c r="L1091" s="32" t="n">
        <v>0</v>
      </c>
      <c r="M1091" s="32"/>
      <c r="N1091" s="6" t="s">
        <f>=I1091+J1091+K1091+L1091</f>
      </c>
      <c r="O1091" s="30"/>
    </row>
    <row collapsed="false" customFormat="false" customHeight="false" hidden="false" ht="12.1" outlineLevel="0" r="1092">
      <c r="A1092" s="29" t="n">
        <v>44494.861354167</v>
      </c>
      <c r="B1092" s="30" t="s">
        <v>89</v>
      </c>
      <c r="C1092" s="30" t="s">
        <v>832</v>
      </c>
      <c r="D1092" s="30" t="s">
        <v>605</v>
      </c>
      <c r="E1092" s="30" t="s">
        <v>17</v>
      </c>
      <c r="F1092" s="30" t="s">
        <v>29</v>
      </c>
      <c r="G1092" s="31" t="n">
        <v>-20</v>
      </c>
      <c r="H1092" s="32" t="n">
        <v>68.49</v>
      </c>
      <c r="I1092" s="32" t="n">
        <v>1369.8</v>
      </c>
      <c r="J1092" s="32" t="n">
        <v>0</v>
      </c>
      <c r="K1092" s="32" t="n">
        <v>0</v>
      </c>
      <c r="L1092" s="32" t="n">
        <v>0</v>
      </c>
      <c r="M1092" s="32"/>
      <c r="N1092" s="6" t="s">
        <f>=I1092+J1092+K1092+L1092</f>
      </c>
      <c r="O1092" s="30"/>
    </row>
    <row collapsed="false" customFormat="false" customHeight="false" hidden="false" ht="12.1" outlineLevel="0" r="1093">
      <c r="A1093" s="29" t="n">
        <v>44494.861354167</v>
      </c>
      <c r="B1093" s="30" t="s">
        <v>89</v>
      </c>
      <c r="C1093" s="30" t="s">
        <v>832</v>
      </c>
      <c r="D1093" s="30" t="s">
        <v>605</v>
      </c>
      <c r="E1093" s="30" t="s">
        <v>17</v>
      </c>
      <c r="F1093" s="30" t="s">
        <v>29</v>
      </c>
      <c r="G1093" s="31" t="n">
        <v>-590</v>
      </c>
      <c r="H1093" s="32" t="n">
        <v>68.49</v>
      </c>
      <c r="I1093" s="32" t="n">
        <v>40409.1</v>
      </c>
      <c r="J1093" s="32" t="n">
        <v>0</v>
      </c>
      <c r="K1093" s="32" t="n">
        <v>0</v>
      </c>
      <c r="L1093" s="32" t="n">
        <v>0</v>
      </c>
      <c r="M1093" s="32"/>
      <c r="N1093" s="6" t="s">
        <f>=I1093+J1093+K1093+L1093</f>
      </c>
      <c r="O1093" s="30"/>
    </row>
    <row collapsed="false" customFormat="false" customHeight="false" hidden="false" ht="12.1" outlineLevel="0" r="1094">
      <c r="A1094" s="20" t="n">
        <v>44494.861747685</v>
      </c>
      <c r="B1094" s="16" t="s">
        <v>75</v>
      </c>
      <c r="C1094" s="16" t="s">
        <v>783</v>
      </c>
      <c r="D1094" s="16" t="s">
        <v>601</v>
      </c>
      <c r="E1094" s="16" t="s">
        <v>17</v>
      </c>
      <c r="F1094" s="16" t="s">
        <v>29</v>
      </c>
      <c r="G1094" s="7" t="n">
        <v>67</v>
      </c>
      <c r="H1094" s="6" t="n">
        <v>1632.6</v>
      </c>
      <c r="I1094" s="6" t="n">
        <v>-109384.2</v>
      </c>
      <c r="J1094" s="6" t="n">
        <v>0</v>
      </c>
      <c r="K1094" s="6" t="n">
        <v>0</v>
      </c>
      <c r="L1094" s="6" t="n">
        <v>0</v>
      </c>
      <c r="M1094" s="6"/>
      <c r="N1094" s="6" t="s">
        <f>=I1094+J1094+K1094+L1094</f>
      </c>
      <c r="O1094" s="16"/>
    </row>
    <row collapsed="false" customFormat="false" customHeight="false" hidden="false" ht="12.1" outlineLevel="0" r="1095">
      <c r="A1095" s="21" t="n">
        <v>44495.116168981</v>
      </c>
      <c r="B1095" s="22" t="s">
        <v>716</v>
      </c>
      <c r="C1095" s="22" t="s">
        <v>815</v>
      </c>
      <c r="D1095" s="22" t="s">
        <v>716</v>
      </c>
      <c r="E1095" s="22" t="s">
        <v>716</v>
      </c>
      <c r="F1095" s="22" t="s">
        <v>19</v>
      </c>
      <c r="G1095" s="23" t="n">
        <v>1</v>
      </c>
      <c r="H1095" s="24" t="n">
        <v>1</v>
      </c>
      <c r="I1095" s="24" t="n">
        <v>5.51</v>
      </c>
      <c r="J1095" s="24" t="n">
        <v>0</v>
      </c>
      <c r="K1095" s="24" t="n">
        <v>0</v>
      </c>
      <c r="L1095" s="24" t="n">
        <v>0</v>
      </c>
      <c r="M1095" s="6" t="s">
        <f>=I1095+J1095+K1095+L1095</f>
      </c>
      <c r="N1095" s="24"/>
      <c r="O1095" s="22"/>
    </row>
    <row collapsed="false" customFormat="false" customHeight="false" hidden="false" ht="12.1" outlineLevel="0" r="1096">
      <c r="A1096" s="29" t="n">
        <v>44495.527615741</v>
      </c>
      <c r="B1096" s="30" t="s">
        <v>52</v>
      </c>
      <c r="C1096" s="30" t="s">
        <v>53</v>
      </c>
      <c r="D1096" s="30" t="s">
        <v>605</v>
      </c>
      <c r="E1096" s="30" t="s">
        <v>17</v>
      </c>
      <c r="F1096" s="30" t="s">
        <v>19</v>
      </c>
      <c r="G1096" s="31" t="n">
        <v>-1</v>
      </c>
      <c r="H1096" s="32" t="n">
        <v>128.12</v>
      </c>
      <c r="I1096" s="32" t="n">
        <v>128.12</v>
      </c>
      <c r="J1096" s="32" t="n">
        <v>0</v>
      </c>
      <c r="K1096" s="32" t="n">
        <v>-0.06</v>
      </c>
      <c r="L1096" s="32" t="n">
        <v>0</v>
      </c>
      <c r="M1096" s="6" t="s">
        <f>=I1096+J1096+K1096+L1096</f>
      </c>
      <c r="N1096" s="32"/>
      <c r="O1096" s="30"/>
    </row>
    <row collapsed="false" customFormat="false" customHeight="false" hidden="false" ht="12.1" outlineLevel="0" r="1097">
      <c r="A1097" s="29" t="n">
        <v>44495.527615741</v>
      </c>
      <c r="B1097" s="30" t="s">
        <v>52</v>
      </c>
      <c r="C1097" s="30" t="s">
        <v>53</v>
      </c>
      <c r="D1097" s="30" t="s">
        <v>605</v>
      </c>
      <c r="E1097" s="30" t="s">
        <v>17</v>
      </c>
      <c r="F1097" s="30" t="s">
        <v>19</v>
      </c>
      <c r="G1097" s="31" t="n">
        <v>-1</v>
      </c>
      <c r="H1097" s="32" t="n">
        <v>128.12</v>
      </c>
      <c r="I1097" s="32" t="n">
        <v>128.12</v>
      </c>
      <c r="J1097" s="32" t="n">
        <v>0</v>
      </c>
      <c r="K1097" s="32" t="n">
        <v>-0.06</v>
      </c>
      <c r="L1097" s="32" t="n">
        <v>0</v>
      </c>
      <c r="M1097" s="6" t="s">
        <f>=I1097+J1097+K1097+L1097</f>
      </c>
      <c r="N1097" s="32"/>
      <c r="O1097" s="30"/>
    </row>
    <row collapsed="false" customFormat="false" customHeight="false" hidden="false" ht="12.1" outlineLevel="0" r="1098">
      <c r="A1098" s="29" t="n">
        <v>44495.527615741</v>
      </c>
      <c r="B1098" s="30" t="s">
        <v>52</v>
      </c>
      <c r="C1098" s="30" t="s">
        <v>53</v>
      </c>
      <c r="D1098" s="30" t="s">
        <v>605</v>
      </c>
      <c r="E1098" s="30" t="s">
        <v>17</v>
      </c>
      <c r="F1098" s="30" t="s">
        <v>19</v>
      </c>
      <c r="G1098" s="31" t="n">
        <v>-1</v>
      </c>
      <c r="H1098" s="32" t="n">
        <v>128.12</v>
      </c>
      <c r="I1098" s="32" t="n">
        <v>128.12</v>
      </c>
      <c r="J1098" s="32" t="n">
        <v>0</v>
      </c>
      <c r="K1098" s="32" t="n">
        <v>-0.06</v>
      </c>
      <c r="L1098" s="32" t="n">
        <v>0</v>
      </c>
      <c r="M1098" s="6" t="s">
        <f>=I1098+J1098+K1098+L1098</f>
      </c>
      <c r="N1098" s="32"/>
      <c r="O1098" s="30"/>
    </row>
    <row collapsed="false" customFormat="false" customHeight="false" hidden="false" ht="12.1" outlineLevel="0" r="1099">
      <c r="A1099" s="25" t="n">
        <v>44496</v>
      </c>
      <c r="B1099" s="26" t="s">
        <v>693</v>
      </c>
      <c r="C1099" s="26" t="s">
        <v>715</v>
      </c>
      <c r="D1099" s="26" t="s">
        <v>693</v>
      </c>
      <c r="E1099" s="26" t="s">
        <v>693</v>
      </c>
      <c r="F1099" s="26" t="s">
        <v>19</v>
      </c>
      <c r="G1099" s="27" t="n">
        <v>1</v>
      </c>
      <c r="H1099" s="28" t="n">
        <v>-1</v>
      </c>
      <c r="I1099" s="28" t="n">
        <v>-4.09</v>
      </c>
      <c r="J1099" s="28" t="n">
        <v>0</v>
      </c>
      <c r="K1099" s="28" t="n">
        <v>0</v>
      </c>
      <c r="L1099" s="28" t="n">
        <v>0</v>
      </c>
      <c r="M1099" s="6" t="s">
        <f>=I1099+J1099+K1099+L1099</f>
      </c>
      <c r="N1099" s="28"/>
      <c r="O1099" s="26"/>
    </row>
    <row collapsed="false" customFormat="false" customHeight="false" hidden="false" ht="12.1" outlineLevel="0" r="1100">
      <c r="A1100" s="37" t="n">
        <v>44496.451018519</v>
      </c>
      <c r="B1100" s="38" t="s">
        <v>19</v>
      </c>
      <c r="C1100" s="38" t="s">
        <v>756</v>
      </c>
      <c r="D1100" s="38" t="s">
        <v>605</v>
      </c>
      <c r="E1100" s="38" t="s">
        <v>605</v>
      </c>
      <c r="F1100" s="38" t="s">
        <v>29</v>
      </c>
      <c r="G1100" s="39" t="n">
        <v>-384</v>
      </c>
      <c r="H1100" s="40" t="n">
        <v>69.9198</v>
      </c>
      <c r="I1100" s="40" t="n">
        <v>26849.2</v>
      </c>
      <c r="J1100" s="40" t="n">
        <v>0</v>
      </c>
      <c r="K1100" s="40" t="n">
        <v>-11.14</v>
      </c>
      <c r="L1100" s="40" t="n">
        <v>0</v>
      </c>
      <c r="M1100" s="40"/>
      <c r="N1100" s="6" t="s">
        <f>=I1100+J1100+K1100+L1100</f>
      </c>
      <c r="O1100" s="38"/>
    </row>
    <row collapsed="false" customFormat="false" customHeight="false" hidden="false" ht="12.1" outlineLevel="0" r="1101">
      <c r="A1101" s="29" t="n">
        <v>44496.758391204</v>
      </c>
      <c r="B1101" s="30" t="s">
        <v>628</v>
      </c>
      <c r="C1101" s="30" t="s">
        <v>762</v>
      </c>
      <c r="D1101" s="30" t="s">
        <v>605</v>
      </c>
      <c r="E1101" s="30" t="s">
        <v>17</v>
      </c>
      <c r="F1101" s="30" t="s">
        <v>19</v>
      </c>
      <c r="G1101" s="31" t="n">
        <v>-5</v>
      </c>
      <c r="H1101" s="32" t="n">
        <v>102.65</v>
      </c>
      <c r="I1101" s="32" t="n">
        <v>513.25</v>
      </c>
      <c r="J1101" s="32" t="n">
        <v>0</v>
      </c>
      <c r="K1101" s="32" t="n">
        <v>-0.26</v>
      </c>
      <c r="L1101" s="32" t="n">
        <v>0</v>
      </c>
      <c r="M1101" s="6" t="s">
        <f>=I1101+J1101+K1101+L1101</f>
      </c>
      <c r="N1101" s="32"/>
      <c r="O1101" s="30"/>
    </row>
    <row collapsed="false" customFormat="false" customHeight="false" hidden="false" ht="12.1" outlineLevel="0" r="1102">
      <c r="A1102" s="29" t="n">
        <v>44496.760243056</v>
      </c>
      <c r="B1102" s="30" t="s">
        <v>707</v>
      </c>
      <c r="C1102" s="30" t="s">
        <v>708</v>
      </c>
      <c r="D1102" s="30" t="s">
        <v>605</v>
      </c>
      <c r="E1102" s="30" t="s">
        <v>709</v>
      </c>
      <c r="F1102" s="30" t="s">
        <v>29</v>
      </c>
      <c r="G1102" s="31" t="n">
        <v>-1000</v>
      </c>
      <c r="H1102" s="32" t="n">
        <v>70.5025</v>
      </c>
      <c r="I1102" s="32" t="n">
        <v>70502.5</v>
      </c>
      <c r="J1102" s="32" t="n">
        <v>0</v>
      </c>
      <c r="K1102" s="32" t="n">
        <v>-35.25</v>
      </c>
      <c r="L1102" s="32" t="n">
        <v>0</v>
      </c>
      <c r="M1102" s="32"/>
      <c r="N1102" s="6" t="s">
        <f>=I1102+J1102+K1102+L1102</f>
      </c>
      <c r="O1102" s="30"/>
    </row>
    <row collapsed="false" customFormat="false" customHeight="false" hidden="false" ht="12.1" outlineLevel="0" r="1103">
      <c r="A1103" s="20" t="n">
        <v>44496.760439815</v>
      </c>
      <c r="B1103" s="16" t="s">
        <v>54</v>
      </c>
      <c r="C1103" s="16" t="s">
        <v>806</v>
      </c>
      <c r="D1103" s="16" t="s">
        <v>601</v>
      </c>
      <c r="E1103" s="16" t="s">
        <v>17</v>
      </c>
      <c r="F1103" s="16" t="s">
        <v>29</v>
      </c>
      <c r="G1103" s="7" t="n">
        <v>1260000</v>
      </c>
      <c r="H1103" s="6" t="n">
        <v>0.05569</v>
      </c>
      <c r="I1103" s="6" t="n">
        <v>-70169.4</v>
      </c>
      <c r="J1103" s="6" t="n">
        <v>0</v>
      </c>
      <c r="K1103" s="6" t="n">
        <v>-35.08</v>
      </c>
      <c r="L1103" s="6" t="n">
        <v>0</v>
      </c>
      <c r="M1103" s="6"/>
      <c r="N1103" s="6" t="s">
        <f>=I1103+J1103+K1103+L1103</f>
      </c>
      <c r="O1103" s="16"/>
    </row>
    <row collapsed="false" customFormat="false" customHeight="false" hidden="false" ht="12.1" outlineLevel="0" r="1104">
      <c r="A1104" s="29" t="n">
        <v>44496.760752315</v>
      </c>
      <c r="B1104" s="30" t="s">
        <v>707</v>
      </c>
      <c r="C1104" s="30" t="s">
        <v>708</v>
      </c>
      <c r="D1104" s="30" t="s">
        <v>605</v>
      </c>
      <c r="E1104" s="30" t="s">
        <v>709</v>
      </c>
      <c r="F1104" s="30" t="s">
        <v>29</v>
      </c>
      <c r="G1104" s="31" t="n">
        <v>-500</v>
      </c>
      <c r="H1104" s="32" t="n">
        <v>70.49</v>
      </c>
      <c r="I1104" s="32" t="n">
        <v>35245</v>
      </c>
      <c r="J1104" s="32" t="n">
        <v>0</v>
      </c>
      <c r="K1104" s="32" t="n">
        <v>-17.62</v>
      </c>
      <c r="L1104" s="32" t="n">
        <v>0</v>
      </c>
      <c r="M1104" s="32"/>
      <c r="N1104" s="6" t="s">
        <f>=I1104+J1104+K1104+L1104</f>
      </c>
      <c r="O1104" s="30"/>
    </row>
    <row collapsed="false" customFormat="false" customHeight="false" hidden="false" ht="12.1" outlineLevel="0" r="1105">
      <c r="A1105" s="20" t="n">
        <v>44496.76087963</v>
      </c>
      <c r="B1105" s="16" t="s">
        <v>54</v>
      </c>
      <c r="C1105" s="16" t="s">
        <v>806</v>
      </c>
      <c r="D1105" s="16" t="s">
        <v>601</v>
      </c>
      <c r="E1105" s="16" t="s">
        <v>17</v>
      </c>
      <c r="F1105" s="16" t="s">
        <v>29</v>
      </c>
      <c r="G1105" s="7" t="n">
        <v>610000</v>
      </c>
      <c r="H1105" s="6" t="n">
        <v>0.05573</v>
      </c>
      <c r="I1105" s="6" t="n">
        <v>-33995.3</v>
      </c>
      <c r="J1105" s="6" t="n">
        <v>0</v>
      </c>
      <c r="K1105" s="6" t="n">
        <v>-8.5</v>
      </c>
      <c r="L1105" s="6" t="n">
        <v>0</v>
      </c>
      <c r="M1105" s="6"/>
      <c r="N1105" s="6" t="s">
        <f>=I1105+J1105+K1105+L1105</f>
      </c>
      <c r="O1105" s="16"/>
    </row>
    <row collapsed="false" customFormat="false" customHeight="false" hidden="false" ht="12.1" outlineLevel="0" r="1106">
      <c r="A1106" s="20" t="n">
        <v>44496.76087963</v>
      </c>
      <c r="B1106" s="16" t="s">
        <v>54</v>
      </c>
      <c r="C1106" s="16" t="s">
        <v>806</v>
      </c>
      <c r="D1106" s="16" t="s">
        <v>601</v>
      </c>
      <c r="E1106" s="16" t="s">
        <v>17</v>
      </c>
      <c r="F1106" s="16" t="s">
        <v>29</v>
      </c>
      <c r="G1106" s="7" t="n">
        <v>10000</v>
      </c>
      <c r="H1106" s="6" t="n">
        <v>0.05573</v>
      </c>
      <c r="I1106" s="6" t="n">
        <v>-557.3</v>
      </c>
      <c r="J1106" s="6" t="n">
        <v>0</v>
      </c>
      <c r="K1106" s="6" t="n">
        <v>-0.14</v>
      </c>
      <c r="L1106" s="6" t="n">
        <v>0</v>
      </c>
      <c r="M1106" s="6"/>
      <c r="N1106" s="6" t="s">
        <f>=I1106+J1106+K1106+L1106</f>
      </c>
      <c r="O1106" s="16"/>
    </row>
    <row collapsed="false" customFormat="false" customHeight="false" hidden="false" ht="12.1" outlineLevel="0" r="1107">
      <c r="A1107" s="20" t="n">
        <v>44497.560613426</v>
      </c>
      <c r="B1107" s="16" t="s">
        <v>97</v>
      </c>
      <c r="C1107" s="16" t="s">
        <v>844</v>
      </c>
      <c r="D1107" s="16" t="s">
        <v>601</v>
      </c>
      <c r="E1107" s="16" t="s">
        <v>17</v>
      </c>
      <c r="F1107" s="16" t="s">
        <v>29</v>
      </c>
      <c r="G1107" s="7" t="n">
        <v>51</v>
      </c>
      <c r="H1107" s="6" t="n">
        <v>183.4</v>
      </c>
      <c r="I1107" s="6" t="n">
        <v>-9353.4</v>
      </c>
      <c r="J1107" s="6" t="n">
        <v>0</v>
      </c>
      <c r="K1107" s="6" t="n">
        <v>-4.47</v>
      </c>
      <c r="L1107" s="6" t="n">
        <v>0</v>
      </c>
      <c r="M1107" s="6"/>
      <c r="N1107" s="6" t="s">
        <f>=I1107+J1107+K1107+L1107</f>
      </c>
      <c r="O1107" s="16"/>
    </row>
    <row collapsed="false" customFormat="false" customHeight="false" hidden="false" ht="12.1" outlineLevel="0" r="1108">
      <c r="A1108" s="29" t="n">
        <v>44498.726400463</v>
      </c>
      <c r="B1108" s="30" t="s">
        <v>65</v>
      </c>
      <c r="C1108" s="30" t="s">
        <v>66</v>
      </c>
      <c r="D1108" s="30" t="s">
        <v>605</v>
      </c>
      <c r="E1108" s="30" t="s">
        <v>17</v>
      </c>
      <c r="F1108" s="30" t="s">
        <v>19</v>
      </c>
      <c r="G1108" s="31" t="n">
        <v>-13</v>
      </c>
      <c r="H1108" s="32" t="n">
        <v>25.33</v>
      </c>
      <c r="I1108" s="32" t="n">
        <v>329.29</v>
      </c>
      <c r="J1108" s="32" t="n">
        <v>0</v>
      </c>
      <c r="K1108" s="32" t="n">
        <v>-0.15</v>
      </c>
      <c r="L1108" s="32" t="n">
        <v>0</v>
      </c>
      <c r="M1108" s="6" t="s">
        <f>=I1108+J1108+K1108+L1108</f>
      </c>
      <c r="N1108" s="32"/>
      <c r="O1108" s="30"/>
    </row>
    <row collapsed="false" customFormat="false" customHeight="false" hidden="false" ht="12.1" outlineLevel="0" r="1109">
      <c r="A1109" s="29" t="n">
        <v>44498.726400463</v>
      </c>
      <c r="B1109" s="30" t="s">
        <v>65</v>
      </c>
      <c r="C1109" s="30" t="s">
        <v>66</v>
      </c>
      <c r="D1109" s="30" t="s">
        <v>605</v>
      </c>
      <c r="E1109" s="30" t="s">
        <v>17</v>
      </c>
      <c r="F1109" s="30" t="s">
        <v>19</v>
      </c>
      <c r="G1109" s="31" t="n">
        <v>-14</v>
      </c>
      <c r="H1109" s="32" t="n">
        <v>25.33</v>
      </c>
      <c r="I1109" s="32" t="n">
        <v>354.62</v>
      </c>
      <c r="J1109" s="32" t="n">
        <v>0</v>
      </c>
      <c r="K1109" s="32" t="n">
        <v>-0.17</v>
      </c>
      <c r="L1109" s="32" t="n">
        <v>0</v>
      </c>
      <c r="M1109" s="6" t="s">
        <f>=I1109+J1109+K1109+L1109</f>
      </c>
      <c r="N1109" s="32"/>
      <c r="O1109" s="30"/>
    </row>
    <row collapsed="false" customFormat="false" customHeight="false" hidden="false" ht="12.1" outlineLevel="0" r="1110">
      <c r="A1110" s="29" t="n">
        <v>44498.726400463</v>
      </c>
      <c r="B1110" s="30" t="s">
        <v>65</v>
      </c>
      <c r="C1110" s="30" t="s">
        <v>66</v>
      </c>
      <c r="D1110" s="30" t="s">
        <v>605</v>
      </c>
      <c r="E1110" s="30" t="s">
        <v>17</v>
      </c>
      <c r="F1110" s="30" t="s">
        <v>19</v>
      </c>
      <c r="G1110" s="31" t="n">
        <v>-13</v>
      </c>
      <c r="H1110" s="32" t="n">
        <v>25.33</v>
      </c>
      <c r="I1110" s="32" t="n">
        <v>329.29</v>
      </c>
      <c r="J1110" s="32" t="n">
        <v>0</v>
      </c>
      <c r="K1110" s="32" t="n">
        <v>-0.15</v>
      </c>
      <c r="L1110" s="32" t="n">
        <v>0</v>
      </c>
      <c r="M1110" s="6" t="s">
        <f>=I1110+J1110+K1110+L1110</f>
      </c>
      <c r="N1110" s="32"/>
      <c r="O1110" s="30"/>
    </row>
    <row collapsed="false" customFormat="false" customHeight="false" hidden="false" ht="12.1" outlineLevel="0" r="1111">
      <c r="A1111" s="25" t="n">
        <v>44498.887523148</v>
      </c>
      <c r="B1111" s="26" t="s">
        <v>711</v>
      </c>
      <c r="C1111" s="26" t="s">
        <v>712</v>
      </c>
      <c r="D1111" s="26" t="s">
        <v>711</v>
      </c>
      <c r="E1111" s="26" t="s">
        <v>711</v>
      </c>
      <c r="F1111" s="26" t="s">
        <v>29</v>
      </c>
      <c r="G1111" s="27" t="n">
        <v>1</v>
      </c>
      <c r="H1111" s="28" t="n">
        <v>-1</v>
      </c>
      <c r="I1111" s="28" t="n">
        <v>-455</v>
      </c>
      <c r="J1111" s="28" t="n">
        <v>0</v>
      </c>
      <c r="K1111" s="28" t="n">
        <v>0</v>
      </c>
      <c r="L1111" s="28" t="n">
        <v>0</v>
      </c>
      <c r="M1111" s="28"/>
      <c r="N1111" s="6" t="s">
        <f>=I1111+J1111+K1111+L1111</f>
      </c>
      <c r="O1111" s="26"/>
    </row>
    <row collapsed="false" customFormat="false" customHeight="false" hidden="false" ht="12.1" outlineLevel="0" r="1112">
      <c r="A1112" s="33" t="n">
        <v>44498.887523148</v>
      </c>
      <c r="B1112" s="34" t="s">
        <v>713</v>
      </c>
      <c r="C1112" s="34" t="s">
        <v>131</v>
      </c>
      <c r="D1112" s="34" t="s">
        <v>713</v>
      </c>
      <c r="E1112" s="34" t="s">
        <v>713</v>
      </c>
      <c r="F1112" s="34" t="s">
        <v>29</v>
      </c>
      <c r="G1112" s="35" t="n">
        <v>1</v>
      </c>
      <c r="H1112" s="36" t="n">
        <v>-57541.57</v>
      </c>
      <c r="I1112" s="36" t="n">
        <v>-57541.57</v>
      </c>
      <c r="J1112" s="36" t="n">
        <v>0</v>
      </c>
      <c r="K1112" s="36" t="n">
        <v>0</v>
      </c>
      <c r="L1112" s="36" t="n">
        <v>0</v>
      </c>
      <c r="M1112" s="36"/>
      <c r="N1112" s="6" t="s">
        <f>=I1112+J1112+K1112+L1112</f>
      </c>
      <c r="O1112" s="34"/>
    </row>
    <row collapsed="false" customFormat="false" customHeight="false" hidden="false" ht="12.1" outlineLevel="0" r="1113">
      <c r="A1113" s="21" t="n">
        <v>44498.889340278</v>
      </c>
      <c r="B1113" s="22" t="s">
        <v>692</v>
      </c>
      <c r="C1113" s="22" t="s">
        <v>126</v>
      </c>
      <c r="D1113" s="22" t="s">
        <v>692</v>
      </c>
      <c r="E1113" s="22" t="s">
        <v>692</v>
      </c>
      <c r="F1113" s="22" t="s">
        <v>29</v>
      </c>
      <c r="G1113" s="23" t="n">
        <v>1</v>
      </c>
      <c r="H1113" s="24" t="n">
        <v>1</v>
      </c>
      <c r="I1113" s="24" t="n">
        <v>60000</v>
      </c>
      <c r="J1113" s="24" t="n">
        <v>0</v>
      </c>
      <c r="K1113" s="24" t="n">
        <v>0</v>
      </c>
      <c r="L1113" s="24" t="n">
        <v>0</v>
      </c>
      <c r="M1113" s="24"/>
      <c r="N1113" s="6" t="s">
        <f>=I1113+J1113+K1113+L1113</f>
      </c>
      <c r="O1113" s="22"/>
    </row>
    <row collapsed="false" customFormat="false" customHeight="false" hidden="false" ht="12.1" outlineLevel="0" r="1114">
      <c r="A1114" s="25" t="n">
        <v>44501</v>
      </c>
      <c r="B1114" s="26" t="s">
        <v>693</v>
      </c>
      <c r="C1114" s="26" t="s">
        <v>694</v>
      </c>
      <c r="D1114" s="26" t="s">
        <v>693</v>
      </c>
      <c r="E1114" s="26" t="s">
        <v>693</v>
      </c>
      <c r="F1114" s="26" t="s">
        <v>29</v>
      </c>
      <c r="G1114" s="27" t="n">
        <v>1</v>
      </c>
      <c r="H1114" s="28" t="n">
        <v>-60</v>
      </c>
      <c r="I1114" s="28" t="n">
        <v>-60</v>
      </c>
      <c r="J1114" s="28" t="n">
        <v>0</v>
      </c>
      <c r="K1114" s="28" t="n">
        <v>0</v>
      </c>
      <c r="L1114" s="28" t="n">
        <v>0</v>
      </c>
      <c r="M1114" s="28"/>
      <c r="N1114" s="6" t="s">
        <f>=I1114+J1114+K1114+L1114</f>
      </c>
      <c r="O1114" s="26"/>
    </row>
    <row collapsed="false" customFormat="false" customHeight="false" hidden="false" ht="12.1" outlineLevel="0" r="1115">
      <c r="A1115" s="37" t="n">
        <v>44501.479722222</v>
      </c>
      <c r="B1115" s="38" t="s">
        <v>19</v>
      </c>
      <c r="C1115" s="38" t="s">
        <v>756</v>
      </c>
      <c r="D1115" s="38" t="s">
        <v>605</v>
      </c>
      <c r="E1115" s="38" t="s">
        <v>605</v>
      </c>
      <c r="F1115" s="38" t="s">
        <v>29</v>
      </c>
      <c r="G1115" s="39" t="n">
        <v>-1013</v>
      </c>
      <c r="H1115" s="40" t="n">
        <v>71.0803</v>
      </c>
      <c r="I1115" s="40" t="n">
        <v>72004.34</v>
      </c>
      <c r="J1115" s="40" t="n">
        <v>0</v>
      </c>
      <c r="K1115" s="40" t="n">
        <v>-28.27</v>
      </c>
      <c r="L1115" s="40" t="n">
        <v>0</v>
      </c>
      <c r="M1115" s="40"/>
      <c r="N1115" s="6" t="s">
        <f>=I1115+J1115+K1115+L1115</f>
      </c>
      <c r="O1115" s="38"/>
    </row>
    <row collapsed="false" customFormat="false" customHeight="false" hidden="false" ht="12.1" outlineLevel="0" r="1116">
      <c r="A1116" s="20" t="n">
        <v>44501.48349537</v>
      </c>
      <c r="B1116" s="16" t="s">
        <v>95</v>
      </c>
      <c r="C1116" s="16" t="s">
        <v>848</v>
      </c>
      <c r="D1116" s="16" t="s">
        <v>601</v>
      </c>
      <c r="E1116" s="16" t="s">
        <v>17</v>
      </c>
      <c r="F1116" s="16" t="s">
        <v>29</v>
      </c>
      <c r="G1116" s="7" t="n">
        <v>3</v>
      </c>
      <c r="H1116" s="6" t="n">
        <v>893</v>
      </c>
      <c r="I1116" s="6" t="n">
        <v>-2679</v>
      </c>
      <c r="J1116" s="6" t="n">
        <v>0</v>
      </c>
      <c r="K1116" s="6" t="n">
        <v>-1.27</v>
      </c>
      <c r="L1116" s="6" t="n">
        <v>0</v>
      </c>
      <c r="M1116" s="6"/>
      <c r="N1116" s="6" t="s">
        <f>=I1116+J1116+K1116+L1116</f>
      </c>
      <c r="O1116" s="16"/>
    </row>
    <row collapsed="false" customFormat="false" customHeight="false" hidden="false" ht="12.1" outlineLevel="0" r="1117">
      <c r="A1117" s="20" t="n">
        <v>44501.483958333</v>
      </c>
      <c r="B1117" s="16" t="s">
        <v>95</v>
      </c>
      <c r="C1117" s="16" t="s">
        <v>848</v>
      </c>
      <c r="D1117" s="16" t="s">
        <v>601</v>
      </c>
      <c r="E1117" s="16" t="s">
        <v>17</v>
      </c>
      <c r="F1117" s="16" t="s">
        <v>29</v>
      </c>
      <c r="G1117" s="7" t="n">
        <v>4</v>
      </c>
      <c r="H1117" s="6" t="n">
        <v>893</v>
      </c>
      <c r="I1117" s="6" t="n">
        <v>-3572</v>
      </c>
      <c r="J1117" s="6" t="n">
        <v>0</v>
      </c>
      <c r="K1117" s="6" t="n">
        <v>-1.71</v>
      </c>
      <c r="L1117" s="6" t="n">
        <v>0</v>
      </c>
      <c r="M1117" s="6"/>
      <c r="N1117" s="6" t="s">
        <f>=I1117+J1117+K1117+L1117</f>
      </c>
      <c r="O1117" s="16"/>
    </row>
    <row collapsed="false" customFormat="false" customHeight="false" hidden="false" ht="12.1" outlineLevel="0" r="1118">
      <c r="A1118" s="20" t="n">
        <v>44501.484375</v>
      </c>
      <c r="B1118" s="16" t="s">
        <v>95</v>
      </c>
      <c r="C1118" s="16" t="s">
        <v>848</v>
      </c>
      <c r="D1118" s="16" t="s">
        <v>601</v>
      </c>
      <c r="E1118" s="16" t="s">
        <v>17</v>
      </c>
      <c r="F1118" s="16" t="s">
        <v>29</v>
      </c>
      <c r="G1118" s="7" t="n">
        <v>6</v>
      </c>
      <c r="H1118" s="6" t="n">
        <v>893</v>
      </c>
      <c r="I1118" s="6" t="n">
        <v>-5358</v>
      </c>
      <c r="J1118" s="6" t="n">
        <v>0</v>
      </c>
      <c r="K1118" s="6" t="n">
        <v>-2.56</v>
      </c>
      <c r="L1118" s="6" t="n">
        <v>0</v>
      </c>
      <c r="M1118" s="6"/>
      <c r="N1118" s="6" t="s">
        <f>=I1118+J1118+K1118+L1118</f>
      </c>
      <c r="O1118" s="16"/>
    </row>
    <row collapsed="false" customFormat="false" customHeight="false" hidden="false" ht="12.1" outlineLevel="0" r="1119">
      <c r="A1119" s="20" t="n">
        <v>44501.484837963</v>
      </c>
      <c r="B1119" s="16" t="s">
        <v>95</v>
      </c>
      <c r="C1119" s="16" t="s">
        <v>848</v>
      </c>
      <c r="D1119" s="16" t="s">
        <v>601</v>
      </c>
      <c r="E1119" s="16" t="s">
        <v>17</v>
      </c>
      <c r="F1119" s="16" t="s">
        <v>29</v>
      </c>
      <c r="G1119" s="7" t="n">
        <v>2</v>
      </c>
      <c r="H1119" s="6" t="n">
        <v>893</v>
      </c>
      <c r="I1119" s="6" t="n">
        <v>-1786</v>
      </c>
      <c r="J1119" s="6" t="n">
        <v>0</v>
      </c>
      <c r="K1119" s="6" t="n">
        <v>-0.85</v>
      </c>
      <c r="L1119" s="6" t="n">
        <v>0</v>
      </c>
      <c r="M1119" s="6"/>
      <c r="N1119" s="6" t="s">
        <f>=I1119+J1119+K1119+L1119</f>
      </c>
      <c r="O1119" s="16"/>
    </row>
    <row collapsed="false" customFormat="false" customHeight="false" hidden="false" ht="12.1" outlineLevel="0" r="1120">
      <c r="A1120" s="20" t="n">
        <v>44501.485034722</v>
      </c>
      <c r="B1120" s="16" t="s">
        <v>95</v>
      </c>
      <c r="C1120" s="16" t="s">
        <v>848</v>
      </c>
      <c r="D1120" s="16" t="s">
        <v>601</v>
      </c>
      <c r="E1120" s="16" t="s">
        <v>17</v>
      </c>
      <c r="F1120" s="16" t="s">
        <v>29</v>
      </c>
      <c r="G1120" s="7" t="n">
        <v>21</v>
      </c>
      <c r="H1120" s="6" t="n">
        <v>893</v>
      </c>
      <c r="I1120" s="6" t="n">
        <v>-18753</v>
      </c>
      <c r="J1120" s="6" t="n">
        <v>0</v>
      </c>
      <c r="K1120" s="6" t="n">
        <v>-8.96</v>
      </c>
      <c r="L1120" s="6" t="n">
        <v>0</v>
      </c>
      <c r="M1120" s="6"/>
      <c r="N1120" s="6" t="s">
        <f>=I1120+J1120+K1120+L1120</f>
      </c>
      <c r="O1120" s="16"/>
    </row>
    <row collapsed="false" customFormat="false" customHeight="false" hidden="false" ht="12.1" outlineLevel="0" r="1121">
      <c r="A1121" s="20" t="n">
        <v>44501.485405093</v>
      </c>
      <c r="B1121" s="16" t="s">
        <v>95</v>
      </c>
      <c r="C1121" s="16" t="s">
        <v>848</v>
      </c>
      <c r="D1121" s="16" t="s">
        <v>601</v>
      </c>
      <c r="E1121" s="16" t="s">
        <v>17</v>
      </c>
      <c r="F1121" s="16" t="s">
        <v>29</v>
      </c>
      <c r="G1121" s="7" t="n">
        <v>40</v>
      </c>
      <c r="H1121" s="6" t="n">
        <v>893</v>
      </c>
      <c r="I1121" s="6" t="n">
        <v>-35720</v>
      </c>
      <c r="J1121" s="6" t="n">
        <v>0</v>
      </c>
      <c r="K1121" s="6" t="n">
        <v>-17.06</v>
      </c>
      <c r="L1121" s="6" t="n">
        <v>0</v>
      </c>
      <c r="M1121" s="6"/>
      <c r="N1121" s="6" t="s">
        <f>=I1121+J1121+K1121+L1121</f>
      </c>
      <c r="O1121" s="16"/>
    </row>
    <row collapsed="false" customFormat="false" customHeight="false" hidden="false" ht="12.1" outlineLevel="0" r="1122">
      <c r="A1122" s="20" t="n">
        <v>44501.486747685</v>
      </c>
      <c r="B1122" s="16" t="s">
        <v>95</v>
      </c>
      <c r="C1122" s="16" t="s">
        <v>848</v>
      </c>
      <c r="D1122" s="16" t="s">
        <v>601</v>
      </c>
      <c r="E1122" s="16" t="s">
        <v>17</v>
      </c>
      <c r="F1122" s="16" t="s">
        <v>29</v>
      </c>
      <c r="G1122" s="7" t="n">
        <v>25</v>
      </c>
      <c r="H1122" s="6" t="n">
        <v>893</v>
      </c>
      <c r="I1122" s="6" t="n">
        <v>-22325</v>
      </c>
      <c r="J1122" s="6" t="n">
        <v>0</v>
      </c>
      <c r="K1122" s="6" t="n">
        <v>-10.66</v>
      </c>
      <c r="L1122" s="6" t="n">
        <v>0</v>
      </c>
      <c r="M1122" s="6"/>
      <c r="N1122" s="6" t="s">
        <f>=I1122+J1122+K1122+L1122</f>
      </c>
      <c r="O1122" s="16"/>
    </row>
    <row collapsed="false" customFormat="false" customHeight="false" hidden="false" ht="12.1" outlineLevel="0" r="1123">
      <c r="A1123" s="21" t="n">
        <v>44501.538009259</v>
      </c>
      <c r="B1123" s="22" t="s">
        <v>716</v>
      </c>
      <c r="C1123" s="22" t="s">
        <v>822</v>
      </c>
      <c r="D1123" s="22" t="s">
        <v>716</v>
      </c>
      <c r="E1123" s="22" t="s">
        <v>716</v>
      </c>
      <c r="F1123" s="22" t="s">
        <v>19</v>
      </c>
      <c r="G1123" s="23" t="n">
        <v>1</v>
      </c>
      <c r="H1123" s="24" t="n">
        <v>1</v>
      </c>
      <c r="I1123" s="24" t="n">
        <v>7.12</v>
      </c>
      <c r="J1123" s="24" t="n">
        <v>0</v>
      </c>
      <c r="K1123" s="24" t="n">
        <v>0</v>
      </c>
      <c r="L1123" s="24" t="n">
        <v>0</v>
      </c>
      <c r="M1123" s="6" t="s">
        <f>=I1123+J1123+K1123+L1123</f>
      </c>
      <c r="N1123" s="24"/>
      <c r="O1123" s="22"/>
    </row>
    <row collapsed="false" customFormat="false" customHeight="false" hidden="false" ht="12.1" outlineLevel="0" r="1124">
      <c r="A1124" s="21" t="n">
        <v>44713</v>
      </c>
      <c r="B1124" s="22" t="s">
        <v>849</v>
      </c>
      <c r="C1124" s="22" t="s">
        <v>850</v>
      </c>
      <c r="D1124" s="22" t="s">
        <v>716</v>
      </c>
      <c r="E1124" s="22" t="s">
        <v>716</v>
      </c>
      <c r="F1124" s="22" t="s">
        <v>29</v>
      </c>
      <c r="G1124" s="23" t="n">
        <v>1</v>
      </c>
      <c r="H1124" s="24" t="n">
        <v>0.06</v>
      </c>
      <c r="I1124" s="24" t="n">
        <v>0.06</v>
      </c>
      <c r="J1124" s="24" t="n">
        <v>0</v>
      </c>
      <c r="K1124" s="24" t="n">
        <v>0</v>
      </c>
      <c r="L1124" s="24" t="n">
        <v>0</v>
      </c>
      <c r="M1124" s="24"/>
      <c r="N1124" s="6" t="s">
        <f>=I1124+J1124+K1124+L1124</f>
      </c>
      <c r="O1124" s="22"/>
    </row>
    <row collapsed="false" customFormat="false" customHeight="false" hidden="false" ht="12.1" outlineLevel="0" r="1125">
      <c r="A1125" s="25" t="n">
        <v>44713</v>
      </c>
      <c r="B1125" s="26" t="s">
        <v>693</v>
      </c>
      <c r="C1125" s="26" t="s">
        <v>851</v>
      </c>
      <c r="D1125" s="26" t="s">
        <v>693</v>
      </c>
      <c r="E1125" s="26" t="s">
        <v>693</v>
      </c>
      <c r="F1125" s="26" t="s">
        <v>29</v>
      </c>
      <c r="G1125" s="27" t="n">
        <v>1</v>
      </c>
      <c r="H1125" s="28" t="n">
        <v>-235.36</v>
      </c>
      <c r="I1125" s="28" t="n">
        <v>-235.36</v>
      </c>
      <c r="J1125" s="28" t="n">
        <v>0</v>
      </c>
      <c r="K1125" s="28" t="n">
        <v>0</v>
      </c>
      <c r="L1125" s="28" t="n">
        <v>0</v>
      </c>
      <c r="M1125" s="28"/>
      <c r="N1125" s="6" t="s">
        <f>=I1125+J1125+K1125+L1125</f>
      </c>
      <c r="O1125" s="26"/>
    </row>
    <row collapsed="false" customFormat="false" customHeight="false" hidden="false" ht="12.1" outlineLevel="0" r="1126">
      <c r="A1126" s="25" t="n">
        <v>44715</v>
      </c>
      <c r="B1126" s="26" t="s">
        <v>693</v>
      </c>
      <c r="C1126" s="26" t="s">
        <v>851</v>
      </c>
      <c r="D1126" s="26" t="s">
        <v>693</v>
      </c>
      <c r="E1126" s="26" t="s">
        <v>693</v>
      </c>
      <c r="F1126" s="26" t="s">
        <v>29</v>
      </c>
      <c r="G1126" s="27" t="n">
        <v>1</v>
      </c>
      <c r="H1126" s="28" t="n">
        <v>-96.57</v>
      </c>
      <c r="I1126" s="28" t="n">
        <v>-96.57</v>
      </c>
      <c r="J1126" s="28" t="n">
        <v>0</v>
      </c>
      <c r="K1126" s="28" t="n">
        <v>0</v>
      </c>
      <c r="L1126" s="28" t="n">
        <v>0</v>
      </c>
      <c r="M1126" s="28"/>
      <c r="N1126" s="6" t="s">
        <f>=I1126+J1126+K1126+L1126</f>
      </c>
      <c r="O1126" s="26"/>
    </row>
    <row collapsed="false" customFormat="false" customHeight="false" hidden="false" ht="12.1" outlineLevel="0" r="1127">
      <c r="A1127" s="29" t="n">
        <v>44715</v>
      </c>
      <c r="B1127" s="30" t="s">
        <v>102</v>
      </c>
      <c r="C1127" s="30" t="s">
        <v>840</v>
      </c>
      <c r="D1127" s="30" t="s">
        <v>605</v>
      </c>
      <c r="E1127" s="30" t="s">
        <v>17</v>
      </c>
      <c r="F1127" s="30" t="s">
        <v>29</v>
      </c>
      <c r="G1127" s="31" t="n">
        <v>-1950</v>
      </c>
      <c r="H1127" s="32" t="n">
        <v>166.8</v>
      </c>
      <c r="I1127" s="32" t="n">
        <v>325260</v>
      </c>
      <c r="J1127" s="32" t="n">
        <v>0</v>
      </c>
      <c r="K1127" s="32" t="n">
        <v>0</v>
      </c>
      <c r="L1127" s="32" t="n">
        <v>0</v>
      </c>
      <c r="M1127" s="32"/>
      <c r="N1127" s="6" t="s">
        <f>=I1127+J1127+K1127+L1127</f>
      </c>
      <c r="O1127" s="30"/>
    </row>
    <row collapsed="false" customFormat="false" customHeight="false" hidden="false" ht="12.1" outlineLevel="0" r="1128">
      <c r="A1128" s="29" t="n">
        <v>44715</v>
      </c>
      <c r="B1128" s="30" t="s">
        <v>102</v>
      </c>
      <c r="C1128" s="30" t="s">
        <v>840</v>
      </c>
      <c r="D1128" s="30" t="s">
        <v>605</v>
      </c>
      <c r="E1128" s="30" t="s">
        <v>17</v>
      </c>
      <c r="F1128" s="30" t="s">
        <v>29</v>
      </c>
      <c r="G1128" s="31" t="n">
        <v>-40</v>
      </c>
      <c r="H1128" s="32" t="n">
        <v>166.7</v>
      </c>
      <c r="I1128" s="32" t="n">
        <v>6668</v>
      </c>
      <c r="J1128" s="32" t="n">
        <v>0</v>
      </c>
      <c r="K1128" s="32" t="n">
        <v>0</v>
      </c>
      <c r="L1128" s="32" t="n">
        <v>0</v>
      </c>
      <c r="M1128" s="32"/>
      <c r="N1128" s="6" t="s">
        <f>=I1128+J1128+K1128+L1128</f>
      </c>
      <c r="O1128" s="30"/>
    </row>
    <row collapsed="false" customFormat="false" customHeight="false" hidden="false" ht="12.1" outlineLevel="0" r="1129">
      <c r="A1129" s="21" t="n">
        <v>44719</v>
      </c>
      <c r="B1129" s="22" t="s">
        <v>849</v>
      </c>
      <c r="C1129" s="22" t="s">
        <v>852</v>
      </c>
      <c r="D1129" s="22" t="s">
        <v>716</v>
      </c>
      <c r="E1129" s="22" t="s">
        <v>716</v>
      </c>
      <c r="F1129" s="22" t="s">
        <v>29</v>
      </c>
      <c r="G1129" s="23" t="n">
        <v>1</v>
      </c>
      <c r="H1129" s="24" t="n">
        <v>0.45</v>
      </c>
      <c r="I1129" s="24" t="n">
        <v>0.45</v>
      </c>
      <c r="J1129" s="24" t="n">
        <v>0</v>
      </c>
      <c r="K1129" s="24" t="n">
        <v>0</v>
      </c>
      <c r="L1129" s="24" t="n">
        <v>0</v>
      </c>
      <c r="M1129" s="24"/>
      <c r="N1129" s="6" t="s">
        <f>=I1129+J1129+K1129+L1129</f>
      </c>
      <c r="O1129" s="22"/>
    </row>
    <row collapsed="false" customFormat="false" customHeight="false" hidden="false" ht="12.1" outlineLevel="0" r="1130">
      <c r="A1130" s="21" t="n">
        <v>44720</v>
      </c>
      <c r="B1130" s="22" t="s">
        <v>849</v>
      </c>
      <c r="C1130" s="22" t="s">
        <v>852</v>
      </c>
      <c r="D1130" s="22" t="s">
        <v>716</v>
      </c>
      <c r="E1130" s="22" t="s">
        <v>716</v>
      </c>
      <c r="F1130" s="22" t="s">
        <v>29</v>
      </c>
      <c r="G1130" s="23" t="n">
        <v>1</v>
      </c>
      <c r="H1130" s="24" t="n">
        <v>0.45</v>
      </c>
      <c r="I1130" s="24" t="n">
        <v>0.45</v>
      </c>
      <c r="J1130" s="24" t="n">
        <v>0</v>
      </c>
      <c r="K1130" s="24" t="n">
        <v>0</v>
      </c>
      <c r="L1130" s="24" t="n">
        <v>0</v>
      </c>
      <c r="M1130" s="24"/>
      <c r="N1130" s="6" t="s">
        <f>=I1130+J1130+K1130+L1130</f>
      </c>
      <c r="O1130" s="22"/>
    </row>
    <row collapsed="false" customFormat="false" customHeight="false" hidden="false" ht="12.1" outlineLevel="0" r="1131">
      <c r="A1131" s="21" t="n">
        <v>44721</v>
      </c>
      <c r="B1131" s="22" t="s">
        <v>849</v>
      </c>
      <c r="C1131" s="22" t="s">
        <v>852</v>
      </c>
      <c r="D1131" s="22" t="s">
        <v>716</v>
      </c>
      <c r="E1131" s="22" t="s">
        <v>716</v>
      </c>
      <c r="F1131" s="22" t="s">
        <v>29</v>
      </c>
      <c r="G1131" s="23" t="n">
        <v>1</v>
      </c>
      <c r="H1131" s="24" t="n">
        <v>0.45</v>
      </c>
      <c r="I1131" s="24" t="n">
        <v>0.45</v>
      </c>
      <c r="J1131" s="24" t="n">
        <v>0</v>
      </c>
      <c r="K1131" s="24" t="n">
        <v>0</v>
      </c>
      <c r="L1131" s="24" t="n">
        <v>0</v>
      </c>
      <c r="M1131" s="24"/>
      <c r="N1131" s="6" t="s">
        <f>=I1131+J1131+K1131+L1131</f>
      </c>
      <c r="O1131" s="22"/>
    </row>
    <row collapsed="false" customFormat="false" customHeight="false" hidden="false" ht="12.1" outlineLevel="0" r="1132">
      <c r="A1132" s="21" t="n">
        <v>44722</v>
      </c>
      <c r="B1132" s="22" t="s">
        <v>849</v>
      </c>
      <c r="C1132" s="22" t="s">
        <v>852</v>
      </c>
      <c r="D1132" s="22" t="s">
        <v>716</v>
      </c>
      <c r="E1132" s="22" t="s">
        <v>716</v>
      </c>
      <c r="F1132" s="22" t="s">
        <v>29</v>
      </c>
      <c r="G1132" s="23" t="n">
        <v>1</v>
      </c>
      <c r="H1132" s="24" t="n">
        <v>0.45</v>
      </c>
      <c r="I1132" s="24" t="n">
        <v>0.45</v>
      </c>
      <c r="J1132" s="24" t="n">
        <v>0</v>
      </c>
      <c r="K1132" s="24" t="n">
        <v>0</v>
      </c>
      <c r="L1132" s="24" t="n">
        <v>0</v>
      </c>
      <c r="M1132" s="24"/>
      <c r="N1132" s="6" t="s">
        <f>=I1132+J1132+K1132+L1132</f>
      </c>
      <c r="O1132" s="22"/>
    </row>
    <row collapsed="false" customFormat="false" customHeight="false" hidden="false" ht="12.1" outlineLevel="0" r="1133">
      <c r="A1133" s="21" t="n">
        <v>44725</v>
      </c>
      <c r="B1133" s="22" t="s">
        <v>849</v>
      </c>
      <c r="C1133" s="22" t="s">
        <v>852</v>
      </c>
      <c r="D1133" s="22" t="s">
        <v>716</v>
      </c>
      <c r="E1133" s="22" t="s">
        <v>716</v>
      </c>
      <c r="F1133" s="22" t="s">
        <v>29</v>
      </c>
      <c r="G1133" s="23" t="n">
        <v>1</v>
      </c>
      <c r="H1133" s="24" t="n">
        <v>1.36</v>
      </c>
      <c r="I1133" s="24" t="n">
        <v>1.36</v>
      </c>
      <c r="J1133" s="24" t="n">
        <v>0</v>
      </c>
      <c r="K1133" s="24" t="n">
        <v>0</v>
      </c>
      <c r="L1133" s="24" t="n">
        <v>0</v>
      </c>
      <c r="M1133" s="24"/>
      <c r="N1133" s="6" t="s">
        <f>=I1133+J1133+K1133+L1133</f>
      </c>
      <c r="O1133" s="22"/>
    </row>
    <row collapsed="false" customFormat="false" customHeight="false" hidden="false" ht="12.1" outlineLevel="0" r="1134">
      <c r="A1134" s="21" t="n">
        <v>44726</v>
      </c>
      <c r="B1134" s="22" t="s">
        <v>849</v>
      </c>
      <c r="C1134" s="22" t="s">
        <v>852</v>
      </c>
      <c r="D1134" s="22" t="s">
        <v>716</v>
      </c>
      <c r="E1134" s="22" t="s">
        <v>716</v>
      </c>
      <c r="F1134" s="22" t="s">
        <v>29</v>
      </c>
      <c r="G1134" s="23" t="n">
        <v>1</v>
      </c>
      <c r="H1134" s="24" t="n">
        <v>0.45</v>
      </c>
      <c r="I1134" s="24" t="n">
        <v>0.45</v>
      </c>
      <c r="J1134" s="24" t="n">
        <v>0</v>
      </c>
      <c r="K1134" s="24" t="n">
        <v>0</v>
      </c>
      <c r="L1134" s="24" t="n">
        <v>0</v>
      </c>
      <c r="M1134" s="24"/>
      <c r="N1134" s="6" t="s">
        <f>=I1134+J1134+K1134+L1134</f>
      </c>
      <c r="O1134" s="22"/>
    </row>
    <row collapsed="false" customFormat="false" customHeight="false" hidden="false" ht="12.1" outlineLevel="0" r="1135">
      <c r="A1135" s="21" t="n">
        <v>44727</v>
      </c>
      <c r="B1135" s="22" t="s">
        <v>849</v>
      </c>
      <c r="C1135" s="22" t="s">
        <v>852</v>
      </c>
      <c r="D1135" s="22" t="s">
        <v>716</v>
      </c>
      <c r="E1135" s="22" t="s">
        <v>716</v>
      </c>
      <c r="F1135" s="22" t="s">
        <v>29</v>
      </c>
      <c r="G1135" s="23" t="n">
        <v>1</v>
      </c>
      <c r="H1135" s="24" t="n">
        <v>0.45</v>
      </c>
      <c r="I1135" s="24" t="n">
        <v>0.45</v>
      </c>
      <c r="J1135" s="24" t="n">
        <v>0</v>
      </c>
      <c r="K1135" s="24" t="n">
        <v>0</v>
      </c>
      <c r="L1135" s="24" t="n">
        <v>0</v>
      </c>
      <c r="M1135" s="24"/>
      <c r="N1135" s="6" t="s">
        <f>=I1135+J1135+K1135+L1135</f>
      </c>
      <c r="O1135" s="22"/>
    </row>
    <row collapsed="false" customFormat="false" customHeight="false" hidden="false" ht="12.1" outlineLevel="0" r="1136">
      <c r="A1136" s="21" t="n">
        <v>44728</v>
      </c>
      <c r="B1136" s="22" t="s">
        <v>849</v>
      </c>
      <c r="C1136" s="22" t="s">
        <v>852</v>
      </c>
      <c r="D1136" s="22" t="s">
        <v>716</v>
      </c>
      <c r="E1136" s="22" t="s">
        <v>716</v>
      </c>
      <c r="F1136" s="22" t="s">
        <v>29</v>
      </c>
      <c r="G1136" s="23" t="n">
        <v>1</v>
      </c>
      <c r="H1136" s="24" t="n">
        <v>0.45</v>
      </c>
      <c r="I1136" s="24" t="n">
        <v>0.45</v>
      </c>
      <c r="J1136" s="24" t="n">
        <v>0</v>
      </c>
      <c r="K1136" s="24" t="n">
        <v>0</v>
      </c>
      <c r="L1136" s="24" t="n">
        <v>0</v>
      </c>
      <c r="M1136" s="24"/>
      <c r="N1136" s="6" t="s">
        <f>=I1136+J1136+K1136+L1136</f>
      </c>
      <c r="O1136" s="22"/>
    </row>
    <row collapsed="false" customFormat="false" customHeight="false" hidden="false" ht="12.1" outlineLevel="0" r="1137">
      <c r="A1137" s="21" t="n">
        <v>44729</v>
      </c>
      <c r="B1137" s="22" t="s">
        <v>849</v>
      </c>
      <c r="C1137" s="22" t="s">
        <v>852</v>
      </c>
      <c r="D1137" s="22" t="s">
        <v>716</v>
      </c>
      <c r="E1137" s="22" t="s">
        <v>716</v>
      </c>
      <c r="F1137" s="22" t="s">
        <v>29</v>
      </c>
      <c r="G1137" s="23" t="n">
        <v>1</v>
      </c>
      <c r="H1137" s="24" t="n">
        <v>0.45</v>
      </c>
      <c r="I1137" s="24" t="n">
        <v>0.45</v>
      </c>
      <c r="J1137" s="24" t="n">
        <v>0</v>
      </c>
      <c r="K1137" s="24" t="n">
        <v>0</v>
      </c>
      <c r="L1137" s="24" t="n">
        <v>0</v>
      </c>
      <c r="M1137" s="24"/>
      <c r="N1137" s="6" t="s">
        <f>=I1137+J1137+K1137+L1137</f>
      </c>
      <c r="O1137" s="22"/>
    </row>
    <row collapsed="false" customFormat="false" customHeight="false" hidden="false" ht="12.1" outlineLevel="0" r="1138">
      <c r="A1138" s="29" t="n">
        <v>46170.999988426</v>
      </c>
      <c r="B1138" s="30" t="s">
        <v>707</v>
      </c>
      <c r="C1138" s="30" t="s">
        <v>853</v>
      </c>
      <c r="D1138" s="30" t="s">
        <v>686</v>
      </c>
      <c r="E1138" s="30" t="s">
        <v>709</v>
      </c>
      <c r="F1138" s="30" t="s">
        <v>19</v>
      </c>
      <c r="G1138" s="31" t="n">
        <v>7496</v>
      </c>
      <c r="H1138" s="32" t="n">
        <v>1</v>
      </c>
      <c r="I1138" s="2"/>
      <c r="J1138" s="2"/>
      <c r="K1138" s="2"/>
      <c r="L1138" s="2"/>
      <c r="M1138" s="6" t="n">
        <v>7496</v>
      </c>
      <c r="N1138" s="2"/>
      <c r="O1138" s="2"/>
    </row>
    <row collapsed="false" customFormat="false" customHeight="false" hidden="false" ht="12.1" outlineLevel="0" r="1139">
      <c r="A1139" s="29" t="n">
        <v>46170.999988426</v>
      </c>
      <c r="B1139" s="30" t="s">
        <v>845</v>
      </c>
      <c r="C1139" s="30" t="s">
        <v>854</v>
      </c>
      <c r="D1139" s="30" t="s">
        <v>686</v>
      </c>
      <c r="E1139" s="30" t="s">
        <v>709</v>
      </c>
      <c r="F1139" s="30" t="s">
        <v>19</v>
      </c>
      <c r="G1139" s="31" t="n">
        <v>858</v>
      </c>
      <c r="H1139" s="32" t="n">
        <v>1</v>
      </c>
      <c r="I1139" s="2"/>
      <c r="J1139" s="2"/>
      <c r="K1139" s="2"/>
      <c r="L1139" s="2"/>
      <c r="M1139" s="6" t="n">
        <v>858</v>
      </c>
      <c r="N1139" s="2"/>
      <c r="O1139" s="2"/>
    </row>
    <row collapsed="false" customFormat="false" customHeight="false" hidden="false" ht="12.1" outlineLevel="0" r="1140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 t="s">
        <v>855</v>
      </c>
      <c r="M1140" s="5" t="s">
        <f>=SUM(M2:M1139)</f>
      </c>
      <c r="N1140" s="5" t="s">
        <f>=SUM(N2:N1139)</f>
      </c>
      <c r="O1140" s="4"/>
    </row>
  </sheetData>
  <autoFilter ref="A1:O114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0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117</v>
      </c>
      <c r="B1" s="42" t="s">
        <v>856</v>
      </c>
      <c r="C1" s="42" t="s">
        <v>0</v>
      </c>
      <c r="D1" s="42" t="s">
        <v>2</v>
      </c>
      <c r="E1" s="42" t="s">
        <v>857</v>
      </c>
      <c r="F1" s="42" t="s">
        <v>3</v>
      </c>
      <c r="G1" s="42" t="s">
        <v>858</v>
      </c>
      <c r="H1" s="42" t="s">
        <v>859</v>
      </c>
      <c r="I1" s="42" t="s">
        <v>860</v>
      </c>
      <c r="J1" s="42" t="s">
        <v>712</v>
      </c>
      <c r="K1" s="42" t="s">
        <v>861</v>
      </c>
      <c r="L1" s="42" t="s">
        <v>862</v>
      </c>
      <c r="M1" s="42" t="s">
        <v>863</v>
      </c>
      <c r="N1" s="42" t="s">
        <v>864</v>
      </c>
    </row>
    <row collapsed="false" customFormat="false" customHeight="false" hidden="false" ht="12.1" outlineLevel="0" r="2">
      <c r="A2" s="41" t="n">
        <v>43271</v>
      </c>
      <c r="B2" s="16" t="s">
        <v>865</v>
      </c>
      <c r="C2" s="16" t="s">
        <v>81</v>
      </c>
      <c r="D2" s="16" t="s">
        <v>82</v>
      </c>
      <c r="E2" s="7" t="n">
        <v>150</v>
      </c>
      <c r="F2" s="16" t="s">
        <v>29</v>
      </c>
      <c r="G2" s="6" t="n">
        <v>3.36</v>
      </c>
      <c r="H2" s="6" t="n">
        <v>155.01</v>
      </c>
      <c r="I2" s="6" t="n">
        <v>172.93</v>
      </c>
      <c r="J2" s="6" t="n">
        <v>66</v>
      </c>
      <c r="K2" s="6" t="n">
        <v>504</v>
      </c>
      <c r="L2" s="6" t="n">
        <v>438</v>
      </c>
      <c r="M2" s="6" t="n">
        <v>1.69</v>
      </c>
      <c r="N2" s="6" t="n">
        <v>1.88</v>
      </c>
    </row>
    <row collapsed="false" customFormat="false" customHeight="false" hidden="false" ht="12.1" outlineLevel="0" r="3">
      <c r="A3" s="41" t="n">
        <v>43271</v>
      </c>
      <c r="B3" s="16" t="s">
        <v>865</v>
      </c>
      <c r="C3" s="16" t="s">
        <v>81</v>
      </c>
      <c r="D3" s="16" t="s">
        <v>82</v>
      </c>
      <c r="E3" s="7" t="n">
        <v>150</v>
      </c>
      <c r="F3" s="16" t="s">
        <v>29</v>
      </c>
      <c r="G3" s="6" t="n">
        <v>5.73</v>
      </c>
      <c r="H3" s="6" t="n">
        <v>155.01</v>
      </c>
      <c r="I3" s="6" t="n">
        <v>172.93</v>
      </c>
      <c r="J3" s="6" t="n">
        <v>112</v>
      </c>
      <c r="K3" s="6" t="n">
        <v>859.5</v>
      </c>
      <c r="L3" s="6" t="n">
        <v>747.5</v>
      </c>
      <c r="M3" s="6" t="n">
        <v>2.88</v>
      </c>
      <c r="N3" s="6" t="n">
        <v>3.21</v>
      </c>
    </row>
    <row collapsed="false" customFormat="false" customHeight="false" hidden="false" ht="12.1" outlineLevel="0" r="4">
      <c r="A4" s="41" t="n">
        <v>43277</v>
      </c>
      <c r="B4" s="16" t="s">
        <v>865</v>
      </c>
      <c r="C4" s="16" t="s">
        <v>610</v>
      </c>
      <c r="D4" s="16" t="s">
        <v>866</v>
      </c>
      <c r="E4" s="7" t="n">
        <v>240</v>
      </c>
      <c r="F4" s="16" t="s">
        <v>29</v>
      </c>
      <c r="G4" s="6" t="n">
        <v>12</v>
      </c>
      <c r="H4" s="6" t="n">
        <v>199.91</v>
      </c>
      <c r="I4" s="6" t="n">
        <v>233.28</v>
      </c>
      <c r="J4" s="6" t="n">
        <v>374</v>
      </c>
      <c r="K4" s="6" t="n">
        <v>2880</v>
      </c>
      <c r="L4" s="6" t="n">
        <v>2506</v>
      </c>
      <c r="M4" s="6" t="n">
        <v>4.48</v>
      </c>
      <c r="N4" s="6" t="n">
        <v>5.22</v>
      </c>
    </row>
    <row collapsed="false" customFormat="false" customHeight="false" hidden="false" ht="12.1" outlineLevel="0" r="5">
      <c r="A5" s="41" t="n">
        <v>43292</v>
      </c>
      <c r="B5" s="16" t="s">
        <v>865</v>
      </c>
      <c r="C5" s="16" t="s">
        <v>46</v>
      </c>
      <c r="D5" s="16" t="s">
        <v>47</v>
      </c>
      <c r="E5" s="7" t="n">
        <v>7</v>
      </c>
      <c r="F5" s="16" t="s">
        <v>29</v>
      </c>
      <c r="G5" s="6" t="n">
        <v>130</v>
      </c>
      <c r="H5" s="6" t="n">
        <v>4280</v>
      </c>
      <c r="I5" s="6" t="n">
        <v>4143.41</v>
      </c>
      <c r="J5" s="6" t="n">
        <v>118</v>
      </c>
      <c r="K5" s="6" t="n">
        <v>910</v>
      </c>
      <c r="L5" s="6" t="n">
        <v>792</v>
      </c>
      <c r="M5" s="6" t="n">
        <v>2.73</v>
      </c>
      <c r="N5" s="6" t="n">
        <v>2.64</v>
      </c>
    </row>
    <row collapsed="false" customFormat="false" customHeight="false" hidden="false" ht="12.1" outlineLevel="0" r="6">
      <c r="A6" s="41" t="n">
        <v>43339</v>
      </c>
      <c r="B6" s="16" t="s">
        <v>865</v>
      </c>
      <c r="C6" s="16" t="s">
        <v>615</v>
      </c>
      <c r="D6" s="16" t="s">
        <v>714</v>
      </c>
      <c r="E6" s="7" t="n">
        <v>7</v>
      </c>
      <c r="F6" s="16" t="s">
        <v>19</v>
      </c>
      <c r="G6" s="6" t="n">
        <v>61.012</v>
      </c>
      <c r="H6" s="6" t="n">
        <v>129.6893</v>
      </c>
      <c r="I6" s="6" t="n">
        <v>9042.91</v>
      </c>
      <c r="J6" s="6" t="n">
        <v>1.89</v>
      </c>
      <c r="K6" s="6" t="n">
        <v>427.0839</v>
      </c>
      <c r="L6" s="6" t="n">
        <v>298.96</v>
      </c>
      <c r="M6" s="6" t="n">
        <v>0.47</v>
      </c>
      <c r="N6" s="6" t="n">
        <v>0.49</v>
      </c>
    </row>
    <row collapsed="false" customFormat="false" customHeight="false" hidden="false" ht="12.1" outlineLevel="0" r="7">
      <c r="A7" s="41" t="n">
        <v>43385</v>
      </c>
      <c r="B7" s="16" t="s">
        <v>865</v>
      </c>
      <c r="C7" s="16" t="s">
        <v>81</v>
      </c>
      <c r="D7" s="16" t="s">
        <v>82</v>
      </c>
      <c r="E7" s="7" t="n">
        <v>360</v>
      </c>
      <c r="F7" s="16" t="s">
        <v>29</v>
      </c>
      <c r="G7" s="6" t="n">
        <v>5.24</v>
      </c>
      <c r="H7" s="6" t="n">
        <v>168.26</v>
      </c>
      <c r="I7" s="6" t="n">
        <v>166.72</v>
      </c>
      <c r="J7" s="6" t="n">
        <v>245</v>
      </c>
      <c r="K7" s="6" t="n">
        <v>1886.4</v>
      </c>
      <c r="L7" s="6" t="n">
        <v>1641.4</v>
      </c>
      <c r="M7" s="6" t="n">
        <v>2.73</v>
      </c>
      <c r="N7" s="6" t="n">
        <v>2.71</v>
      </c>
    </row>
    <row collapsed="false" customFormat="false" customHeight="false" hidden="false" ht="12.1" outlineLevel="0" r="8">
      <c r="A8" s="41" t="n">
        <v>43455</v>
      </c>
      <c r="B8" s="16" t="s">
        <v>865</v>
      </c>
      <c r="C8" s="16" t="s">
        <v>79</v>
      </c>
      <c r="D8" s="16" t="s">
        <v>80</v>
      </c>
      <c r="E8" s="7" t="n">
        <v>15</v>
      </c>
      <c r="F8" s="16" t="s">
        <v>29</v>
      </c>
      <c r="G8" s="6" t="n">
        <v>137.38</v>
      </c>
      <c r="H8" s="6" t="n">
        <v>3537</v>
      </c>
      <c r="I8" s="6" t="n">
        <v>3693.39</v>
      </c>
      <c r="J8" s="6" t="n">
        <v>268</v>
      </c>
      <c r="K8" s="6" t="n">
        <v>2060.7</v>
      </c>
      <c r="L8" s="6" t="n">
        <v>1792.7</v>
      </c>
      <c r="M8" s="6" t="n">
        <v>3.24</v>
      </c>
      <c r="N8" s="6" t="n">
        <v>3.38</v>
      </c>
    </row>
    <row collapsed="false" customFormat="false" customHeight="false" hidden="false" ht="12.1" outlineLevel="0" r="9">
      <c r="A9" s="41" t="n">
        <v>43455</v>
      </c>
      <c r="B9" s="16" t="s">
        <v>865</v>
      </c>
      <c r="C9" s="16" t="s">
        <v>46</v>
      </c>
      <c r="D9" s="16" t="s">
        <v>47</v>
      </c>
      <c r="E9" s="7" t="n">
        <v>10</v>
      </c>
      <c r="F9" s="16" t="s">
        <v>29</v>
      </c>
      <c r="G9" s="6" t="n">
        <v>95</v>
      </c>
      <c r="H9" s="6" t="n">
        <v>4930</v>
      </c>
      <c r="I9" s="6" t="n">
        <v>4656.39</v>
      </c>
      <c r="J9" s="6" t="n">
        <v>124</v>
      </c>
      <c r="K9" s="6" t="n">
        <v>950</v>
      </c>
      <c r="L9" s="6" t="n">
        <v>826</v>
      </c>
      <c r="M9" s="6" t="n">
        <v>1.77</v>
      </c>
      <c r="N9" s="6" t="n">
        <v>1.68</v>
      </c>
    </row>
    <row collapsed="false" customFormat="false" customHeight="false" hidden="false" ht="12.1" outlineLevel="0" r="10">
      <c r="A10" s="41" t="n">
        <v>43474</v>
      </c>
      <c r="B10" s="16" t="s">
        <v>865</v>
      </c>
      <c r="C10" s="16" t="s">
        <v>81</v>
      </c>
      <c r="D10" s="16" t="s">
        <v>82</v>
      </c>
      <c r="E10" s="7" t="n">
        <v>360</v>
      </c>
      <c r="F10" s="16" t="s">
        <v>29</v>
      </c>
      <c r="G10" s="6" t="n">
        <v>6.04</v>
      </c>
      <c r="H10" s="6" t="n">
        <v>153.78</v>
      </c>
      <c r="I10" s="6" t="n">
        <v>166.72</v>
      </c>
      <c r="J10" s="6" t="n">
        <v>283</v>
      </c>
      <c r="K10" s="6" t="n">
        <v>2174.4</v>
      </c>
      <c r="L10" s="6" t="n">
        <v>1891.4</v>
      </c>
      <c r="M10" s="6" t="n">
        <v>3.15</v>
      </c>
      <c r="N10" s="6" t="n">
        <v>3.42</v>
      </c>
    </row>
    <row collapsed="false" customFormat="false" customHeight="false" hidden="false" ht="12.1" outlineLevel="0" r="11">
      <c r="A11" s="41" t="n">
        <v>43516</v>
      </c>
      <c r="B11" s="16" t="s">
        <v>865</v>
      </c>
      <c r="C11" s="16" t="s">
        <v>612</v>
      </c>
      <c r="D11" s="16" t="s">
        <v>703</v>
      </c>
      <c r="E11" s="7" t="n">
        <v>13</v>
      </c>
      <c r="F11" s="16" t="s">
        <v>19</v>
      </c>
      <c r="G11" s="6" t="n">
        <v>30.453</v>
      </c>
      <c r="H11" s="6" t="n">
        <v>106.3035</v>
      </c>
      <c r="I11" s="6" t="n">
        <v>7266.1</v>
      </c>
      <c r="J11" s="6" t="n">
        <v>1.79</v>
      </c>
      <c r="K11" s="6" t="n">
        <v>395.8892</v>
      </c>
      <c r="L11" s="6" t="n">
        <v>277.39</v>
      </c>
      <c r="M11" s="6" t="n">
        <v>0.29</v>
      </c>
      <c r="N11" s="6" t="n">
        <v>0.3</v>
      </c>
    </row>
    <row collapsed="false" customFormat="false" customHeight="false" hidden="false" ht="12.1" outlineLevel="0" r="12">
      <c r="A12" s="41" t="n">
        <v>43521</v>
      </c>
      <c r="B12" s="16" t="s">
        <v>865</v>
      </c>
      <c r="C12" s="16" t="s">
        <v>615</v>
      </c>
      <c r="D12" s="16" t="s">
        <v>714</v>
      </c>
      <c r="E12" s="7" t="n">
        <v>4</v>
      </c>
      <c r="F12" s="16" t="s">
        <v>19</v>
      </c>
      <c r="G12" s="6" t="n">
        <v>58.9634</v>
      </c>
      <c r="H12" s="6" t="n">
        <v>132.0131</v>
      </c>
      <c r="I12" s="6" t="n">
        <v>9091.1</v>
      </c>
      <c r="J12" s="6" t="n">
        <v>1.08</v>
      </c>
      <c r="K12" s="6" t="n">
        <v>235.8536</v>
      </c>
      <c r="L12" s="6" t="n">
        <v>165.1</v>
      </c>
      <c r="M12" s="6" t="n">
        <v>0.45</v>
      </c>
      <c r="N12" s="6" t="n">
        <v>0.48</v>
      </c>
    </row>
    <row collapsed="false" customFormat="false" customHeight="false" hidden="false" ht="12.1" outlineLevel="0" r="13">
      <c r="A13" s="41" t="n">
        <v>43532</v>
      </c>
      <c r="B13" s="16" t="s">
        <v>865</v>
      </c>
      <c r="C13" s="16" t="s">
        <v>618</v>
      </c>
      <c r="D13" s="16" t="s">
        <v>726</v>
      </c>
      <c r="E13" s="7" t="n">
        <v>46</v>
      </c>
      <c r="F13" s="16" t="s">
        <v>19</v>
      </c>
      <c r="G13" s="6" t="n">
        <v>0.6596</v>
      </c>
      <c r="H13" s="6" t="n">
        <v>9.4029</v>
      </c>
      <c r="I13" s="6" t="n">
        <v>608.14</v>
      </c>
      <c r="J13" s="6" t="n">
        <v>0.14</v>
      </c>
      <c r="K13" s="6" t="n">
        <v>30.3437</v>
      </c>
      <c r="L13" s="6" t="n">
        <v>21.11</v>
      </c>
      <c r="M13" s="6" t="n">
        <v>0.08</v>
      </c>
      <c r="N13" s="6" t="n">
        <v>0.07</v>
      </c>
    </row>
    <row collapsed="false" customFormat="false" customHeight="false" hidden="false" ht="12.1" outlineLevel="0" r="14">
      <c r="A14" s="41" t="n">
        <v>43591</v>
      </c>
      <c r="B14" s="16" t="s">
        <v>865</v>
      </c>
      <c r="C14" s="16" t="s">
        <v>81</v>
      </c>
      <c r="D14" s="16" t="s">
        <v>82</v>
      </c>
      <c r="E14" s="7" t="n">
        <v>340</v>
      </c>
      <c r="F14" s="16" t="s">
        <v>29</v>
      </c>
      <c r="G14" s="6" t="n">
        <v>5.8</v>
      </c>
      <c r="H14" s="6" t="n">
        <v>170.36</v>
      </c>
      <c r="I14" s="6" t="n">
        <v>169.02</v>
      </c>
      <c r="J14" s="6" t="n">
        <v>256</v>
      </c>
      <c r="K14" s="6" t="n">
        <v>1972</v>
      </c>
      <c r="L14" s="6" t="n">
        <v>1716</v>
      </c>
      <c r="M14" s="6" t="n">
        <v>2.99</v>
      </c>
      <c r="N14" s="6" t="n">
        <v>2.96</v>
      </c>
    </row>
    <row collapsed="false" customFormat="false" customHeight="false" hidden="false" ht="12.1" outlineLevel="0" r="15">
      <c r="A15" s="41" t="n">
        <v>43595</v>
      </c>
      <c r="B15" s="16" t="s">
        <v>865</v>
      </c>
      <c r="C15" s="16" t="s">
        <v>614</v>
      </c>
      <c r="D15" s="16" t="s">
        <v>706</v>
      </c>
      <c r="E15" s="7" t="n">
        <v>3</v>
      </c>
      <c r="F15" s="16" t="s">
        <v>19</v>
      </c>
      <c r="G15" s="6" t="n">
        <v>50.2261</v>
      </c>
      <c r="H15" s="6" t="n">
        <v>198.1267</v>
      </c>
      <c r="I15" s="6" t="n">
        <v>12948.19</v>
      </c>
      <c r="J15" s="6" t="n">
        <v>0.69</v>
      </c>
      <c r="K15" s="6" t="n">
        <v>150.6783</v>
      </c>
      <c r="L15" s="6" t="n">
        <v>105.67</v>
      </c>
      <c r="M15" s="6" t="n">
        <v>0.27</v>
      </c>
      <c r="N15" s="6" t="n">
        <v>0.27</v>
      </c>
    </row>
    <row collapsed="false" customFormat="false" customHeight="false" hidden="false" ht="12.1" outlineLevel="0" r="16">
      <c r="A16" s="41" t="n">
        <v>43609</v>
      </c>
      <c r="B16" s="16" t="s">
        <v>865</v>
      </c>
      <c r="C16" s="16" t="s">
        <v>615</v>
      </c>
      <c r="D16" s="16" t="s">
        <v>714</v>
      </c>
      <c r="E16" s="7" t="n">
        <v>4</v>
      </c>
      <c r="F16" s="16" t="s">
        <v>19</v>
      </c>
      <c r="G16" s="6" t="n">
        <v>61.2667</v>
      </c>
      <c r="H16" s="6" t="n">
        <v>135.992</v>
      </c>
      <c r="I16" s="6" t="n">
        <v>9091.1</v>
      </c>
      <c r="J16" s="6" t="n">
        <v>1.14</v>
      </c>
      <c r="K16" s="6" t="n">
        <v>245.0669</v>
      </c>
      <c r="L16" s="6" t="n">
        <v>171.55</v>
      </c>
      <c r="M16" s="6" t="n">
        <v>0.47</v>
      </c>
      <c r="N16" s="6" t="n">
        <v>0.49</v>
      </c>
    </row>
    <row collapsed="false" customFormat="false" customHeight="false" hidden="false" ht="12.1" outlineLevel="0" r="17">
      <c r="A17" s="41" t="n">
        <v>43629</v>
      </c>
      <c r="B17" s="16" t="s">
        <v>865</v>
      </c>
      <c r="C17" s="16" t="s">
        <v>43</v>
      </c>
      <c r="D17" s="16" t="s">
        <v>44</v>
      </c>
      <c r="E17" s="7" t="n">
        <v>420</v>
      </c>
      <c r="F17" s="16" t="s">
        <v>29</v>
      </c>
      <c r="G17" s="6" t="n">
        <v>16</v>
      </c>
      <c r="H17" s="6" t="n">
        <v>208.45</v>
      </c>
      <c r="I17" s="6" t="n">
        <v>205.99</v>
      </c>
      <c r="J17" s="6" t="n">
        <v>874</v>
      </c>
      <c r="K17" s="6" t="n">
        <v>6720</v>
      </c>
      <c r="L17" s="6" t="n">
        <v>5846</v>
      </c>
      <c r="M17" s="6" t="n">
        <v>6.76</v>
      </c>
      <c r="N17" s="6" t="n">
        <v>6.68</v>
      </c>
    </row>
    <row collapsed="false" customFormat="false" customHeight="false" hidden="false" ht="12.1" outlineLevel="0" r="18">
      <c r="A18" s="41" t="n">
        <v>43630</v>
      </c>
      <c r="B18" s="16" t="s">
        <v>865</v>
      </c>
      <c r="C18" s="16" t="s">
        <v>79</v>
      </c>
      <c r="D18" s="16" t="s">
        <v>80</v>
      </c>
      <c r="E18" s="7" t="n">
        <v>30</v>
      </c>
      <c r="F18" s="16" t="s">
        <v>29</v>
      </c>
      <c r="G18" s="6" t="n">
        <v>166.78</v>
      </c>
      <c r="H18" s="6" t="n">
        <v>3650</v>
      </c>
      <c r="I18" s="6" t="n">
        <v>3648.37</v>
      </c>
      <c r="J18" s="6" t="n">
        <v>650</v>
      </c>
      <c r="K18" s="6" t="n">
        <v>5003.4</v>
      </c>
      <c r="L18" s="6" t="n">
        <v>4353.4</v>
      </c>
      <c r="M18" s="6" t="n">
        <v>3.98</v>
      </c>
      <c r="N18" s="6" t="n">
        <v>3.98</v>
      </c>
    </row>
    <row collapsed="false" customFormat="false" customHeight="false" hidden="false" ht="12.1" outlineLevel="0" r="19">
      <c r="A19" s="41" t="n">
        <v>43635</v>
      </c>
      <c r="B19" s="16" t="s">
        <v>865</v>
      </c>
      <c r="C19" s="16" t="s">
        <v>81</v>
      </c>
      <c r="D19" s="16" t="s">
        <v>82</v>
      </c>
      <c r="E19" s="7" t="n">
        <v>530</v>
      </c>
      <c r="F19" s="16" t="s">
        <v>29</v>
      </c>
      <c r="G19" s="6" t="n">
        <v>7.34</v>
      </c>
      <c r="H19" s="6" t="n">
        <v>173.16</v>
      </c>
      <c r="I19" s="6" t="n">
        <v>166.92</v>
      </c>
      <c r="J19" s="6" t="n">
        <v>506</v>
      </c>
      <c r="K19" s="6" t="n">
        <v>3890.2</v>
      </c>
      <c r="L19" s="6" t="n">
        <v>3384.2</v>
      </c>
      <c r="M19" s="6" t="n">
        <v>3.83</v>
      </c>
      <c r="N19" s="6" t="n">
        <v>3.69</v>
      </c>
    </row>
    <row collapsed="false" customFormat="false" customHeight="false" hidden="false" ht="12.1" outlineLevel="0" r="20">
      <c r="A20" s="41" t="n">
        <v>43640</v>
      </c>
      <c r="B20" s="16" t="s">
        <v>865</v>
      </c>
      <c r="C20" s="16" t="s">
        <v>616</v>
      </c>
      <c r="D20" s="16" t="s">
        <v>867</v>
      </c>
      <c r="E20" s="7" t="n">
        <v>60</v>
      </c>
      <c r="F20" s="16" t="s">
        <v>29</v>
      </c>
      <c r="G20" s="6" t="n">
        <v>158.95</v>
      </c>
      <c r="H20" s="6" t="n">
        <v>1665</v>
      </c>
      <c r="I20" s="6" t="n">
        <v>1893.05</v>
      </c>
      <c r="J20" s="6" t="n">
        <v>1240</v>
      </c>
      <c r="K20" s="6" t="n">
        <v>9537</v>
      </c>
      <c r="L20" s="6" t="n">
        <v>8297</v>
      </c>
      <c r="M20" s="6" t="n">
        <v>7.3</v>
      </c>
      <c r="N20" s="6" t="n">
        <v>8.31</v>
      </c>
    </row>
    <row collapsed="false" customFormat="false" customHeight="false" hidden="false" ht="12.1" outlineLevel="0" r="21">
      <c r="A21" s="41" t="n">
        <v>43656</v>
      </c>
      <c r="B21" s="16" t="s">
        <v>865</v>
      </c>
      <c r="C21" s="16" t="s">
        <v>617</v>
      </c>
      <c r="D21" s="16" t="s">
        <v>868</v>
      </c>
      <c r="E21" s="7" t="n">
        <v>125</v>
      </c>
      <c r="F21" s="16" t="s">
        <v>29</v>
      </c>
      <c r="G21" s="6" t="n">
        <v>78</v>
      </c>
      <c r="H21" s="6" t="n">
        <v>759.2</v>
      </c>
      <c r="I21" s="6" t="n">
        <v>637.33</v>
      </c>
      <c r="J21" s="6" t="n">
        <v>1268</v>
      </c>
      <c r="K21" s="6" t="n">
        <v>9750</v>
      </c>
      <c r="L21" s="6" t="n">
        <v>8482</v>
      </c>
      <c r="M21" s="6" t="n">
        <v>10.65</v>
      </c>
      <c r="N21" s="6" t="n">
        <v>8.94</v>
      </c>
    </row>
    <row collapsed="false" customFormat="false" customHeight="false" hidden="false" ht="12.1" outlineLevel="0" r="22">
      <c r="A22" s="41" t="n">
        <v>43655</v>
      </c>
      <c r="B22" s="16" t="s">
        <v>865</v>
      </c>
      <c r="C22" s="16" t="s">
        <v>65</v>
      </c>
      <c r="D22" s="16" t="s">
        <v>66</v>
      </c>
      <c r="E22" s="7" t="n">
        <v>33</v>
      </c>
      <c r="F22" s="16" t="s">
        <v>19</v>
      </c>
      <c r="G22" s="6" t="n">
        <v>32.5736</v>
      </c>
      <c r="H22" s="6" t="n">
        <v>32.8413</v>
      </c>
      <c r="I22" s="6" t="n">
        <v>2097.07</v>
      </c>
      <c r="J22" s="6" t="n">
        <v>5.05</v>
      </c>
      <c r="K22" s="6" t="n">
        <v>1074.9304</v>
      </c>
      <c r="L22" s="6" t="n">
        <v>752.39</v>
      </c>
      <c r="M22" s="6" t="n">
        <v>1.09</v>
      </c>
      <c r="N22" s="6" t="n">
        <v>1.09</v>
      </c>
    </row>
    <row collapsed="false" customFormat="false" customHeight="false" hidden="false" ht="12.1" outlineLevel="0" r="23">
      <c r="A23" s="41" t="n">
        <v>43748</v>
      </c>
      <c r="B23" s="16" t="s">
        <v>865</v>
      </c>
      <c r="C23" s="16" t="s">
        <v>81</v>
      </c>
      <c r="D23" s="16" t="s">
        <v>82</v>
      </c>
      <c r="E23" s="7" t="n">
        <v>850</v>
      </c>
      <c r="F23" s="16" t="s">
        <v>29</v>
      </c>
      <c r="G23" s="6" t="n">
        <v>3.68</v>
      </c>
      <c r="H23" s="6" t="n">
        <v>130.94</v>
      </c>
      <c r="I23" s="6" t="n">
        <v>161.89</v>
      </c>
      <c r="J23" s="6" t="n">
        <v>407</v>
      </c>
      <c r="K23" s="6" t="n">
        <v>3128</v>
      </c>
      <c r="L23" s="6" t="n">
        <v>2721</v>
      </c>
      <c r="M23" s="6" t="n">
        <v>1.98</v>
      </c>
      <c r="N23" s="6" t="n">
        <v>2.44</v>
      </c>
    </row>
    <row collapsed="false" customFormat="false" customHeight="false" hidden="false" ht="12.1" outlineLevel="0" r="24">
      <c r="A24" s="41" t="n">
        <v>43747</v>
      </c>
      <c r="B24" s="16" t="s">
        <v>865</v>
      </c>
      <c r="C24" s="16" t="s">
        <v>65</v>
      </c>
      <c r="D24" s="16" t="s">
        <v>66</v>
      </c>
      <c r="E24" s="7" t="n">
        <v>33</v>
      </c>
      <c r="F24" s="16" t="s">
        <v>19</v>
      </c>
      <c r="G24" s="6" t="n">
        <v>33.0823</v>
      </c>
      <c r="H24" s="6" t="n">
        <v>36.4817</v>
      </c>
      <c r="I24" s="6" t="n">
        <v>2097.07</v>
      </c>
      <c r="J24" s="6" t="n">
        <v>5.05</v>
      </c>
      <c r="K24" s="6" t="n">
        <v>1091.715</v>
      </c>
      <c r="L24" s="6" t="n">
        <v>764.14</v>
      </c>
      <c r="M24" s="6" t="n">
        <v>1.1</v>
      </c>
      <c r="N24" s="6" t="n">
        <v>0.98</v>
      </c>
    </row>
    <row collapsed="false" customFormat="false" customHeight="false" hidden="false" ht="12.1" outlineLevel="0" r="25">
      <c r="A25" s="41" t="n">
        <v>43763</v>
      </c>
      <c r="B25" s="16" t="s">
        <v>865</v>
      </c>
      <c r="C25" s="16" t="s">
        <v>622</v>
      </c>
      <c r="D25" s="16" t="s">
        <v>736</v>
      </c>
      <c r="E25" s="7" t="n">
        <v>200</v>
      </c>
      <c r="F25" s="16" t="s">
        <v>19</v>
      </c>
      <c r="G25" s="6" t="n">
        <v>3.193</v>
      </c>
      <c r="H25" s="6" t="n">
        <v>21.9943</v>
      </c>
      <c r="I25" s="6" t="n">
        <v>1351.19</v>
      </c>
      <c r="J25" s="6" t="n">
        <v>3</v>
      </c>
      <c r="K25" s="6" t="n">
        <v>638.6</v>
      </c>
      <c r="L25" s="6" t="n">
        <v>447.02</v>
      </c>
      <c r="M25" s="6" t="n">
        <v>0.17</v>
      </c>
      <c r="N25" s="6" t="n">
        <v>0.16</v>
      </c>
    </row>
    <row collapsed="false" customFormat="false" customHeight="false" hidden="false" ht="12.1" outlineLevel="0" r="26">
      <c r="A26" s="41" t="n">
        <v>43776</v>
      </c>
      <c r="B26" s="16" t="s">
        <v>865</v>
      </c>
      <c r="C26" s="16" t="s">
        <v>34</v>
      </c>
      <c r="D26" s="16" t="s">
        <v>35</v>
      </c>
      <c r="E26" s="7" t="n">
        <v>3</v>
      </c>
      <c r="F26" s="16" t="s">
        <v>19</v>
      </c>
      <c r="G26" s="6" t="n">
        <v>130.6733</v>
      </c>
      <c r="H26" s="6" t="n">
        <v>350.0523</v>
      </c>
      <c r="I26" s="6" t="n">
        <v>22334.44</v>
      </c>
      <c r="J26" s="6" t="n">
        <v>1.85</v>
      </c>
      <c r="K26" s="6" t="n">
        <v>392.02</v>
      </c>
      <c r="L26" s="6" t="n">
        <v>274.38</v>
      </c>
      <c r="M26" s="6" t="n">
        <v>0.41</v>
      </c>
      <c r="N26" s="6" t="n">
        <v>0.41</v>
      </c>
    </row>
    <row collapsed="false" customFormat="false" customHeight="false" hidden="false" ht="12.1" outlineLevel="0" r="27">
      <c r="A27" s="41" t="n">
        <v>43783</v>
      </c>
      <c r="B27" s="16" t="s">
        <v>865</v>
      </c>
      <c r="C27" s="16" t="s">
        <v>67</v>
      </c>
      <c r="D27" s="16" t="s">
        <v>68</v>
      </c>
      <c r="E27" s="7" t="n">
        <v>34</v>
      </c>
      <c r="F27" s="16" t="s">
        <v>19</v>
      </c>
      <c r="G27" s="6" t="n">
        <v>25.6804</v>
      </c>
      <c r="H27" s="6" t="n">
        <v>32.3438</v>
      </c>
      <c r="I27" s="6" t="n">
        <v>2119.22</v>
      </c>
      <c r="J27" s="6" t="n">
        <v>4.08</v>
      </c>
      <c r="K27" s="6" t="n">
        <v>873.1322</v>
      </c>
      <c r="L27" s="6" t="n">
        <v>611.19</v>
      </c>
      <c r="M27" s="6" t="n">
        <v>0.85</v>
      </c>
      <c r="N27" s="6" t="n">
        <v>0.87</v>
      </c>
    </row>
    <row collapsed="false" customFormat="false" customHeight="false" hidden="false" ht="12.1" outlineLevel="0" r="28">
      <c r="A28" s="41" t="n">
        <v>43839</v>
      </c>
      <c r="B28" s="16" t="s">
        <v>865</v>
      </c>
      <c r="C28" s="16" t="s">
        <v>81</v>
      </c>
      <c r="D28" s="16" t="s">
        <v>82</v>
      </c>
      <c r="E28" s="7" t="n">
        <v>850</v>
      </c>
      <c r="F28" s="16" t="s">
        <v>29</v>
      </c>
      <c r="G28" s="6" t="n">
        <v>3.22</v>
      </c>
      <c r="H28" s="6" t="n">
        <v>141.96</v>
      </c>
      <c r="I28" s="6" t="n">
        <v>161.89</v>
      </c>
      <c r="J28" s="6" t="n">
        <v>356</v>
      </c>
      <c r="K28" s="6" t="n">
        <v>2737</v>
      </c>
      <c r="L28" s="6" t="n">
        <v>2381</v>
      </c>
      <c r="M28" s="6" t="n">
        <v>1.73</v>
      </c>
      <c r="N28" s="6" t="n">
        <v>1.97</v>
      </c>
    </row>
    <row collapsed="false" customFormat="false" customHeight="false" hidden="false" ht="12.1" outlineLevel="0" r="29">
      <c r="A29" s="41" t="n">
        <v>43840</v>
      </c>
      <c r="B29" s="16" t="s">
        <v>865</v>
      </c>
      <c r="C29" s="16" t="s">
        <v>79</v>
      </c>
      <c r="D29" s="16" t="s">
        <v>80</v>
      </c>
      <c r="E29" s="7" t="n">
        <v>30</v>
      </c>
      <c r="F29" s="16" t="s">
        <v>29</v>
      </c>
      <c r="G29" s="6" t="n">
        <v>147.19</v>
      </c>
      <c r="H29" s="6" t="n">
        <v>3319.5</v>
      </c>
      <c r="I29" s="6" t="n">
        <v>3648.37</v>
      </c>
      <c r="J29" s="6" t="n">
        <v>574</v>
      </c>
      <c r="K29" s="6" t="n">
        <v>4415.7</v>
      </c>
      <c r="L29" s="6" t="n">
        <v>3841.7</v>
      </c>
      <c r="M29" s="6" t="n">
        <v>3.51</v>
      </c>
      <c r="N29" s="6" t="n">
        <v>3.86</v>
      </c>
    </row>
    <row collapsed="false" customFormat="false" customHeight="false" hidden="false" ht="12.1" outlineLevel="0" r="30">
      <c r="A30" s="41" t="n">
        <v>43839</v>
      </c>
      <c r="B30" s="16" t="s">
        <v>865</v>
      </c>
      <c r="C30" s="16" t="s">
        <v>65</v>
      </c>
      <c r="D30" s="16" t="s">
        <v>66</v>
      </c>
      <c r="E30" s="7" t="n">
        <v>28</v>
      </c>
      <c r="F30" s="16" t="s">
        <v>19</v>
      </c>
      <c r="G30" s="6" t="n">
        <v>32.191</v>
      </c>
      <c r="H30" s="6" t="n">
        <v>38.85</v>
      </c>
      <c r="I30" s="6" t="n">
        <v>2099.58</v>
      </c>
      <c r="J30" s="6" t="n">
        <v>1.46</v>
      </c>
      <c r="K30" s="6" t="n">
        <v>901.347</v>
      </c>
      <c r="L30" s="6" t="n">
        <v>810.96</v>
      </c>
      <c r="M30" s="6" t="n">
        <v>1.38</v>
      </c>
      <c r="N30" s="6" t="n">
        <v>1.2</v>
      </c>
    </row>
    <row collapsed="false" customFormat="false" customHeight="false" hidden="false" ht="12.1" outlineLevel="0" r="31">
      <c r="A31" s="41" t="n">
        <v>43865</v>
      </c>
      <c r="B31" s="16" t="s">
        <v>865</v>
      </c>
      <c r="C31" s="16" t="s">
        <v>63</v>
      </c>
      <c r="D31" s="16" t="s">
        <v>64</v>
      </c>
      <c r="E31" s="7" t="n">
        <v>40</v>
      </c>
      <c r="F31" s="16" t="s">
        <v>29</v>
      </c>
      <c r="G31" s="6" t="n">
        <v>48</v>
      </c>
      <c r="H31" s="6" t="n">
        <v>2444</v>
      </c>
      <c r="I31" s="6" t="n">
        <v>2423.24</v>
      </c>
      <c r="J31" s="6" t="n">
        <v>250</v>
      </c>
      <c r="K31" s="6" t="n">
        <v>1920</v>
      </c>
      <c r="L31" s="6" t="n">
        <v>1670</v>
      </c>
      <c r="M31" s="6" t="n">
        <v>1.72</v>
      </c>
      <c r="N31" s="6" t="n">
        <v>1.71</v>
      </c>
    </row>
    <row collapsed="false" customFormat="false" customHeight="false" hidden="false" ht="12.1" outlineLevel="0" r="32">
      <c r="A32" s="41" t="n">
        <v>43874</v>
      </c>
      <c r="B32" s="16" t="s">
        <v>865</v>
      </c>
      <c r="C32" s="16" t="s">
        <v>34</v>
      </c>
      <c r="D32" s="16" t="s">
        <v>35</v>
      </c>
      <c r="E32" s="7" t="n">
        <v>4</v>
      </c>
      <c r="F32" s="16" t="s">
        <v>19</v>
      </c>
      <c r="G32" s="6" t="n">
        <v>129.5616</v>
      </c>
      <c r="H32" s="6" t="n">
        <v>345.395</v>
      </c>
      <c r="I32" s="6" t="n">
        <v>21805.74</v>
      </c>
      <c r="J32" s="6" t="n">
        <v>0.82</v>
      </c>
      <c r="K32" s="6" t="n">
        <v>518.2463</v>
      </c>
      <c r="L32" s="6" t="n">
        <v>466.55</v>
      </c>
      <c r="M32" s="6" t="n">
        <v>0.53</v>
      </c>
      <c r="N32" s="6" t="n">
        <v>0.54</v>
      </c>
    </row>
    <row collapsed="false" customFormat="false" customHeight="false" hidden="false" ht="12.1" outlineLevel="0" r="33">
      <c r="A33" s="41" t="n">
        <v>43885</v>
      </c>
      <c r="B33" s="16" t="s">
        <v>865</v>
      </c>
      <c r="C33" s="16" t="s">
        <v>622</v>
      </c>
      <c r="D33" s="16" t="s">
        <v>736</v>
      </c>
      <c r="E33" s="7" t="n">
        <v>200</v>
      </c>
      <c r="F33" s="16" t="s">
        <v>19</v>
      </c>
      <c r="G33" s="6" t="n">
        <v>3.215</v>
      </c>
      <c r="H33" s="6" t="n">
        <v>17.7729</v>
      </c>
      <c r="I33" s="6" t="n">
        <v>1351.19</v>
      </c>
      <c r="J33" s="6" t="n">
        <v>1</v>
      </c>
      <c r="K33" s="6" t="n">
        <v>643.008</v>
      </c>
      <c r="L33" s="6" t="n">
        <v>578.71</v>
      </c>
      <c r="M33" s="6" t="n">
        <v>0.21</v>
      </c>
      <c r="N33" s="6" t="n">
        <v>0.25</v>
      </c>
    </row>
    <row collapsed="false" customFormat="false" customHeight="false" hidden="false" ht="12.1" outlineLevel="0" r="34">
      <c r="A34" s="41" t="n">
        <v>43888</v>
      </c>
      <c r="B34" s="16" t="s">
        <v>865</v>
      </c>
      <c r="C34" s="16" t="s">
        <v>627</v>
      </c>
      <c r="D34" s="16" t="s">
        <v>752</v>
      </c>
      <c r="E34" s="7" t="n">
        <v>3</v>
      </c>
      <c r="F34" s="16" t="s">
        <v>19</v>
      </c>
      <c r="G34" s="6" t="n">
        <v>10.4828</v>
      </c>
      <c r="H34" s="6" t="n">
        <v>267.49</v>
      </c>
      <c r="I34" s="6" t="n">
        <v>17383.11</v>
      </c>
      <c r="J34" s="6" t="n">
        <v>0.05</v>
      </c>
      <c r="K34" s="6" t="n">
        <v>31.4485</v>
      </c>
      <c r="L34" s="6" t="n">
        <v>28.17</v>
      </c>
      <c r="M34" s="6" t="n">
        <v>0.05</v>
      </c>
      <c r="N34" s="6" t="n">
        <v>0.05</v>
      </c>
    </row>
    <row collapsed="false" customFormat="false" customHeight="false" hidden="false" ht="12.1" outlineLevel="0" r="35">
      <c r="A35" s="41" t="n">
        <v>43902</v>
      </c>
      <c r="B35" s="16" t="s">
        <v>865</v>
      </c>
      <c r="C35" s="16" t="s">
        <v>67</v>
      </c>
      <c r="D35" s="16" t="s">
        <v>68</v>
      </c>
      <c r="E35" s="7" t="n">
        <v>73</v>
      </c>
      <c r="F35" s="16" t="s">
        <v>19</v>
      </c>
      <c r="G35" s="6" t="n">
        <v>28.5888</v>
      </c>
      <c r="H35" s="6" t="n">
        <v>23.26</v>
      </c>
      <c r="I35" s="6" t="n">
        <v>1926.66</v>
      </c>
      <c r="J35" s="6" t="n">
        <v>2.92</v>
      </c>
      <c r="K35" s="6" t="n">
        <v>2086.9824</v>
      </c>
      <c r="L35" s="6" t="n">
        <v>1878.28</v>
      </c>
      <c r="M35" s="6" t="n">
        <v>1.34</v>
      </c>
      <c r="N35" s="6" t="n">
        <v>1.55</v>
      </c>
    </row>
    <row collapsed="false" customFormat="false" customHeight="false" hidden="false" ht="12.1" outlineLevel="0" r="36">
      <c r="A36" s="41" t="n">
        <v>43929</v>
      </c>
      <c r="B36" s="16" t="s">
        <v>865</v>
      </c>
      <c r="C36" s="16" t="s">
        <v>65</v>
      </c>
      <c r="D36" s="16" t="s">
        <v>66</v>
      </c>
      <c r="E36" s="7" t="n">
        <v>44</v>
      </c>
      <c r="F36" s="16" t="s">
        <v>19</v>
      </c>
      <c r="G36" s="6" t="n">
        <v>39.2366</v>
      </c>
      <c r="H36" s="6" t="n">
        <v>29.56</v>
      </c>
      <c r="I36" s="6" t="n">
        <v>2232.38</v>
      </c>
      <c r="J36" s="6" t="n">
        <v>2.29</v>
      </c>
      <c r="K36" s="6" t="n">
        <v>1726.4104</v>
      </c>
      <c r="L36" s="6" t="n">
        <v>1553.62</v>
      </c>
      <c r="M36" s="6" t="n">
        <v>1.58</v>
      </c>
      <c r="N36" s="6" t="n">
        <v>1.58</v>
      </c>
    </row>
    <row collapsed="false" customFormat="false" customHeight="false" hidden="false" ht="12.1" outlineLevel="0" r="37">
      <c r="A37" s="41" t="n">
        <v>43955</v>
      </c>
      <c r="B37" s="16" t="s">
        <v>865</v>
      </c>
      <c r="C37" s="16" t="s">
        <v>622</v>
      </c>
      <c r="D37" s="16" t="s">
        <v>736</v>
      </c>
      <c r="E37" s="7" t="n">
        <v>200</v>
      </c>
      <c r="F37" s="16" t="s">
        <v>19</v>
      </c>
      <c r="G37" s="6" t="n">
        <v>3.6363</v>
      </c>
      <c r="H37" s="6" t="n">
        <v>11.2651</v>
      </c>
      <c r="I37" s="6" t="n">
        <v>1351.19</v>
      </c>
      <c r="J37" s="6" t="n">
        <v>1</v>
      </c>
      <c r="K37" s="6" t="n">
        <v>727.263</v>
      </c>
      <c r="L37" s="6" t="n">
        <v>654.54</v>
      </c>
      <c r="M37" s="6" t="n">
        <v>0.24</v>
      </c>
      <c r="N37" s="6" t="n">
        <v>0.4</v>
      </c>
    </row>
    <row collapsed="false" customFormat="false" customHeight="false" hidden="false" ht="12.1" outlineLevel="0" r="38">
      <c r="A38" s="41" t="n">
        <v>43963</v>
      </c>
      <c r="B38" s="16" t="s">
        <v>865</v>
      </c>
      <c r="C38" s="16" t="s">
        <v>617</v>
      </c>
      <c r="D38" s="16" t="s">
        <v>868</v>
      </c>
      <c r="E38" s="7" t="n">
        <v>125</v>
      </c>
      <c r="F38" s="16" t="s">
        <v>29</v>
      </c>
      <c r="G38" s="6" t="n">
        <v>30</v>
      </c>
      <c r="H38" s="6" t="n">
        <v>580</v>
      </c>
      <c r="I38" s="6" t="n">
        <v>637.33</v>
      </c>
      <c r="J38" s="6" t="n">
        <v>488</v>
      </c>
      <c r="K38" s="6" t="n">
        <v>3750</v>
      </c>
      <c r="L38" s="6" t="n">
        <v>3262</v>
      </c>
      <c r="M38" s="6" t="n">
        <v>4.09</v>
      </c>
      <c r="N38" s="6" t="n">
        <v>4.5</v>
      </c>
    </row>
    <row collapsed="false" customFormat="false" customHeight="false" hidden="false" ht="12.1" outlineLevel="0" r="39">
      <c r="A39" s="41" t="n">
        <v>43976</v>
      </c>
      <c r="B39" s="16" t="s">
        <v>865</v>
      </c>
      <c r="C39" s="16" t="s">
        <v>49</v>
      </c>
      <c r="D39" s="16" t="s">
        <v>50</v>
      </c>
      <c r="E39" s="7" t="n">
        <v>3</v>
      </c>
      <c r="F39" s="16" t="s">
        <v>29</v>
      </c>
      <c r="G39" s="6" t="n">
        <v>557.2</v>
      </c>
      <c r="H39" s="6" t="n">
        <v>22394</v>
      </c>
      <c r="I39" s="6" t="n">
        <v>19820.16</v>
      </c>
      <c r="J39" s="6" t="n">
        <v>217</v>
      </c>
      <c r="K39" s="6" t="n">
        <v>1671.6</v>
      </c>
      <c r="L39" s="6" t="n">
        <v>1454.6</v>
      </c>
      <c r="M39" s="6" t="n">
        <v>2.45</v>
      </c>
      <c r="N39" s="6" t="n">
        <v>2.17</v>
      </c>
    </row>
    <row collapsed="false" customFormat="false" customHeight="false" hidden="false" ht="12.1" outlineLevel="0" r="40">
      <c r="A40" s="41" t="n">
        <v>43980</v>
      </c>
      <c r="B40" s="16" t="s">
        <v>865</v>
      </c>
      <c r="C40" s="16" t="s">
        <v>628</v>
      </c>
      <c r="D40" s="16" t="s">
        <v>762</v>
      </c>
      <c r="E40" s="7" t="n">
        <v>65</v>
      </c>
      <c r="F40" s="16" t="s">
        <v>29</v>
      </c>
      <c r="G40" s="6" t="n">
        <v>0.14</v>
      </c>
      <c r="H40" s="6" t="n">
        <v>1273.2</v>
      </c>
      <c r="I40" s="6" t="n">
        <v>1001.71</v>
      </c>
      <c r="J40" s="6" t="n">
        <v>3</v>
      </c>
      <c r="K40" s="6" t="n">
        <v>9.1</v>
      </c>
      <c r="L40" s="6" t="n">
        <v>6.1</v>
      </c>
      <c r="M40" s="6" t="n">
        <v>0.01</v>
      </c>
      <c r="N40" s="6" t="n">
        <v>0.01</v>
      </c>
    </row>
    <row collapsed="false" customFormat="false" customHeight="false" hidden="false" ht="12.1" outlineLevel="0" r="41">
      <c r="A41" s="41" t="n">
        <v>43979</v>
      </c>
      <c r="B41" s="16" t="s">
        <v>865</v>
      </c>
      <c r="C41" s="16" t="s">
        <v>67</v>
      </c>
      <c r="D41" s="16" t="s">
        <v>68</v>
      </c>
      <c r="E41" s="7" t="n">
        <v>78</v>
      </c>
      <c r="F41" s="16" t="s">
        <v>19</v>
      </c>
      <c r="G41" s="6" t="n">
        <v>28.4254</v>
      </c>
      <c r="H41" s="6" t="n">
        <v>31.03</v>
      </c>
      <c r="I41" s="6" t="n">
        <v>1767.89</v>
      </c>
      <c r="J41" s="6" t="n">
        <v>3.12</v>
      </c>
      <c r="K41" s="6" t="n">
        <v>2217.1812</v>
      </c>
      <c r="L41" s="6" t="n">
        <v>1995.46</v>
      </c>
      <c r="M41" s="6" t="n">
        <v>1.45</v>
      </c>
      <c r="N41" s="6" t="n">
        <v>1.16</v>
      </c>
    </row>
    <row collapsed="false" customFormat="false" customHeight="false" hidden="false" ht="12.1" outlineLevel="0" r="42">
      <c r="A42" s="41" t="n">
        <v>43986</v>
      </c>
      <c r="B42" s="16" t="s">
        <v>865</v>
      </c>
      <c r="C42" s="16" t="s">
        <v>631</v>
      </c>
      <c r="D42" s="16" t="s">
        <v>767</v>
      </c>
      <c r="E42" s="7" t="n">
        <v>20</v>
      </c>
      <c r="F42" s="16" t="s">
        <v>19</v>
      </c>
      <c r="G42" s="6" t="n">
        <v>12.3014</v>
      </c>
      <c r="H42" s="6" t="n">
        <v>25.99</v>
      </c>
      <c r="I42" s="6" t="n">
        <v>1606.34</v>
      </c>
      <c r="J42" s="6" t="n">
        <v>0.36</v>
      </c>
      <c r="K42" s="6" t="n">
        <v>246.0287</v>
      </c>
      <c r="L42" s="6" t="n">
        <v>221.43</v>
      </c>
      <c r="M42" s="6" t="n">
        <v>0.69</v>
      </c>
      <c r="N42" s="6" t="n">
        <v>0.62</v>
      </c>
    </row>
    <row collapsed="false" customFormat="false" customHeight="false" hidden="false" ht="12.1" outlineLevel="0" r="43">
      <c r="A43" s="41" t="n">
        <v>43991</v>
      </c>
      <c r="B43" s="16" t="s">
        <v>865</v>
      </c>
      <c r="C43" s="16" t="s">
        <v>81</v>
      </c>
      <c r="D43" s="16" t="s">
        <v>82</v>
      </c>
      <c r="E43" s="7" t="n">
        <v>1600</v>
      </c>
      <c r="F43" s="16" t="s">
        <v>29</v>
      </c>
      <c r="G43" s="6" t="n">
        <v>3.12</v>
      </c>
      <c r="H43" s="6" t="n">
        <v>137</v>
      </c>
      <c r="I43" s="6" t="n">
        <v>141.39</v>
      </c>
      <c r="J43" s="6" t="n">
        <v>649</v>
      </c>
      <c r="K43" s="6" t="n">
        <v>4992</v>
      </c>
      <c r="L43" s="6" t="n">
        <v>4343</v>
      </c>
      <c r="M43" s="6" t="n">
        <v>1.92</v>
      </c>
      <c r="N43" s="6" t="n">
        <v>1.98</v>
      </c>
    </row>
    <row collapsed="false" customFormat="false" customHeight="false" hidden="false" ht="12.1" outlineLevel="0" r="44">
      <c r="A44" s="41" t="n">
        <v>44001</v>
      </c>
      <c r="B44" s="16" t="s">
        <v>865</v>
      </c>
      <c r="C44" s="16" t="s">
        <v>79</v>
      </c>
      <c r="D44" s="16" t="s">
        <v>80</v>
      </c>
      <c r="E44" s="7" t="n">
        <v>41</v>
      </c>
      <c r="F44" s="16" t="s">
        <v>29</v>
      </c>
      <c r="G44" s="6" t="n">
        <v>157</v>
      </c>
      <c r="H44" s="6" t="n">
        <v>3980</v>
      </c>
      <c r="I44" s="6" t="n">
        <v>2596.25</v>
      </c>
      <c r="J44" s="6" t="n">
        <v>837</v>
      </c>
      <c r="K44" s="6" t="n">
        <v>6437</v>
      </c>
      <c r="L44" s="6" t="n">
        <v>5600</v>
      </c>
      <c r="M44" s="6" t="n">
        <v>5.26</v>
      </c>
      <c r="N44" s="6" t="n">
        <v>3.43</v>
      </c>
    </row>
    <row collapsed="false" customFormat="false" customHeight="false" hidden="false" ht="12.1" outlineLevel="0" r="45">
      <c r="A45" s="41" t="n">
        <v>44018</v>
      </c>
      <c r="B45" s="16" t="s">
        <v>865</v>
      </c>
      <c r="C45" s="16" t="s">
        <v>616</v>
      </c>
      <c r="D45" s="16" t="s">
        <v>867</v>
      </c>
      <c r="E45" s="7" t="n">
        <v>80</v>
      </c>
      <c r="F45" s="16" t="s">
        <v>29</v>
      </c>
      <c r="G45" s="6" t="n">
        <v>107.81</v>
      </c>
      <c r="H45" s="6" t="n">
        <v>1385.5</v>
      </c>
      <c r="I45" s="6" t="n">
        <v>1410.47</v>
      </c>
      <c r="J45" s="6" t="n">
        <v>1121</v>
      </c>
      <c r="K45" s="6" t="n">
        <v>8624.8</v>
      </c>
      <c r="L45" s="6" t="n">
        <v>7503.8</v>
      </c>
      <c r="M45" s="6" t="n">
        <v>6.65</v>
      </c>
      <c r="N45" s="6" t="n">
        <v>6.77</v>
      </c>
    </row>
    <row collapsed="false" customFormat="false" customHeight="false" hidden="false" ht="12.1" outlineLevel="0" r="46">
      <c r="A46" s="41" t="n">
        <v>44021</v>
      </c>
      <c r="B46" s="16" t="s">
        <v>865</v>
      </c>
      <c r="C46" s="16" t="s">
        <v>632</v>
      </c>
      <c r="D46" s="16" t="s">
        <v>869</v>
      </c>
      <c r="E46" s="7" t="n">
        <v>180</v>
      </c>
      <c r="F46" s="16" t="s">
        <v>29</v>
      </c>
      <c r="G46" s="6" t="n">
        <v>20.57</v>
      </c>
      <c r="H46" s="6" t="n">
        <v>315</v>
      </c>
      <c r="I46" s="6" t="n">
        <v>322.97</v>
      </c>
      <c r="J46" s="6" t="n">
        <v>481</v>
      </c>
      <c r="K46" s="6" t="n">
        <v>3702.6</v>
      </c>
      <c r="L46" s="6" t="n">
        <v>3221.6</v>
      </c>
      <c r="M46" s="6" t="n">
        <v>5.54</v>
      </c>
      <c r="N46" s="6" t="n">
        <v>5.68</v>
      </c>
    </row>
    <row collapsed="false" customFormat="false" customHeight="false" hidden="false" ht="12.1" outlineLevel="0" r="47">
      <c r="A47" s="41" t="n">
        <v>44025</v>
      </c>
      <c r="B47" s="16" t="s">
        <v>865</v>
      </c>
      <c r="C47" s="16" t="s">
        <v>85</v>
      </c>
      <c r="D47" s="16" t="s">
        <v>86</v>
      </c>
      <c r="E47" s="7" t="n">
        <v>2850</v>
      </c>
      <c r="F47" s="16" t="s">
        <v>29</v>
      </c>
      <c r="G47" s="6" t="n">
        <v>2.63</v>
      </c>
      <c r="H47" s="6" t="n">
        <v>63.55</v>
      </c>
      <c r="I47" s="6" t="n">
        <v>72.69</v>
      </c>
      <c r="J47" s="6" t="n">
        <v>974</v>
      </c>
      <c r="K47" s="6" t="n">
        <v>7495.5</v>
      </c>
      <c r="L47" s="6" t="n">
        <v>6521.5</v>
      </c>
      <c r="M47" s="6" t="n">
        <v>3.15</v>
      </c>
      <c r="N47" s="6" t="n">
        <v>3.6</v>
      </c>
    </row>
    <row collapsed="false" customFormat="false" customHeight="false" hidden="false" ht="12.1" outlineLevel="0" r="48">
      <c r="A48" s="41" t="n">
        <v>44025</v>
      </c>
      <c r="B48" s="16" t="s">
        <v>865</v>
      </c>
      <c r="C48" s="16" t="s">
        <v>81</v>
      </c>
      <c r="D48" s="16" t="s">
        <v>82</v>
      </c>
      <c r="E48" s="7" t="n">
        <v>1600</v>
      </c>
      <c r="F48" s="16" t="s">
        <v>29</v>
      </c>
      <c r="G48" s="6" t="n">
        <v>3.21</v>
      </c>
      <c r="H48" s="6" t="n">
        <v>135.64</v>
      </c>
      <c r="I48" s="6" t="n">
        <v>141.39</v>
      </c>
      <c r="J48" s="6" t="n">
        <v>668</v>
      </c>
      <c r="K48" s="6" t="n">
        <v>5136</v>
      </c>
      <c r="L48" s="6" t="n">
        <v>4468</v>
      </c>
      <c r="M48" s="6" t="n">
        <v>1.97</v>
      </c>
      <c r="N48" s="6" t="n">
        <v>2.06</v>
      </c>
    </row>
    <row collapsed="false" customFormat="false" customHeight="false" hidden="false" ht="12.1" outlineLevel="0" r="49">
      <c r="A49" s="41" t="n">
        <v>44021</v>
      </c>
      <c r="B49" s="16" t="s">
        <v>865</v>
      </c>
      <c r="C49" s="16" t="s">
        <v>65</v>
      </c>
      <c r="D49" s="16" t="s">
        <v>66</v>
      </c>
      <c r="E49" s="7" t="n">
        <v>104</v>
      </c>
      <c r="F49" s="16" t="s">
        <v>19</v>
      </c>
      <c r="G49" s="6" t="n">
        <v>37.0437</v>
      </c>
      <c r="H49" s="6" t="n">
        <v>30.46</v>
      </c>
      <c r="I49" s="6" t="n">
        <v>2115.32</v>
      </c>
      <c r="J49" s="6" t="n">
        <v>5.41</v>
      </c>
      <c r="K49" s="6" t="n">
        <v>3852.5456</v>
      </c>
      <c r="L49" s="6" t="n">
        <v>3467.15</v>
      </c>
      <c r="M49" s="6" t="n">
        <v>1.58</v>
      </c>
      <c r="N49" s="6" t="n">
        <v>1.54</v>
      </c>
    </row>
    <row collapsed="false" customFormat="false" customHeight="false" hidden="false" ht="12.1" outlineLevel="0" r="50">
      <c r="A50" s="41" t="n">
        <v>44028</v>
      </c>
      <c r="B50" s="16" t="s">
        <v>865</v>
      </c>
      <c r="C50" s="16" t="s">
        <v>91</v>
      </c>
      <c r="D50" s="16" t="s">
        <v>92</v>
      </c>
      <c r="E50" s="7" t="n">
        <v>7000</v>
      </c>
      <c r="F50" s="16" t="s">
        <v>29</v>
      </c>
      <c r="G50" s="6" t="n">
        <v>0.13</v>
      </c>
      <c r="H50" s="6" t="n">
        <v>18.087</v>
      </c>
      <c r="I50" s="6" t="n">
        <v>12.38</v>
      </c>
      <c r="J50" s="6" t="n">
        <v>118</v>
      </c>
      <c r="K50" s="6" t="n">
        <v>910</v>
      </c>
      <c r="L50" s="6" t="n">
        <v>792</v>
      </c>
      <c r="M50" s="6" t="n">
        <v>0.91</v>
      </c>
      <c r="N50" s="6" t="n">
        <v>0.63</v>
      </c>
    </row>
    <row collapsed="false" customFormat="false" customHeight="false" hidden="false" ht="12.1" outlineLevel="0" r="51">
      <c r="A51" s="41" t="n">
        <v>44028</v>
      </c>
      <c r="B51" s="16" t="s">
        <v>865</v>
      </c>
      <c r="C51" s="16" t="s">
        <v>31</v>
      </c>
      <c r="D51" s="16" t="s">
        <v>32</v>
      </c>
      <c r="E51" s="7" t="n">
        <v>300</v>
      </c>
      <c r="F51" s="16" t="s">
        <v>29</v>
      </c>
      <c r="G51" s="6" t="n">
        <v>15.24</v>
      </c>
      <c r="H51" s="6" t="n">
        <v>183.32</v>
      </c>
      <c r="I51" s="6" t="n">
        <v>195.45</v>
      </c>
      <c r="J51" s="6" t="n">
        <v>594</v>
      </c>
      <c r="K51" s="6" t="n">
        <v>4572</v>
      </c>
      <c r="L51" s="6" t="n">
        <v>3978</v>
      </c>
      <c r="M51" s="6" t="n">
        <v>6.78</v>
      </c>
      <c r="N51" s="6" t="n">
        <v>7.23</v>
      </c>
    </row>
    <row collapsed="false" customFormat="false" customHeight="false" hidden="false" ht="12.1" outlineLevel="0" r="52">
      <c r="A52" s="41" t="n">
        <v>44042</v>
      </c>
      <c r="B52" s="16" t="s">
        <v>865</v>
      </c>
      <c r="C52" s="16" t="s">
        <v>87</v>
      </c>
      <c r="D52" s="16" t="s">
        <v>88</v>
      </c>
      <c r="E52" s="7" t="n">
        <v>8</v>
      </c>
      <c r="F52" s="16" t="s">
        <v>19</v>
      </c>
      <c r="G52" s="6" t="n">
        <v>27.4492</v>
      </c>
      <c r="H52" s="6" t="n">
        <v>39.26</v>
      </c>
      <c r="I52" s="6" t="n">
        <v>2815.65</v>
      </c>
      <c r="J52" s="6" t="n">
        <v>0.3</v>
      </c>
      <c r="K52" s="6" t="n">
        <v>219.5938</v>
      </c>
      <c r="L52" s="6" t="n">
        <v>197.92</v>
      </c>
      <c r="M52" s="6" t="n">
        <v>0.88</v>
      </c>
      <c r="N52" s="6" t="n">
        <v>0.87</v>
      </c>
    </row>
    <row collapsed="false" customFormat="false" customHeight="false" hidden="false" ht="12.1" outlineLevel="0" r="53">
      <c r="A53" s="41" t="n">
        <v>44049</v>
      </c>
      <c r="B53" s="16" t="s">
        <v>865</v>
      </c>
      <c r="C53" s="16" t="s">
        <v>37</v>
      </c>
      <c r="D53" s="16" t="s">
        <v>38</v>
      </c>
      <c r="E53" s="7" t="n">
        <v>16</v>
      </c>
      <c r="F53" s="16" t="s">
        <v>19</v>
      </c>
      <c r="G53" s="6" t="n">
        <v>24.1826</v>
      </c>
      <c r="H53" s="6" t="n">
        <v>48.92</v>
      </c>
      <c r="I53" s="6" t="n">
        <v>3572.94</v>
      </c>
      <c r="J53" s="6" t="n">
        <v>0.53</v>
      </c>
      <c r="K53" s="6" t="n">
        <v>386.9216</v>
      </c>
      <c r="L53" s="6" t="n">
        <v>348.08</v>
      </c>
      <c r="M53" s="6" t="n">
        <v>0.61</v>
      </c>
      <c r="N53" s="6" t="n">
        <v>0.61</v>
      </c>
    </row>
    <row collapsed="false" customFormat="false" customHeight="false" hidden="false" ht="12.1" outlineLevel="0" r="54">
      <c r="A54" s="41" t="n">
        <v>44050</v>
      </c>
      <c r="B54" s="16" t="s">
        <v>865</v>
      </c>
      <c r="C54" s="16" t="s">
        <v>52</v>
      </c>
      <c r="D54" s="16" t="s">
        <v>53</v>
      </c>
      <c r="E54" s="7" t="n">
        <v>5</v>
      </c>
      <c r="F54" s="16" t="s">
        <v>19</v>
      </c>
      <c r="G54" s="6" t="n">
        <v>119.0547</v>
      </c>
      <c r="H54" s="6" t="n">
        <v>126.12</v>
      </c>
      <c r="I54" s="6" t="n">
        <v>9156.09</v>
      </c>
      <c r="J54" s="6" t="n">
        <v>0.82</v>
      </c>
      <c r="K54" s="6" t="n">
        <v>595.2736</v>
      </c>
      <c r="L54" s="6" t="n">
        <v>535.38</v>
      </c>
      <c r="M54" s="6" t="n">
        <v>1.17</v>
      </c>
      <c r="N54" s="6" t="n">
        <v>1.16</v>
      </c>
    </row>
    <row collapsed="false" customFormat="false" customHeight="false" hidden="false" ht="12.1" outlineLevel="0" r="55">
      <c r="A55" s="41" t="n">
        <v>44064</v>
      </c>
      <c r="B55" s="16" t="s">
        <v>865</v>
      </c>
      <c r="C55" s="16" t="s">
        <v>628</v>
      </c>
      <c r="D55" s="16" t="s">
        <v>762</v>
      </c>
      <c r="E55" s="7" t="n">
        <v>50</v>
      </c>
      <c r="F55" s="16" t="s">
        <v>29</v>
      </c>
      <c r="G55" s="6" t="n">
        <v>0.2</v>
      </c>
      <c r="H55" s="6" t="n">
        <v>1828</v>
      </c>
      <c r="I55" s="6" t="n">
        <v>1012.18</v>
      </c>
      <c r="J55" s="6" t="n">
        <v>3</v>
      </c>
      <c r="K55" s="6" t="n">
        <v>10</v>
      </c>
      <c r="L55" s="6" t="n">
        <v>7</v>
      </c>
      <c r="M55" s="6" t="n">
        <v>0.01</v>
      </c>
      <c r="N55" s="6" t="n">
        <v>0.01</v>
      </c>
    </row>
    <row collapsed="false" customFormat="false" customHeight="false" hidden="false" ht="12.1" outlineLevel="0" r="56">
      <c r="A56" s="41" t="n">
        <v>44070</v>
      </c>
      <c r="B56" s="16" t="s">
        <v>865</v>
      </c>
      <c r="C56" s="16" t="s">
        <v>67</v>
      </c>
      <c r="D56" s="16" t="s">
        <v>68</v>
      </c>
      <c r="E56" s="7" t="n">
        <v>70</v>
      </c>
      <c r="F56" s="16" t="s">
        <v>19</v>
      </c>
      <c r="G56" s="6" t="n">
        <v>30.2152</v>
      </c>
      <c r="H56" s="6" t="n">
        <v>34.91</v>
      </c>
      <c r="I56" s="6" t="n">
        <v>1741.92</v>
      </c>
      <c r="J56" s="6" t="n">
        <v>2.8</v>
      </c>
      <c r="K56" s="6" t="n">
        <v>2115.0612</v>
      </c>
      <c r="L56" s="6" t="n">
        <v>1903.56</v>
      </c>
      <c r="M56" s="6" t="n">
        <v>1.56</v>
      </c>
      <c r="N56" s="6" t="n">
        <v>1.03</v>
      </c>
    </row>
    <row collapsed="false" customFormat="false" customHeight="false" hidden="false" ht="12.1" outlineLevel="0" r="57">
      <c r="A57" s="41" t="n">
        <v>44074</v>
      </c>
      <c r="B57" s="16" t="s">
        <v>865</v>
      </c>
      <c r="C57" s="16" t="s">
        <v>93</v>
      </c>
      <c r="D57" s="16" t="s">
        <v>94</v>
      </c>
      <c r="E57" s="7" t="n">
        <v>2</v>
      </c>
      <c r="F57" s="16" t="s">
        <v>19</v>
      </c>
      <c r="G57" s="6" t="n">
        <v>93.2978</v>
      </c>
      <c r="H57" s="6" t="n">
        <v>213.66</v>
      </c>
      <c r="I57" s="6" t="n">
        <v>14137.24</v>
      </c>
      <c r="J57" s="6" t="n">
        <v>0.25</v>
      </c>
      <c r="K57" s="6" t="n">
        <v>186.5955</v>
      </c>
      <c r="L57" s="6" t="n">
        <v>167.94</v>
      </c>
      <c r="M57" s="6" t="n">
        <v>0.59</v>
      </c>
      <c r="N57" s="6" t="n">
        <v>0.53</v>
      </c>
    </row>
    <row collapsed="false" customFormat="false" customHeight="false" hidden="false" ht="12.1" outlineLevel="0" r="58">
      <c r="A58" s="41" t="n">
        <v>44077</v>
      </c>
      <c r="B58" s="16" t="s">
        <v>865</v>
      </c>
      <c r="C58" s="16" t="s">
        <v>631</v>
      </c>
      <c r="D58" s="16" t="s">
        <v>767</v>
      </c>
      <c r="E58" s="7" t="n">
        <v>20</v>
      </c>
      <c r="F58" s="16" t="s">
        <v>19</v>
      </c>
      <c r="G58" s="6" t="n">
        <v>13.2946</v>
      </c>
      <c r="H58" s="6" t="n">
        <v>25.84</v>
      </c>
      <c r="I58" s="6" t="n">
        <v>1606.34</v>
      </c>
      <c r="J58" s="6" t="n">
        <v>0.36</v>
      </c>
      <c r="K58" s="6" t="n">
        <v>265.8917</v>
      </c>
      <c r="L58" s="6" t="n">
        <v>239.3</v>
      </c>
      <c r="M58" s="6" t="n">
        <v>0.74</v>
      </c>
      <c r="N58" s="6" t="n">
        <v>0.63</v>
      </c>
    </row>
    <row collapsed="false" customFormat="false" customHeight="false" hidden="false" ht="12.1" outlineLevel="0" r="59">
      <c r="A59" s="41" t="n">
        <v>44082</v>
      </c>
      <c r="B59" s="16" t="s">
        <v>865</v>
      </c>
      <c r="C59" s="16" t="s">
        <v>75</v>
      </c>
      <c r="D59" s="16" t="s">
        <v>76</v>
      </c>
      <c r="E59" s="7" t="n">
        <v>45</v>
      </c>
      <c r="F59" s="16" t="s">
        <v>29</v>
      </c>
      <c r="G59" s="6" t="n">
        <v>15.44</v>
      </c>
      <c r="H59" s="6" t="n">
        <v>928.6</v>
      </c>
      <c r="I59" s="6" t="n">
        <v>944.17</v>
      </c>
      <c r="J59" s="6" t="n">
        <v>90</v>
      </c>
      <c r="K59" s="6" t="n">
        <v>694.8</v>
      </c>
      <c r="L59" s="6" t="n">
        <v>604.8</v>
      </c>
      <c r="M59" s="6" t="n">
        <v>1.42</v>
      </c>
      <c r="N59" s="6" t="n">
        <v>1.45</v>
      </c>
    </row>
    <row collapsed="false" customFormat="false" customHeight="false" hidden="false" ht="12.1" outlineLevel="0" r="60">
      <c r="A60" s="41" t="n">
        <v>44088</v>
      </c>
      <c r="B60" s="16" t="s">
        <v>865</v>
      </c>
      <c r="C60" s="16" t="s">
        <v>57</v>
      </c>
      <c r="D60" s="16" t="s">
        <v>58</v>
      </c>
      <c r="E60" s="7" t="n">
        <v>26</v>
      </c>
      <c r="F60" s="16" t="s">
        <v>19</v>
      </c>
      <c r="G60" s="6" t="n">
        <v>30.7047</v>
      </c>
      <c r="H60" s="6" t="n">
        <v>51.06</v>
      </c>
      <c r="I60" s="6" t="n">
        <v>3319.15</v>
      </c>
      <c r="J60" s="6" t="n">
        <v>1.07</v>
      </c>
      <c r="K60" s="6" t="n">
        <v>798.3231</v>
      </c>
      <c r="L60" s="6" t="n">
        <v>718.19</v>
      </c>
      <c r="M60" s="6" t="n">
        <v>0.83</v>
      </c>
      <c r="N60" s="6" t="n">
        <v>0.72</v>
      </c>
    </row>
    <row collapsed="false" customFormat="false" customHeight="false" hidden="false" ht="12.1" outlineLevel="0" r="61">
      <c r="A61" s="41" t="n">
        <v>44096</v>
      </c>
      <c r="B61" s="16" t="s">
        <v>865</v>
      </c>
      <c r="C61" s="16" t="s">
        <v>637</v>
      </c>
      <c r="D61" s="16" t="s">
        <v>786</v>
      </c>
      <c r="E61" s="7" t="n">
        <v>3</v>
      </c>
      <c r="F61" s="16" t="s">
        <v>19</v>
      </c>
      <c r="G61" s="6" t="n">
        <v>91.2457</v>
      </c>
      <c r="H61" s="6" t="n">
        <v>77.83</v>
      </c>
      <c r="I61" s="6" t="n">
        <v>6157.42</v>
      </c>
      <c r="J61" s="6" t="n">
        <v>0.36</v>
      </c>
      <c r="K61" s="6" t="n">
        <v>273.7372</v>
      </c>
      <c r="L61" s="6" t="n">
        <v>246.36</v>
      </c>
      <c r="M61" s="6" t="n">
        <v>1.33</v>
      </c>
      <c r="N61" s="6" t="n">
        <v>1.39</v>
      </c>
    </row>
    <row collapsed="false" customFormat="false" customHeight="false" hidden="false" ht="12.1" outlineLevel="0" r="62">
      <c r="A62" s="41" t="n">
        <v>44109</v>
      </c>
      <c r="B62" s="16" t="s">
        <v>865</v>
      </c>
      <c r="C62" s="16" t="s">
        <v>43</v>
      </c>
      <c r="D62" s="16" t="s">
        <v>44</v>
      </c>
      <c r="E62" s="7" t="n">
        <v>870</v>
      </c>
      <c r="F62" s="16" t="s">
        <v>29</v>
      </c>
      <c r="G62" s="6" t="n">
        <v>18.7</v>
      </c>
      <c r="H62" s="6" t="n">
        <v>202.62</v>
      </c>
      <c r="I62" s="6" t="n">
        <v>195.83</v>
      </c>
      <c r="J62" s="6" t="n">
        <v>2115</v>
      </c>
      <c r="K62" s="6" t="n">
        <v>16269</v>
      </c>
      <c r="L62" s="6" t="n">
        <v>14154</v>
      </c>
      <c r="M62" s="6" t="n">
        <v>8.31</v>
      </c>
      <c r="N62" s="6" t="n">
        <v>8.03</v>
      </c>
    </row>
    <row collapsed="false" customFormat="false" customHeight="false" hidden="false" ht="12.1" outlineLevel="0" r="63">
      <c r="A63" s="41" t="n">
        <v>44116</v>
      </c>
      <c r="B63" s="16" t="s">
        <v>865</v>
      </c>
      <c r="C63" s="16" t="s">
        <v>81</v>
      </c>
      <c r="D63" s="16" t="s">
        <v>82</v>
      </c>
      <c r="E63" s="7" t="n">
        <v>1140</v>
      </c>
      <c r="F63" s="16" t="s">
        <v>29</v>
      </c>
      <c r="G63" s="6" t="n">
        <v>4.75</v>
      </c>
      <c r="H63" s="6" t="n">
        <v>173.28</v>
      </c>
      <c r="I63" s="6" t="n">
        <v>130.86</v>
      </c>
      <c r="J63" s="6" t="n">
        <v>704</v>
      </c>
      <c r="K63" s="6" t="n">
        <v>5415</v>
      </c>
      <c r="L63" s="6" t="n">
        <v>4711</v>
      </c>
      <c r="M63" s="6" t="n">
        <v>3.16</v>
      </c>
      <c r="N63" s="6" t="n">
        <v>2.38</v>
      </c>
    </row>
    <row collapsed="false" customFormat="false" customHeight="false" hidden="false" ht="12.1" outlineLevel="0" r="64">
      <c r="A64" s="41" t="n">
        <v>44116</v>
      </c>
      <c r="B64" s="16" t="s">
        <v>865</v>
      </c>
      <c r="C64" s="16" t="s">
        <v>632</v>
      </c>
      <c r="D64" s="16" t="s">
        <v>869</v>
      </c>
      <c r="E64" s="7" t="n">
        <v>290</v>
      </c>
      <c r="F64" s="16" t="s">
        <v>29</v>
      </c>
      <c r="G64" s="6" t="n">
        <v>8.93</v>
      </c>
      <c r="H64" s="6" t="n">
        <v>330.8</v>
      </c>
      <c r="I64" s="6" t="n">
        <v>321.58</v>
      </c>
      <c r="J64" s="6" t="n">
        <v>337</v>
      </c>
      <c r="K64" s="6" t="n">
        <v>2589.7</v>
      </c>
      <c r="L64" s="6" t="n">
        <v>2252.7</v>
      </c>
      <c r="M64" s="6" t="n">
        <v>2.42</v>
      </c>
      <c r="N64" s="6" t="n">
        <v>2.35</v>
      </c>
    </row>
    <row collapsed="false" customFormat="false" customHeight="false" hidden="false" ht="12.1" outlineLevel="0" r="65">
      <c r="A65" s="41" t="n">
        <v>44112</v>
      </c>
      <c r="B65" s="16" t="s">
        <v>865</v>
      </c>
      <c r="C65" s="16" t="s">
        <v>65</v>
      </c>
      <c r="D65" s="16" t="s">
        <v>66</v>
      </c>
      <c r="E65" s="7" t="n">
        <v>105</v>
      </c>
      <c r="F65" s="16" t="s">
        <v>19</v>
      </c>
      <c r="G65" s="6" t="n">
        <v>40.6079</v>
      </c>
      <c r="H65" s="6" t="n">
        <v>28.8</v>
      </c>
      <c r="I65" s="6" t="n">
        <v>2116</v>
      </c>
      <c r="J65" s="6" t="n">
        <v>5.46</v>
      </c>
      <c r="K65" s="6" t="n">
        <v>4263.8287</v>
      </c>
      <c r="L65" s="6" t="n">
        <v>3837.45</v>
      </c>
      <c r="M65" s="6" t="n">
        <v>1.73</v>
      </c>
      <c r="N65" s="6" t="n">
        <v>1.63</v>
      </c>
    </row>
    <row collapsed="false" customFormat="false" customHeight="false" hidden="false" ht="12.1" outlineLevel="0" r="66">
      <c r="A66" s="41" t="n">
        <v>44116</v>
      </c>
      <c r="B66" s="16" t="s">
        <v>865</v>
      </c>
      <c r="C66" s="16" t="s">
        <v>617</v>
      </c>
      <c r="D66" s="16" t="s">
        <v>868</v>
      </c>
      <c r="E66" s="7" t="n">
        <v>153</v>
      </c>
      <c r="F66" s="16" t="s">
        <v>29</v>
      </c>
      <c r="G66" s="6" t="n">
        <v>20</v>
      </c>
      <c r="H66" s="6" t="n">
        <v>869.6</v>
      </c>
      <c r="I66" s="6" t="n">
        <v>626.32</v>
      </c>
      <c r="J66" s="6" t="n">
        <v>398</v>
      </c>
      <c r="K66" s="6" t="n">
        <v>3060</v>
      </c>
      <c r="L66" s="6" t="n">
        <v>2662</v>
      </c>
      <c r="M66" s="6" t="n">
        <v>2.78</v>
      </c>
      <c r="N66" s="6" t="n">
        <v>2</v>
      </c>
    </row>
    <row collapsed="false" customFormat="false" customHeight="false" hidden="false" ht="12.1" outlineLevel="0" r="67">
      <c r="A67" s="41" t="n">
        <v>44119</v>
      </c>
      <c r="B67" s="16" t="s">
        <v>865</v>
      </c>
      <c r="C67" s="16" t="s">
        <v>63</v>
      </c>
      <c r="D67" s="16" t="s">
        <v>64</v>
      </c>
      <c r="E67" s="7" t="n">
        <v>20</v>
      </c>
      <c r="F67" s="16" t="s">
        <v>29</v>
      </c>
      <c r="G67" s="6" t="n">
        <v>33</v>
      </c>
      <c r="H67" s="6" t="n">
        <v>2790</v>
      </c>
      <c r="I67" s="6" t="n">
        <v>2593.33</v>
      </c>
      <c r="J67" s="6" t="n">
        <v>86</v>
      </c>
      <c r="K67" s="6" t="n">
        <v>660</v>
      </c>
      <c r="L67" s="6" t="n">
        <v>574</v>
      </c>
      <c r="M67" s="6" t="n">
        <v>1.11</v>
      </c>
      <c r="N67" s="6" t="n">
        <v>1.03</v>
      </c>
    </row>
    <row collapsed="false" customFormat="false" customHeight="false" hidden="false" ht="12.1" outlineLevel="0" r="68">
      <c r="A68" s="41" t="n">
        <v>44140</v>
      </c>
      <c r="B68" s="16" t="s">
        <v>865</v>
      </c>
      <c r="C68" s="16" t="s">
        <v>37</v>
      </c>
      <c r="D68" s="16" t="s">
        <v>38</v>
      </c>
      <c r="E68" s="7" t="n">
        <v>19</v>
      </c>
      <c r="F68" s="16" t="s">
        <v>19</v>
      </c>
      <c r="G68" s="6" t="n">
        <v>26.4002</v>
      </c>
      <c r="H68" s="6" t="n">
        <v>45.7</v>
      </c>
      <c r="I68" s="6" t="n">
        <v>3593.83</v>
      </c>
      <c r="J68" s="6" t="n">
        <v>0.63</v>
      </c>
      <c r="K68" s="6" t="n">
        <v>501.6038</v>
      </c>
      <c r="L68" s="6" t="n">
        <v>451.2</v>
      </c>
      <c r="M68" s="6" t="n">
        <v>0.66</v>
      </c>
      <c r="N68" s="6" t="n">
        <v>0.65</v>
      </c>
    </row>
    <row collapsed="false" customFormat="false" customHeight="false" hidden="false" ht="12.1" outlineLevel="0" r="69">
      <c r="A69" s="41" t="n">
        <v>44140</v>
      </c>
      <c r="B69" s="16" t="s">
        <v>865</v>
      </c>
      <c r="C69" s="16" t="s">
        <v>87</v>
      </c>
      <c r="D69" s="16" t="s">
        <v>88</v>
      </c>
      <c r="E69" s="7" t="n">
        <v>10</v>
      </c>
      <c r="F69" s="16" t="s">
        <v>19</v>
      </c>
      <c r="G69" s="6" t="n">
        <v>30.4002</v>
      </c>
      <c r="H69" s="6" t="n">
        <v>36.95</v>
      </c>
      <c r="I69" s="6" t="n">
        <v>2806.91</v>
      </c>
      <c r="J69" s="6" t="n">
        <v>0.38</v>
      </c>
      <c r="K69" s="6" t="n">
        <v>304.0023</v>
      </c>
      <c r="L69" s="6" t="n">
        <v>273.6</v>
      </c>
      <c r="M69" s="6" t="n">
        <v>0.97</v>
      </c>
      <c r="N69" s="6" t="n">
        <v>0.93</v>
      </c>
    </row>
    <row collapsed="false" customFormat="false" customHeight="false" hidden="false" ht="12.1" outlineLevel="0" r="70">
      <c r="A70" s="41" t="n">
        <v>44144</v>
      </c>
      <c r="B70" s="16" t="s">
        <v>865</v>
      </c>
      <c r="C70" s="16" t="s">
        <v>52</v>
      </c>
      <c r="D70" s="16" t="s">
        <v>53</v>
      </c>
      <c r="E70" s="7" t="n">
        <v>10</v>
      </c>
      <c r="F70" s="16" t="s">
        <v>19</v>
      </c>
      <c r="G70" s="6" t="n">
        <v>125.8156</v>
      </c>
      <c r="H70" s="6" t="n">
        <v>114.04</v>
      </c>
      <c r="I70" s="6" t="n">
        <v>9202.3</v>
      </c>
      <c r="J70" s="6" t="n">
        <v>1.63</v>
      </c>
      <c r="K70" s="6" t="n">
        <v>1258.1563</v>
      </c>
      <c r="L70" s="6" t="n">
        <v>1132.34</v>
      </c>
      <c r="M70" s="6" t="n">
        <v>1.23</v>
      </c>
      <c r="N70" s="6" t="n">
        <v>1.29</v>
      </c>
    </row>
    <row collapsed="false" customFormat="false" customHeight="false" hidden="false" ht="12.1" outlineLevel="0" r="71">
      <c r="A71" s="41" t="n">
        <v>44160</v>
      </c>
      <c r="B71" s="16" t="s">
        <v>865</v>
      </c>
      <c r="C71" s="16" t="s">
        <v>67</v>
      </c>
      <c r="D71" s="16" t="s">
        <v>68</v>
      </c>
      <c r="E71" s="7" t="n">
        <v>70</v>
      </c>
      <c r="F71" s="16" t="s">
        <v>19</v>
      </c>
      <c r="G71" s="6" t="n">
        <v>30.3258</v>
      </c>
      <c r="H71" s="6" t="n">
        <v>33.83</v>
      </c>
      <c r="I71" s="6" t="n">
        <v>1741.92</v>
      </c>
      <c r="J71" s="6" t="n">
        <v>2.8</v>
      </c>
      <c r="K71" s="6" t="n">
        <v>2122.8088</v>
      </c>
      <c r="L71" s="6" t="n">
        <v>1910.53</v>
      </c>
      <c r="M71" s="6" t="n">
        <v>1.57</v>
      </c>
      <c r="N71" s="6" t="n">
        <v>1.06</v>
      </c>
    </row>
    <row collapsed="false" customFormat="false" customHeight="false" hidden="false" ht="12.1" outlineLevel="0" r="72">
      <c r="A72" s="41" t="n">
        <v>44162</v>
      </c>
      <c r="B72" s="16" t="s">
        <v>865</v>
      </c>
      <c r="C72" s="16" t="s">
        <v>628</v>
      </c>
      <c r="D72" s="16" t="s">
        <v>762</v>
      </c>
      <c r="E72" s="7" t="n">
        <v>45</v>
      </c>
      <c r="F72" s="16" t="s">
        <v>29</v>
      </c>
      <c r="G72" s="6" t="n">
        <v>0.25</v>
      </c>
      <c r="H72" s="6" t="n">
        <v>2243.8</v>
      </c>
      <c r="I72" s="6" t="n">
        <v>1017.18</v>
      </c>
      <c r="J72" s="6" t="n">
        <v>3</v>
      </c>
      <c r="K72" s="6" t="n">
        <v>11.25</v>
      </c>
      <c r="L72" s="6" t="n">
        <v>8.25</v>
      </c>
      <c r="M72" s="6" t="n">
        <v>0.02</v>
      </c>
      <c r="N72" s="6" t="n">
        <v>0.01</v>
      </c>
    </row>
    <row collapsed="false" customFormat="false" customHeight="false" hidden="false" ht="12.1" outlineLevel="0" r="73">
      <c r="A73" s="41" t="n">
        <v>44165</v>
      </c>
      <c r="B73" s="16" t="s">
        <v>865</v>
      </c>
      <c r="C73" s="16" t="s">
        <v>93</v>
      </c>
      <c r="D73" s="16" t="s">
        <v>94</v>
      </c>
      <c r="E73" s="7" t="n">
        <v>2</v>
      </c>
      <c r="F73" s="16" t="s">
        <v>19</v>
      </c>
      <c r="G73" s="6" t="n">
        <v>97.8593</v>
      </c>
      <c r="H73" s="6" t="n">
        <v>218.33</v>
      </c>
      <c r="I73" s="6" t="n">
        <v>14137.24</v>
      </c>
      <c r="J73" s="6" t="n">
        <v>0.26</v>
      </c>
      <c r="K73" s="6" t="n">
        <v>195.7185</v>
      </c>
      <c r="L73" s="6" t="n">
        <v>175.99</v>
      </c>
      <c r="M73" s="6" t="n">
        <v>0.62</v>
      </c>
      <c r="N73" s="6" t="n">
        <v>0.53</v>
      </c>
    </row>
    <row collapsed="false" customFormat="false" customHeight="false" hidden="false" ht="12.1" outlineLevel="0" r="74">
      <c r="A74" s="41" t="n">
        <v>44165</v>
      </c>
      <c r="B74" s="16" t="s">
        <v>865</v>
      </c>
      <c r="C74" s="16" t="s">
        <v>57</v>
      </c>
      <c r="D74" s="16" t="s">
        <v>58</v>
      </c>
      <c r="E74" s="7" t="n">
        <v>26</v>
      </c>
      <c r="F74" s="16" t="s">
        <v>19</v>
      </c>
      <c r="G74" s="6" t="n">
        <v>31.1026</v>
      </c>
      <c r="H74" s="6" t="n">
        <v>52.7</v>
      </c>
      <c r="I74" s="6" t="n">
        <v>3319.15</v>
      </c>
      <c r="J74" s="6" t="n">
        <v>1.07</v>
      </c>
      <c r="K74" s="6" t="n">
        <v>808.6665</v>
      </c>
      <c r="L74" s="6" t="n">
        <v>727.5</v>
      </c>
      <c r="M74" s="6" t="n">
        <v>0.84</v>
      </c>
      <c r="N74" s="6" t="n">
        <v>0.7</v>
      </c>
    </row>
    <row collapsed="false" customFormat="false" customHeight="false" hidden="false" ht="12.1" outlineLevel="0" r="75">
      <c r="A75" s="41" t="n">
        <v>44168</v>
      </c>
      <c r="B75" s="16" t="s">
        <v>865</v>
      </c>
      <c r="C75" s="16" t="s">
        <v>631</v>
      </c>
      <c r="D75" s="16" t="s">
        <v>767</v>
      </c>
      <c r="E75" s="7" t="n">
        <v>20</v>
      </c>
      <c r="F75" s="16" t="s">
        <v>19</v>
      </c>
      <c r="G75" s="6" t="n">
        <v>13.6107</v>
      </c>
      <c r="H75" s="6" t="n">
        <v>28.88</v>
      </c>
      <c r="I75" s="6" t="n">
        <v>1606.34</v>
      </c>
      <c r="J75" s="6" t="n">
        <v>0.36</v>
      </c>
      <c r="K75" s="6" t="n">
        <v>272.2144</v>
      </c>
      <c r="L75" s="6" t="n">
        <v>244.99</v>
      </c>
      <c r="M75" s="6" t="n">
        <v>0.76</v>
      </c>
      <c r="N75" s="6" t="n">
        <v>0.56</v>
      </c>
    </row>
    <row collapsed="false" customFormat="false" customHeight="false" hidden="false" ht="12.1" outlineLevel="0" r="76">
      <c r="A76" s="41" t="n">
        <v>44173</v>
      </c>
      <c r="B76" s="16" t="s">
        <v>865</v>
      </c>
      <c r="C76" s="16" t="s">
        <v>75</v>
      </c>
      <c r="D76" s="16" t="s">
        <v>76</v>
      </c>
      <c r="E76" s="7" t="n">
        <v>45</v>
      </c>
      <c r="F76" s="16" t="s">
        <v>29</v>
      </c>
      <c r="G76" s="6" t="n">
        <v>37.34</v>
      </c>
      <c r="H76" s="6" t="n">
        <v>1165.8</v>
      </c>
      <c r="I76" s="6" t="n">
        <v>944.17</v>
      </c>
      <c r="J76" s="6" t="n">
        <v>218</v>
      </c>
      <c r="K76" s="6" t="n">
        <v>1680.3</v>
      </c>
      <c r="L76" s="6" t="n">
        <v>1462.3</v>
      </c>
      <c r="M76" s="6" t="n">
        <v>3.44</v>
      </c>
      <c r="N76" s="6" t="n">
        <v>2.79</v>
      </c>
    </row>
    <row collapsed="false" customFormat="false" customHeight="false" hidden="false" ht="12.1" outlineLevel="0" r="77">
      <c r="A77" s="41" t="n">
        <v>44183</v>
      </c>
      <c r="B77" s="16" t="s">
        <v>865</v>
      </c>
      <c r="C77" s="16" t="s">
        <v>46</v>
      </c>
      <c r="D77" s="16" t="s">
        <v>47</v>
      </c>
      <c r="E77" s="7" t="n">
        <v>21</v>
      </c>
      <c r="F77" s="16" t="s">
        <v>29</v>
      </c>
      <c r="G77" s="6" t="n">
        <v>46</v>
      </c>
      <c r="H77" s="6" t="n">
        <v>5140</v>
      </c>
      <c r="I77" s="6" t="n">
        <v>4793.34</v>
      </c>
      <c r="J77" s="6" t="n">
        <v>126</v>
      </c>
      <c r="K77" s="6" t="n">
        <v>966</v>
      </c>
      <c r="L77" s="6" t="n">
        <v>840</v>
      </c>
      <c r="M77" s="6" t="n">
        <v>0.83</v>
      </c>
      <c r="N77" s="6" t="n">
        <v>0.78</v>
      </c>
    </row>
    <row collapsed="false" customFormat="false" customHeight="false" hidden="false" ht="12.1" outlineLevel="0" r="78">
      <c r="A78" s="41" t="n">
        <v>44185</v>
      </c>
      <c r="B78" s="16" t="s">
        <v>865</v>
      </c>
      <c r="C78" s="16" t="s">
        <v>77</v>
      </c>
      <c r="D78" s="16" t="s">
        <v>78</v>
      </c>
      <c r="E78" s="7" t="n">
        <v>22000</v>
      </c>
      <c r="F78" s="16" t="s">
        <v>29</v>
      </c>
      <c r="G78" s="6" t="n">
        <v>0.111</v>
      </c>
      <c r="H78" s="6" t="n">
        <v>2.775</v>
      </c>
      <c r="I78" s="6" t="n">
        <v>2.79</v>
      </c>
      <c r="J78" s="6" t="n">
        <v>318</v>
      </c>
      <c r="K78" s="6" t="n">
        <v>2442.5561</v>
      </c>
      <c r="L78" s="6" t="n">
        <v>2124.56</v>
      </c>
      <c r="M78" s="6" t="n">
        <v>3.46</v>
      </c>
      <c r="N78" s="6" t="n">
        <v>3.48</v>
      </c>
    </row>
    <row collapsed="false" customFormat="false" customHeight="false" hidden="false" ht="12.1" outlineLevel="0" r="79">
      <c r="A79" s="41" t="n">
        <v>44187</v>
      </c>
      <c r="B79" s="16" t="s">
        <v>865</v>
      </c>
      <c r="C79" s="16" t="s">
        <v>637</v>
      </c>
      <c r="D79" s="16" t="s">
        <v>786</v>
      </c>
      <c r="E79" s="7" t="n">
        <v>5</v>
      </c>
      <c r="F79" s="16" t="s">
        <v>19</v>
      </c>
      <c r="G79" s="6" t="n">
        <v>89.6065</v>
      </c>
      <c r="H79" s="6" t="n">
        <v>82.97</v>
      </c>
      <c r="I79" s="6" t="n">
        <v>5991.55</v>
      </c>
      <c r="J79" s="6" t="n">
        <v>0.6</v>
      </c>
      <c r="K79" s="6" t="n">
        <v>448.0326</v>
      </c>
      <c r="L79" s="6" t="n">
        <v>403.23</v>
      </c>
      <c r="M79" s="6" t="n">
        <v>1.35</v>
      </c>
      <c r="N79" s="6" t="n">
        <v>1.3</v>
      </c>
    </row>
    <row collapsed="false" customFormat="false" customHeight="false" hidden="false" ht="12.1" outlineLevel="0" r="80">
      <c r="A80" s="41" t="n">
        <v>44189</v>
      </c>
      <c r="B80" s="16" t="s">
        <v>865</v>
      </c>
      <c r="C80" s="16" t="s">
        <v>49</v>
      </c>
      <c r="D80" s="16" t="s">
        <v>50</v>
      </c>
      <c r="E80" s="7" t="n">
        <v>4</v>
      </c>
      <c r="F80" s="16" t="s">
        <v>29</v>
      </c>
      <c r="G80" s="6" t="n">
        <v>623.35</v>
      </c>
      <c r="H80" s="6" t="n">
        <v>23220</v>
      </c>
      <c r="I80" s="6" t="n">
        <v>17902.18</v>
      </c>
      <c r="J80" s="6" t="n">
        <v>324</v>
      </c>
      <c r="K80" s="6" t="n">
        <v>2493.4</v>
      </c>
      <c r="L80" s="6" t="n">
        <v>2169.4</v>
      </c>
      <c r="M80" s="6" t="n">
        <v>3.03</v>
      </c>
      <c r="N80" s="6" t="n">
        <v>2.34</v>
      </c>
    </row>
    <row collapsed="false" customFormat="false" customHeight="false" hidden="false" ht="12.1" outlineLevel="0" r="81">
      <c r="A81" s="41" t="n">
        <v>44190</v>
      </c>
      <c r="B81" s="16" t="s">
        <v>865</v>
      </c>
      <c r="C81" s="16" t="s">
        <v>63</v>
      </c>
      <c r="D81" s="16" t="s">
        <v>64</v>
      </c>
      <c r="E81" s="7" t="n">
        <v>20</v>
      </c>
      <c r="F81" s="16" t="s">
        <v>29</v>
      </c>
      <c r="G81" s="6" t="n">
        <v>123</v>
      </c>
      <c r="H81" s="6" t="n">
        <v>3111</v>
      </c>
      <c r="I81" s="6" t="n">
        <v>2593.33</v>
      </c>
      <c r="J81" s="6" t="n">
        <v>320</v>
      </c>
      <c r="K81" s="6" t="n">
        <v>2460</v>
      </c>
      <c r="L81" s="6" t="n">
        <v>2140</v>
      </c>
      <c r="M81" s="6" t="n">
        <v>4.13</v>
      </c>
      <c r="N81" s="6" t="n">
        <v>3.44</v>
      </c>
    </row>
    <row collapsed="false" customFormat="false" customHeight="false" hidden="false" ht="12.1" outlineLevel="0" r="82">
      <c r="A82" s="41" t="n">
        <v>44194</v>
      </c>
      <c r="B82" s="16" t="s">
        <v>865</v>
      </c>
      <c r="C82" s="16" t="s">
        <v>81</v>
      </c>
      <c r="D82" s="16" t="s">
        <v>82</v>
      </c>
      <c r="E82" s="7" t="n">
        <v>850</v>
      </c>
      <c r="F82" s="16" t="s">
        <v>29</v>
      </c>
      <c r="G82" s="6" t="n">
        <v>6.43</v>
      </c>
      <c r="H82" s="6" t="n">
        <v>209.8</v>
      </c>
      <c r="I82" s="6" t="n">
        <v>122.33</v>
      </c>
      <c r="J82" s="6" t="n">
        <v>711</v>
      </c>
      <c r="K82" s="6" t="n">
        <v>5465.5</v>
      </c>
      <c r="L82" s="6" t="n">
        <v>4754.5</v>
      </c>
      <c r="M82" s="6" t="n">
        <v>4.57</v>
      </c>
      <c r="N82" s="6" t="n">
        <v>2.67</v>
      </c>
    </row>
    <row collapsed="false" customFormat="false" customHeight="false" hidden="false" ht="12.1" outlineLevel="0" r="83">
      <c r="A83" s="41" t="n">
        <v>44195</v>
      </c>
      <c r="B83" s="16" t="s">
        <v>865</v>
      </c>
      <c r="C83" s="16" t="s">
        <v>83</v>
      </c>
      <c r="D83" s="16" t="s">
        <v>84</v>
      </c>
      <c r="E83" s="7" t="n">
        <v>10</v>
      </c>
      <c r="F83" s="16" t="s">
        <v>19</v>
      </c>
      <c r="G83" s="6" t="n">
        <v>59.5146</v>
      </c>
      <c r="H83" s="6" t="n">
        <v>42.512</v>
      </c>
      <c r="I83" s="6" t="n">
        <v>2623.2</v>
      </c>
      <c r="J83" s="6" t="n">
        <v>2.26</v>
      </c>
      <c r="K83" s="6" t="n">
        <v>595.1461</v>
      </c>
      <c r="L83" s="6" t="n">
        <v>428.68</v>
      </c>
      <c r="M83" s="6" t="n">
        <v>1.63</v>
      </c>
      <c r="N83" s="6" t="n">
        <v>1.37</v>
      </c>
    </row>
    <row collapsed="false" customFormat="false" customHeight="false" hidden="false" ht="12.1" outlineLevel="0" r="84">
      <c r="A84" s="41" t="n">
        <v>44204</v>
      </c>
      <c r="B84" s="16" t="s">
        <v>865</v>
      </c>
      <c r="C84" s="16" t="s">
        <v>79</v>
      </c>
      <c r="D84" s="16" t="s">
        <v>80</v>
      </c>
      <c r="E84" s="7" t="n">
        <v>30</v>
      </c>
      <c r="F84" s="16" t="s">
        <v>29</v>
      </c>
      <c r="G84" s="6" t="n">
        <v>245.31</v>
      </c>
      <c r="H84" s="6" t="n">
        <v>5478</v>
      </c>
      <c r="I84" s="6" t="n">
        <v>2416.74</v>
      </c>
      <c r="J84" s="6" t="n">
        <v>957</v>
      </c>
      <c r="K84" s="6" t="n">
        <v>7359.3</v>
      </c>
      <c r="L84" s="6" t="n">
        <v>6402.3</v>
      </c>
      <c r="M84" s="6" t="n">
        <v>8.83</v>
      </c>
      <c r="N84" s="6" t="n">
        <v>3.9</v>
      </c>
    </row>
    <row collapsed="false" customFormat="false" customHeight="false" hidden="false" ht="12.1" outlineLevel="0" r="85">
      <c r="A85" s="41" t="n">
        <v>44204</v>
      </c>
      <c r="B85" s="16" t="s">
        <v>865</v>
      </c>
      <c r="C85" s="16" t="s">
        <v>65</v>
      </c>
      <c r="D85" s="16" t="s">
        <v>66</v>
      </c>
      <c r="E85" s="7" t="n">
        <v>110</v>
      </c>
      <c r="F85" s="16" t="s">
        <v>19</v>
      </c>
      <c r="G85" s="6" t="n">
        <v>38.4154</v>
      </c>
      <c r="H85" s="6" t="n">
        <v>29.39</v>
      </c>
      <c r="I85" s="6" t="n">
        <v>2114.95</v>
      </c>
      <c r="J85" s="6" t="n">
        <v>5.72</v>
      </c>
      <c r="K85" s="6" t="n">
        <v>4225.69</v>
      </c>
      <c r="L85" s="6" t="n">
        <v>3803.12</v>
      </c>
      <c r="M85" s="6" t="n">
        <v>1.63</v>
      </c>
      <c r="N85" s="6" t="n">
        <v>1.59</v>
      </c>
    </row>
    <row collapsed="false" customFormat="false" customHeight="false" hidden="false" ht="12.1" outlineLevel="0" r="86">
      <c r="A86" s="41" t="n">
        <v>44223</v>
      </c>
      <c r="B86" s="16" t="s">
        <v>865</v>
      </c>
      <c r="C86" s="16" t="s">
        <v>87</v>
      </c>
      <c r="D86" s="16" t="s">
        <v>88</v>
      </c>
      <c r="E86" s="7" t="n">
        <v>16</v>
      </c>
      <c r="F86" s="16" t="s">
        <v>19</v>
      </c>
      <c r="G86" s="6" t="n">
        <v>29.4978</v>
      </c>
      <c r="H86" s="6" t="n">
        <v>36.9085</v>
      </c>
      <c r="I86" s="6" t="n">
        <v>2772.28</v>
      </c>
      <c r="J86" s="6" t="n">
        <v>0.62</v>
      </c>
      <c r="K86" s="6" t="n">
        <v>471.9649</v>
      </c>
      <c r="L86" s="6" t="n">
        <v>425.07</v>
      </c>
      <c r="M86" s="6" t="n">
        <v>0.96</v>
      </c>
      <c r="N86" s="6" t="n">
        <v>0.95</v>
      </c>
    </row>
    <row collapsed="false" customFormat="false" customHeight="false" hidden="false" ht="12.1" outlineLevel="0" r="87">
      <c r="A87" s="41" t="n">
        <v>44231</v>
      </c>
      <c r="B87" s="16" t="s">
        <v>865</v>
      </c>
      <c r="C87" s="16" t="s">
        <v>37</v>
      </c>
      <c r="D87" s="16" t="s">
        <v>38</v>
      </c>
      <c r="E87" s="7" t="n">
        <v>29</v>
      </c>
      <c r="F87" s="16" t="s">
        <v>19</v>
      </c>
      <c r="G87" s="6" t="n">
        <v>26.4759</v>
      </c>
      <c r="H87" s="6" t="n">
        <v>57.332</v>
      </c>
      <c r="I87" s="6" t="n">
        <v>3570.74</v>
      </c>
      <c r="J87" s="6" t="n">
        <v>1.01</v>
      </c>
      <c r="K87" s="6" t="n">
        <v>767.8004</v>
      </c>
      <c r="L87" s="6" t="n">
        <v>690.96</v>
      </c>
      <c r="M87" s="6" t="n">
        <v>0.67</v>
      </c>
      <c r="N87" s="6" t="n">
        <v>0.55</v>
      </c>
    </row>
    <row collapsed="false" customFormat="false" customHeight="false" hidden="false" ht="12.1" outlineLevel="0" r="88">
      <c r="A88" s="41" t="n">
        <v>44235</v>
      </c>
      <c r="B88" s="16" t="s">
        <v>865</v>
      </c>
      <c r="C88" s="16" t="s">
        <v>52</v>
      </c>
      <c r="D88" s="16" t="s">
        <v>53</v>
      </c>
      <c r="E88" s="7" t="n">
        <v>13</v>
      </c>
      <c r="F88" s="16" t="s">
        <v>19</v>
      </c>
      <c r="G88" s="6" t="n">
        <v>122.4304</v>
      </c>
      <c r="H88" s="6" t="n">
        <v>121.79</v>
      </c>
      <c r="I88" s="6" t="n">
        <v>9221.33</v>
      </c>
      <c r="J88" s="6" t="n">
        <v>2.12</v>
      </c>
      <c r="K88" s="6" t="n">
        <v>1591.5957</v>
      </c>
      <c r="L88" s="6" t="n">
        <v>1432.36</v>
      </c>
      <c r="M88" s="6" t="n">
        <v>1.19</v>
      </c>
      <c r="N88" s="6" t="n">
        <v>1.2</v>
      </c>
    </row>
    <row collapsed="false" customFormat="false" customHeight="false" hidden="false" ht="12.1" outlineLevel="0" r="89">
      <c r="A89" s="41" t="n">
        <v>44253</v>
      </c>
      <c r="B89" s="16" t="s">
        <v>865</v>
      </c>
      <c r="C89" s="16" t="s">
        <v>93</v>
      </c>
      <c r="D89" s="16" t="s">
        <v>94</v>
      </c>
      <c r="E89" s="7" t="n">
        <v>2</v>
      </c>
      <c r="F89" s="16" t="s">
        <v>19</v>
      </c>
      <c r="G89" s="6" t="n">
        <v>94.7824</v>
      </c>
      <c r="H89" s="6" t="n">
        <v>209.66</v>
      </c>
      <c r="I89" s="6" t="n">
        <v>14137.24</v>
      </c>
      <c r="J89" s="6" t="n">
        <v>0.26</v>
      </c>
      <c r="K89" s="6" t="n">
        <v>189.5647</v>
      </c>
      <c r="L89" s="6" t="n">
        <v>170.46</v>
      </c>
      <c r="M89" s="6" t="n">
        <v>0.6</v>
      </c>
      <c r="N89" s="6" t="n">
        <v>0.55</v>
      </c>
    </row>
    <row collapsed="false" customFormat="false" customHeight="false" hidden="false" ht="12.1" outlineLevel="0" r="90">
      <c r="A90" s="41" t="n">
        <v>44259</v>
      </c>
      <c r="B90" s="16" t="s">
        <v>865</v>
      </c>
      <c r="C90" s="16" t="s">
        <v>631</v>
      </c>
      <c r="D90" s="16" t="s">
        <v>767</v>
      </c>
      <c r="E90" s="7" t="n">
        <v>20</v>
      </c>
      <c r="F90" s="16" t="s">
        <v>19</v>
      </c>
      <c r="G90" s="6" t="n">
        <v>13.2334</v>
      </c>
      <c r="H90" s="6" t="n">
        <v>36.24</v>
      </c>
      <c r="I90" s="6" t="n">
        <v>1606.34</v>
      </c>
      <c r="J90" s="6" t="n">
        <v>0.36</v>
      </c>
      <c r="K90" s="6" t="n">
        <v>264.6673</v>
      </c>
      <c r="L90" s="6" t="n">
        <v>238.2</v>
      </c>
      <c r="M90" s="6" t="n">
        <v>0.74</v>
      </c>
      <c r="N90" s="6" t="n">
        <v>0.45</v>
      </c>
    </row>
    <row collapsed="false" customFormat="false" customHeight="false" hidden="false" ht="12.1" outlineLevel="0" r="91">
      <c r="A91" s="41" t="n">
        <v>44266</v>
      </c>
      <c r="B91" s="16" t="s">
        <v>865</v>
      </c>
      <c r="C91" s="16" t="s">
        <v>67</v>
      </c>
      <c r="D91" s="16" t="s">
        <v>68</v>
      </c>
      <c r="E91" s="7" t="n">
        <v>70</v>
      </c>
      <c r="F91" s="16" t="s">
        <v>19</v>
      </c>
      <c r="G91" s="6" t="n">
        <v>29.6157</v>
      </c>
      <c r="H91" s="6" t="n">
        <v>39.51</v>
      </c>
      <c r="I91" s="6" t="n">
        <v>1741.92</v>
      </c>
      <c r="J91" s="6" t="n">
        <v>2.8</v>
      </c>
      <c r="K91" s="6" t="n">
        <v>2073.1004</v>
      </c>
      <c r="L91" s="6" t="n">
        <v>1865.79</v>
      </c>
      <c r="M91" s="6" t="n">
        <v>1.53</v>
      </c>
      <c r="N91" s="6" t="n">
        <v>0.91</v>
      </c>
    </row>
    <row collapsed="false" customFormat="false" customHeight="false" hidden="false" ht="12.1" outlineLevel="0" r="92">
      <c r="A92" s="41" t="n">
        <v>44267</v>
      </c>
      <c r="B92" s="16" t="s">
        <v>865</v>
      </c>
      <c r="C92" s="16" t="s">
        <v>57</v>
      </c>
      <c r="D92" s="16" t="s">
        <v>58</v>
      </c>
      <c r="E92" s="7" t="n">
        <v>28</v>
      </c>
      <c r="F92" s="16" t="s">
        <v>19</v>
      </c>
      <c r="G92" s="6" t="n">
        <v>30.8698</v>
      </c>
      <c r="H92" s="6" t="n">
        <v>50.46</v>
      </c>
      <c r="I92" s="6" t="n">
        <v>3338.43</v>
      </c>
      <c r="J92" s="6" t="n">
        <v>1.18</v>
      </c>
      <c r="K92" s="6" t="n">
        <v>864.3553</v>
      </c>
      <c r="L92" s="6" t="n">
        <v>777.63</v>
      </c>
      <c r="M92" s="6" t="n">
        <v>0.83</v>
      </c>
      <c r="N92" s="6" t="n">
        <v>0.75</v>
      </c>
    </row>
    <row collapsed="false" customFormat="false" customHeight="false" hidden="false" ht="12.1" outlineLevel="0" r="93">
      <c r="A93" s="41" t="n">
        <v>44274</v>
      </c>
      <c r="B93" s="16" t="s">
        <v>865</v>
      </c>
      <c r="C93" s="16" t="s">
        <v>637</v>
      </c>
      <c r="D93" s="16" t="s">
        <v>786</v>
      </c>
      <c r="E93" s="7" t="n">
        <v>6</v>
      </c>
      <c r="F93" s="16" t="s">
        <v>19</v>
      </c>
      <c r="G93" s="6" t="n">
        <v>88.3898</v>
      </c>
      <c r="H93" s="6" t="n">
        <v>89.36</v>
      </c>
      <c r="I93" s="6" t="n">
        <v>5987.36</v>
      </c>
      <c r="J93" s="6" t="n">
        <v>0.72</v>
      </c>
      <c r="K93" s="6" t="n">
        <v>530.339</v>
      </c>
      <c r="L93" s="6" t="n">
        <v>477.31</v>
      </c>
      <c r="M93" s="6" t="n">
        <v>1.33</v>
      </c>
      <c r="N93" s="6" t="n">
        <v>1.21</v>
      </c>
    </row>
    <row collapsed="false" customFormat="false" customHeight="false" hidden="false" ht="12.1" outlineLevel="0" r="94">
      <c r="A94" s="41" t="n">
        <v>44278</v>
      </c>
      <c r="B94" s="16" t="s">
        <v>865</v>
      </c>
      <c r="C94" s="16" t="s">
        <v>83</v>
      </c>
      <c r="D94" s="16" t="s">
        <v>84</v>
      </c>
      <c r="E94" s="7" t="n">
        <v>10</v>
      </c>
      <c r="F94" s="16" t="s">
        <v>19</v>
      </c>
      <c r="G94" s="6" t="n">
        <v>58.5677</v>
      </c>
      <c r="H94" s="6" t="n">
        <v>46.855</v>
      </c>
      <c r="I94" s="6" t="n">
        <v>2623.2</v>
      </c>
      <c r="J94" s="6" t="n">
        <v>2.2</v>
      </c>
      <c r="K94" s="6" t="n">
        <v>585.6767</v>
      </c>
      <c r="L94" s="6" t="n">
        <v>421.54</v>
      </c>
      <c r="M94" s="6" t="n">
        <v>1.61</v>
      </c>
      <c r="N94" s="6" t="n">
        <v>1.21</v>
      </c>
    </row>
    <row collapsed="false" customFormat="false" customHeight="false" hidden="false" ht="12.1" outlineLevel="0" r="95">
      <c r="A95" s="41" t="n">
        <v>44281</v>
      </c>
      <c r="B95" s="16" t="s">
        <v>865</v>
      </c>
      <c r="C95" s="16" t="s">
        <v>628</v>
      </c>
      <c r="D95" s="16" t="s">
        <v>762</v>
      </c>
      <c r="E95" s="7" t="n">
        <v>20</v>
      </c>
      <c r="F95" s="16" t="s">
        <v>29</v>
      </c>
      <c r="G95" s="6" t="n">
        <v>0.24</v>
      </c>
      <c r="H95" s="6" t="n">
        <v>4314</v>
      </c>
      <c r="I95" s="6" t="n">
        <v>1031.52</v>
      </c>
      <c r="J95" s="6" t="n">
        <v>1</v>
      </c>
      <c r="K95" s="6" t="n">
        <v>4.8</v>
      </c>
      <c r="L95" s="6" t="n">
        <v>3.8</v>
      </c>
      <c r="M95" s="6" t="n">
        <v>0.02</v>
      </c>
      <c r="N95" s="6" t="n">
        <v>0</v>
      </c>
    </row>
    <row collapsed="false" customFormat="false" customHeight="false" hidden="false" ht="12.1" outlineLevel="0" r="96">
      <c r="A96" s="41" t="n">
        <v>44294</v>
      </c>
      <c r="B96" s="16" t="s">
        <v>865</v>
      </c>
      <c r="C96" s="16" t="s">
        <v>65</v>
      </c>
      <c r="D96" s="16" t="s">
        <v>66</v>
      </c>
      <c r="E96" s="7" t="n">
        <v>110</v>
      </c>
      <c r="F96" s="16" t="s">
        <v>19</v>
      </c>
      <c r="G96" s="6" t="n">
        <v>40.442</v>
      </c>
      <c r="H96" s="6" t="n">
        <v>30.93</v>
      </c>
      <c r="I96" s="6" t="n">
        <v>2114.95</v>
      </c>
      <c r="J96" s="6" t="n">
        <v>5.72</v>
      </c>
      <c r="K96" s="6" t="n">
        <v>4448.6156</v>
      </c>
      <c r="L96" s="6" t="n">
        <v>4003.75</v>
      </c>
      <c r="M96" s="6" t="n">
        <v>1.72</v>
      </c>
      <c r="N96" s="6" t="n">
        <v>1.51</v>
      </c>
    </row>
    <row collapsed="false" customFormat="false" customHeight="false" hidden="false" ht="12.1" outlineLevel="0" r="97">
      <c r="A97" s="41" t="n">
        <v>44315</v>
      </c>
      <c r="B97" s="16" t="s">
        <v>865</v>
      </c>
      <c r="C97" s="16" t="s">
        <v>27</v>
      </c>
      <c r="D97" s="16" t="s">
        <v>28</v>
      </c>
      <c r="E97" s="7" t="n">
        <v>330</v>
      </c>
      <c r="F97" s="16" t="s">
        <v>29</v>
      </c>
      <c r="G97" s="6" t="n">
        <v>28</v>
      </c>
      <c r="H97" s="6" t="n">
        <v>464</v>
      </c>
      <c r="I97" s="6" t="n">
        <v>471.25</v>
      </c>
      <c r="J97" s="6" t="n">
        <v>1201</v>
      </c>
      <c r="K97" s="6" t="n">
        <v>9240</v>
      </c>
      <c r="L97" s="6" t="n">
        <v>8039</v>
      </c>
      <c r="M97" s="6" t="n">
        <v>5.17</v>
      </c>
      <c r="N97" s="6" t="n">
        <v>5.25</v>
      </c>
    </row>
    <row collapsed="false" customFormat="false" customHeight="false" hidden="false" ht="12.1" outlineLevel="0" r="98">
      <c r="A98" s="41" t="n">
        <v>44322</v>
      </c>
      <c r="B98" s="16" t="s">
        <v>865</v>
      </c>
      <c r="C98" s="16" t="s">
        <v>37</v>
      </c>
      <c r="D98" s="16" t="s">
        <v>38</v>
      </c>
      <c r="E98" s="7" t="n">
        <v>29</v>
      </c>
      <c r="F98" s="16" t="s">
        <v>19</v>
      </c>
      <c r="G98" s="6" t="n">
        <v>26.0519</v>
      </c>
      <c r="H98" s="6" t="n">
        <v>56.85</v>
      </c>
      <c r="I98" s="6" t="n">
        <v>3570.74</v>
      </c>
      <c r="J98" s="6" t="n">
        <v>1.01</v>
      </c>
      <c r="K98" s="6" t="n">
        <v>755.5043</v>
      </c>
      <c r="L98" s="6" t="n">
        <v>679.89</v>
      </c>
      <c r="M98" s="6" t="n">
        <v>0.66</v>
      </c>
      <c r="N98" s="6" t="n">
        <v>0.55</v>
      </c>
    </row>
    <row collapsed="false" customFormat="false" customHeight="false" hidden="false" ht="12.1" outlineLevel="0" r="99">
      <c r="A99" s="41" t="n">
        <v>44322</v>
      </c>
      <c r="B99" s="16" t="s">
        <v>865</v>
      </c>
      <c r="C99" s="16" t="s">
        <v>87</v>
      </c>
      <c r="D99" s="16" t="s">
        <v>88</v>
      </c>
      <c r="E99" s="7" t="n">
        <v>26</v>
      </c>
      <c r="F99" s="16" t="s">
        <v>19</v>
      </c>
      <c r="G99" s="6" t="n">
        <v>29.1961</v>
      </c>
      <c r="H99" s="6" t="n">
        <v>39.97</v>
      </c>
      <c r="I99" s="6" t="n">
        <v>2686.27</v>
      </c>
      <c r="J99" s="6" t="n">
        <v>1.01</v>
      </c>
      <c r="K99" s="6" t="n">
        <v>759.0976</v>
      </c>
      <c r="L99" s="6" t="n">
        <v>683.49</v>
      </c>
      <c r="M99" s="6" t="n">
        <v>0.98</v>
      </c>
      <c r="N99" s="6" t="n">
        <v>0.88</v>
      </c>
    </row>
    <row collapsed="false" customFormat="false" customHeight="false" hidden="false" ht="12.1" outlineLevel="0" r="100">
      <c r="A100" s="41" t="n">
        <v>44323</v>
      </c>
      <c r="B100" s="16" t="s">
        <v>865</v>
      </c>
      <c r="C100" s="16" t="s">
        <v>52</v>
      </c>
      <c r="D100" s="16" t="s">
        <v>53</v>
      </c>
      <c r="E100" s="7" t="n">
        <v>13</v>
      </c>
      <c r="F100" s="16" t="s">
        <v>19</v>
      </c>
      <c r="G100" s="6" t="n">
        <v>122.3063</v>
      </c>
      <c r="H100" s="6" t="n">
        <v>148.42</v>
      </c>
      <c r="I100" s="6" t="n">
        <v>9221.33</v>
      </c>
      <c r="J100" s="6" t="n">
        <v>2.13</v>
      </c>
      <c r="K100" s="6" t="n">
        <v>1589.9816</v>
      </c>
      <c r="L100" s="6" t="n">
        <v>1431.13</v>
      </c>
      <c r="M100" s="6" t="n">
        <v>1.19</v>
      </c>
      <c r="N100" s="6" t="n">
        <v>0.99</v>
      </c>
    </row>
    <row collapsed="false" customFormat="false" customHeight="false" hidden="false" ht="12.1" outlineLevel="0" r="101">
      <c r="A101" s="41" t="n">
        <v>44327</v>
      </c>
      <c r="B101" s="16" t="s">
        <v>865</v>
      </c>
      <c r="C101" s="16" t="s">
        <v>81</v>
      </c>
      <c r="D101" s="16" t="s">
        <v>82</v>
      </c>
      <c r="E101" s="7" t="n">
        <v>850</v>
      </c>
      <c r="F101" s="16" t="s">
        <v>29</v>
      </c>
      <c r="G101" s="6" t="n">
        <v>7.25</v>
      </c>
      <c r="H101" s="6" t="n">
        <v>272.86</v>
      </c>
      <c r="I101" s="6" t="n">
        <v>122.33</v>
      </c>
      <c r="J101" s="6" t="n">
        <v>801</v>
      </c>
      <c r="K101" s="6" t="n">
        <v>6162.5</v>
      </c>
      <c r="L101" s="6" t="n">
        <v>5361.5</v>
      </c>
      <c r="M101" s="6" t="n">
        <v>5.16</v>
      </c>
      <c r="N101" s="6" t="n">
        <v>2.31</v>
      </c>
    </row>
    <row collapsed="false" customFormat="false" customHeight="false" hidden="false" ht="12.1" outlineLevel="0" r="102">
      <c r="A102" s="41" t="n">
        <v>44328</v>
      </c>
      <c r="B102" s="16" t="s">
        <v>865</v>
      </c>
      <c r="C102" s="16" t="s">
        <v>43</v>
      </c>
      <c r="D102" s="16" t="s">
        <v>44</v>
      </c>
      <c r="E102" s="7" t="n">
        <v>700</v>
      </c>
      <c r="F102" s="16" t="s">
        <v>29</v>
      </c>
      <c r="G102" s="6" t="n">
        <v>18.7</v>
      </c>
      <c r="H102" s="6" t="n">
        <v>280.59</v>
      </c>
      <c r="I102" s="6" t="n">
        <v>193.36</v>
      </c>
      <c r="J102" s="6" t="n">
        <v>1702</v>
      </c>
      <c r="K102" s="6" t="n">
        <v>13090</v>
      </c>
      <c r="L102" s="6" t="n">
        <v>11388</v>
      </c>
      <c r="M102" s="6" t="n">
        <v>8.41</v>
      </c>
      <c r="N102" s="6" t="n">
        <v>5.8</v>
      </c>
    </row>
    <row collapsed="false" customFormat="false" customHeight="false" hidden="false" ht="12.1" outlineLevel="0" r="103">
      <c r="A103" s="41" t="n">
        <v>44337</v>
      </c>
      <c r="B103" s="16" t="s">
        <v>865</v>
      </c>
      <c r="C103" s="16" t="s">
        <v>640</v>
      </c>
      <c r="D103" s="16" t="s">
        <v>847</v>
      </c>
      <c r="E103" s="7" t="n">
        <v>1</v>
      </c>
      <c r="F103" s="16" t="s">
        <v>19</v>
      </c>
      <c r="G103" s="6" t="n">
        <v>8.0961</v>
      </c>
      <c r="H103" s="6" t="n">
        <v>15.59</v>
      </c>
      <c r="I103" s="6" t="n">
        <v>1288.32</v>
      </c>
      <c r="J103" s="6" t="n">
        <v>0.01</v>
      </c>
      <c r="K103" s="6" t="n">
        <v>8.0961</v>
      </c>
      <c r="L103" s="6" t="n">
        <v>7.36</v>
      </c>
      <c r="M103" s="6" t="n">
        <v>0.57</v>
      </c>
      <c r="N103" s="6" t="n">
        <v>0.64</v>
      </c>
    </row>
    <row collapsed="false" customFormat="false" customHeight="false" hidden="false" ht="12.1" outlineLevel="0" r="104">
      <c r="A104" s="41" t="n">
        <v>44343</v>
      </c>
      <c r="B104" s="16" t="s">
        <v>865</v>
      </c>
      <c r="C104" s="16" t="s">
        <v>67</v>
      </c>
      <c r="D104" s="16" t="s">
        <v>68</v>
      </c>
      <c r="E104" s="7" t="n">
        <v>70</v>
      </c>
      <c r="F104" s="16" t="s">
        <v>19</v>
      </c>
      <c r="G104" s="6" t="n">
        <v>29.3895</v>
      </c>
      <c r="H104" s="6" t="n">
        <v>43.78</v>
      </c>
      <c r="I104" s="6" t="n">
        <v>1741.92</v>
      </c>
      <c r="J104" s="6" t="n">
        <v>2.8</v>
      </c>
      <c r="K104" s="6" t="n">
        <v>2057.2636</v>
      </c>
      <c r="L104" s="6" t="n">
        <v>1851.54</v>
      </c>
      <c r="M104" s="6" t="n">
        <v>1.52</v>
      </c>
      <c r="N104" s="6" t="n">
        <v>0.82</v>
      </c>
    </row>
    <row collapsed="false" customFormat="false" customHeight="false" hidden="false" ht="12.1" outlineLevel="0" r="105">
      <c r="A105" s="41" t="n">
        <v>44348</v>
      </c>
      <c r="B105" s="16" t="s">
        <v>865</v>
      </c>
      <c r="C105" s="16" t="s">
        <v>75</v>
      </c>
      <c r="D105" s="16" t="s">
        <v>76</v>
      </c>
      <c r="E105" s="7" t="n">
        <v>40</v>
      </c>
      <c r="F105" s="16" t="s">
        <v>29</v>
      </c>
      <c r="G105" s="6" t="n">
        <v>46.77</v>
      </c>
      <c r="H105" s="6" t="n">
        <v>1695.2</v>
      </c>
      <c r="I105" s="6" t="n">
        <v>944.17</v>
      </c>
      <c r="J105" s="6" t="n">
        <v>243</v>
      </c>
      <c r="K105" s="6" t="n">
        <v>1870.8</v>
      </c>
      <c r="L105" s="6" t="n">
        <v>1627.8</v>
      </c>
      <c r="M105" s="6" t="n">
        <v>4.31</v>
      </c>
      <c r="N105" s="6" t="n">
        <v>2.4</v>
      </c>
    </row>
    <row collapsed="false" customFormat="false" customHeight="false" hidden="false" ht="12.1" outlineLevel="0" r="106">
      <c r="A106" s="41" t="n">
        <v>44344</v>
      </c>
      <c r="B106" s="16" t="s">
        <v>865</v>
      </c>
      <c r="C106" s="16" t="s">
        <v>93</v>
      </c>
      <c r="D106" s="16" t="s">
        <v>94</v>
      </c>
      <c r="E106" s="7" t="n">
        <v>2</v>
      </c>
      <c r="F106" s="16" t="s">
        <v>19</v>
      </c>
      <c r="G106" s="6" t="n">
        <v>94.7608</v>
      </c>
      <c r="H106" s="6" t="n">
        <v>234.86</v>
      </c>
      <c r="I106" s="6" t="n">
        <v>14137.24</v>
      </c>
      <c r="J106" s="6" t="n">
        <v>0.26</v>
      </c>
      <c r="K106" s="6" t="n">
        <v>189.5216</v>
      </c>
      <c r="L106" s="6" t="n">
        <v>170.42</v>
      </c>
      <c r="M106" s="6" t="n">
        <v>0.6</v>
      </c>
      <c r="N106" s="6" t="n">
        <v>0.49</v>
      </c>
    </row>
    <row collapsed="false" customFormat="false" customHeight="false" hidden="false" ht="12.1" outlineLevel="0" r="107">
      <c r="A107" s="41" t="n">
        <v>44348</v>
      </c>
      <c r="B107" s="16" t="s">
        <v>865</v>
      </c>
      <c r="C107" s="16" t="s">
        <v>75</v>
      </c>
      <c r="D107" s="16" t="s">
        <v>76</v>
      </c>
      <c r="E107" s="7" t="n">
        <v>40</v>
      </c>
      <c r="F107" s="16" t="s">
        <v>29</v>
      </c>
      <c r="G107" s="6" t="n">
        <v>36.27</v>
      </c>
      <c r="H107" s="6" t="n">
        <v>1695.2</v>
      </c>
      <c r="I107" s="6" t="n">
        <v>944.17</v>
      </c>
      <c r="J107" s="6" t="n">
        <v>189</v>
      </c>
      <c r="K107" s="6" t="n">
        <v>1450.8</v>
      </c>
      <c r="L107" s="6" t="n">
        <v>1261.8</v>
      </c>
      <c r="M107" s="6" t="n">
        <v>3.34</v>
      </c>
      <c r="N107" s="6" t="n">
        <v>1.86</v>
      </c>
    </row>
    <row collapsed="false" customFormat="false" customHeight="false" hidden="false" ht="12.1" outlineLevel="0" r="108">
      <c r="A108" s="41" t="n">
        <v>44348</v>
      </c>
      <c r="B108" s="16" t="s">
        <v>865</v>
      </c>
      <c r="C108" s="16" t="s">
        <v>49</v>
      </c>
      <c r="D108" s="16" t="s">
        <v>50</v>
      </c>
      <c r="E108" s="7" t="n">
        <v>7</v>
      </c>
      <c r="F108" s="16" t="s">
        <v>29</v>
      </c>
      <c r="G108" s="6" t="n">
        <v>1021.22</v>
      </c>
      <c r="H108" s="6" t="n">
        <v>26750</v>
      </c>
      <c r="I108" s="6" t="n">
        <v>20093.67</v>
      </c>
      <c r="J108" s="6" t="n">
        <v>929</v>
      </c>
      <c r="K108" s="6" t="n">
        <v>7148.54</v>
      </c>
      <c r="L108" s="6" t="n">
        <v>6219.54</v>
      </c>
      <c r="M108" s="6" t="n">
        <v>4.42</v>
      </c>
      <c r="N108" s="6" t="n">
        <v>3.32</v>
      </c>
    </row>
    <row collapsed="false" customFormat="false" customHeight="false" hidden="false" ht="12.1" outlineLevel="0" r="109">
      <c r="A109" s="41" t="n">
        <v>44354</v>
      </c>
      <c r="B109" s="16" t="s">
        <v>865</v>
      </c>
      <c r="C109" s="16" t="s">
        <v>63</v>
      </c>
      <c r="D109" s="16" t="s">
        <v>64</v>
      </c>
      <c r="E109" s="7" t="n">
        <v>20</v>
      </c>
      <c r="F109" s="16" t="s">
        <v>29</v>
      </c>
      <c r="G109" s="6" t="n">
        <v>63</v>
      </c>
      <c r="H109" s="6" t="n">
        <v>4764</v>
      </c>
      <c r="I109" s="6" t="n">
        <v>2593.33</v>
      </c>
      <c r="J109" s="6" t="n">
        <v>164</v>
      </c>
      <c r="K109" s="6" t="n">
        <v>1260</v>
      </c>
      <c r="L109" s="6" t="n">
        <v>1096</v>
      </c>
      <c r="M109" s="6" t="n">
        <v>2.11</v>
      </c>
      <c r="N109" s="6" t="n">
        <v>1.15</v>
      </c>
    </row>
    <row collapsed="false" customFormat="false" customHeight="false" hidden="false" ht="12.1" outlineLevel="0" r="110">
      <c r="A110" s="41" t="n">
        <v>44350</v>
      </c>
      <c r="B110" s="16" t="s">
        <v>865</v>
      </c>
      <c r="C110" s="16" t="s">
        <v>631</v>
      </c>
      <c r="D110" s="16" t="s">
        <v>767</v>
      </c>
      <c r="E110" s="7" t="n">
        <v>20</v>
      </c>
      <c r="F110" s="16" t="s">
        <v>19</v>
      </c>
      <c r="G110" s="6" t="n">
        <v>13.2296</v>
      </c>
      <c r="H110" s="6" t="n">
        <v>42.94</v>
      </c>
      <c r="I110" s="6" t="n">
        <v>1606.34</v>
      </c>
      <c r="J110" s="6" t="n">
        <v>0.36</v>
      </c>
      <c r="K110" s="6" t="n">
        <v>264.5924</v>
      </c>
      <c r="L110" s="6" t="n">
        <v>238.13</v>
      </c>
      <c r="M110" s="6" t="n">
        <v>0.74</v>
      </c>
      <c r="N110" s="6" t="n">
        <v>0.38</v>
      </c>
    </row>
    <row collapsed="false" customFormat="false" customHeight="false" hidden="false" ht="12.1" outlineLevel="0" r="111">
      <c r="A111" s="41" t="n">
        <v>44361</v>
      </c>
      <c r="B111" s="16" t="s">
        <v>865</v>
      </c>
      <c r="C111" s="16" t="s">
        <v>21</v>
      </c>
      <c r="D111" s="16" t="s">
        <v>22</v>
      </c>
      <c r="E111" s="7" t="n">
        <v>81</v>
      </c>
      <c r="F111" s="16" t="s">
        <v>19</v>
      </c>
      <c r="G111" s="6" t="n">
        <v>3.584</v>
      </c>
      <c r="H111" s="6" t="n">
        <v>23.61</v>
      </c>
      <c r="I111" s="6" t="n">
        <v>1578.45</v>
      </c>
      <c r="J111" s="6" t="n">
        <v>0.61</v>
      </c>
      <c r="K111" s="6" t="n">
        <v>290.3028</v>
      </c>
      <c r="L111" s="6" t="n">
        <v>246.58</v>
      </c>
      <c r="M111" s="6" t="n">
        <v>0.19</v>
      </c>
      <c r="N111" s="6" t="n">
        <v>0.18</v>
      </c>
    </row>
    <row collapsed="false" customFormat="false" customHeight="false" hidden="false" ht="12.1" outlineLevel="0" r="112">
      <c r="A112" s="41" t="n">
        <v>44361</v>
      </c>
      <c r="B112" s="16" t="s">
        <v>865</v>
      </c>
      <c r="C112" s="16" t="s">
        <v>57</v>
      </c>
      <c r="D112" s="16" t="s">
        <v>58</v>
      </c>
      <c r="E112" s="7" t="n">
        <v>28</v>
      </c>
      <c r="F112" s="16" t="s">
        <v>19</v>
      </c>
      <c r="G112" s="6" t="n">
        <v>30.1055</v>
      </c>
      <c r="H112" s="6" t="n">
        <v>56.16</v>
      </c>
      <c r="I112" s="6" t="n">
        <v>3338.43</v>
      </c>
      <c r="J112" s="6" t="n">
        <v>1.18</v>
      </c>
      <c r="K112" s="6" t="n">
        <v>842.9533</v>
      </c>
      <c r="L112" s="6" t="n">
        <v>758.37</v>
      </c>
      <c r="M112" s="6" t="n">
        <v>0.81</v>
      </c>
      <c r="N112" s="6" t="n">
        <v>0.67</v>
      </c>
    </row>
    <row collapsed="false" customFormat="false" customHeight="false" hidden="false" ht="12.1" outlineLevel="0" r="113">
      <c r="A113" s="41" t="n">
        <v>44369</v>
      </c>
      <c r="B113" s="16" t="s">
        <v>865</v>
      </c>
      <c r="C113" s="16" t="s">
        <v>77</v>
      </c>
      <c r="D113" s="16" t="s">
        <v>78</v>
      </c>
      <c r="E113" s="7" t="n">
        <v>62000</v>
      </c>
      <c r="F113" s="16" t="s">
        <v>29</v>
      </c>
      <c r="G113" s="6" t="n">
        <v>0.1269</v>
      </c>
      <c r="H113" s="6" t="n">
        <v>2.833</v>
      </c>
      <c r="I113" s="6" t="n">
        <v>2.84</v>
      </c>
      <c r="J113" s="6" t="n">
        <v>1023</v>
      </c>
      <c r="K113" s="6" t="n">
        <v>7866.9338</v>
      </c>
      <c r="L113" s="6" t="n">
        <v>6843.93</v>
      </c>
      <c r="M113" s="6" t="n">
        <v>3.88</v>
      </c>
      <c r="N113" s="6" t="n">
        <v>3.9</v>
      </c>
    </row>
    <row collapsed="false" customFormat="false" customHeight="false" hidden="false" ht="12.1" outlineLevel="0" r="114">
      <c r="A114" s="41" t="n">
        <v>44370</v>
      </c>
      <c r="B114" s="16" t="s">
        <v>865</v>
      </c>
      <c r="C114" s="16" t="s">
        <v>81</v>
      </c>
      <c r="D114" s="16" t="s">
        <v>82</v>
      </c>
      <c r="E114" s="7" t="n">
        <v>850</v>
      </c>
      <c r="F114" s="16" t="s">
        <v>29</v>
      </c>
      <c r="G114" s="6" t="n">
        <v>7.71</v>
      </c>
      <c r="H114" s="6" t="n">
        <v>246.7</v>
      </c>
      <c r="I114" s="6" t="n">
        <v>122.33</v>
      </c>
      <c r="J114" s="6" t="n">
        <v>852</v>
      </c>
      <c r="K114" s="6" t="n">
        <v>6553.5</v>
      </c>
      <c r="L114" s="6" t="n">
        <v>5701.5</v>
      </c>
      <c r="M114" s="6" t="n">
        <v>5.48</v>
      </c>
      <c r="N114" s="6" t="n">
        <v>2.72</v>
      </c>
    </row>
    <row collapsed="false" customFormat="false" customHeight="false" hidden="false" ht="12.1" outlineLevel="0" r="115">
      <c r="A115" s="41" t="n">
        <v>44369</v>
      </c>
      <c r="B115" s="16" t="s">
        <v>865</v>
      </c>
      <c r="C115" s="16" t="s">
        <v>83</v>
      </c>
      <c r="D115" s="16" t="s">
        <v>84</v>
      </c>
      <c r="E115" s="7" t="n">
        <v>10</v>
      </c>
      <c r="F115" s="16" t="s">
        <v>19</v>
      </c>
      <c r="G115" s="6" t="n">
        <v>58.7715</v>
      </c>
      <c r="H115" s="6" t="n">
        <v>47.1771</v>
      </c>
      <c r="I115" s="6" t="n">
        <v>2623.2</v>
      </c>
      <c r="J115" s="6" t="n">
        <v>2.25</v>
      </c>
      <c r="K115" s="6" t="n">
        <v>587.7146</v>
      </c>
      <c r="L115" s="6" t="n">
        <v>423.02</v>
      </c>
      <c r="M115" s="6" t="n">
        <v>1.61</v>
      </c>
      <c r="N115" s="6" t="n">
        <v>1.22</v>
      </c>
    </row>
    <row collapsed="false" customFormat="false" customHeight="false" hidden="false" ht="12.1" outlineLevel="0" r="116">
      <c r="A116" s="41" t="n">
        <v>44372</v>
      </c>
      <c r="B116" s="16" t="s">
        <v>865</v>
      </c>
      <c r="C116" s="16" t="s">
        <v>79</v>
      </c>
      <c r="D116" s="16" t="s">
        <v>80</v>
      </c>
      <c r="E116" s="7" t="n">
        <v>30</v>
      </c>
      <c r="F116" s="16" t="s">
        <v>29</v>
      </c>
      <c r="G116" s="6" t="n">
        <v>245.31</v>
      </c>
      <c r="H116" s="6" t="n">
        <v>5324.5</v>
      </c>
      <c r="I116" s="6" t="n">
        <v>2416.74</v>
      </c>
      <c r="J116" s="6" t="n">
        <v>957</v>
      </c>
      <c r="K116" s="6" t="n">
        <v>7359.3</v>
      </c>
      <c r="L116" s="6" t="n">
        <v>6402.3</v>
      </c>
      <c r="M116" s="6" t="n">
        <v>8.83</v>
      </c>
      <c r="N116" s="6" t="n">
        <v>4.01</v>
      </c>
    </row>
    <row collapsed="false" customFormat="false" customHeight="false" hidden="false" ht="12.1" outlineLevel="0" r="117">
      <c r="A117" s="41" t="n">
        <v>44371</v>
      </c>
      <c r="B117" s="16" t="s">
        <v>865</v>
      </c>
      <c r="C117" s="16" t="s">
        <v>60</v>
      </c>
      <c r="D117" s="16" t="s">
        <v>61</v>
      </c>
      <c r="E117" s="7" t="n">
        <v>200</v>
      </c>
      <c r="F117" s="16" t="s">
        <v>19</v>
      </c>
      <c r="G117" s="6" t="n">
        <v>31.6829</v>
      </c>
      <c r="H117" s="6" t="n">
        <v>22.8</v>
      </c>
      <c r="I117" s="6" t="n">
        <v>1272.59</v>
      </c>
      <c r="J117" s="6" t="n">
        <v>30.52</v>
      </c>
      <c r="K117" s="6" t="n">
        <v>6336.5711</v>
      </c>
      <c r="L117" s="6" t="n">
        <v>4118.77</v>
      </c>
      <c r="M117" s="6" t="n">
        <v>1.62</v>
      </c>
      <c r="N117" s="6" t="n">
        <v>1.24</v>
      </c>
    </row>
    <row collapsed="false" customFormat="false" customHeight="false" hidden="false" ht="12.1" outlineLevel="0" r="118">
      <c r="A118" s="41" t="n">
        <v>44371</v>
      </c>
      <c r="B118" s="16" t="s">
        <v>865</v>
      </c>
      <c r="C118" s="16" t="s">
        <v>637</v>
      </c>
      <c r="D118" s="16" t="s">
        <v>786</v>
      </c>
      <c r="E118" s="7" t="n">
        <v>6</v>
      </c>
      <c r="F118" s="16" t="s">
        <v>19</v>
      </c>
      <c r="G118" s="6" t="n">
        <v>87.2005</v>
      </c>
      <c r="H118" s="6" t="n">
        <v>100.05</v>
      </c>
      <c r="I118" s="6" t="n">
        <v>5987.36</v>
      </c>
      <c r="J118" s="6" t="n">
        <v>0.72</v>
      </c>
      <c r="K118" s="6" t="n">
        <v>523.2031</v>
      </c>
      <c r="L118" s="6" t="n">
        <v>470.88</v>
      </c>
      <c r="M118" s="6" t="n">
        <v>1.31</v>
      </c>
      <c r="N118" s="6" t="n">
        <v>1.08</v>
      </c>
    </row>
    <row collapsed="false" customFormat="false" customHeight="false" hidden="false" ht="12.1" outlineLevel="0" r="119">
      <c r="A119" s="41" t="n">
        <v>44376</v>
      </c>
      <c r="B119" s="16" t="s">
        <v>865</v>
      </c>
      <c r="C119" s="16" t="s">
        <v>40</v>
      </c>
      <c r="D119" s="16" t="s">
        <v>41</v>
      </c>
      <c r="E119" s="7" t="n">
        <v>560</v>
      </c>
      <c r="F119" s="16" t="s">
        <v>29</v>
      </c>
      <c r="G119" s="6" t="n">
        <v>15.1688</v>
      </c>
      <c r="H119" s="6" t="n">
        <v>150.65</v>
      </c>
      <c r="I119" s="6" t="n">
        <v>152.43</v>
      </c>
      <c r="J119" s="6" t="n">
        <v>1104</v>
      </c>
      <c r="K119" s="6" t="n">
        <v>8494.528</v>
      </c>
      <c r="L119" s="6" t="n">
        <v>7390.53</v>
      </c>
      <c r="M119" s="6" t="n">
        <v>8.66</v>
      </c>
      <c r="N119" s="6" t="n">
        <v>8.76</v>
      </c>
    </row>
    <row collapsed="false" customFormat="false" customHeight="false" hidden="false" ht="12.1" outlineLevel="0" r="120">
      <c r="A120" s="41" t="n">
        <v>44381</v>
      </c>
      <c r="B120" s="16" t="s">
        <v>865</v>
      </c>
      <c r="C120" s="16" t="s">
        <v>85</v>
      </c>
      <c r="D120" s="16" t="s">
        <v>86</v>
      </c>
      <c r="E120" s="7" t="n">
        <v>2380</v>
      </c>
      <c r="F120" s="16" t="s">
        <v>29</v>
      </c>
      <c r="G120" s="6" t="n">
        <v>9.54</v>
      </c>
      <c r="H120" s="6" t="n">
        <v>126.14</v>
      </c>
      <c r="I120" s="6" t="n">
        <v>70.14</v>
      </c>
      <c r="J120" s="6" t="n">
        <v>2952</v>
      </c>
      <c r="K120" s="6" t="n">
        <v>22705.2</v>
      </c>
      <c r="L120" s="6" t="n">
        <v>19753.2</v>
      </c>
      <c r="M120" s="6" t="n">
        <v>11.83</v>
      </c>
      <c r="N120" s="6" t="n">
        <v>6.58</v>
      </c>
    </row>
    <row collapsed="false" customFormat="false" customHeight="false" hidden="false" ht="12.1" outlineLevel="0" r="121">
      <c r="A121" s="41" t="n">
        <v>44382</v>
      </c>
      <c r="B121" s="16" t="s">
        <v>865</v>
      </c>
      <c r="C121" s="16" t="s">
        <v>63</v>
      </c>
      <c r="D121" s="16" t="s">
        <v>64</v>
      </c>
      <c r="E121" s="7" t="n">
        <v>20</v>
      </c>
      <c r="F121" s="16" t="s">
        <v>29</v>
      </c>
      <c r="G121" s="6" t="n">
        <v>105</v>
      </c>
      <c r="H121" s="6" t="n">
        <v>4819</v>
      </c>
      <c r="I121" s="6" t="n">
        <v>2593.33</v>
      </c>
      <c r="J121" s="6" t="n">
        <v>273</v>
      </c>
      <c r="K121" s="6" t="n">
        <v>2100</v>
      </c>
      <c r="L121" s="6" t="n">
        <v>1827</v>
      </c>
      <c r="M121" s="6" t="n">
        <v>3.52</v>
      </c>
      <c r="N121" s="6" t="n">
        <v>1.9</v>
      </c>
    </row>
    <row collapsed="false" customFormat="false" customHeight="false" hidden="false" ht="12.1" outlineLevel="0" r="122">
      <c r="A122" s="41" t="n">
        <v>44382</v>
      </c>
      <c r="B122" s="16" t="s">
        <v>865</v>
      </c>
      <c r="C122" s="16" t="s">
        <v>46</v>
      </c>
      <c r="D122" s="16" t="s">
        <v>47</v>
      </c>
      <c r="E122" s="7" t="n">
        <v>54</v>
      </c>
      <c r="F122" s="16" t="s">
        <v>29</v>
      </c>
      <c r="G122" s="6" t="n">
        <v>213</v>
      </c>
      <c r="H122" s="6" t="n">
        <v>6845</v>
      </c>
      <c r="I122" s="6" t="n">
        <v>5509.97</v>
      </c>
      <c r="J122" s="6" t="n">
        <v>1495</v>
      </c>
      <c r="K122" s="6" t="n">
        <v>11502</v>
      </c>
      <c r="L122" s="6" t="n">
        <v>10007</v>
      </c>
      <c r="M122" s="6" t="n">
        <v>3.36</v>
      </c>
      <c r="N122" s="6" t="n">
        <v>2.71</v>
      </c>
    </row>
    <row collapsed="false" customFormat="false" customHeight="false" hidden="false" ht="12.1" outlineLevel="0" r="123">
      <c r="A123" s="41" t="n">
        <v>44385</v>
      </c>
      <c r="B123" s="16" t="s">
        <v>865</v>
      </c>
      <c r="C123" s="16" t="s">
        <v>65</v>
      </c>
      <c r="D123" s="16" t="s">
        <v>66</v>
      </c>
      <c r="E123" s="7" t="n">
        <v>110</v>
      </c>
      <c r="F123" s="16" t="s">
        <v>19</v>
      </c>
      <c r="G123" s="6" t="n">
        <v>38.5102</v>
      </c>
      <c r="H123" s="6" t="n">
        <v>28.41</v>
      </c>
      <c r="I123" s="6" t="n">
        <v>2114.95</v>
      </c>
      <c r="J123" s="6" t="n">
        <v>5.72</v>
      </c>
      <c r="K123" s="6" t="n">
        <v>4236.1176</v>
      </c>
      <c r="L123" s="6" t="n">
        <v>3812.51</v>
      </c>
      <c r="M123" s="6" t="n">
        <v>1.64</v>
      </c>
      <c r="N123" s="6" t="n">
        <v>1.65</v>
      </c>
    </row>
    <row collapsed="false" customFormat="false" customHeight="false" hidden="false" ht="12.1" outlineLevel="0" r="124">
      <c r="A124" s="41" t="n">
        <v>44392</v>
      </c>
      <c r="B124" s="16" t="s">
        <v>865</v>
      </c>
      <c r="C124" s="16" t="s">
        <v>54</v>
      </c>
      <c r="D124" s="16" t="s">
        <v>55</v>
      </c>
      <c r="E124" s="7" t="n">
        <v>9350000</v>
      </c>
      <c r="F124" s="16" t="s">
        <v>29</v>
      </c>
      <c r="G124" s="6" t="n">
        <v>0.0014</v>
      </c>
      <c r="H124" s="6" t="n">
        <v>0.04719</v>
      </c>
      <c r="I124" s="6" t="n">
        <v>0.04</v>
      </c>
      <c r="J124" s="6" t="n">
        <v>1702</v>
      </c>
      <c r="K124" s="6" t="n">
        <v>13090</v>
      </c>
      <c r="L124" s="6" t="n">
        <v>11388</v>
      </c>
      <c r="M124" s="6" t="n">
        <v>3.22</v>
      </c>
      <c r="N124" s="6" t="n">
        <v>2.58</v>
      </c>
    </row>
    <row collapsed="false" customFormat="false" customHeight="false" hidden="false" ht="12.1" outlineLevel="0" r="125">
      <c r="A125" s="41" t="n">
        <v>44392</v>
      </c>
      <c r="B125" s="16" t="s">
        <v>865</v>
      </c>
      <c r="C125" s="16" t="s">
        <v>91</v>
      </c>
      <c r="D125" s="16" t="s">
        <v>92</v>
      </c>
      <c r="E125" s="7" t="n">
        <v>2900</v>
      </c>
      <c r="F125" s="16" t="s">
        <v>29</v>
      </c>
      <c r="G125" s="6" t="n">
        <v>0.31</v>
      </c>
      <c r="H125" s="6" t="n">
        <v>30.07</v>
      </c>
      <c r="I125" s="6" t="n">
        <v>27.05</v>
      </c>
      <c r="J125" s="6" t="n">
        <v>117</v>
      </c>
      <c r="K125" s="6" t="n">
        <v>899</v>
      </c>
      <c r="L125" s="6" t="n">
        <v>782</v>
      </c>
      <c r="M125" s="6" t="n">
        <v>1</v>
      </c>
      <c r="N125" s="6" t="n">
        <v>0.9</v>
      </c>
    </row>
    <row collapsed="false" customFormat="false" customHeight="false" hidden="false" ht="12.1" outlineLevel="0" r="126">
      <c r="A126" s="41" t="n">
        <v>44392</v>
      </c>
      <c r="B126" s="16" t="s">
        <v>865</v>
      </c>
      <c r="C126" s="16" t="s">
        <v>31</v>
      </c>
      <c r="D126" s="16" t="s">
        <v>32</v>
      </c>
      <c r="E126" s="7" t="n">
        <v>1650</v>
      </c>
      <c r="F126" s="16" t="s">
        <v>29</v>
      </c>
      <c r="G126" s="6" t="n">
        <v>12.55</v>
      </c>
      <c r="H126" s="6" t="n">
        <v>280.01</v>
      </c>
      <c r="I126" s="6" t="n">
        <v>215.31</v>
      </c>
      <c r="J126" s="6" t="n">
        <v>2692</v>
      </c>
      <c r="K126" s="6" t="n">
        <v>20707.5</v>
      </c>
      <c r="L126" s="6" t="n">
        <v>18015.5</v>
      </c>
      <c r="M126" s="6" t="n">
        <v>5.07</v>
      </c>
      <c r="N126" s="6" t="n">
        <v>3.9</v>
      </c>
    </row>
    <row collapsed="false" customFormat="false" customHeight="false" hidden="false" ht="12.1" outlineLevel="0" r="127">
      <c r="A127" s="41" t="n">
        <v>44397</v>
      </c>
      <c r="B127" s="16" t="s">
        <v>865</v>
      </c>
      <c r="C127" s="16" t="s">
        <v>71</v>
      </c>
      <c r="D127" s="16" t="s">
        <v>72</v>
      </c>
      <c r="E127" s="7" t="n">
        <v>2000</v>
      </c>
      <c r="F127" s="16" t="s">
        <v>29</v>
      </c>
      <c r="G127" s="6" t="n">
        <v>6.72</v>
      </c>
      <c r="H127" s="6" t="n">
        <v>38.46</v>
      </c>
      <c r="I127" s="6" t="n">
        <v>42.92</v>
      </c>
      <c r="J127" s="6" t="n">
        <v>1747</v>
      </c>
      <c r="K127" s="6" t="n">
        <v>13440</v>
      </c>
      <c r="L127" s="6" t="n">
        <v>11693</v>
      </c>
      <c r="M127" s="6" t="n">
        <v>13.62</v>
      </c>
      <c r="N127" s="6" t="n">
        <v>15.2</v>
      </c>
    </row>
    <row collapsed="false" customFormat="false" customHeight="false" hidden="false" ht="12.1" outlineLevel="0" r="128">
      <c r="A128" s="41" t="n">
        <v>44406</v>
      </c>
      <c r="B128" s="16" t="s">
        <v>865</v>
      </c>
      <c r="C128" s="16" t="s">
        <v>87</v>
      </c>
      <c r="D128" s="16" t="s">
        <v>88</v>
      </c>
      <c r="E128" s="7" t="n">
        <v>26</v>
      </c>
      <c r="F128" s="16" t="s">
        <v>19</v>
      </c>
      <c r="G128" s="6" t="n">
        <v>28.7074</v>
      </c>
      <c r="H128" s="6" t="n">
        <v>43.45</v>
      </c>
      <c r="I128" s="6" t="n">
        <v>2686.27</v>
      </c>
      <c r="J128" s="6" t="n">
        <v>1.01</v>
      </c>
      <c r="K128" s="6" t="n">
        <v>746.3932</v>
      </c>
      <c r="L128" s="6" t="n">
        <v>672.05</v>
      </c>
      <c r="M128" s="6" t="n">
        <v>0.96</v>
      </c>
      <c r="N128" s="6" t="n">
        <v>0.81</v>
      </c>
    </row>
    <row collapsed="false" customFormat="false" customHeight="false" hidden="false" ht="12.1" outlineLevel="0" r="129">
      <c r="A129" s="41" t="n">
        <v>44413</v>
      </c>
      <c r="B129" s="16" t="s">
        <v>865</v>
      </c>
      <c r="C129" s="16" t="s">
        <v>37</v>
      </c>
      <c r="D129" s="16" t="s">
        <v>38</v>
      </c>
      <c r="E129" s="7" t="n">
        <v>29</v>
      </c>
      <c r="F129" s="16" t="s">
        <v>19</v>
      </c>
      <c r="G129" s="6" t="n">
        <v>25.3294</v>
      </c>
      <c r="H129" s="6" t="n">
        <v>54.06</v>
      </c>
      <c r="I129" s="6" t="n">
        <v>3570.74</v>
      </c>
      <c r="J129" s="6" t="n">
        <v>1.01</v>
      </c>
      <c r="K129" s="6" t="n">
        <v>734.5533</v>
      </c>
      <c r="L129" s="6" t="n">
        <v>661.04</v>
      </c>
      <c r="M129" s="6" t="n">
        <v>0.64</v>
      </c>
      <c r="N129" s="6" t="n">
        <v>0.58</v>
      </c>
    </row>
    <row collapsed="false" customFormat="false" customHeight="false" hidden="false" ht="12.1" outlineLevel="0" r="130">
      <c r="A130" s="41" t="n">
        <v>44414</v>
      </c>
      <c r="B130" s="16" t="s">
        <v>865</v>
      </c>
      <c r="C130" s="16" t="s">
        <v>52</v>
      </c>
      <c r="D130" s="16" t="s">
        <v>53</v>
      </c>
      <c r="E130" s="7" t="n">
        <v>13</v>
      </c>
      <c r="F130" s="16" t="s">
        <v>19</v>
      </c>
      <c r="G130" s="6" t="n">
        <v>119.9955</v>
      </c>
      <c r="H130" s="6" t="n">
        <v>142.77</v>
      </c>
      <c r="I130" s="6" t="n">
        <v>9221.33</v>
      </c>
      <c r="J130" s="6" t="n">
        <v>2.13</v>
      </c>
      <c r="K130" s="6" t="n">
        <v>1559.9418</v>
      </c>
      <c r="L130" s="6" t="n">
        <v>1404.09</v>
      </c>
      <c r="M130" s="6" t="n">
        <v>1.17</v>
      </c>
      <c r="N130" s="6" t="n">
        <v>1.03</v>
      </c>
    </row>
    <row collapsed="false" customFormat="false" customHeight="false" hidden="false" ht="12.1" outlineLevel="0" r="131">
      <c r="A131" s="41" t="n">
        <v>44431</v>
      </c>
      <c r="B131" s="16" t="s">
        <v>865</v>
      </c>
      <c r="C131" s="16" t="s">
        <v>640</v>
      </c>
      <c r="D131" s="16" t="s">
        <v>847</v>
      </c>
      <c r="E131" s="7" t="n">
        <v>1</v>
      </c>
      <c r="F131" s="16" t="s">
        <v>19</v>
      </c>
      <c r="G131" s="6" t="n">
        <v>8.18</v>
      </c>
      <c r="H131" s="6" t="n">
        <v>14.69</v>
      </c>
      <c r="I131" s="6" t="n">
        <v>1288.32</v>
      </c>
      <c r="J131" s="6" t="n">
        <v>0.01</v>
      </c>
      <c r="K131" s="6" t="n">
        <v>8.18</v>
      </c>
      <c r="L131" s="6" t="n">
        <v>7.44</v>
      </c>
      <c r="M131" s="6" t="n">
        <v>0.58</v>
      </c>
      <c r="N131" s="6" t="n">
        <v>0.68</v>
      </c>
    </row>
    <row collapsed="false" customFormat="false" customHeight="false" hidden="false" ht="12.1" outlineLevel="0" r="132">
      <c r="A132" s="41" t="n">
        <v>44438</v>
      </c>
      <c r="B132" s="16" t="s">
        <v>865</v>
      </c>
      <c r="C132" s="16" t="s">
        <v>67</v>
      </c>
      <c r="D132" s="16" t="s">
        <v>68</v>
      </c>
      <c r="E132" s="7" t="n">
        <v>70</v>
      </c>
      <c r="F132" s="16" t="s">
        <v>19</v>
      </c>
      <c r="G132" s="6" t="n">
        <v>29.5946</v>
      </c>
      <c r="H132" s="6" t="n">
        <v>36.38</v>
      </c>
      <c r="I132" s="6" t="n">
        <v>1741.92</v>
      </c>
      <c r="J132" s="6" t="n">
        <v>2.8</v>
      </c>
      <c r="K132" s="6" t="n">
        <v>2071.6248</v>
      </c>
      <c r="L132" s="6" t="n">
        <v>1864.46</v>
      </c>
      <c r="M132" s="6" t="n">
        <v>1.53</v>
      </c>
      <c r="N132" s="6" t="n">
        <v>0.99</v>
      </c>
    </row>
    <row collapsed="false" customFormat="false" customHeight="false" hidden="false" ht="12.1" outlineLevel="0" r="133">
      <c r="A133" s="41" t="n">
        <v>44441</v>
      </c>
      <c r="B133" s="16" t="s">
        <v>865</v>
      </c>
      <c r="C133" s="16" t="s">
        <v>75</v>
      </c>
      <c r="D133" s="16" t="s">
        <v>76</v>
      </c>
      <c r="E133" s="7" t="n">
        <v>54</v>
      </c>
      <c r="F133" s="16" t="s">
        <v>29</v>
      </c>
      <c r="G133" s="6" t="n">
        <v>84.45</v>
      </c>
      <c r="H133" s="6" t="n">
        <v>1671.8</v>
      </c>
      <c r="I133" s="6" t="n">
        <v>1104.24</v>
      </c>
      <c r="J133" s="6" t="n">
        <v>593</v>
      </c>
      <c r="K133" s="6" t="n">
        <v>4560.3</v>
      </c>
      <c r="L133" s="6" t="n">
        <v>3967.3</v>
      </c>
      <c r="M133" s="6" t="n">
        <v>6.65</v>
      </c>
      <c r="N133" s="6" t="n">
        <v>4.39</v>
      </c>
    </row>
    <row collapsed="false" customFormat="false" customHeight="false" hidden="false" ht="12.1" outlineLevel="0" r="134">
      <c r="A134" s="41" t="n">
        <v>44439</v>
      </c>
      <c r="B134" s="16" t="s">
        <v>865</v>
      </c>
      <c r="C134" s="16" t="s">
        <v>93</v>
      </c>
      <c r="D134" s="16" t="s">
        <v>94</v>
      </c>
      <c r="E134" s="7" t="n">
        <v>2</v>
      </c>
      <c r="F134" s="16" t="s">
        <v>19</v>
      </c>
      <c r="G134" s="6" t="n">
        <v>94.911</v>
      </c>
      <c r="H134" s="6" t="n">
        <v>236.59</v>
      </c>
      <c r="I134" s="6" t="n">
        <v>14137.24</v>
      </c>
      <c r="J134" s="6" t="n">
        <v>0.26</v>
      </c>
      <c r="K134" s="6" t="n">
        <v>189.822</v>
      </c>
      <c r="L134" s="6" t="n">
        <v>170.69</v>
      </c>
      <c r="M134" s="6" t="n">
        <v>0.6</v>
      </c>
      <c r="N134" s="6" t="n">
        <v>0.49</v>
      </c>
    </row>
    <row collapsed="false" customFormat="false" customHeight="false" hidden="false" ht="12.1" outlineLevel="0" r="135">
      <c r="A135" s="41" t="n">
        <v>44442</v>
      </c>
      <c r="B135" s="16" t="s">
        <v>865</v>
      </c>
      <c r="C135" s="16" t="s">
        <v>27</v>
      </c>
      <c r="D135" s="16" t="s">
        <v>28</v>
      </c>
      <c r="E135" s="7" t="n">
        <v>660</v>
      </c>
      <c r="F135" s="16" t="s">
        <v>29</v>
      </c>
      <c r="G135" s="6" t="n">
        <v>22.5</v>
      </c>
      <c r="H135" s="6" t="n">
        <v>599.95</v>
      </c>
      <c r="I135" s="6" t="n">
        <v>468.51</v>
      </c>
      <c r="J135" s="6" t="n">
        <v>1931</v>
      </c>
      <c r="K135" s="6" t="n">
        <v>14850</v>
      </c>
      <c r="L135" s="6" t="n">
        <v>12919</v>
      </c>
      <c r="M135" s="6" t="n">
        <v>4.18</v>
      </c>
      <c r="N135" s="6" t="n">
        <v>3.26</v>
      </c>
    </row>
    <row collapsed="false" customFormat="false" customHeight="false" hidden="false" ht="12.1" outlineLevel="0" r="136">
      <c r="A136" s="41" t="n">
        <v>44441</v>
      </c>
      <c r="B136" s="16" t="s">
        <v>865</v>
      </c>
      <c r="C136" s="16" t="s">
        <v>631</v>
      </c>
      <c r="D136" s="16" t="s">
        <v>767</v>
      </c>
      <c r="E136" s="7" t="n">
        <v>20</v>
      </c>
      <c r="F136" s="16" t="s">
        <v>19</v>
      </c>
      <c r="G136" s="6" t="n">
        <v>15.3702</v>
      </c>
      <c r="H136" s="6" t="n">
        <v>41.75</v>
      </c>
      <c r="I136" s="6" t="n">
        <v>1606.34</v>
      </c>
      <c r="J136" s="6" t="n">
        <v>0.42</v>
      </c>
      <c r="K136" s="6" t="n">
        <v>307.403</v>
      </c>
      <c r="L136" s="6" t="n">
        <v>276.66</v>
      </c>
      <c r="M136" s="6" t="n">
        <v>0.86</v>
      </c>
      <c r="N136" s="6" t="n">
        <v>0.45</v>
      </c>
    </row>
    <row collapsed="false" customFormat="false" customHeight="false" hidden="false" ht="12.1" outlineLevel="0" r="137">
      <c r="A137" s="41" t="n">
        <v>44446</v>
      </c>
      <c r="B137" s="16" t="s">
        <v>865</v>
      </c>
      <c r="C137" s="16" t="s">
        <v>81</v>
      </c>
      <c r="D137" s="16" t="s">
        <v>82</v>
      </c>
      <c r="E137" s="7" t="n">
        <v>850</v>
      </c>
      <c r="F137" s="16" t="s">
        <v>29</v>
      </c>
      <c r="G137" s="6" t="n">
        <v>13.62</v>
      </c>
      <c r="H137" s="6" t="n">
        <v>236.2</v>
      </c>
      <c r="I137" s="6" t="n">
        <v>122.33</v>
      </c>
      <c r="J137" s="6" t="n">
        <v>1505</v>
      </c>
      <c r="K137" s="6" t="n">
        <v>11577</v>
      </c>
      <c r="L137" s="6" t="n">
        <v>10072</v>
      </c>
      <c r="M137" s="6" t="n">
        <v>9.69</v>
      </c>
      <c r="N137" s="6" t="n">
        <v>5.02</v>
      </c>
    </row>
    <row collapsed="false" customFormat="false" customHeight="false" hidden="false" ht="12.1" outlineLevel="0" r="138">
      <c r="A138" s="41" t="n">
        <v>44449</v>
      </c>
      <c r="B138" s="16" t="s">
        <v>865</v>
      </c>
      <c r="C138" s="16" t="s">
        <v>108</v>
      </c>
      <c r="D138" s="16" t="s">
        <v>109</v>
      </c>
      <c r="E138" s="7" t="n">
        <v>7</v>
      </c>
      <c r="F138" s="16" t="s">
        <v>29</v>
      </c>
      <c r="G138" s="6" t="n">
        <v>33.2</v>
      </c>
      <c r="H138" s="6" t="n">
        <v>1394</v>
      </c>
      <c r="I138" s="6" t="n">
        <v>1590.76</v>
      </c>
      <c r="J138" s="6" t="n">
        <v>30</v>
      </c>
      <c r="K138" s="6" t="n">
        <v>232.4</v>
      </c>
      <c r="L138" s="6" t="n">
        <v>202.4</v>
      </c>
      <c r="M138" s="6" t="n">
        <v>1.82</v>
      </c>
      <c r="N138" s="6" t="n">
        <v>2.07</v>
      </c>
    </row>
    <row collapsed="false" customFormat="false" customHeight="false" hidden="false" ht="12.1" outlineLevel="0" r="139">
      <c r="A139" s="41" t="n">
        <v>44454</v>
      </c>
      <c r="B139" s="16" t="s">
        <v>865</v>
      </c>
      <c r="C139" s="16" t="s">
        <v>57</v>
      </c>
      <c r="D139" s="16" t="s">
        <v>58</v>
      </c>
      <c r="E139" s="7" t="n">
        <v>28</v>
      </c>
      <c r="F139" s="16" t="s">
        <v>19</v>
      </c>
      <c r="G139" s="6" t="n">
        <v>30.5412</v>
      </c>
      <c r="H139" s="6" t="n">
        <v>56.07</v>
      </c>
      <c r="I139" s="6" t="n">
        <v>3338.43</v>
      </c>
      <c r="J139" s="6" t="n">
        <v>1.18</v>
      </c>
      <c r="K139" s="6" t="n">
        <v>855.1531</v>
      </c>
      <c r="L139" s="6" t="n">
        <v>769.35</v>
      </c>
      <c r="M139" s="6" t="n">
        <v>0.82</v>
      </c>
      <c r="N139" s="6" t="n">
        <v>0.67</v>
      </c>
    </row>
    <row collapsed="false" customFormat="false" customHeight="false" hidden="false" ht="12.1" outlineLevel="0" r="140">
      <c r="A140" s="41" t="n">
        <v>44454</v>
      </c>
      <c r="B140" s="16" t="s">
        <v>865</v>
      </c>
      <c r="C140" s="16" t="s">
        <v>21</v>
      </c>
      <c r="D140" s="16" t="s">
        <v>22</v>
      </c>
      <c r="E140" s="7" t="n">
        <v>267</v>
      </c>
      <c r="F140" s="16" t="s">
        <v>19</v>
      </c>
      <c r="G140" s="6" t="n">
        <v>3.6359</v>
      </c>
      <c r="H140" s="6" t="n">
        <v>25.26</v>
      </c>
      <c r="I140" s="6" t="n">
        <v>1590.38</v>
      </c>
      <c r="J140" s="6" t="n">
        <v>2</v>
      </c>
      <c r="K140" s="6" t="n">
        <v>970.7733</v>
      </c>
      <c r="L140" s="6" t="n">
        <v>825.34</v>
      </c>
      <c r="M140" s="6" t="n">
        <v>0.19</v>
      </c>
      <c r="N140" s="6" t="n">
        <v>0.17</v>
      </c>
    </row>
    <row collapsed="false" customFormat="false" customHeight="false" hidden="false" ht="12.1" outlineLevel="0" r="141">
      <c r="A141" s="41" t="n">
        <v>44455</v>
      </c>
      <c r="B141" s="16" t="s">
        <v>865</v>
      </c>
      <c r="C141" s="16" t="s">
        <v>83</v>
      </c>
      <c r="D141" s="16" t="s">
        <v>84</v>
      </c>
      <c r="E141" s="7" t="n">
        <v>10</v>
      </c>
      <c r="F141" s="16" t="s">
        <v>19</v>
      </c>
      <c r="G141" s="6" t="n">
        <v>57.0431</v>
      </c>
      <c r="H141" s="6" t="n">
        <v>45.95</v>
      </c>
      <c r="I141" s="6" t="n">
        <v>2623.2</v>
      </c>
      <c r="J141" s="6" t="n">
        <v>2.19</v>
      </c>
      <c r="K141" s="6" t="n">
        <v>570.4312</v>
      </c>
      <c r="L141" s="6" t="n">
        <v>410.89</v>
      </c>
      <c r="M141" s="6" t="n">
        <v>1.57</v>
      </c>
      <c r="N141" s="6" t="n">
        <v>1.23</v>
      </c>
    </row>
    <row collapsed="false" customFormat="false" customHeight="false" hidden="false" ht="12.1" outlineLevel="0" r="142">
      <c r="A142" s="41" t="n">
        <v>44463</v>
      </c>
      <c r="B142" s="16" t="s">
        <v>865</v>
      </c>
      <c r="C142" s="16" t="s">
        <v>63</v>
      </c>
      <c r="D142" s="16" t="s">
        <v>64</v>
      </c>
      <c r="E142" s="7" t="n">
        <v>20</v>
      </c>
      <c r="F142" s="16" t="s">
        <v>29</v>
      </c>
      <c r="G142" s="6" t="n">
        <v>156</v>
      </c>
      <c r="H142" s="6" t="n">
        <v>5048</v>
      </c>
      <c r="I142" s="6" t="n">
        <v>2593.33</v>
      </c>
      <c r="J142" s="6" t="n">
        <v>406</v>
      </c>
      <c r="K142" s="6" t="n">
        <v>3120</v>
      </c>
      <c r="L142" s="6" t="n">
        <v>2714</v>
      </c>
      <c r="M142" s="6" t="n">
        <v>5.23</v>
      </c>
      <c r="N142" s="6" t="n">
        <v>2.69</v>
      </c>
    </row>
    <row collapsed="false" customFormat="false" customHeight="false" hidden="false" ht="12.1" outlineLevel="0" r="143">
      <c r="A143" s="41" t="n">
        <v>44466</v>
      </c>
      <c r="B143" s="16" t="s">
        <v>865</v>
      </c>
      <c r="C143" s="16" t="s">
        <v>89</v>
      </c>
      <c r="D143" s="16" t="s">
        <v>90</v>
      </c>
      <c r="E143" s="7" t="n">
        <v>2170</v>
      </c>
      <c r="F143" s="16" t="s">
        <v>29</v>
      </c>
      <c r="G143" s="6" t="n">
        <v>3.53</v>
      </c>
      <c r="H143" s="6" t="n">
        <v>72.59</v>
      </c>
      <c r="I143" s="6" t="n">
        <v>60.19</v>
      </c>
      <c r="J143" s="6" t="n">
        <v>996</v>
      </c>
      <c r="K143" s="6" t="n">
        <v>7660.1</v>
      </c>
      <c r="L143" s="6" t="n">
        <v>6664.1</v>
      </c>
      <c r="M143" s="6" t="n">
        <v>5.1</v>
      </c>
      <c r="N143" s="6" t="n">
        <v>4.23</v>
      </c>
    </row>
    <row collapsed="false" customFormat="false" customHeight="false" hidden="false" ht="12.1" outlineLevel="0" r="144">
      <c r="A144" s="41" t="n">
        <v>44462</v>
      </c>
      <c r="B144" s="16" t="s">
        <v>865</v>
      </c>
      <c r="C144" s="16" t="s">
        <v>60</v>
      </c>
      <c r="D144" s="16" t="s">
        <v>61</v>
      </c>
      <c r="E144" s="7" t="n">
        <v>128</v>
      </c>
      <c r="F144" s="16" t="s">
        <v>19</v>
      </c>
      <c r="G144" s="6" t="n">
        <v>113.6209</v>
      </c>
      <c r="H144" s="6" t="n">
        <v>16.42</v>
      </c>
      <c r="I144" s="6" t="n">
        <v>1271.75</v>
      </c>
      <c r="J144" s="6" t="n">
        <v>69.84</v>
      </c>
      <c r="K144" s="6" t="n">
        <v>14543.4695</v>
      </c>
      <c r="L144" s="6" t="n">
        <v>9453.49</v>
      </c>
      <c r="M144" s="6" t="n">
        <v>5.81</v>
      </c>
      <c r="N144" s="6" t="n">
        <v>6.17</v>
      </c>
    </row>
    <row collapsed="false" customFormat="false" customHeight="false" hidden="false" ht="12.1" outlineLevel="0" r="145">
      <c r="A145" s="41" t="n">
        <v>44467</v>
      </c>
      <c r="B145" s="16" t="s">
        <v>865</v>
      </c>
      <c r="C145" s="16" t="s">
        <v>637</v>
      </c>
      <c r="D145" s="16" t="s">
        <v>786</v>
      </c>
      <c r="E145" s="7" t="n">
        <v>6</v>
      </c>
      <c r="F145" s="16" t="s">
        <v>19</v>
      </c>
      <c r="G145" s="6" t="n">
        <v>90.8266</v>
      </c>
      <c r="H145" s="6" t="n">
        <v>101.82</v>
      </c>
      <c r="I145" s="6" t="n">
        <v>5987.36</v>
      </c>
      <c r="J145" s="6" t="n">
        <v>0.75</v>
      </c>
      <c r="K145" s="6" t="n">
        <v>544.9598</v>
      </c>
      <c r="L145" s="6" t="n">
        <v>490.46</v>
      </c>
      <c r="M145" s="6" t="n">
        <v>1.37</v>
      </c>
      <c r="N145" s="6" t="n">
        <v>1.1</v>
      </c>
    </row>
    <row collapsed="false" customFormat="false" customHeight="false" hidden="false" ht="12.1" outlineLevel="0" r="146">
      <c r="A146" s="41" t="n">
        <v>44480</v>
      </c>
      <c r="B146" s="16" t="s">
        <v>865</v>
      </c>
      <c r="C146" s="16" t="s">
        <v>106</v>
      </c>
      <c r="D146" s="16" t="s">
        <v>107</v>
      </c>
      <c r="E146" s="7" t="n">
        <v>1</v>
      </c>
      <c r="F146" s="16" t="s">
        <v>29</v>
      </c>
      <c r="G146" s="6" t="n">
        <v>267.48</v>
      </c>
      <c r="H146" s="6" t="n">
        <v>12219</v>
      </c>
      <c r="I146" s="6" t="n">
        <v>14844.08</v>
      </c>
      <c r="J146" s="6" t="n">
        <v>35</v>
      </c>
      <c r="K146" s="6" t="n">
        <v>267.48</v>
      </c>
      <c r="L146" s="6" t="n">
        <v>232.48</v>
      </c>
      <c r="M146" s="6" t="n">
        <v>1.57</v>
      </c>
      <c r="N146" s="6" t="n">
        <v>1.9</v>
      </c>
    </row>
    <row collapsed="false" customFormat="false" customHeight="false" hidden="false" ht="12.1" outlineLevel="0" r="147">
      <c r="A147" s="41" t="n">
        <v>44477</v>
      </c>
      <c r="B147" s="16" t="s">
        <v>865</v>
      </c>
      <c r="C147" s="16" t="s">
        <v>65</v>
      </c>
      <c r="D147" s="16" t="s">
        <v>66</v>
      </c>
      <c r="E147" s="7" t="n">
        <v>110</v>
      </c>
      <c r="F147" s="16" t="s">
        <v>19</v>
      </c>
      <c r="G147" s="6" t="n">
        <v>37.5884</v>
      </c>
      <c r="H147" s="6" t="n">
        <v>26.57</v>
      </c>
      <c r="I147" s="6" t="n">
        <v>2114.95</v>
      </c>
      <c r="J147" s="6" t="n">
        <v>5.72</v>
      </c>
      <c r="K147" s="6" t="n">
        <v>4134.7249</v>
      </c>
      <c r="L147" s="6" t="n">
        <v>3721.25</v>
      </c>
      <c r="M147" s="6" t="n">
        <v>1.6</v>
      </c>
      <c r="N147" s="6" t="n">
        <v>1.76</v>
      </c>
    </row>
    <row collapsed="false" customFormat="false" customHeight="false" hidden="false" ht="12.1" outlineLevel="0" r="148">
      <c r="A148" s="41" t="n">
        <v>44488</v>
      </c>
      <c r="B148" s="16" t="s">
        <v>865</v>
      </c>
      <c r="C148" s="16" t="s">
        <v>85</v>
      </c>
      <c r="D148" s="16" t="s">
        <v>86</v>
      </c>
      <c r="E148" s="7" t="n">
        <v>2390</v>
      </c>
      <c r="F148" s="16" t="s">
        <v>29</v>
      </c>
      <c r="G148" s="6" t="n">
        <v>8.79</v>
      </c>
      <c r="H148" s="6" t="n">
        <v>132.76</v>
      </c>
      <c r="I148" s="6" t="n">
        <v>70.41</v>
      </c>
      <c r="J148" s="6" t="n">
        <v>2731</v>
      </c>
      <c r="K148" s="6" t="n">
        <v>21008.1</v>
      </c>
      <c r="L148" s="6" t="n">
        <v>18277.1</v>
      </c>
      <c r="M148" s="6" t="n">
        <v>10.86</v>
      </c>
      <c r="N148" s="6" t="n">
        <v>5.76</v>
      </c>
    </row>
    <row collapsed="false" customFormat="false" customHeight="false" hidden="false" ht="12.1" outlineLevel="0" r="149">
      <c r="A149" s="41" t="n">
        <v>44507</v>
      </c>
      <c r="B149" s="16" t="s">
        <v>865</v>
      </c>
      <c r="C149" s="16" t="s">
        <v>37</v>
      </c>
      <c r="D149" s="16" t="s">
        <v>38</v>
      </c>
      <c r="E149" s="7" t="n">
        <v>29</v>
      </c>
      <c r="F149" s="16" t="s">
        <v>19</v>
      </c>
      <c r="G149" s="6" t="n">
        <v>24.8419</v>
      </c>
      <c r="H149" s="6" t="n">
        <v>50.92</v>
      </c>
      <c r="I149" s="6" t="n">
        <v>3570.74</v>
      </c>
      <c r="J149" s="6" t="n">
        <v>1.01</v>
      </c>
      <c r="K149" s="6" t="n">
        <v>720.4163</v>
      </c>
      <c r="L149" s="6" t="n">
        <v>648.21</v>
      </c>
      <c r="M149" s="6" t="n">
        <v>0.63</v>
      </c>
      <c r="N149" s="6" t="n">
        <v>0.61</v>
      </c>
    </row>
    <row collapsed="false" customFormat="false" customHeight="false" hidden="false" ht="12.1" outlineLevel="0" r="150">
      <c r="A150" s="41" t="n">
        <v>44504</v>
      </c>
      <c r="B150" s="16" t="s">
        <v>865</v>
      </c>
      <c r="C150" s="16" t="s">
        <v>87</v>
      </c>
      <c r="D150" s="16" t="s">
        <v>88</v>
      </c>
      <c r="E150" s="7" t="n">
        <v>26</v>
      </c>
      <c r="F150" s="16" t="s">
        <v>19</v>
      </c>
      <c r="G150" s="6" t="n">
        <v>27.8802</v>
      </c>
      <c r="H150" s="6" t="n">
        <v>44.82</v>
      </c>
      <c r="I150" s="6" t="n">
        <v>2686.27</v>
      </c>
      <c r="J150" s="6" t="n">
        <v>1.01</v>
      </c>
      <c r="K150" s="6" t="n">
        <v>724.8843</v>
      </c>
      <c r="L150" s="6" t="n">
        <v>652.68</v>
      </c>
      <c r="M150" s="6" t="n">
        <v>0.93</v>
      </c>
      <c r="N150" s="6" t="n">
        <v>0.78</v>
      </c>
    </row>
    <row collapsed="false" customFormat="false" customHeight="false" hidden="false" ht="12.1" outlineLevel="0" r="151">
      <c r="A151" s="41" t="n">
        <v>44509</v>
      </c>
      <c r="B151" s="16" t="s">
        <v>865</v>
      </c>
      <c r="C151" s="16" t="s">
        <v>52</v>
      </c>
      <c r="D151" s="16" t="s">
        <v>53</v>
      </c>
      <c r="E151" s="7" t="n">
        <v>10</v>
      </c>
      <c r="F151" s="16" t="s">
        <v>19</v>
      </c>
      <c r="G151" s="6" t="n">
        <v>117.0919</v>
      </c>
      <c r="H151" s="6" t="n">
        <v>122.9</v>
      </c>
      <c r="I151" s="6" t="n">
        <v>9255.94</v>
      </c>
      <c r="J151" s="6" t="n">
        <v>1.64</v>
      </c>
      <c r="K151" s="6" t="n">
        <v>1170.919</v>
      </c>
      <c r="L151" s="6" t="n">
        <v>1053.83</v>
      </c>
      <c r="M151" s="6" t="n">
        <v>1.14</v>
      </c>
      <c r="N151" s="6" t="n">
        <v>1.2</v>
      </c>
    </row>
    <row collapsed="false" customFormat="false" customHeight="false" hidden="false" ht="12.1" outlineLevel="0" r="152">
      <c r="A152" s="41" t="n">
        <v>44524</v>
      </c>
      <c r="B152" s="16" t="s">
        <v>865</v>
      </c>
      <c r="C152" s="16" t="s">
        <v>67</v>
      </c>
      <c r="D152" s="16" t="s">
        <v>68</v>
      </c>
      <c r="E152" s="7" t="n">
        <v>70</v>
      </c>
      <c r="F152" s="16" t="s">
        <v>19</v>
      </c>
      <c r="G152" s="6" t="n">
        <v>29.9331</v>
      </c>
      <c r="H152" s="6" t="n">
        <v>35.82</v>
      </c>
      <c r="I152" s="6" t="n">
        <v>1741.92</v>
      </c>
      <c r="J152" s="6" t="n">
        <v>2.8</v>
      </c>
      <c r="K152" s="6" t="n">
        <v>2095.3156</v>
      </c>
      <c r="L152" s="6" t="n">
        <v>1885.78</v>
      </c>
      <c r="M152" s="6" t="n">
        <v>1.55</v>
      </c>
      <c r="N152" s="6" t="n">
        <v>1.01</v>
      </c>
    </row>
    <row collapsed="false" customFormat="false" customHeight="false" hidden="false" ht="12.1" outlineLevel="0" r="153">
      <c r="A153" s="41" t="n">
        <v>44526</v>
      </c>
      <c r="B153" s="16" t="s">
        <v>865</v>
      </c>
      <c r="C153" s="16" t="s">
        <v>24</v>
      </c>
      <c r="D153" s="16" t="s">
        <v>25</v>
      </c>
      <c r="E153" s="7" t="n">
        <v>65</v>
      </c>
      <c r="F153" s="16" t="s">
        <v>19</v>
      </c>
      <c r="G153" s="6" t="n">
        <v>18.6501</v>
      </c>
      <c r="H153" s="6" t="n">
        <v>82.64</v>
      </c>
      <c r="I153" s="6" t="n">
        <v>1994</v>
      </c>
      <c r="J153" s="6" t="n">
        <v>1.63</v>
      </c>
      <c r="K153" s="6" t="n">
        <v>1212.2565</v>
      </c>
      <c r="L153" s="6" t="n">
        <v>1090.66</v>
      </c>
      <c r="M153" s="6" t="n">
        <v>0.84</v>
      </c>
      <c r="N153" s="6" t="n">
        <v>0.27</v>
      </c>
    </row>
    <row collapsed="false" customFormat="false" customHeight="false" hidden="false" ht="12.1" outlineLevel="0" r="154">
      <c r="A154" s="41" t="n">
        <v>44529</v>
      </c>
      <c r="B154" s="16" t="s">
        <v>865</v>
      </c>
      <c r="C154" s="16" t="s">
        <v>24</v>
      </c>
      <c r="D154" s="16" t="s">
        <v>25</v>
      </c>
      <c r="E154" s="7" t="n">
        <v>65</v>
      </c>
      <c r="F154" s="16" t="s">
        <v>19</v>
      </c>
      <c r="G154" s="6" t="n">
        <v>18.8968</v>
      </c>
      <c r="H154" s="6" t="n">
        <v>79.46</v>
      </c>
      <c r="I154" s="6" t="n">
        <v>1994</v>
      </c>
      <c r="J154" s="6" t="n">
        <v>1.63</v>
      </c>
      <c r="K154" s="6" t="n">
        <v>1228.2936</v>
      </c>
      <c r="L154" s="6" t="n">
        <v>1105.09</v>
      </c>
      <c r="M154" s="6" t="n">
        <v>0.85</v>
      </c>
      <c r="N154" s="6" t="n">
        <v>0.28</v>
      </c>
    </row>
    <row collapsed="false" customFormat="false" customHeight="false" hidden="false" ht="12.1" outlineLevel="0" r="155">
      <c r="A155" s="41" t="n">
        <v>44529</v>
      </c>
      <c r="B155" s="16" t="s">
        <v>865</v>
      </c>
      <c r="C155" s="16" t="s">
        <v>57</v>
      </c>
      <c r="D155" s="16" t="s">
        <v>58</v>
      </c>
      <c r="E155" s="7" t="n">
        <v>28</v>
      </c>
      <c r="F155" s="16" t="s">
        <v>19</v>
      </c>
      <c r="G155" s="6" t="n">
        <v>31.7467</v>
      </c>
      <c r="H155" s="6" t="n">
        <v>53.73</v>
      </c>
      <c r="I155" s="6" t="n">
        <v>3338.43</v>
      </c>
      <c r="J155" s="6" t="n">
        <v>1.18</v>
      </c>
      <c r="K155" s="6" t="n">
        <v>888.9066</v>
      </c>
      <c r="L155" s="6" t="n">
        <v>799.71</v>
      </c>
      <c r="M155" s="6" t="n">
        <v>0.86</v>
      </c>
      <c r="N155" s="6" t="n">
        <v>0.7</v>
      </c>
    </row>
    <row collapsed="false" customFormat="false" customHeight="false" hidden="false" ht="12.1" outlineLevel="0" r="156">
      <c r="A156" s="41" t="n">
        <v>44529</v>
      </c>
      <c r="B156" s="16" t="s">
        <v>865</v>
      </c>
      <c r="C156" s="16" t="s">
        <v>93</v>
      </c>
      <c r="D156" s="16" t="s">
        <v>94</v>
      </c>
      <c r="E156" s="7" t="n">
        <v>2</v>
      </c>
      <c r="F156" s="16" t="s">
        <v>19</v>
      </c>
      <c r="G156" s="6" t="n">
        <v>104.3105</v>
      </c>
      <c r="H156" s="6" t="n">
        <v>250.01</v>
      </c>
      <c r="I156" s="6" t="n">
        <v>14137.24</v>
      </c>
      <c r="J156" s="6" t="n">
        <v>0.28</v>
      </c>
      <c r="K156" s="6" t="n">
        <v>208.6209</v>
      </c>
      <c r="L156" s="6" t="n">
        <v>187.46</v>
      </c>
      <c r="M156" s="6" t="n">
        <v>0.66</v>
      </c>
      <c r="N156" s="6" t="n">
        <v>0.5</v>
      </c>
    </row>
    <row collapsed="false" customFormat="false" customHeight="false" hidden="false" ht="12.1" outlineLevel="0" r="157">
      <c r="A157" s="41" t="n">
        <v>44537</v>
      </c>
      <c r="B157" s="16" t="s">
        <v>865</v>
      </c>
      <c r="C157" s="16" t="s">
        <v>81</v>
      </c>
      <c r="D157" s="16" t="s">
        <v>82</v>
      </c>
      <c r="E157" s="7" t="n">
        <v>850</v>
      </c>
      <c r="F157" s="16" t="s">
        <v>29</v>
      </c>
      <c r="G157" s="6" t="n">
        <v>13.33</v>
      </c>
      <c r="H157" s="6" t="n">
        <v>208.36</v>
      </c>
      <c r="I157" s="6" t="n">
        <v>122.33</v>
      </c>
      <c r="J157" s="6" t="n">
        <v>1473</v>
      </c>
      <c r="K157" s="6" t="n">
        <v>11330.5</v>
      </c>
      <c r="L157" s="6" t="n">
        <v>9857.5</v>
      </c>
      <c r="M157" s="6" t="n">
        <v>9.48</v>
      </c>
      <c r="N157" s="6" t="n">
        <v>5.57</v>
      </c>
    </row>
    <row collapsed="false" customFormat="false" customHeight="false" hidden="false" ht="12.1" outlineLevel="0" r="158">
      <c r="A158" s="41" t="n">
        <v>44544</v>
      </c>
      <c r="B158" s="16" t="s">
        <v>865</v>
      </c>
      <c r="C158" s="16" t="s">
        <v>75</v>
      </c>
      <c r="D158" s="16" t="s">
        <v>76</v>
      </c>
      <c r="E158" s="7" t="n">
        <v>121</v>
      </c>
      <c r="F158" s="16" t="s">
        <v>29</v>
      </c>
      <c r="G158" s="6" t="n">
        <v>85.93</v>
      </c>
      <c r="H158" s="6" t="n">
        <v>1466.2</v>
      </c>
      <c r="I158" s="6" t="n">
        <v>1396.8</v>
      </c>
      <c r="J158" s="6" t="n">
        <v>1352</v>
      </c>
      <c r="K158" s="6" t="n">
        <v>10397.53</v>
      </c>
      <c r="L158" s="6" t="n">
        <v>9045.53</v>
      </c>
      <c r="M158" s="6" t="n">
        <v>5.35</v>
      </c>
      <c r="N158" s="6" t="n">
        <v>5.1</v>
      </c>
    </row>
    <row collapsed="false" customFormat="false" customHeight="false" hidden="false" ht="12.1" outlineLevel="0" r="159">
      <c r="A159" s="41" t="n">
        <v>44544</v>
      </c>
      <c r="B159" s="16" t="s">
        <v>865</v>
      </c>
      <c r="C159" s="16" t="s">
        <v>21</v>
      </c>
      <c r="D159" s="16" t="s">
        <v>22</v>
      </c>
      <c r="E159" s="7" t="n">
        <v>267</v>
      </c>
      <c r="F159" s="16" t="s">
        <v>19</v>
      </c>
      <c r="G159" s="6" t="n">
        <v>3.6705</v>
      </c>
      <c r="H159" s="6" t="n">
        <v>26.91</v>
      </c>
      <c r="I159" s="6" t="n">
        <v>1590.38</v>
      </c>
      <c r="J159" s="6" t="n">
        <v>2</v>
      </c>
      <c r="K159" s="6" t="n">
        <v>980.0328</v>
      </c>
      <c r="L159" s="6" t="n">
        <v>833.21</v>
      </c>
      <c r="M159" s="6" t="n">
        <v>0.2</v>
      </c>
      <c r="N159" s="6" t="n">
        <v>0.16</v>
      </c>
    </row>
    <row collapsed="false" customFormat="false" customHeight="false" hidden="false" ht="12.1" outlineLevel="0" r="160">
      <c r="A160" s="41" t="n">
        <v>44544</v>
      </c>
      <c r="B160" s="16" t="s">
        <v>865</v>
      </c>
      <c r="C160" s="16" t="s">
        <v>21</v>
      </c>
      <c r="D160" s="16" t="s">
        <v>22</v>
      </c>
      <c r="E160" s="7" t="n">
        <v>267</v>
      </c>
      <c r="F160" s="16" t="s">
        <v>19</v>
      </c>
      <c r="G160" s="6" t="n">
        <v>2.863</v>
      </c>
      <c r="H160" s="6" t="n">
        <v>26.91</v>
      </c>
      <c r="I160" s="6" t="n">
        <v>1590.38</v>
      </c>
      <c r="J160" s="6" t="n">
        <v>1.56</v>
      </c>
      <c r="K160" s="6" t="n">
        <v>764.4256</v>
      </c>
      <c r="L160" s="6" t="n">
        <v>649.9</v>
      </c>
      <c r="M160" s="6" t="n">
        <v>0.15</v>
      </c>
      <c r="N160" s="6" t="n">
        <v>0.12</v>
      </c>
    </row>
    <row collapsed="false" customFormat="false" customHeight="false" hidden="false" ht="12.1" outlineLevel="0" r="161">
      <c r="A161" s="41" t="n">
        <v>44547</v>
      </c>
      <c r="B161" s="16" t="s">
        <v>865</v>
      </c>
      <c r="C161" s="16" t="s">
        <v>77</v>
      </c>
      <c r="D161" s="16" t="s">
        <v>78</v>
      </c>
      <c r="E161" s="7" t="n">
        <v>62000</v>
      </c>
      <c r="F161" s="16" t="s">
        <v>29</v>
      </c>
      <c r="G161" s="6" t="n">
        <v>0.1903</v>
      </c>
      <c r="H161" s="6" t="n">
        <v>2.62</v>
      </c>
      <c r="I161" s="6" t="n">
        <v>2.84</v>
      </c>
      <c r="J161" s="6" t="n">
        <v>1534</v>
      </c>
      <c r="K161" s="6" t="n">
        <v>11800.4008</v>
      </c>
      <c r="L161" s="6" t="n">
        <v>10266.4</v>
      </c>
      <c r="M161" s="6" t="n">
        <v>5.82</v>
      </c>
      <c r="N161" s="6" t="n">
        <v>6.32</v>
      </c>
    </row>
    <row collapsed="false" customFormat="false" customHeight="false" hidden="false" ht="12.1" outlineLevel="0" r="162">
      <c r="A162" s="41" t="n">
        <v>44550</v>
      </c>
      <c r="B162" s="16" t="s">
        <v>865</v>
      </c>
      <c r="C162" s="16" t="s">
        <v>63</v>
      </c>
      <c r="D162" s="16" t="s">
        <v>64</v>
      </c>
      <c r="E162" s="7" t="n">
        <v>20</v>
      </c>
      <c r="F162" s="16" t="s">
        <v>29</v>
      </c>
      <c r="G162" s="6" t="n">
        <v>234</v>
      </c>
      <c r="H162" s="6" t="n">
        <v>5580</v>
      </c>
      <c r="I162" s="6" t="n">
        <v>2593.33</v>
      </c>
      <c r="J162" s="6" t="n">
        <v>608</v>
      </c>
      <c r="K162" s="6" t="n">
        <v>4680</v>
      </c>
      <c r="L162" s="6" t="n">
        <v>4072</v>
      </c>
      <c r="M162" s="6" t="n">
        <v>7.85</v>
      </c>
      <c r="N162" s="6" t="n">
        <v>3.65</v>
      </c>
    </row>
    <row collapsed="false" customFormat="false" customHeight="false" hidden="false" ht="12.1" outlineLevel="0" r="163">
      <c r="A163" s="41" t="n">
        <v>44551</v>
      </c>
      <c r="B163" s="16" t="s">
        <v>865</v>
      </c>
      <c r="C163" s="16" t="s">
        <v>46</v>
      </c>
      <c r="D163" s="16" t="s">
        <v>47</v>
      </c>
      <c r="E163" s="7" t="n">
        <v>41</v>
      </c>
      <c r="F163" s="16" t="s">
        <v>29</v>
      </c>
      <c r="G163" s="6" t="n">
        <v>340</v>
      </c>
      <c r="H163" s="6" t="n">
        <v>6348.5</v>
      </c>
      <c r="I163" s="6" t="n">
        <v>5671.17</v>
      </c>
      <c r="J163" s="6" t="n">
        <v>1812</v>
      </c>
      <c r="K163" s="6" t="n">
        <v>13940</v>
      </c>
      <c r="L163" s="6" t="n">
        <v>12128</v>
      </c>
      <c r="M163" s="6" t="n">
        <v>5.22</v>
      </c>
      <c r="N163" s="6" t="n">
        <v>4.66</v>
      </c>
    </row>
    <row collapsed="false" customFormat="false" customHeight="false" hidden="false" ht="12.1" outlineLevel="0" r="164">
      <c r="A164" s="41" t="n">
        <v>44561</v>
      </c>
      <c r="B164" s="16" t="s">
        <v>865</v>
      </c>
      <c r="C164" s="16" t="s">
        <v>79</v>
      </c>
      <c r="D164" s="16" t="s">
        <v>80</v>
      </c>
      <c r="E164" s="7" t="n">
        <v>30</v>
      </c>
      <c r="F164" s="16" t="s">
        <v>29</v>
      </c>
      <c r="G164" s="6" t="n">
        <v>294.37</v>
      </c>
      <c r="H164" s="6" t="n">
        <v>5444</v>
      </c>
      <c r="I164" s="6" t="n">
        <v>2416.74</v>
      </c>
      <c r="J164" s="6" t="n">
        <v>1148</v>
      </c>
      <c r="K164" s="6" t="n">
        <v>8831.1</v>
      </c>
      <c r="L164" s="6" t="n">
        <v>7683.1</v>
      </c>
      <c r="M164" s="6" t="n">
        <v>10.6</v>
      </c>
      <c r="N164" s="6" t="n">
        <v>4.7</v>
      </c>
    </row>
    <row collapsed="false" customFormat="false" customHeight="false" hidden="false" ht="12.1" outlineLevel="0" r="165">
      <c r="A165" s="41" t="n">
        <v>44560</v>
      </c>
      <c r="B165" s="16" t="s">
        <v>865</v>
      </c>
      <c r="C165" s="16" t="s">
        <v>83</v>
      </c>
      <c r="D165" s="16" t="s">
        <v>84</v>
      </c>
      <c r="E165" s="7" t="n">
        <v>10</v>
      </c>
      <c r="F165" s="16" t="s">
        <v>19</v>
      </c>
      <c r="G165" s="6" t="n">
        <v>55.0912</v>
      </c>
      <c r="H165" s="6" t="n">
        <v>50.97</v>
      </c>
      <c r="I165" s="6" t="n">
        <v>2623.2</v>
      </c>
      <c r="J165" s="6" t="n">
        <v>2.09</v>
      </c>
      <c r="K165" s="6" t="n">
        <v>550.9125</v>
      </c>
      <c r="L165" s="6" t="n">
        <v>396.98</v>
      </c>
      <c r="M165" s="6" t="n">
        <v>1.51</v>
      </c>
      <c r="N165" s="6" t="n">
        <v>1.06</v>
      </c>
    </row>
    <row collapsed="false" customFormat="false" customHeight="false" hidden="false" ht="12.1" outlineLevel="0" r="166">
      <c r="A166" s="41" t="n">
        <v>44568</v>
      </c>
      <c r="B166" s="16" t="s">
        <v>865</v>
      </c>
      <c r="C166" s="16" t="s">
        <v>65</v>
      </c>
      <c r="D166" s="16" t="s">
        <v>66</v>
      </c>
      <c r="E166" s="7" t="n">
        <v>70</v>
      </c>
      <c r="F166" s="16" t="s">
        <v>19</v>
      </c>
      <c r="G166" s="6" t="n">
        <v>38.6322</v>
      </c>
      <c r="H166" s="6" t="n">
        <v>25.59</v>
      </c>
      <c r="I166" s="6" t="n">
        <v>2051.83</v>
      </c>
      <c r="J166" s="6" t="n">
        <v>3.64</v>
      </c>
      <c r="K166" s="6" t="n">
        <v>2704.2506</v>
      </c>
      <c r="L166" s="6" t="n">
        <v>2433.83</v>
      </c>
      <c r="M166" s="6" t="n">
        <v>1.69</v>
      </c>
      <c r="N166" s="6" t="n">
        <v>1.83</v>
      </c>
    </row>
    <row collapsed="false" customFormat="false" customHeight="false" hidden="false" ht="12.1" outlineLevel="0" r="167">
      <c r="A167" s="41" t="n">
        <v>44574</v>
      </c>
      <c r="B167" s="16" t="s">
        <v>865</v>
      </c>
      <c r="C167" s="16" t="s">
        <v>89</v>
      </c>
      <c r="D167" s="16" t="s">
        <v>90</v>
      </c>
      <c r="E167" s="7" t="n">
        <v>2000</v>
      </c>
      <c r="F167" s="16" t="s">
        <v>29</v>
      </c>
      <c r="G167" s="6" t="n">
        <v>2.663</v>
      </c>
      <c r="H167" s="6" t="n">
        <v>67.38</v>
      </c>
      <c r="I167" s="6" t="n">
        <v>66.25</v>
      </c>
      <c r="J167" s="6" t="n">
        <v>692</v>
      </c>
      <c r="K167" s="6" t="n">
        <v>5326</v>
      </c>
      <c r="L167" s="6" t="n">
        <v>4634</v>
      </c>
      <c r="M167" s="6" t="n">
        <v>3.5</v>
      </c>
      <c r="N167" s="6" t="n">
        <v>3.44</v>
      </c>
    </row>
    <row collapsed="false" customFormat="false" customHeight="false" hidden="false" ht="12.1" outlineLevel="0" r="168">
      <c r="A168" s="41" t="n">
        <v>44575</v>
      </c>
      <c r="B168" s="16" t="s">
        <v>865</v>
      </c>
      <c r="C168" s="16" t="s">
        <v>49</v>
      </c>
      <c r="D168" s="16" t="s">
        <v>50</v>
      </c>
      <c r="E168" s="7" t="n">
        <v>16</v>
      </c>
      <c r="F168" s="16" t="s">
        <v>29</v>
      </c>
      <c r="G168" s="6" t="n">
        <v>1523.17</v>
      </c>
      <c r="H168" s="6" t="n">
        <v>22648</v>
      </c>
      <c r="I168" s="6" t="n">
        <v>22131.1</v>
      </c>
      <c r="J168" s="6" t="n">
        <v>3168</v>
      </c>
      <c r="K168" s="6" t="n">
        <v>24370.72</v>
      </c>
      <c r="L168" s="6" t="n">
        <v>21202.72</v>
      </c>
      <c r="M168" s="6" t="n">
        <v>5.99</v>
      </c>
      <c r="N168" s="6" t="n">
        <v>5.85</v>
      </c>
    </row>
    <row collapsed="false" customFormat="false" customHeight="false" hidden="false" ht="12.1" outlineLevel="0" r="169">
      <c r="A169" s="41" t="n">
        <v>44588</v>
      </c>
      <c r="B169" s="16" t="s">
        <v>865</v>
      </c>
      <c r="C169" s="16" t="s">
        <v>87</v>
      </c>
      <c r="D169" s="16" t="s">
        <v>88</v>
      </c>
      <c r="E169" s="7" t="n">
        <v>26</v>
      </c>
      <c r="F169" s="16" t="s">
        <v>19</v>
      </c>
      <c r="G169" s="6" t="n">
        <v>31.5775</v>
      </c>
      <c r="H169" s="6" t="n">
        <v>52.61</v>
      </c>
      <c r="I169" s="6" t="n">
        <v>2686.27</v>
      </c>
      <c r="J169" s="6" t="n">
        <v>1.04</v>
      </c>
      <c r="K169" s="6" t="n">
        <v>821.0145</v>
      </c>
      <c r="L169" s="6" t="n">
        <v>738.91</v>
      </c>
      <c r="M169" s="6" t="n">
        <v>1.06</v>
      </c>
      <c r="N169" s="6" t="n">
        <v>0.68</v>
      </c>
    </row>
    <row collapsed="false" customFormat="false" customHeight="false" hidden="false" ht="12.1" outlineLevel="0" r="170">
      <c r="A170" s="41" t="n">
        <v>44599</v>
      </c>
      <c r="B170" s="16" t="s">
        <v>865</v>
      </c>
      <c r="C170" s="16" t="s">
        <v>37</v>
      </c>
      <c r="D170" s="16" t="s">
        <v>38</v>
      </c>
      <c r="E170" s="7" t="n">
        <v>29</v>
      </c>
      <c r="F170" s="16" t="s">
        <v>19</v>
      </c>
      <c r="G170" s="6" t="n">
        <v>27.7586</v>
      </c>
      <c r="H170" s="6" t="n">
        <v>48.01</v>
      </c>
      <c r="I170" s="6" t="n">
        <v>3570.74</v>
      </c>
      <c r="J170" s="6" t="n">
        <v>1.06</v>
      </c>
      <c r="K170" s="6" t="n">
        <v>804.9988</v>
      </c>
      <c r="L170" s="6" t="n">
        <v>724.38</v>
      </c>
      <c r="M170" s="6" t="n">
        <v>0.7</v>
      </c>
      <c r="N170" s="6" t="n">
        <v>0.68</v>
      </c>
    </row>
    <row collapsed="false" customFormat="false" customHeight="false" hidden="false" ht="12.1" outlineLevel="0" r="171">
      <c r="A171" s="41" t="n">
        <v>44602</v>
      </c>
      <c r="B171" s="16" t="s">
        <v>865</v>
      </c>
      <c r="C171" s="16" t="s">
        <v>52</v>
      </c>
      <c r="D171" s="16" t="s">
        <v>53</v>
      </c>
      <c r="E171" s="7" t="n">
        <v>10</v>
      </c>
      <c r="F171" s="16" t="s">
        <v>19</v>
      </c>
      <c r="G171" s="6" t="n">
        <v>122.6745</v>
      </c>
      <c r="H171" s="6" t="n">
        <v>136.15</v>
      </c>
      <c r="I171" s="6" t="n">
        <v>9255.94</v>
      </c>
      <c r="J171" s="6" t="n">
        <v>1.64</v>
      </c>
      <c r="K171" s="6" t="n">
        <v>1226.7446</v>
      </c>
      <c r="L171" s="6" t="n">
        <v>1104.07</v>
      </c>
      <c r="M171" s="6" t="n">
        <v>1.19</v>
      </c>
      <c r="N171" s="6" t="n">
        <v>1.08</v>
      </c>
    </row>
    <row collapsed="false" customFormat="false" customHeight="false" hidden="false" ht="12.1" outlineLevel="0" r="172">
      <c r="A172" s="41" t="n">
        <v>44617</v>
      </c>
      <c r="B172" s="16" t="s">
        <v>865</v>
      </c>
      <c r="C172" s="16" t="s">
        <v>24</v>
      </c>
      <c r="D172" s="16" t="s">
        <v>25</v>
      </c>
      <c r="E172" s="7" t="n">
        <v>65</v>
      </c>
      <c r="F172" s="16" t="s">
        <v>19</v>
      </c>
      <c r="G172" s="6" t="n">
        <v>21.7322</v>
      </c>
      <c r="H172" s="6" t="n">
        <v>113.72</v>
      </c>
      <c r="I172" s="6" t="n">
        <v>1994</v>
      </c>
      <c r="J172" s="6" t="n">
        <v>1.63</v>
      </c>
      <c r="K172" s="6" t="n">
        <v>1412.593</v>
      </c>
      <c r="L172" s="6" t="n">
        <v>1270.9</v>
      </c>
      <c r="M172" s="6" t="n">
        <v>0.98</v>
      </c>
      <c r="N172" s="6" t="n">
        <v>0.2</v>
      </c>
    </row>
    <row collapsed="false" customFormat="false" customHeight="false" hidden="false" ht="12.1" outlineLevel="0" r="173">
      <c r="A173" s="41" t="n">
        <v>44620</v>
      </c>
      <c r="B173" s="16" t="s">
        <v>865</v>
      </c>
      <c r="C173" s="16" t="s">
        <v>93</v>
      </c>
      <c r="D173" s="16" t="s">
        <v>94</v>
      </c>
      <c r="E173" s="7" t="n">
        <v>2</v>
      </c>
      <c r="F173" s="16" t="s">
        <v>19</v>
      </c>
      <c r="G173" s="6" t="n">
        <v>115.2969</v>
      </c>
      <c r="H173" s="6" t="n">
        <v>249.45</v>
      </c>
      <c r="I173" s="6" t="n">
        <v>14137.24</v>
      </c>
      <c r="J173" s="6" t="n">
        <v>0.28</v>
      </c>
      <c r="K173" s="6" t="n">
        <v>230.5939</v>
      </c>
      <c r="L173" s="6" t="n">
        <v>207.2</v>
      </c>
      <c r="M173" s="6" t="n">
        <v>0.73</v>
      </c>
      <c r="N173" s="6" t="n">
        <v>0.5</v>
      </c>
    </row>
    <row collapsed="false" customFormat="false" customHeight="false" hidden="false" ht="12.1" outlineLevel="0" r="174">
      <c r="A174" s="41" t="n">
        <v>44630</v>
      </c>
      <c r="B174" s="16" t="s">
        <v>865</v>
      </c>
      <c r="C174" s="16" t="s">
        <v>67</v>
      </c>
      <c r="D174" s="16" t="s">
        <v>68</v>
      </c>
      <c r="E174" s="7" t="n">
        <v>70</v>
      </c>
      <c r="F174" s="16" t="s">
        <v>19</v>
      </c>
      <c r="G174" s="6" t="n">
        <v>46.4339</v>
      </c>
      <c r="H174" s="6" t="n">
        <v>38.18</v>
      </c>
      <c r="I174" s="6" t="n">
        <v>1741.92</v>
      </c>
      <c r="J174" s="6" t="n">
        <v>2.8</v>
      </c>
      <c r="K174" s="6" t="n">
        <v>3250.3716</v>
      </c>
      <c r="L174" s="6" t="n">
        <v>2925.33</v>
      </c>
      <c r="M174" s="6" t="n">
        <v>2.4</v>
      </c>
      <c r="N174" s="6" t="n">
        <v>0.94</v>
      </c>
    </row>
    <row collapsed="false" customFormat="false" customHeight="false" hidden="false" ht="12.1" outlineLevel="0" r="175">
      <c r="A175" s="41" t="n">
        <v>44634</v>
      </c>
      <c r="B175" s="16" t="s">
        <v>865</v>
      </c>
      <c r="C175" s="16" t="s">
        <v>57</v>
      </c>
      <c r="D175" s="16" t="s">
        <v>58</v>
      </c>
      <c r="E175" s="7" t="n">
        <v>28</v>
      </c>
      <c r="F175" s="16" t="s">
        <v>19</v>
      </c>
      <c r="G175" s="6" t="n">
        <v>51.3707</v>
      </c>
      <c r="H175" s="6" t="n">
        <v>57.92</v>
      </c>
      <c r="I175" s="6" t="n">
        <v>3338.43</v>
      </c>
      <c r="J175" s="6" t="n">
        <v>1.23</v>
      </c>
      <c r="K175" s="6" t="n">
        <v>1438.3809</v>
      </c>
      <c r="L175" s="6" t="n">
        <v>1294.78</v>
      </c>
      <c r="M175" s="6" t="n">
        <v>1.39</v>
      </c>
      <c r="N175" s="6" t="n">
        <v>0.68</v>
      </c>
    </row>
    <row collapsed="false" customFormat="false" customHeight="false" hidden="false" ht="12.1" outlineLevel="0" r="176">
      <c r="A176" s="41" t="n">
        <v>44638</v>
      </c>
      <c r="B176" s="16" t="s">
        <v>865</v>
      </c>
      <c r="C176" s="16" t="s">
        <v>83</v>
      </c>
      <c r="D176" s="16" t="s">
        <v>84</v>
      </c>
      <c r="E176" s="7" t="n">
        <v>10</v>
      </c>
      <c r="F176" s="16" t="s">
        <v>19</v>
      </c>
      <c r="G176" s="6" t="n">
        <v>77.4481</v>
      </c>
      <c r="H176" s="6" t="n">
        <v>50.79</v>
      </c>
      <c r="I176" s="6" t="n">
        <v>2623.2</v>
      </c>
      <c r="J176" s="6" t="n">
        <v>2.07</v>
      </c>
      <c r="K176" s="6" t="n">
        <v>774.4809</v>
      </c>
      <c r="L176" s="6" t="n">
        <v>557.54</v>
      </c>
      <c r="M176" s="6" t="n">
        <v>2.13</v>
      </c>
      <c r="N176" s="6" t="n">
        <v>1.05</v>
      </c>
    </row>
    <row collapsed="false" customFormat="false" customHeight="false" hidden="false" ht="12.1" outlineLevel="0" r="177">
      <c r="A177" s="41" t="n">
        <v>44664</v>
      </c>
      <c r="B177" s="16" t="s">
        <v>865</v>
      </c>
      <c r="C177" s="16" t="s">
        <v>65</v>
      </c>
      <c r="D177" s="16" t="s">
        <v>66</v>
      </c>
      <c r="E177" s="7" t="n">
        <v>70</v>
      </c>
      <c r="F177" s="16" t="s">
        <v>19</v>
      </c>
      <c r="G177" s="6" t="n">
        <v>22.0966</v>
      </c>
      <c r="H177" s="6" t="n">
        <v>19.56</v>
      </c>
      <c r="I177" s="6" t="n">
        <v>2051.83</v>
      </c>
      <c r="J177" s="6" t="n">
        <v>1.94</v>
      </c>
      <c r="K177" s="6" t="n">
        <v>1546.7622</v>
      </c>
      <c r="L177" s="6" t="n">
        <v>1392.29</v>
      </c>
      <c r="M177" s="6" t="n">
        <v>0.97</v>
      </c>
      <c r="N177" s="6" t="n">
        <v>1.28</v>
      </c>
    </row>
    <row collapsed="false" customFormat="false" customHeight="false" hidden="false" ht="12.1" outlineLevel="0" r="178">
      <c r="A178" s="41" t="n">
        <v>44688</v>
      </c>
      <c r="B178" s="16" t="s">
        <v>865</v>
      </c>
      <c r="C178" s="16" t="s">
        <v>37</v>
      </c>
      <c r="D178" s="16" t="s">
        <v>38</v>
      </c>
      <c r="E178" s="7" t="n">
        <v>29</v>
      </c>
      <c r="F178" s="16" t="s">
        <v>19</v>
      </c>
      <c r="G178" s="6" t="n">
        <v>24.5953</v>
      </c>
      <c r="H178" s="6" t="n">
        <v>44.3</v>
      </c>
      <c r="I178" s="6" t="n">
        <v>3570.74</v>
      </c>
      <c r="J178" s="6" t="n">
        <v>1.06</v>
      </c>
      <c r="K178" s="6" t="n">
        <v>713.2628</v>
      </c>
      <c r="L178" s="6" t="n">
        <v>641.84</v>
      </c>
      <c r="M178" s="6" t="n">
        <v>0.62</v>
      </c>
      <c r="N178" s="6" t="n">
        <v>0.74</v>
      </c>
    </row>
    <row collapsed="false" customFormat="false" customHeight="false" hidden="false" ht="12.1" outlineLevel="0" r="179">
      <c r="A179" s="41" t="n">
        <v>44693</v>
      </c>
      <c r="B179" s="16" t="s">
        <v>865</v>
      </c>
      <c r="C179" s="16" t="s">
        <v>87</v>
      </c>
      <c r="D179" s="16" t="s">
        <v>88</v>
      </c>
      <c r="E179" s="7" t="n">
        <v>26</v>
      </c>
      <c r="F179" s="16" t="s">
        <v>19</v>
      </c>
      <c r="G179" s="6" t="n">
        <v>27.5356</v>
      </c>
      <c r="H179" s="6" t="n">
        <v>49.45</v>
      </c>
      <c r="I179" s="6" t="n">
        <v>2686.27</v>
      </c>
      <c r="J179" s="6" t="n">
        <v>1.04</v>
      </c>
      <c r="K179" s="6" t="n">
        <v>715.9246</v>
      </c>
      <c r="L179" s="6" t="n">
        <v>644.33</v>
      </c>
      <c r="M179" s="6" t="n">
        <v>0.92</v>
      </c>
      <c r="N179" s="6" t="n">
        <v>0.73</v>
      </c>
    </row>
    <row collapsed="false" customFormat="false" customHeight="false" hidden="false" ht="12.1" outlineLevel="0" r="180">
      <c r="A180" s="41" t="n">
        <v>44707</v>
      </c>
      <c r="B180" s="16" t="s">
        <v>865</v>
      </c>
      <c r="C180" s="16" t="s">
        <v>67</v>
      </c>
      <c r="D180" s="16" t="s">
        <v>68</v>
      </c>
      <c r="E180" s="7" t="n">
        <v>70</v>
      </c>
      <c r="F180" s="16" t="s">
        <v>19</v>
      </c>
      <c r="G180" s="6" t="n">
        <v>22.5198</v>
      </c>
      <c r="H180" s="6" t="n">
        <v>39.88</v>
      </c>
      <c r="I180" s="6" t="n">
        <v>1741.92</v>
      </c>
      <c r="J180" s="6" t="n">
        <v>2.8</v>
      </c>
      <c r="K180" s="6" t="n">
        <v>1576.3888</v>
      </c>
      <c r="L180" s="6" t="n">
        <v>1418.75</v>
      </c>
      <c r="M180" s="6" t="n">
        <v>1.16</v>
      </c>
      <c r="N180" s="6" t="n">
        <v>0.9</v>
      </c>
    </row>
    <row collapsed="false" customFormat="false" customHeight="false" hidden="false" ht="12.1" outlineLevel="0" r="181">
      <c r="A181" s="41" t="n">
        <v>44708</v>
      </c>
      <c r="B181" s="16" t="s">
        <v>865</v>
      </c>
      <c r="C181" s="16" t="s">
        <v>24</v>
      </c>
      <c r="D181" s="16" t="s">
        <v>25</v>
      </c>
      <c r="E181" s="7" t="n">
        <v>65</v>
      </c>
      <c r="F181" s="16" t="s">
        <v>19</v>
      </c>
      <c r="G181" s="6" t="n">
        <v>503.2214</v>
      </c>
      <c r="H181" s="6" t="n">
        <v>179.47</v>
      </c>
      <c r="I181" s="6" t="n">
        <v>1994</v>
      </c>
      <c r="J181" s="6" t="n">
        <v>52.72</v>
      </c>
      <c r="K181" s="6" t="n">
        <v>32709.3939</v>
      </c>
      <c r="L181" s="6" t="n">
        <v>29438.14</v>
      </c>
      <c r="M181" s="6" t="n">
        <v>22.71</v>
      </c>
      <c r="N181" s="6" t="n">
        <v>4.07</v>
      </c>
    </row>
    <row collapsed="false" customFormat="false" customHeight="false" hidden="false" ht="12.1" outlineLevel="0" r="182">
      <c r="A182" s="41" t="n">
        <v>44715</v>
      </c>
      <c r="B182" s="16" t="s">
        <v>865</v>
      </c>
      <c r="C182" s="16" t="s">
        <v>93</v>
      </c>
      <c r="D182" s="16" t="s">
        <v>94</v>
      </c>
      <c r="E182" s="7" t="n">
        <v>2</v>
      </c>
      <c r="F182" s="16" t="s">
        <v>19</v>
      </c>
      <c r="G182" s="6" t="n">
        <v>84.9735</v>
      </c>
      <c r="H182" s="6" t="n">
        <v>250.38</v>
      </c>
      <c r="I182" s="6" t="n">
        <v>14137.24</v>
      </c>
      <c r="J182" s="6" t="n">
        <v>0.28</v>
      </c>
      <c r="K182" s="6" t="n">
        <v>169.947</v>
      </c>
      <c r="L182" s="6" t="n">
        <v>152.71</v>
      </c>
      <c r="M182" s="6" t="n">
        <v>0.54</v>
      </c>
      <c r="N182" s="6" t="n">
        <v>0.5</v>
      </c>
    </row>
    <row collapsed="false" customFormat="false" customHeight="false" hidden="false" ht="12.1" outlineLevel="0" r="183">
      <c r="A183" s="41" t="n">
        <v>44722</v>
      </c>
      <c r="B183" s="16" t="s">
        <v>865</v>
      </c>
      <c r="C183" s="16" t="s">
        <v>40</v>
      </c>
      <c r="D183" s="16" t="s">
        <v>41</v>
      </c>
      <c r="E183" s="7" t="n">
        <v>660</v>
      </c>
      <c r="F183" s="16" t="s">
        <v>29</v>
      </c>
      <c r="G183" s="6" t="n">
        <v>21.2238</v>
      </c>
      <c r="H183" s="6" t="n">
        <v>136.25</v>
      </c>
      <c r="I183" s="6" t="n">
        <v>152.21</v>
      </c>
      <c r="J183" s="6" t="n">
        <v>1821</v>
      </c>
      <c r="K183" s="6" t="n">
        <v>14007.708</v>
      </c>
      <c r="L183" s="6" t="n">
        <v>12186.71</v>
      </c>
      <c r="M183" s="6" t="n">
        <v>12.13</v>
      </c>
      <c r="N183" s="6" t="n">
        <v>13.55</v>
      </c>
    </row>
    <row collapsed="false" customFormat="false" customHeight="false" hidden="false" ht="12.1" outlineLevel="0" r="184">
      <c r="A184" s="41" t="n">
        <v>44726</v>
      </c>
      <c r="B184" s="16" t="s">
        <v>865</v>
      </c>
      <c r="C184" s="16" t="s">
        <v>49</v>
      </c>
      <c r="D184" s="16" t="s">
        <v>50</v>
      </c>
      <c r="E184" s="7" t="n">
        <v>16</v>
      </c>
      <c r="F184" s="16" t="s">
        <v>29</v>
      </c>
      <c r="G184" s="6" t="n">
        <v>1166.22</v>
      </c>
      <c r="H184" s="6" t="n">
        <v>19102</v>
      </c>
      <c r="I184" s="6" t="n">
        <v>22131.1</v>
      </c>
      <c r="J184" s="6" t="n">
        <v>2426</v>
      </c>
      <c r="K184" s="6" t="n">
        <v>18659.52</v>
      </c>
      <c r="L184" s="6" t="n">
        <v>16233.52</v>
      </c>
      <c r="M184" s="6" t="n">
        <v>4.58</v>
      </c>
      <c r="N184" s="6" t="n">
        <v>5.31</v>
      </c>
    </row>
    <row collapsed="false" customFormat="false" customHeight="false" hidden="false" ht="12.1" outlineLevel="0" r="185">
      <c r="A185" s="41" t="n">
        <v>44726</v>
      </c>
      <c r="B185" s="16" t="s">
        <v>865</v>
      </c>
      <c r="C185" s="16" t="s">
        <v>21</v>
      </c>
      <c r="D185" s="16" t="s">
        <v>22</v>
      </c>
      <c r="E185" s="7" t="n">
        <v>267</v>
      </c>
      <c r="F185" s="16" t="s">
        <v>19</v>
      </c>
      <c r="G185" s="6" t="n">
        <v>5.6045</v>
      </c>
      <c r="H185" s="6" t="n">
        <v>39.33</v>
      </c>
      <c r="I185" s="6" t="n">
        <v>1590.38</v>
      </c>
      <c r="J185" s="6" t="n">
        <v>3.88</v>
      </c>
      <c r="K185" s="6" t="n">
        <v>1496.3924</v>
      </c>
      <c r="L185" s="6" t="n">
        <v>1272.21</v>
      </c>
      <c r="M185" s="6" t="n">
        <v>0.3</v>
      </c>
      <c r="N185" s="6" t="n">
        <v>0.21</v>
      </c>
    </row>
    <row collapsed="false" customFormat="false" customHeight="false" hidden="false" ht="12.1" outlineLevel="0" r="186">
      <c r="A186" s="41" t="n">
        <v>44726</v>
      </c>
      <c r="B186" s="16" t="s">
        <v>865</v>
      </c>
      <c r="C186" s="16" t="s">
        <v>57</v>
      </c>
      <c r="D186" s="16" t="s">
        <v>58</v>
      </c>
      <c r="E186" s="7" t="n">
        <v>28</v>
      </c>
      <c r="F186" s="16" t="s">
        <v>19</v>
      </c>
      <c r="G186" s="6" t="n">
        <v>25.4223</v>
      </c>
      <c r="H186" s="6" t="n">
        <v>61.34</v>
      </c>
      <c r="I186" s="6" t="n">
        <v>3338.43</v>
      </c>
      <c r="J186" s="6" t="n">
        <v>1.23</v>
      </c>
      <c r="K186" s="6" t="n">
        <v>711.825</v>
      </c>
      <c r="L186" s="6" t="n">
        <v>640.76</v>
      </c>
      <c r="M186" s="6" t="n">
        <v>0.69</v>
      </c>
      <c r="N186" s="6" t="n">
        <v>0.65</v>
      </c>
    </row>
    <row collapsed="false" customFormat="false" customHeight="false" hidden="false" ht="12.1" outlineLevel="0" r="187">
      <c r="A187" s="41" t="n">
        <v>44728</v>
      </c>
      <c r="B187" s="16" t="s">
        <v>865</v>
      </c>
      <c r="C187" s="16" t="s">
        <v>83</v>
      </c>
      <c r="D187" s="16" t="s">
        <v>84</v>
      </c>
      <c r="E187" s="7" t="n">
        <v>10</v>
      </c>
      <c r="F187" s="16" t="s">
        <v>19</v>
      </c>
      <c r="G187" s="6" t="n">
        <v>39.267</v>
      </c>
      <c r="H187" s="6" t="n">
        <v>55.96</v>
      </c>
      <c r="I187" s="6" t="n">
        <v>2623.2</v>
      </c>
      <c r="J187" s="6" t="n">
        <v>1.94</v>
      </c>
      <c r="K187" s="6" t="n">
        <v>392.6704</v>
      </c>
      <c r="L187" s="6" t="n">
        <v>282.75</v>
      </c>
      <c r="M187" s="6" t="n">
        <v>1.08</v>
      </c>
      <c r="N187" s="6" t="n">
        <v>0.89</v>
      </c>
    </row>
    <row collapsed="false" customFormat="false" customHeight="false" hidden="false" ht="12.1" outlineLevel="0" r="188">
      <c r="A188" s="41" t="n">
        <v>44750</v>
      </c>
      <c r="B188" s="16" t="s">
        <v>865</v>
      </c>
      <c r="C188" s="16" t="s">
        <v>65</v>
      </c>
      <c r="D188" s="16" t="s">
        <v>66</v>
      </c>
      <c r="E188" s="7" t="n">
        <v>70</v>
      </c>
      <c r="F188" s="16" t="s">
        <v>19</v>
      </c>
      <c r="G188" s="6" t="n">
        <v>17.5537</v>
      </c>
      <c r="H188" s="6" t="n">
        <v>21.15</v>
      </c>
      <c r="I188" s="6" t="n">
        <v>2051.83</v>
      </c>
      <c r="J188" s="6" t="n">
        <v>1.95</v>
      </c>
      <c r="K188" s="6" t="n">
        <v>1228.7569</v>
      </c>
      <c r="L188" s="6" t="n">
        <v>1105.63</v>
      </c>
      <c r="M188" s="6" t="n">
        <v>0.77</v>
      </c>
      <c r="N188" s="6" t="n">
        <v>1.18</v>
      </c>
    </row>
    <row collapsed="false" customFormat="false" customHeight="false" hidden="false" ht="12.1" outlineLevel="0" r="189">
      <c r="A189" s="41" t="n">
        <v>44762</v>
      </c>
      <c r="B189" s="16" t="s">
        <v>865</v>
      </c>
      <c r="C189" s="16" t="s">
        <v>71</v>
      </c>
      <c r="D189" s="16" t="s">
        <v>72</v>
      </c>
      <c r="E189" s="7" t="n">
        <v>2600</v>
      </c>
      <c r="F189" s="16" t="s">
        <v>29</v>
      </c>
      <c r="G189" s="6" t="n">
        <v>4.73</v>
      </c>
      <c r="H189" s="6" t="n">
        <v>28.91</v>
      </c>
      <c r="I189" s="6" t="n">
        <v>41.87</v>
      </c>
      <c r="J189" s="6" t="n">
        <v>1599</v>
      </c>
      <c r="K189" s="6" t="n">
        <v>12298</v>
      </c>
      <c r="L189" s="6" t="n">
        <v>10699</v>
      </c>
      <c r="M189" s="6" t="n">
        <v>9.83</v>
      </c>
      <c r="N189" s="6" t="n">
        <v>14.23</v>
      </c>
    </row>
    <row collapsed="false" customFormat="false" customHeight="false" hidden="false" ht="12.1" outlineLevel="0" r="190">
      <c r="A190" s="41" t="n">
        <v>44770</v>
      </c>
      <c r="B190" s="16" t="s">
        <v>865</v>
      </c>
      <c r="C190" s="16" t="s">
        <v>87</v>
      </c>
      <c r="D190" s="16" t="s">
        <v>88</v>
      </c>
      <c r="E190" s="7" t="n">
        <v>26</v>
      </c>
      <c r="F190" s="16" t="s">
        <v>19</v>
      </c>
      <c r="G190" s="6" t="n">
        <v>24.0879</v>
      </c>
      <c r="H190" s="6" t="n">
        <v>51.95</v>
      </c>
      <c r="I190" s="6" t="n">
        <v>2686.27</v>
      </c>
      <c r="J190" s="6" t="n">
        <v>1.04</v>
      </c>
      <c r="K190" s="6" t="n">
        <v>626.2859</v>
      </c>
      <c r="L190" s="6" t="n">
        <v>563.66</v>
      </c>
      <c r="M190" s="6" t="n">
        <v>0.81</v>
      </c>
      <c r="N190" s="6" t="n">
        <v>0.69</v>
      </c>
    </row>
    <row collapsed="false" customFormat="false" customHeight="false" hidden="false" ht="12.1" outlineLevel="0" r="191">
      <c r="A191" s="41" t="n">
        <v>44778</v>
      </c>
      <c r="B191" s="16" t="s">
        <v>865</v>
      </c>
      <c r="C191" s="16" t="s">
        <v>37</v>
      </c>
      <c r="D191" s="16" t="s">
        <v>38</v>
      </c>
      <c r="E191" s="7" t="n">
        <v>29</v>
      </c>
      <c r="F191" s="16" t="s">
        <v>19</v>
      </c>
      <c r="G191" s="6" t="n">
        <v>21.9942</v>
      </c>
      <c r="H191" s="6" t="n">
        <v>35.66</v>
      </c>
      <c r="I191" s="6" t="n">
        <v>3570.74</v>
      </c>
      <c r="J191" s="6" t="n">
        <v>1.06</v>
      </c>
      <c r="K191" s="6" t="n">
        <v>637.8309</v>
      </c>
      <c r="L191" s="6" t="n">
        <v>573.96</v>
      </c>
      <c r="M191" s="6" t="n">
        <v>0.55</v>
      </c>
      <c r="N191" s="6" t="n">
        <v>0.92</v>
      </c>
    </row>
    <row collapsed="false" customFormat="false" customHeight="false" hidden="false" ht="12.1" outlineLevel="0" r="192">
      <c r="A192" s="41" t="n">
        <v>44782</v>
      </c>
      <c r="B192" s="16" t="s">
        <v>865</v>
      </c>
      <c r="C192" s="16" t="s">
        <v>52</v>
      </c>
      <c r="D192" s="16" t="s">
        <v>53</v>
      </c>
      <c r="E192" s="7" t="n">
        <v>10</v>
      </c>
      <c r="F192" s="16" t="s">
        <v>19</v>
      </c>
      <c r="G192" s="6" t="n">
        <v>99.5221</v>
      </c>
      <c r="H192" s="6" t="n">
        <v>132.61</v>
      </c>
      <c r="I192" s="6" t="n">
        <v>9255.94</v>
      </c>
      <c r="J192" s="6" t="n">
        <v>1.65</v>
      </c>
      <c r="K192" s="6" t="n">
        <v>995.2206</v>
      </c>
      <c r="L192" s="6" t="n">
        <v>895.7</v>
      </c>
      <c r="M192" s="6" t="n">
        <v>0.97</v>
      </c>
      <c r="N192" s="6" t="n">
        <v>1.12</v>
      </c>
    </row>
    <row collapsed="false" customFormat="false" customHeight="false" hidden="false" ht="12.1" outlineLevel="0" r="193">
      <c r="A193" s="41" t="n">
        <v>44785</v>
      </c>
      <c r="B193" s="16" t="s">
        <v>865</v>
      </c>
      <c r="C193" s="16" t="s">
        <v>60</v>
      </c>
      <c r="D193" s="16" t="s">
        <v>61</v>
      </c>
      <c r="E193" s="7" t="n">
        <v>128</v>
      </c>
      <c r="F193" s="16" t="s">
        <v>19</v>
      </c>
      <c r="G193" s="6" t="n">
        <v>41.6479</v>
      </c>
      <c r="H193" s="6" t="n">
        <v>14.01</v>
      </c>
      <c r="I193" s="6" t="n">
        <v>1271.75</v>
      </c>
      <c r="J193" s="6" t="n">
        <v>30.78</v>
      </c>
      <c r="K193" s="6" t="n">
        <v>5330.9353</v>
      </c>
      <c r="L193" s="6" t="n">
        <v>3464.96</v>
      </c>
      <c r="M193" s="6" t="n">
        <v>2.13</v>
      </c>
      <c r="N193" s="6" t="n">
        <v>3.19</v>
      </c>
    </row>
    <row collapsed="false" customFormat="false" customHeight="false" hidden="false" ht="12.1" outlineLevel="0" r="194">
      <c r="A194" s="41" t="n">
        <v>44798</v>
      </c>
      <c r="B194" s="16" t="s">
        <v>865</v>
      </c>
      <c r="C194" s="16" t="s">
        <v>67</v>
      </c>
      <c r="D194" s="16" t="s">
        <v>68</v>
      </c>
      <c r="E194" s="7" t="n">
        <v>70</v>
      </c>
      <c r="F194" s="16" t="s">
        <v>19</v>
      </c>
      <c r="G194" s="6" t="n">
        <v>23.999</v>
      </c>
      <c r="H194" s="6" t="n">
        <v>38.91</v>
      </c>
      <c r="I194" s="6" t="n">
        <v>1741.92</v>
      </c>
      <c r="J194" s="6" t="n">
        <v>2.8</v>
      </c>
      <c r="K194" s="6" t="n">
        <v>1679.9272</v>
      </c>
      <c r="L194" s="6" t="n">
        <v>1511.93</v>
      </c>
      <c r="M194" s="6" t="n">
        <v>1.24</v>
      </c>
      <c r="N194" s="6" t="n">
        <v>0.93</v>
      </c>
    </row>
    <row collapsed="false" customFormat="false" customHeight="false" hidden="false" ht="12.1" outlineLevel="0" r="195">
      <c r="A195" s="41" t="n">
        <v>44803</v>
      </c>
      <c r="B195" s="16" t="s">
        <v>865</v>
      </c>
      <c r="C195" s="16" t="s">
        <v>24</v>
      </c>
      <c r="D195" s="16" t="s">
        <v>25</v>
      </c>
      <c r="E195" s="7" t="n">
        <v>65</v>
      </c>
      <c r="F195" s="16" t="s">
        <v>19</v>
      </c>
      <c r="G195" s="6" t="n">
        <v>362.1816</v>
      </c>
      <c r="H195" s="6" t="n">
        <v>163.93</v>
      </c>
      <c r="I195" s="6" t="n">
        <v>1994</v>
      </c>
      <c r="J195" s="6" t="n">
        <v>39</v>
      </c>
      <c r="K195" s="6" t="n">
        <v>23541.804</v>
      </c>
      <c r="L195" s="6" t="n">
        <v>21187.62</v>
      </c>
      <c r="M195" s="6" t="n">
        <v>16.35</v>
      </c>
      <c r="N195" s="6" t="n">
        <v>3.29</v>
      </c>
    </row>
    <row collapsed="false" customFormat="false" customHeight="false" hidden="false" ht="12.1" outlineLevel="0" r="196">
      <c r="A196" s="41" t="n">
        <v>44804</v>
      </c>
      <c r="B196" s="16" t="s">
        <v>865</v>
      </c>
      <c r="C196" s="16" t="s">
        <v>93</v>
      </c>
      <c r="D196" s="16" t="s">
        <v>94</v>
      </c>
      <c r="E196" s="7" t="n">
        <v>2</v>
      </c>
      <c r="F196" s="16" t="s">
        <v>19</v>
      </c>
      <c r="G196" s="6" t="n">
        <v>83.3074</v>
      </c>
      <c r="H196" s="6" t="n">
        <v>253.49</v>
      </c>
      <c r="I196" s="6" t="n">
        <v>14137.24</v>
      </c>
      <c r="J196" s="6" t="n">
        <v>0.28</v>
      </c>
      <c r="K196" s="6" t="n">
        <v>166.6149</v>
      </c>
      <c r="L196" s="6" t="n">
        <v>149.71</v>
      </c>
      <c r="M196" s="6" t="n">
        <v>0.53</v>
      </c>
      <c r="N196" s="6" t="n">
        <v>0.49</v>
      </c>
    </row>
    <row collapsed="false" customFormat="false" customHeight="false" hidden="false" ht="12.1" outlineLevel="0" r="197">
      <c r="A197" s="41" t="n">
        <v>44809</v>
      </c>
      <c r="B197" s="16" t="s">
        <v>865</v>
      </c>
      <c r="C197" s="16" t="s">
        <v>52</v>
      </c>
      <c r="D197" s="16" t="s">
        <v>53</v>
      </c>
      <c r="E197" s="7" t="n">
        <v>10</v>
      </c>
      <c r="F197" s="16" t="s">
        <v>19</v>
      </c>
      <c r="G197" s="6" t="n">
        <v>99.6126</v>
      </c>
      <c r="H197" s="6" t="n">
        <v>127.79</v>
      </c>
      <c r="I197" s="6" t="n">
        <v>9255.94</v>
      </c>
      <c r="J197" s="6" t="n">
        <v>1.65</v>
      </c>
      <c r="K197" s="6" t="n">
        <v>996.1265</v>
      </c>
      <c r="L197" s="6" t="n">
        <v>896.51</v>
      </c>
      <c r="M197" s="6" t="n">
        <v>0.97</v>
      </c>
      <c r="N197" s="6" t="n">
        <v>1.16</v>
      </c>
    </row>
    <row collapsed="false" customFormat="false" customHeight="false" hidden="false" ht="12.1" outlineLevel="0" r="198">
      <c r="A198" s="41" t="n">
        <v>44818</v>
      </c>
      <c r="B198" s="16" t="s">
        <v>865</v>
      </c>
      <c r="C198" s="16" t="s">
        <v>21</v>
      </c>
      <c r="D198" s="16" t="s">
        <v>22</v>
      </c>
      <c r="E198" s="7" t="n">
        <v>267</v>
      </c>
      <c r="F198" s="16" t="s">
        <v>19</v>
      </c>
      <c r="G198" s="6" t="n">
        <v>5.7064</v>
      </c>
      <c r="H198" s="6" t="n">
        <v>33.77</v>
      </c>
      <c r="I198" s="6" t="n">
        <v>1590.38</v>
      </c>
      <c r="J198" s="6" t="n">
        <v>3.8</v>
      </c>
      <c r="K198" s="6" t="n">
        <v>1523.6147</v>
      </c>
      <c r="L198" s="6" t="n">
        <v>1295.36</v>
      </c>
      <c r="M198" s="6" t="n">
        <v>0.31</v>
      </c>
      <c r="N198" s="6" t="n">
        <v>0.24</v>
      </c>
    </row>
    <row collapsed="false" customFormat="false" customHeight="false" hidden="false" ht="12.1" outlineLevel="0" r="199">
      <c r="A199" s="41" t="n">
        <v>44819</v>
      </c>
      <c r="B199" s="16" t="s">
        <v>865</v>
      </c>
      <c r="C199" s="16" t="s">
        <v>57</v>
      </c>
      <c r="D199" s="16" t="s">
        <v>58</v>
      </c>
      <c r="E199" s="7" t="n">
        <v>28</v>
      </c>
      <c r="F199" s="16" t="s">
        <v>19</v>
      </c>
      <c r="G199" s="6" t="n">
        <v>26.301</v>
      </c>
      <c r="H199" s="6" t="n">
        <v>60.79</v>
      </c>
      <c r="I199" s="6" t="n">
        <v>3338.43</v>
      </c>
      <c r="J199" s="6" t="n">
        <v>1.23</v>
      </c>
      <c r="K199" s="6" t="n">
        <v>736.4292</v>
      </c>
      <c r="L199" s="6" t="n">
        <v>662.91</v>
      </c>
      <c r="M199" s="6" t="n">
        <v>0.71</v>
      </c>
      <c r="N199" s="6" t="n">
        <v>0.65</v>
      </c>
    </row>
    <row collapsed="false" customFormat="false" customHeight="false" hidden="false" ht="12.1" outlineLevel="0" r="200">
      <c r="A200" s="41" t="n">
        <v>44823</v>
      </c>
      <c r="B200" s="16" t="s">
        <v>865</v>
      </c>
      <c r="C200" s="16" t="s">
        <v>83</v>
      </c>
      <c r="D200" s="16" t="s">
        <v>84</v>
      </c>
      <c r="E200" s="7" t="n">
        <v>10</v>
      </c>
      <c r="F200" s="16" t="s">
        <v>19</v>
      </c>
      <c r="G200" s="6" t="n">
        <v>41.2417</v>
      </c>
      <c r="H200" s="6" t="n">
        <v>50.16</v>
      </c>
      <c r="I200" s="6" t="n">
        <v>2623.2</v>
      </c>
      <c r="J200" s="6" t="n">
        <v>1.92</v>
      </c>
      <c r="K200" s="6" t="n">
        <v>412.4171</v>
      </c>
      <c r="L200" s="6" t="n">
        <v>297.16</v>
      </c>
      <c r="M200" s="6" t="n">
        <v>1.13</v>
      </c>
      <c r="N200" s="6" t="n">
        <v>0.99</v>
      </c>
    </row>
    <row collapsed="false" customFormat="false" customHeight="false" hidden="false" ht="12.1" outlineLevel="0" r="201">
      <c r="A201" s="41" t="n">
        <v>44837</v>
      </c>
      <c r="B201" s="16" t="s">
        <v>865</v>
      </c>
      <c r="C201" s="16" t="s">
        <v>63</v>
      </c>
      <c r="D201" s="16" t="s">
        <v>64</v>
      </c>
      <c r="E201" s="7" t="n">
        <v>20</v>
      </c>
      <c r="F201" s="16" t="s">
        <v>29</v>
      </c>
      <c r="G201" s="6" t="n">
        <v>390</v>
      </c>
      <c r="H201" s="6" t="n">
        <v>6288</v>
      </c>
      <c r="I201" s="6" t="n">
        <v>2593.33</v>
      </c>
      <c r="J201" s="6" t="n">
        <v>1014</v>
      </c>
      <c r="K201" s="6" t="n">
        <v>7800</v>
      </c>
      <c r="L201" s="6" t="n">
        <v>6786</v>
      </c>
      <c r="M201" s="6" t="n">
        <v>13.08</v>
      </c>
      <c r="N201" s="6" t="n">
        <v>5.4</v>
      </c>
    </row>
    <row collapsed="false" customFormat="false" customHeight="false" hidden="false" ht="12.1" outlineLevel="0" r="202">
      <c r="A202" s="41" t="n">
        <v>44837</v>
      </c>
      <c r="B202" s="16" t="s">
        <v>865</v>
      </c>
      <c r="C202" s="16" t="s">
        <v>63</v>
      </c>
      <c r="D202" s="16" t="s">
        <v>64</v>
      </c>
      <c r="E202" s="7" t="n">
        <v>20</v>
      </c>
      <c r="F202" s="16" t="s">
        <v>29</v>
      </c>
      <c r="G202" s="6" t="n">
        <v>390</v>
      </c>
      <c r="H202" s="6" t="n">
        <v>6288</v>
      </c>
      <c r="I202" s="6" t="n">
        <v>2593.33</v>
      </c>
      <c r="J202" s="6" t="n">
        <v>1014</v>
      </c>
      <c r="K202" s="6" t="n">
        <v>7800</v>
      </c>
      <c r="L202" s="6" t="n">
        <v>6786</v>
      </c>
      <c r="M202" s="6" t="n">
        <v>13.08</v>
      </c>
      <c r="N202" s="6" t="n">
        <v>5.4</v>
      </c>
    </row>
    <row collapsed="false" customFormat="false" customHeight="false" hidden="false" ht="12.1" outlineLevel="0" r="203">
      <c r="A203" s="41" t="n">
        <v>44840</v>
      </c>
      <c r="B203" s="16" t="s">
        <v>865</v>
      </c>
      <c r="C203" s="16" t="s">
        <v>65</v>
      </c>
      <c r="D203" s="16" t="s">
        <v>66</v>
      </c>
      <c r="E203" s="7" t="n">
        <v>70</v>
      </c>
      <c r="F203" s="16" t="s">
        <v>19</v>
      </c>
      <c r="G203" s="6" t="n">
        <v>16.5144</v>
      </c>
      <c r="H203" s="6" t="n">
        <v>15.93</v>
      </c>
      <c r="I203" s="6" t="n">
        <v>2051.83</v>
      </c>
      <c r="J203" s="6" t="n">
        <v>1.95</v>
      </c>
      <c r="K203" s="6" t="n">
        <v>1156.0077</v>
      </c>
      <c r="L203" s="6" t="n">
        <v>1040.17</v>
      </c>
      <c r="M203" s="6" t="n">
        <v>0.72</v>
      </c>
      <c r="N203" s="6" t="n">
        <v>1.57</v>
      </c>
    </row>
    <row collapsed="false" customFormat="false" customHeight="false" hidden="false" ht="12.1" outlineLevel="0" r="204">
      <c r="A204" s="41" t="n">
        <v>44845</v>
      </c>
      <c r="B204" s="16" t="s">
        <v>865</v>
      </c>
      <c r="C204" s="16" t="s">
        <v>31</v>
      </c>
      <c r="D204" s="16" t="s">
        <v>32</v>
      </c>
      <c r="E204" s="7" t="n">
        <v>2390</v>
      </c>
      <c r="F204" s="16" t="s">
        <v>29</v>
      </c>
      <c r="G204" s="6" t="n">
        <v>51.03</v>
      </c>
      <c r="H204" s="6" t="n">
        <v>162.89</v>
      </c>
      <c r="I204" s="6" t="n">
        <v>245.68</v>
      </c>
      <c r="J204" s="6" t="n">
        <v>15855</v>
      </c>
      <c r="K204" s="6" t="n">
        <v>121961.7</v>
      </c>
      <c r="L204" s="6" t="n">
        <v>106106.7</v>
      </c>
      <c r="M204" s="6" t="n">
        <v>18.07</v>
      </c>
      <c r="N204" s="6" t="n">
        <v>27.26</v>
      </c>
    </row>
    <row collapsed="false" customFormat="false" customHeight="false" hidden="false" ht="12.1" outlineLevel="0" r="205">
      <c r="A205" s="41" t="n">
        <v>44868</v>
      </c>
      <c r="B205" s="16" t="s">
        <v>865</v>
      </c>
      <c r="C205" s="16" t="s">
        <v>87</v>
      </c>
      <c r="D205" s="16" t="s">
        <v>88</v>
      </c>
      <c r="E205" s="7" t="n">
        <v>26</v>
      </c>
      <c r="F205" s="16" t="s">
        <v>19</v>
      </c>
      <c r="G205" s="6" t="n">
        <v>24.647</v>
      </c>
      <c r="H205" s="6" t="n">
        <v>47.07</v>
      </c>
      <c r="I205" s="6" t="n">
        <v>2686.27</v>
      </c>
      <c r="J205" s="6" t="n">
        <v>1.04</v>
      </c>
      <c r="K205" s="6" t="n">
        <v>640.822</v>
      </c>
      <c r="L205" s="6" t="n">
        <v>576.74</v>
      </c>
      <c r="M205" s="6" t="n">
        <v>0.83</v>
      </c>
      <c r="N205" s="6" t="n">
        <v>0.76</v>
      </c>
    </row>
    <row collapsed="false" customFormat="false" customHeight="false" hidden="false" ht="12.1" outlineLevel="0" r="206">
      <c r="A206" s="41" t="n">
        <v>44869</v>
      </c>
      <c r="B206" s="16" t="s">
        <v>865</v>
      </c>
      <c r="C206" s="16" t="s">
        <v>37</v>
      </c>
      <c r="D206" s="16" t="s">
        <v>38</v>
      </c>
      <c r="E206" s="7" t="n">
        <v>29</v>
      </c>
      <c r="F206" s="16" t="s">
        <v>19</v>
      </c>
      <c r="G206" s="6" t="n">
        <v>22.6649</v>
      </c>
      <c r="H206" s="6" t="n">
        <v>27.39</v>
      </c>
      <c r="I206" s="6" t="n">
        <v>3570.74</v>
      </c>
      <c r="J206" s="6" t="n">
        <v>1.06</v>
      </c>
      <c r="K206" s="6" t="n">
        <v>657.2809</v>
      </c>
      <c r="L206" s="6" t="n">
        <v>591.46</v>
      </c>
      <c r="M206" s="6" t="n">
        <v>0.57</v>
      </c>
      <c r="N206" s="6" t="n">
        <v>1.2</v>
      </c>
    </row>
    <row collapsed="false" customFormat="false" customHeight="false" hidden="false" ht="12.1" outlineLevel="0" r="207">
      <c r="A207" s="41" t="n">
        <v>44874</v>
      </c>
      <c r="B207" s="16" t="s">
        <v>865</v>
      </c>
      <c r="C207" s="16" t="s">
        <v>52</v>
      </c>
      <c r="D207" s="16" t="s">
        <v>53</v>
      </c>
      <c r="E207" s="7" t="n">
        <v>10</v>
      </c>
      <c r="F207" s="16" t="s">
        <v>19</v>
      </c>
      <c r="G207" s="6" t="n">
        <v>100.6127</v>
      </c>
      <c r="H207" s="6" t="n">
        <v>140.04</v>
      </c>
      <c r="I207" s="6" t="n">
        <v>9255.94</v>
      </c>
      <c r="J207" s="6" t="n">
        <v>1.65</v>
      </c>
      <c r="K207" s="6" t="n">
        <v>1006.1271</v>
      </c>
      <c r="L207" s="6" t="n">
        <v>905.51</v>
      </c>
      <c r="M207" s="6" t="n">
        <v>0.98</v>
      </c>
      <c r="N207" s="6" t="n">
        <v>1.06</v>
      </c>
    </row>
    <row collapsed="false" customFormat="false" customHeight="false" hidden="false" ht="12.1" outlineLevel="0" r="208">
      <c r="A208" s="41" t="n">
        <v>44888</v>
      </c>
      <c r="B208" s="16" t="s">
        <v>865</v>
      </c>
      <c r="C208" s="16" t="s">
        <v>67</v>
      </c>
      <c r="D208" s="16" t="s">
        <v>68</v>
      </c>
      <c r="E208" s="7" t="n">
        <v>70</v>
      </c>
      <c r="F208" s="16" t="s">
        <v>19</v>
      </c>
      <c r="G208" s="6" t="n">
        <v>24.2626</v>
      </c>
      <c r="H208" s="6" t="n">
        <v>38.96</v>
      </c>
      <c r="I208" s="6" t="n">
        <v>1741.92</v>
      </c>
      <c r="J208" s="6" t="n">
        <v>2.8</v>
      </c>
      <c r="K208" s="6" t="n">
        <v>1698.3848</v>
      </c>
      <c r="L208" s="6" t="n">
        <v>1528.55</v>
      </c>
      <c r="M208" s="6" t="n">
        <v>1.25</v>
      </c>
      <c r="N208" s="6" t="n">
        <v>0.92</v>
      </c>
    </row>
    <row collapsed="false" customFormat="false" customHeight="false" hidden="false" ht="12.1" outlineLevel="0" r="209">
      <c r="A209" s="41" t="n">
        <v>44894</v>
      </c>
      <c r="B209" s="16" t="s">
        <v>865</v>
      </c>
      <c r="C209" s="16" t="s">
        <v>24</v>
      </c>
      <c r="D209" s="16" t="s">
        <v>25</v>
      </c>
      <c r="E209" s="7" t="n">
        <v>65</v>
      </c>
      <c r="F209" s="16" t="s">
        <v>19</v>
      </c>
      <c r="G209" s="6" t="n">
        <v>653.084</v>
      </c>
      <c r="H209" s="6" t="n">
        <v>153</v>
      </c>
      <c r="I209" s="6" t="n">
        <v>1994</v>
      </c>
      <c r="J209" s="6" t="n">
        <v>69.88</v>
      </c>
      <c r="K209" s="6" t="n">
        <v>42450.46</v>
      </c>
      <c r="L209" s="6" t="n">
        <v>38205.11</v>
      </c>
      <c r="M209" s="6" t="n">
        <v>29.48</v>
      </c>
      <c r="N209" s="6" t="n">
        <v>6.32</v>
      </c>
    </row>
    <row collapsed="false" customFormat="false" customHeight="false" hidden="false" ht="12.1" outlineLevel="0" r="210">
      <c r="A210" s="41" t="n">
        <v>44895</v>
      </c>
      <c r="B210" s="16" t="s">
        <v>865</v>
      </c>
      <c r="C210" s="16" t="s">
        <v>93</v>
      </c>
      <c r="D210" s="16" t="s">
        <v>94</v>
      </c>
      <c r="E210" s="7" t="n">
        <v>2</v>
      </c>
      <c r="F210" s="16" t="s">
        <v>19</v>
      </c>
      <c r="G210" s="6" t="n">
        <v>92.8328</v>
      </c>
      <c r="H210" s="6" t="n">
        <v>271.41</v>
      </c>
      <c r="I210" s="6" t="n">
        <v>14137.24</v>
      </c>
      <c r="J210" s="6" t="n">
        <v>0.3</v>
      </c>
      <c r="K210" s="6" t="n">
        <v>185.6656</v>
      </c>
      <c r="L210" s="6" t="n">
        <v>167.34</v>
      </c>
      <c r="M210" s="6" t="n">
        <v>0.59</v>
      </c>
      <c r="N210" s="6" t="n">
        <v>0.5</v>
      </c>
    </row>
    <row collapsed="false" customFormat="false" customHeight="false" hidden="false" ht="12.1" outlineLevel="0" r="211">
      <c r="A211" s="41" t="n">
        <v>44895</v>
      </c>
      <c r="B211" s="16" t="s">
        <v>865</v>
      </c>
      <c r="C211" s="16" t="s">
        <v>57</v>
      </c>
      <c r="D211" s="16" t="s">
        <v>58</v>
      </c>
      <c r="E211" s="7" t="n">
        <v>28</v>
      </c>
      <c r="F211" s="16" t="s">
        <v>19</v>
      </c>
      <c r="G211" s="6" t="n">
        <v>26.8726</v>
      </c>
      <c r="H211" s="6" t="n">
        <v>62.48</v>
      </c>
      <c r="I211" s="6" t="n">
        <v>3338.43</v>
      </c>
      <c r="J211" s="6" t="n">
        <v>1.23</v>
      </c>
      <c r="K211" s="6" t="n">
        <v>752.4341</v>
      </c>
      <c r="L211" s="6" t="n">
        <v>677.31</v>
      </c>
      <c r="M211" s="6" t="n">
        <v>0.72</v>
      </c>
      <c r="N211" s="6" t="n">
        <v>0.63</v>
      </c>
    </row>
    <row collapsed="false" customFormat="false" customHeight="false" hidden="false" ht="12.1" outlineLevel="0" r="212">
      <c r="A212" s="41" t="n">
        <v>44908</v>
      </c>
      <c r="B212" s="16" t="s">
        <v>865</v>
      </c>
      <c r="C212" s="16" t="s">
        <v>60</v>
      </c>
      <c r="D212" s="16" t="s">
        <v>61</v>
      </c>
      <c r="E212" s="7" t="n">
        <v>128</v>
      </c>
      <c r="F212" s="16" t="s">
        <v>19</v>
      </c>
      <c r="G212" s="6" t="n">
        <v>3.515</v>
      </c>
      <c r="H212" s="6" t="n">
        <v>16.23</v>
      </c>
      <c r="I212" s="6" t="n">
        <v>1271.75</v>
      </c>
      <c r="J212" s="6" t="n">
        <v>2.51</v>
      </c>
      <c r="K212" s="6" t="n">
        <v>449.9167</v>
      </c>
      <c r="L212" s="6" t="n">
        <v>292.37</v>
      </c>
      <c r="M212" s="6" t="n">
        <v>0.18</v>
      </c>
      <c r="N212" s="6" t="n">
        <v>0.22</v>
      </c>
    </row>
    <row collapsed="false" customFormat="false" customHeight="false" hidden="false" ht="12.1" outlineLevel="0" r="213">
      <c r="A213" s="41" t="n">
        <v>44909</v>
      </c>
      <c r="B213" s="16" t="s">
        <v>865</v>
      </c>
      <c r="C213" s="16" t="s">
        <v>21</v>
      </c>
      <c r="D213" s="16" t="s">
        <v>22</v>
      </c>
      <c r="E213" s="7" t="n">
        <v>267</v>
      </c>
      <c r="F213" s="16" t="s">
        <v>19</v>
      </c>
      <c r="G213" s="6" t="n">
        <v>5.8155</v>
      </c>
      <c r="H213" s="6" t="n">
        <v>37.51</v>
      </c>
      <c r="I213" s="6" t="n">
        <v>1590.38</v>
      </c>
      <c r="J213" s="6" t="n">
        <v>3.68</v>
      </c>
      <c r="K213" s="6" t="n">
        <v>1552.7396</v>
      </c>
      <c r="L213" s="6" t="n">
        <v>1320.12</v>
      </c>
      <c r="M213" s="6" t="n">
        <v>0.31</v>
      </c>
      <c r="N213" s="6" t="n">
        <v>0.21</v>
      </c>
    </row>
    <row collapsed="false" customFormat="false" customHeight="false" hidden="false" ht="12.1" outlineLevel="0" r="214">
      <c r="A214" s="41" t="n">
        <v>44914</v>
      </c>
      <c r="B214" s="16" t="s">
        <v>865</v>
      </c>
      <c r="C214" s="16" t="s">
        <v>63</v>
      </c>
      <c r="D214" s="16" t="s">
        <v>64</v>
      </c>
      <c r="E214" s="7" t="n">
        <v>20</v>
      </c>
      <c r="F214" s="16" t="s">
        <v>29</v>
      </c>
      <c r="G214" s="6" t="n">
        <v>318</v>
      </c>
      <c r="H214" s="6" t="n">
        <v>5959</v>
      </c>
      <c r="I214" s="6" t="n">
        <v>2593.33</v>
      </c>
      <c r="J214" s="6" t="n">
        <v>827</v>
      </c>
      <c r="K214" s="6" t="n">
        <v>6360</v>
      </c>
      <c r="L214" s="6" t="n">
        <v>5533</v>
      </c>
      <c r="M214" s="6" t="n">
        <v>10.67</v>
      </c>
      <c r="N214" s="6" t="n">
        <v>4.64</v>
      </c>
    </row>
    <row collapsed="false" customFormat="false" customHeight="false" hidden="false" ht="12.1" outlineLevel="0" r="215">
      <c r="A215" s="41" t="n">
        <v>44916</v>
      </c>
      <c r="B215" s="16" t="s">
        <v>865</v>
      </c>
      <c r="C215" s="16" t="s">
        <v>46</v>
      </c>
      <c r="D215" s="16" t="s">
        <v>47</v>
      </c>
      <c r="E215" s="7" t="n">
        <v>41</v>
      </c>
      <c r="F215" s="16" t="s">
        <v>29</v>
      </c>
      <c r="G215" s="6" t="n">
        <v>256</v>
      </c>
      <c r="H215" s="6" t="n">
        <v>4040.5</v>
      </c>
      <c r="I215" s="6" t="n">
        <v>5671.17</v>
      </c>
      <c r="J215" s="6" t="n">
        <v>1364</v>
      </c>
      <c r="K215" s="6" t="n">
        <v>10496</v>
      </c>
      <c r="L215" s="6" t="n">
        <v>9132</v>
      </c>
      <c r="M215" s="6" t="n">
        <v>3.93</v>
      </c>
      <c r="N215" s="6" t="n">
        <v>5.51</v>
      </c>
    </row>
    <row collapsed="false" customFormat="false" customHeight="false" hidden="false" ht="12.1" outlineLevel="0" r="216">
      <c r="A216" s="41" t="n">
        <v>44916</v>
      </c>
      <c r="B216" s="16" t="s">
        <v>865</v>
      </c>
      <c r="C216" s="16" t="s">
        <v>46</v>
      </c>
      <c r="D216" s="16" t="s">
        <v>47</v>
      </c>
      <c r="E216" s="7" t="n">
        <v>41</v>
      </c>
      <c r="F216" s="16" t="s">
        <v>29</v>
      </c>
      <c r="G216" s="6" t="n">
        <v>537</v>
      </c>
      <c r="H216" s="6" t="n">
        <v>4040.5</v>
      </c>
      <c r="I216" s="6" t="n">
        <v>5671.17</v>
      </c>
      <c r="J216" s="6" t="n">
        <v>2862</v>
      </c>
      <c r="K216" s="6" t="n">
        <v>22017</v>
      </c>
      <c r="L216" s="6" t="n">
        <v>19155</v>
      </c>
      <c r="M216" s="6" t="n">
        <v>8.24</v>
      </c>
      <c r="N216" s="6" t="n">
        <v>11.56</v>
      </c>
    </row>
    <row collapsed="false" customFormat="false" customHeight="false" hidden="false" ht="12.1" outlineLevel="0" r="217">
      <c r="A217" s="41" t="n">
        <v>44924</v>
      </c>
      <c r="B217" s="16" t="s">
        <v>865</v>
      </c>
      <c r="C217" s="16" t="s">
        <v>83</v>
      </c>
      <c r="D217" s="16" t="s">
        <v>84</v>
      </c>
      <c r="E217" s="7" t="n">
        <v>10</v>
      </c>
      <c r="F217" s="16" t="s">
        <v>19</v>
      </c>
      <c r="G217" s="6" t="n">
        <v>51.2835</v>
      </c>
      <c r="H217" s="6" t="n">
        <v>62.49</v>
      </c>
      <c r="I217" s="6" t="n">
        <v>2623.2</v>
      </c>
      <c r="J217" s="6" t="n">
        <v>2.01</v>
      </c>
      <c r="K217" s="6" t="n">
        <v>512.8347</v>
      </c>
      <c r="L217" s="6" t="n">
        <v>369.47</v>
      </c>
      <c r="M217" s="6" t="n">
        <v>1.41</v>
      </c>
      <c r="N217" s="6" t="n">
        <v>0.83</v>
      </c>
    </row>
    <row collapsed="false" customFormat="false" customHeight="false" hidden="false" ht="12.1" outlineLevel="0" r="218">
      <c r="A218" s="41" t="n">
        <v>44934</v>
      </c>
      <c r="B218" s="16" t="s">
        <v>865</v>
      </c>
      <c r="C218" s="16" t="s">
        <v>40</v>
      </c>
      <c r="D218" s="16" t="s">
        <v>41</v>
      </c>
      <c r="E218" s="7" t="n">
        <v>660</v>
      </c>
      <c r="F218" s="16" t="s">
        <v>29</v>
      </c>
      <c r="G218" s="6" t="n">
        <v>0.4435</v>
      </c>
      <c r="H218" s="6" t="n">
        <v>120.3</v>
      </c>
      <c r="I218" s="6" t="n">
        <v>152.21</v>
      </c>
      <c r="J218" s="6" t="n">
        <v>38</v>
      </c>
      <c r="K218" s="6" t="n">
        <v>292.71</v>
      </c>
      <c r="L218" s="6" t="n">
        <v>254.71</v>
      </c>
      <c r="M218" s="6" t="n">
        <v>0.25</v>
      </c>
      <c r="N218" s="6" t="n">
        <v>0.32</v>
      </c>
    </row>
    <row collapsed="false" customFormat="false" customHeight="false" hidden="false" ht="12.1" outlineLevel="0" r="219">
      <c r="A219" s="41" t="n">
        <v>44935</v>
      </c>
      <c r="B219" s="16" t="s">
        <v>865</v>
      </c>
      <c r="C219" s="16" t="s">
        <v>65</v>
      </c>
      <c r="D219" s="16" t="s">
        <v>66</v>
      </c>
      <c r="E219" s="7" t="n">
        <v>70</v>
      </c>
      <c r="F219" s="16" t="s">
        <v>19</v>
      </c>
      <c r="G219" s="6" t="n">
        <v>19.5538</v>
      </c>
      <c r="H219" s="6" t="n">
        <v>19.53</v>
      </c>
      <c r="I219" s="6" t="n">
        <v>2051.83</v>
      </c>
      <c r="J219" s="6" t="n">
        <v>1.95</v>
      </c>
      <c r="K219" s="6" t="n">
        <v>1368.7678</v>
      </c>
      <c r="L219" s="6" t="n">
        <v>1231.61</v>
      </c>
      <c r="M219" s="6" t="n">
        <v>0.86</v>
      </c>
      <c r="N219" s="6" t="n">
        <v>1.28</v>
      </c>
    </row>
    <row collapsed="false" customFormat="false" customHeight="false" hidden="false" ht="12.1" outlineLevel="0" r="220">
      <c r="A220" s="41" t="n">
        <v>44952</v>
      </c>
      <c r="B220" s="16" t="s">
        <v>865</v>
      </c>
      <c r="C220" s="16" t="s">
        <v>87</v>
      </c>
      <c r="D220" s="16" t="s">
        <v>88</v>
      </c>
      <c r="E220" s="7" t="n">
        <v>26</v>
      </c>
      <c r="F220" s="16" t="s">
        <v>19</v>
      </c>
      <c r="G220" s="6" t="n">
        <v>28.2725</v>
      </c>
      <c r="H220" s="6" t="n">
        <v>45.07</v>
      </c>
      <c r="I220" s="6" t="n">
        <v>2686.27</v>
      </c>
      <c r="J220" s="6" t="n">
        <v>1.07</v>
      </c>
      <c r="K220" s="6" t="n">
        <v>735.0848</v>
      </c>
      <c r="L220" s="6" t="n">
        <v>661.3</v>
      </c>
      <c r="M220" s="6" t="n">
        <v>0.95</v>
      </c>
      <c r="N220" s="6" t="n">
        <v>0.82</v>
      </c>
    </row>
    <row collapsed="false" customFormat="false" customHeight="false" hidden="false" ht="12.1" outlineLevel="0" r="221">
      <c r="A221" s="41" t="n">
        <v>44963</v>
      </c>
      <c r="B221" s="16" t="s">
        <v>865</v>
      </c>
      <c r="C221" s="16" t="s">
        <v>37</v>
      </c>
      <c r="D221" s="16" t="s">
        <v>38</v>
      </c>
      <c r="E221" s="7" t="n">
        <v>29</v>
      </c>
      <c r="F221" s="16" t="s">
        <v>19</v>
      </c>
      <c r="G221" s="6" t="n">
        <v>25.6904</v>
      </c>
      <c r="H221" s="6" t="n">
        <v>30.32</v>
      </c>
      <c r="I221" s="6" t="n">
        <v>3570.74</v>
      </c>
      <c r="J221" s="6" t="n">
        <v>1.06</v>
      </c>
      <c r="K221" s="6" t="n">
        <v>745.022</v>
      </c>
      <c r="L221" s="6" t="n">
        <v>670.41</v>
      </c>
      <c r="M221" s="6" t="n">
        <v>0.65</v>
      </c>
      <c r="N221" s="6" t="n">
        <v>1.08</v>
      </c>
    </row>
    <row collapsed="false" customFormat="false" customHeight="false" hidden="false" ht="12.1" outlineLevel="0" r="222">
      <c r="A222" s="41" t="n">
        <v>44984</v>
      </c>
      <c r="B222" s="16" t="s">
        <v>865</v>
      </c>
      <c r="C222" s="16" t="s">
        <v>24</v>
      </c>
      <c r="D222" s="16" t="s">
        <v>25</v>
      </c>
      <c r="E222" s="7" t="n">
        <v>65</v>
      </c>
      <c r="F222" s="16" t="s">
        <v>19</v>
      </c>
      <c r="G222" s="6" t="n">
        <v>232.3441</v>
      </c>
      <c r="H222" s="6" t="n">
        <v>150.26</v>
      </c>
      <c r="I222" s="6" t="n">
        <v>1994</v>
      </c>
      <c r="J222" s="6" t="n">
        <v>20.22</v>
      </c>
      <c r="K222" s="6" t="n">
        <v>15102.3637</v>
      </c>
      <c r="L222" s="6" t="n">
        <v>13591.75</v>
      </c>
      <c r="M222" s="6" t="n">
        <v>10.49</v>
      </c>
      <c r="N222" s="6" t="n">
        <v>1.86</v>
      </c>
    </row>
    <row collapsed="false" customFormat="false" customHeight="false" hidden="false" ht="12.1" outlineLevel="0" r="223">
      <c r="A223" s="41" t="n">
        <v>44985</v>
      </c>
      <c r="B223" s="16" t="s">
        <v>865</v>
      </c>
      <c r="C223" s="16" t="s">
        <v>93</v>
      </c>
      <c r="D223" s="16" t="s">
        <v>94</v>
      </c>
      <c r="E223" s="7" t="n">
        <v>2</v>
      </c>
      <c r="F223" s="16" t="s">
        <v>19</v>
      </c>
      <c r="G223" s="6" t="n">
        <v>114.6571</v>
      </c>
      <c r="H223" s="6" t="n">
        <v>264.78</v>
      </c>
      <c r="I223" s="6" t="n">
        <v>14137.24</v>
      </c>
      <c r="J223" s="6" t="n">
        <v>0.3</v>
      </c>
      <c r="K223" s="6" t="n">
        <v>229.3142</v>
      </c>
      <c r="L223" s="6" t="n">
        <v>206.68</v>
      </c>
      <c r="M223" s="6" t="n">
        <v>0.73</v>
      </c>
      <c r="N223" s="6" t="n">
        <v>0.52</v>
      </c>
    </row>
    <row collapsed="false" customFormat="false" customHeight="false" hidden="false" ht="12.1" outlineLevel="0" r="224">
      <c r="A224" s="41" t="n">
        <v>44994</v>
      </c>
      <c r="B224" s="16" t="s">
        <v>865</v>
      </c>
      <c r="C224" s="16" t="s">
        <v>67</v>
      </c>
      <c r="D224" s="16" t="s">
        <v>68</v>
      </c>
      <c r="E224" s="7" t="n">
        <v>70</v>
      </c>
      <c r="F224" s="16" t="s">
        <v>19</v>
      </c>
      <c r="G224" s="6" t="n">
        <v>30.1831</v>
      </c>
      <c r="H224" s="6" t="n">
        <v>38.32</v>
      </c>
      <c r="I224" s="6" t="n">
        <v>1741.92</v>
      </c>
      <c r="J224" s="6" t="n">
        <v>2.8</v>
      </c>
      <c r="K224" s="6" t="n">
        <v>2112.8156</v>
      </c>
      <c r="L224" s="6" t="n">
        <v>1901.53</v>
      </c>
      <c r="M224" s="6" t="n">
        <v>1.56</v>
      </c>
      <c r="N224" s="6" t="n">
        <v>0.94</v>
      </c>
    </row>
    <row collapsed="false" customFormat="false" customHeight="false" hidden="false" ht="12.1" outlineLevel="0" r="225">
      <c r="A225" s="41" t="n">
        <v>44995</v>
      </c>
      <c r="B225" s="16" t="s">
        <v>865</v>
      </c>
      <c r="C225" s="16" t="s">
        <v>52</v>
      </c>
      <c r="D225" s="16" t="s">
        <v>53</v>
      </c>
      <c r="E225" s="7" t="n">
        <v>10</v>
      </c>
      <c r="F225" s="16" t="s">
        <v>19</v>
      </c>
      <c r="G225" s="6" t="n">
        <v>125.2396</v>
      </c>
      <c r="H225" s="6" t="n">
        <v>126.16</v>
      </c>
      <c r="I225" s="6" t="n">
        <v>9255.94</v>
      </c>
      <c r="J225" s="6" t="n">
        <v>1.65</v>
      </c>
      <c r="K225" s="6" t="n">
        <v>1252.3962</v>
      </c>
      <c r="L225" s="6" t="n">
        <v>1127.16</v>
      </c>
      <c r="M225" s="6" t="n">
        <v>1.22</v>
      </c>
      <c r="N225" s="6" t="n">
        <v>1.18</v>
      </c>
    </row>
    <row collapsed="false" customFormat="false" customHeight="false" hidden="false" ht="12.1" outlineLevel="0" r="226">
      <c r="A226" s="41" t="n">
        <v>44999</v>
      </c>
      <c r="B226" s="16" t="s">
        <v>865</v>
      </c>
      <c r="C226" s="16" t="s">
        <v>60</v>
      </c>
      <c r="D226" s="16" t="s">
        <v>61</v>
      </c>
      <c r="E226" s="7" t="n">
        <v>128</v>
      </c>
      <c r="F226" s="16" t="s">
        <v>19</v>
      </c>
      <c r="G226" s="6" t="n">
        <v>26.7132</v>
      </c>
      <c r="H226" s="6" t="n">
        <v>16.07</v>
      </c>
      <c r="I226" s="6" t="n">
        <v>1271.75</v>
      </c>
      <c r="J226" s="6" t="n">
        <v>15.86</v>
      </c>
      <c r="K226" s="6" t="n">
        <v>3419.2843</v>
      </c>
      <c r="L226" s="6" t="n">
        <v>2222.47</v>
      </c>
      <c r="M226" s="6" t="n">
        <v>1.37</v>
      </c>
      <c r="N226" s="6" t="n">
        <v>1.43</v>
      </c>
    </row>
    <row collapsed="false" customFormat="false" customHeight="false" hidden="false" ht="12.1" outlineLevel="0" r="227">
      <c r="A227" s="41" t="n">
        <v>44999</v>
      </c>
      <c r="B227" s="16" t="s">
        <v>865</v>
      </c>
      <c r="C227" s="16" t="s">
        <v>21</v>
      </c>
      <c r="D227" s="16" t="s">
        <v>22</v>
      </c>
      <c r="E227" s="7" t="n">
        <v>267</v>
      </c>
      <c r="F227" s="16" t="s">
        <v>19</v>
      </c>
      <c r="G227" s="6" t="n">
        <v>34.3347</v>
      </c>
      <c r="H227" s="6" t="n">
        <v>35.99</v>
      </c>
      <c r="I227" s="6" t="n">
        <v>1590.38</v>
      </c>
      <c r="J227" s="6" t="n">
        <v>18.22</v>
      </c>
      <c r="K227" s="6" t="n">
        <v>9167.3674</v>
      </c>
      <c r="L227" s="6" t="n">
        <v>7792.47</v>
      </c>
      <c r="M227" s="6" t="n">
        <v>1.84</v>
      </c>
      <c r="N227" s="6" t="n">
        <v>1.07</v>
      </c>
    </row>
    <row collapsed="false" customFormat="false" customHeight="false" hidden="false" ht="12.1" outlineLevel="0" r="228">
      <c r="A228" s="41" t="n">
        <v>45005</v>
      </c>
      <c r="B228" s="16" t="s">
        <v>865</v>
      </c>
      <c r="C228" s="16" t="s">
        <v>83</v>
      </c>
      <c r="D228" s="16" t="s">
        <v>84</v>
      </c>
      <c r="E228" s="7" t="n">
        <v>10</v>
      </c>
      <c r="F228" s="16" t="s">
        <v>19</v>
      </c>
      <c r="G228" s="6" t="n">
        <v>56.4574</v>
      </c>
      <c r="H228" s="6" t="n">
        <v>56.76</v>
      </c>
      <c r="I228" s="6" t="n">
        <v>2623.2</v>
      </c>
      <c r="J228" s="6" t="n">
        <v>2.06</v>
      </c>
      <c r="K228" s="6" t="n">
        <v>564.5744</v>
      </c>
      <c r="L228" s="6" t="n">
        <v>406.77</v>
      </c>
      <c r="M228" s="6" t="n">
        <v>1.55</v>
      </c>
      <c r="N228" s="6" t="n">
        <v>0.94</v>
      </c>
    </row>
    <row collapsed="false" customFormat="false" customHeight="false" hidden="false" ht="12.1" outlineLevel="0" r="229">
      <c r="A229" s="41" t="n">
        <v>45020</v>
      </c>
      <c r="B229" s="16" t="s">
        <v>865</v>
      </c>
      <c r="C229" s="16" t="s">
        <v>63</v>
      </c>
      <c r="D229" s="16" t="s">
        <v>64</v>
      </c>
      <c r="E229" s="7" t="n">
        <v>20</v>
      </c>
      <c r="F229" s="16" t="s">
        <v>29</v>
      </c>
      <c r="G229" s="6" t="n">
        <v>465</v>
      </c>
      <c r="H229" s="6" t="n">
        <v>7301</v>
      </c>
      <c r="I229" s="6" t="n">
        <v>2593.33</v>
      </c>
      <c r="J229" s="6" t="n">
        <v>1209</v>
      </c>
      <c r="K229" s="6" t="n">
        <v>9300</v>
      </c>
      <c r="L229" s="6" t="n">
        <v>8091</v>
      </c>
      <c r="M229" s="6" t="n">
        <v>15.6</v>
      </c>
      <c r="N229" s="6" t="n">
        <v>5.54</v>
      </c>
    </row>
    <row collapsed="false" customFormat="false" customHeight="false" hidden="false" ht="12.1" outlineLevel="0" r="230">
      <c r="A230" s="41" t="n">
        <v>45019</v>
      </c>
      <c r="B230" s="16" t="s">
        <v>865</v>
      </c>
      <c r="C230" s="16" t="s">
        <v>57</v>
      </c>
      <c r="D230" s="16" t="s">
        <v>58</v>
      </c>
      <c r="E230" s="7" t="n">
        <v>28</v>
      </c>
      <c r="F230" s="16" t="s">
        <v>19</v>
      </c>
      <c r="G230" s="6" t="n">
        <v>35.5687</v>
      </c>
      <c r="H230" s="6" t="n">
        <v>62.03</v>
      </c>
      <c r="I230" s="6" t="n">
        <v>3338.43</v>
      </c>
      <c r="J230" s="6" t="n">
        <v>1.29</v>
      </c>
      <c r="K230" s="6" t="n">
        <v>995.9241</v>
      </c>
      <c r="L230" s="6" t="n">
        <v>896.18</v>
      </c>
      <c r="M230" s="6" t="n">
        <v>0.96</v>
      </c>
      <c r="N230" s="6" t="n">
        <v>0.67</v>
      </c>
    </row>
    <row collapsed="false" customFormat="false" customHeight="false" hidden="false" ht="12.1" outlineLevel="0" r="231">
      <c r="A231" s="41" t="n">
        <v>45022</v>
      </c>
      <c r="B231" s="16" t="s">
        <v>865</v>
      </c>
      <c r="C231" s="16" t="s">
        <v>65</v>
      </c>
      <c r="D231" s="16" t="s">
        <v>66</v>
      </c>
      <c r="E231" s="7" t="n">
        <v>70</v>
      </c>
      <c r="F231" s="16" t="s">
        <v>19</v>
      </c>
      <c r="G231" s="6" t="n">
        <v>22.0999</v>
      </c>
      <c r="H231" s="6" t="n">
        <v>19.88</v>
      </c>
      <c r="I231" s="6" t="n">
        <v>2051.83</v>
      </c>
      <c r="J231" s="6" t="n">
        <v>1.95</v>
      </c>
      <c r="K231" s="6" t="n">
        <v>1546.9941</v>
      </c>
      <c r="L231" s="6" t="n">
        <v>1391.98</v>
      </c>
      <c r="M231" s="6" t="n">
        <v>0.97</v>
      </c>
      <c r="N231" s="6" t="n">
        <v>1.26</v>
      </c>
    </row>
    <row collapsed="false" customFormat="false" customHeight="false" hidden="false" ht="12.1" outlineLevel="0" r="232">
      <c r="A232" s="41" t="n">
        <v>45050</v>
      </c>
      <c r="B232" s="16" t="s">
        <v>865</v>
      </c>
      <c r="C232" s="16" t="s">
        <v>37</v>
      </c>
      <c r="D232" s="16" t="s">
        <v>38</v>
      </c>
      <c r="E232" s="7" t="n">
        <v>29</v>
      </c>
      <c r="F232" s="16" t="s">
        <v>19</v>
      </c>
      <c r="G232" s="6" t="n">
        <v>9.9134</v>
      </c>
      <c r="H232" s="6" t="n">
        <v>30.65</v>
      </c>
      <c r="I232" s="6" t="n">
        <v>3570.74</v>
      </c>
      <c r="J232" s="6" t="n">
        <v>0.36</v>
      </c>
      <c r="K232" s="6" t="n">
        <v>287.4882</v>
      </c>
      <c r="L232" s="6" t="n">
        <v>258.94</v>
      </c>
      <c r="M232" s="6" t="n">
        <v>0.25</v>
      </c>
      <c r="N232" s="6" t="n">
        <v>0.37</v>
      </c>
    </row>
    <row collapsed="false" customFormat="false" customHeight="false" hidden="false" ht="12.1" outlineLevel="0" r="233">
      <c r="A233" s="41" t="n">
        <v>45057</v>
      </c>
      <c r="B233" s="16" t="s">
        <v>865</v>
      </c>
      <c r="C233" s="16" t="s">
        <v>43</v>
      </c>
      <c r="D233" s="16" t="s">
        <v>44</v>
      </c>
      <c r="E233" s="7" t="n">
        <v>700</v>
      </c>
      <c r="F233" s="16" t="s">
        <v>29</v>
      </c>
      <c r="G233" s="6" t="n">
        <v>25</v>
      </c>
      <c r="H233" s="6" t="n">
        <v>226.55</v>
      </c>
      <c r="I233" s="6" t="n">
        <v>218.08</v>
      </c>
      <c r="J233" s="6" t="n">
        <v>2275</v>
      </c>
      <c r="K233" s="6" t="n">
        <v>17500</v>
      </c>
      <c r="L233" s="6" t="n">
        <v>15225</v>
      </c>
      <c r="M233" s="6" t="n">
        <v>9.97</v>
      </c>
      <c r="N233" s="6" t="n">
        <v>9.6</v>
      </c>
    </row>
    <row collapsed="false" customFormat="false" customHeight="false" hidden="false" ht="12.1" outlineLevel="0" r="234">
      <c r="A234" s="41" t="n">
        <v>45055</v>
      </c>
      <c r="B234" s="16" t="s">
        <v>865</v>
      </c>
      <c r="C234" s="16" t="s">
        <v>52</v>
      </c>
      <c r="D234" s="16" t="s">
        <v>53</v>
      </c>
      <c r="E234" s="7" t="n">
        <v>10</v>
      </c>
      <c r="F234" s="16" t="s">
        <v>19</v>
      </c>
      <c r="G234" s="6" t="n">
        <v>127.5224</v>
      </c>
      <c r="H234" s="6" t="n">
        <v>123.4</v>
      </c>
      <c r="I234" s="6" t="n">
        <v>9255.94</v>
      </c>
      <c r="J234" s="6" t="n">
        <v>1.66</v>
      </c>
      <c r="K234" s="6" t="n">
        <v>1275.2236</v>
      </c>
      <c r="L234" s="6" t="n">
        <v>1147.7</v>
      </c>
      <c r="M234" s="6" t="n">
        <v>1.24</v>
      </c>
      <c r="N234" s="6" t="n">
        <v>1.21</v>
      </c>
    </row>
    <row collapsed="false" customFormat="false" customHeight="false" hidden="false" ht="12.1" outlineLevel="0" r="235">
      <c r="A235" s="41" t="n">
        <v>45057</v>
      </c>
      <c r="B235" s="16" t="s">
        <v>865</v>
      </c>
      <c r="C235" s="16" t="s">
        <v>87</v>
      </c>
      <c r="D235" s="16" t="s">
        <v>88</v>
      </c>
      <c r="E235" s="7" t="n">
        <v>26</v>
      </c>
      <c r="F235" s="16" t="s">
        <v>19</v>
      </c>
      <c r="G235" s="6" t="n">
        <v>31.4441</v>
      </c>
      <c r="H235" s="6" t="n">
        <v>38.3</v>
      </c>
      <c r="I235" s="6" t="n">
        <v>2686.27</v>
      </c>
      <c r="J235" s="6" t="n">
        <v>1.07</v>
      </c>
      <c r="K235" s="6" t="n">
        <v>817.5463</v>
      </c>
      <c r="L235" s="6" t="n">
        <v>735.48</v>
      </c>
      <c r="M235" s="6" t="n">
        <v>1.05</v>
      </c>
      <c r="N235" s="6" t="n">
        <v>0.96</v>
      </c>
    </row>
    <row collapsed="false" customFormat="false" customHeight="false" hidden="false" ht="12.1" outlineLevel="0" r="236">
      <c r="A236" s="41" t="n">
        <v>45076</v>
      </c>
      <c r="B236" s="16" t="s">
        <v>865</v>
      </c>
      <c r="C236" s="16" t="s">
        <v>24</v>
      </c>
      <c r="D236" s="16" t="s">
        <v>25</v>
      </c>
      <c r="E236" s="7" t="n">
        <v>65</v>
      </c>
      <c r="F236" s="16" t="s">
        <v>19</v>
      </c>
      <c r="G236" s="6" t="n">
        <v>196.136</v>
      </c>
      <c r="H236" s="6" t="n">
        <v>110.16</v>
      </c>
      <c r="I236" s="6" t="n">
        <v>1994</v>
      </c>
      <c r="J236" s="6" t="n">
        <v>15.93</v>
      </c>
      <c r="K236" s="6" t="n">
        <v>12748.8384</v>
      </c>
      <c r="L236" s="6" t="n">
        <v>11473.55</v>
      </c>
      <c r="M236" s="6" t="n">
        <v>8.85</v>
      </c>
      <c r="N236" s="6" t="n">
        <v>2</v>
      </c>
    </row>
    <row collapsed="false" customFormat="false" customHeight="false" hidden="false" ht="12.1" outlineLevel="0" r="237">
      <c r="A237" s="41" t="n">
        <v>45082</v>
      </c>
      <c r="B237" s="16" t="s">
        <v>865</v>
      </c>
      <c r="C237" s="16" t="s">
        <v>46</v>
      </c>
      <c r="D237" s="16" t="s">
        <v>47</v>
      </c>
      <c r="E237" s="7" t="n">
        <v>41</v>
      </c>
      <c r="F237" s="16" t="s">
        <v>29</v>
      </c>
      <c r="G237" s="6" t="n">
        <v>438</v>
      </c>
      <c r="H237" s="6" t="n">
        <v>5166.5</v>
      </c>
      <c r="I237" s="6" t="n">
        <v>5671.17</v>
      </c>
      <c r="J237" s="6" t="n">
        <v>2335</v>
      </c>
      <c r="K237" s="6" t="n">
        <v>17958</v>
      </c>
      <c r="L237" s="6" t="n">
        <v>15623</v>
      </c>
      <c r="M237" s="6" t="n">
        <v>6.72</v>
      </c>
      <c r="N237" s="6" t="n">
        <v>7.38</v>
      </c>
    </row>
    <row collapsed="false" customFormat="false" customHeight="false" hidden="false" ht="12.1" outlineLevel="0" r="238">
      <c r="A238" s="41" t="n">
        <v>45079</v>
      </c>
      <c r="B238" s="16" t="s">
        <v>865</v>
      </c>
      <c r="C238" s="16" t="s">
        <v>93</v>
      </c>
      <c r="D238" s="16" t="s">
        <v>94</v>
      </c>
      <c r="E238" s="7" t="n">
        <v>2</v>
      </c>
      <c r="F238" s="16" t="s">
        <v>19</v>
      </c>
      <c r="G238" s="6" t="n">
        <v>123.0679</v>
      </c>
      <c r="H238" s="6" t="n">
        <v>287.87</v>
      </c>
      <c r="I238" s="6" t="n">
        <v>14137.24</v>
      </c>
      <c r="J238" s="6" t="n">
        <v>0.3</v>
      </c>
      <c r="K238" s="6" t="n">
        <v>246.1357</v>
      </c>
      <c r="L238" s="6" t="n">
        <v>221.85</v>
      </c>
      <c r="M238" s="6" t="n">
        <v>0.78</v>
      </c>
      <c r="N238" s="6" t="n">
        <v>0.48</v>
      </c>
    </row>
    <row collapsed="false" customFormat="false" customHeight="false" hidden="false" ht="12.1" outlineLevel="0" r="239">
      <c r="A239" s="41" t="n">
        <v>45082</v>
      </c>
      <c r="B239" s="16" t="s">
        <v>865</v>
      </c>
      <c r="C239" s="16" t="s">
        <v>67</v>
      </c>
      <c r="D239" s="16" t="s">
        <v>68</v>
      </c>
      <c r="E239" s="7" t="n">
        <v>70</v>
      </c>
      <c r="F239" s="16" t="s">
        <v>19</v>
      </c>
      <c r="G239" s="6" t="n">
        <v>32.3502</v>
      </c>
      <c r="H239" s="6" t="n">
        <v>38.51</v>
      </c>
      <c r="I239" s="6" t="n">
        <v>1741.92</v>
      </c>
      <c r="J239" s="6" t="n">
        <v>2.8</v>
      </c>
      <c r="K239" s="6" t="n">
        <v>2264.5168</v>
      </c>
      <c r="L239" s="6" t="n">
        <v>2038.07</v>
      </c>
      <c r="M239" s="6" t="n">
        <v>1.67</v>
      </c>
      <c r="N239" s="6" t="n">
        <v>0.93</v>
      </c>
    </row>
    <row collapsed="false" customFormat="false" customHeight="false" hidden="false" ht="12.1" outlineLevel="0" r="240">
      <c r="A240" s="41" t="n">
        <v>45091</v>
      </c>
      <c r="B240" s="16" t="s">
        <v>865</v>
      </c>
      <c r="C240" s="16" t="s">
        <v>21</v>
      </c>
      <c r="D240" s="16" t="s">
        <v>22</v>
      </c>
      <c r="E240" s="7" t="n">
        <v>267</v>
      </c>
      <c r="F240" s="16" t="s">
        <v>19</v>
      </c>
      <c r="G240" s="6" t="n">
        <v>7.8622</v>
      </c>
      <c r="H240" s="6" t="n">
        <v>43.06</v>
      </c>
      <c r="I240" s="6" t="n">
        <v>1590.38</v>
      </c>
      <c r="J240" s="6" t="n">
        <v>3.76</v>
      </c>
      <c r="K240" s="6" t="n">
        <v>2099.2093</v>
      </c>
      <c r="L240" s="6" t="n">
        <v>1784.72</v>
      </c>
      <c r="M240" s="6" t="n">
        <v>0.42</v>
      </c>
      <c r="N240" s="6" t="n">
        <v>0.19</v>
      </c>
    </row>
    <row collapsed="false" customFormat="false" customHeight="false" hidden="false" ht="12.1" outlineLevel="0" r="241">
      <c r="A241" s="41" t="n">
        <v>45092</v>
      </c>
      <c r="B241" s="16" t="s">
        <v>865</v>
      </c>
      <c r="C241" s="16" t="s">
        <v>57</v>
      </c>
      <c r="D241" s="16" t="s">
        <v>58</v>
      </c>
      <c r="E241" s="7" t="n">
        <v>28</v>
      </c>
      <c r="F241" s="16" t="s">
        <v>19</v>
      </c>
      <c r="G241" s="6" t="n">
        <v>38.7895</v>
      </c>
      <c r="H241" s="6" t="n">
        <v>60.86</v>
      </c>
      <c r="I241" s="6" t="n">
        <v>3338.43</v>
      </c>
      <c r="J241" s="6" t="n">
        <v>1.29</v>
      </c>
      <c r="K241" s="6" t="n">
        <v>1086.1047</v>
      </c>
      <c r="L241" s="6" t="n">
        <v>977.33</v>
      </c>
      <c r="M241" s="6" t="n">
        <v>1.05</v>
      </c>
      <c r="N241" s="6" t="n">
        <v>0.68</v>
      </c>
    </row>
    <row collapsed="false" customFormat="false" customHeight="false" hidden="false" ht="12.1" outlineLevel="0" r="242">
      <c r="A242" s="41" t="n">
        <v>45093</v>
      </c>
      <c r="B242" s="16" t="s">
        <v>865</v>
      </c>
      <c r="C242" s="16" t="s">
        <v>83</v>
      </c>
      <c r="D242" s="16" t="s">
        <v>84</v>
      </c>
      <c r="E242" s="7" t="n">
        <v>10</v>
      </c>
      <c r="F242" s="16" t="s">
        <v>19</v>
      </c>
      <c r="G242" s="6" t="n">
        <v>66.5812</v>
      </c>
      <c r="H242" s="6" t="n">
        <v>58.73</v>
      </c>
      <c r="I242" s="6" t="n">
        <v>2623.2</v>
      </c>
      <c r="J242" s="6" t="n">
        <v>2.22</v>
      </c>
      <c r="K242" s="6" t="n">
        <v>665.8115</v>
      </c>
      <c r="L242" s="6" t="n">
        <v>479.42</v>
      </c>
      <c r="M242" s="6" t="n">
        <v>1.83</v>
      </c>
      <c r="N242" s="6" t="n">
        <v>0.97</v>
      </c>
    </row>
    <row collapsed="false" customFormat="false" customHeight="false" hidden="false" ht="12.1" outlineLevel="0" r="243">
      <c r="A243" s="41" t="n">
        <v>45104</v>
      </c>
      <c r="B243" s="16" t="s">
        <v>865</v>
      </c>
      <c r="C243" s="16" t="s">
        <v>40</v>
      </c>
      <c r="D243" s="16" t="s">
        <v>41</v>
      </c>
      <c r="E243" s="7" t="n">
        <v>660</v>
      </c>
      <c r="F243" s="16" t="s">
        <v>29</v>
      </c>
      <c r="G243" s="6" t="n">
        <v>18.8302</v>
      </c>
      <c r="H243" s="6" t="n">
        <v>204.35</v>
      </c>
      <c r="I243" s="6" t="n">
        <v>152.21</v>
      </c>
      <c r="J243" s="6" t="n">
        <v>1616</v>
      </c>
      <c r="K243" s="6" t="n">
        <v>12427.932</v>
      </c>
      <c r="L243" s="6" t="n">
        <v>10811.93</v>
      </c>
      <c r="M243" s="6" t="n">
        <v>10.76</v>
      </c>
      <c r="N243" s="6" t="n">
        <v>8.02</v>
      </c>
    </row>
    <row collapsed="false" customFormat="false" customHeight="false" hidden="false" ht="12.1" outlineLevel="0" r="244">
      <c r="A244" s="41" t="n">
        <v>45118</v>
      </c>
      <c r="B244" s="16" t="s">
        <v>865</v>
      </c>
      <c r="C244" s="16" t="s">
        <v>63</v>
      </c>
      <c r="D244" s="16" t="s">
        <v>64</v>
      </c>
      <c r="E244" s="7" t="n">
        <v>20</v>
      </c>
      <c r="F244" s="16" t="s">
        <v>29</v>
      </c>
      <c r="G244" s="6" t="n">
        <v>264</v>
      </c>
      <c r="H244" s="6" t="n">
        <v>7278</v>
      </c>
      <c r="I244" s="6" t="n">
        <v>2593.33</v>
      </c>
      <c r="J244" s="6" t="n">
        <v>686</v>
      </c>
      <c r="K244" s="6" t="n">
        <v>5280</v>
      </c>
      <c r="L244" s="6" t="n">
        <v>4594</v>
      </c>
      <c r="M244" s="6" t="n">
        <v>8.86</v>
      </c>
      <c r="N244" s="6" t="n">
        <v>3.16</v>
      </c>
    </row>
    <row collapsed="false" customFormat="false" customHeight="false" hidden="false" ht="12.1" outlineLevel="0" r="245">
      <c r="A245" s="41" t="n">
        <v>45114</v>
      </c>
      <c r="B245" s="16" t="s">
        <v>865</v>
      </c>
      <c r="C245" s="16" t="s">
        <v>65</v>
      </c>
      <c r="D245" s="16" t="s">
        <v>66</v>
      </c>
      <c r="E245" s="7" t="n">
        <v>70</v>
      </c>
      <c r="F245" s="16" t="s">
        <v>19</v>
      </c>
      <c r="G245" s="6" t="n">
        <v>25.7343</v>
      </c>
      <c r="H245" s="6" t="n">
        <v>15.87</v>
      </c>
      <c r="I245" s="6" t="n">
        <v>2051.83</v>
      </c>
      <c r="J245" s="6" t="n">
        <v>1.95</v>
      </c>
      <c r="K245" s="6" t="n">
        <v>1801.4025</v>
      </c>
      <c r="L245" s="6" t="n">
        <v>1620.89</v>
      </c>
      <c r="M245" s="6" t="n">
        <v>1.13</v>
      </c>
      <c r="N245" s="6" t="n">
        <v>1.58</v>
      </c>
    </row>
    <row collapsed="false" customFormat="false" customHeight="false" hidden="false" ht="12.1" outlineLevel="0" r="246">
      <c r="A246" s="41" t="n">
        <v>45126</v>
      </c>
      <c r="B246" s="16" t="s">
        <v>865</v>
      </c>
      <c r="C246" s="16" t="s">
        <v>91</v>
      </c>
      <c r="D246" s="16" t="s">
        <v>92</v>
      </c>
      <c r="E246" s="7" t="n">
        <v>3700</v>
      </c>
      <c r="F246" s="16" t="s">
        <v>29</v>
      </c>
      <c r="G246" s="6" t="n">
        <v>0.41</v>
      </c>
      <c r="H246" s="6" t="n">
        <v>17.648</v>
      </c>
      <c r="I246" s="6" t="n">
        <v>27.3</v>
      </c>
      <c r="J246" s="6" t="n">
        <v>197</v>
      </c>
      <c r="K246" s="6" t="n">
        <v>1517</v>
      </c>
      <c r="L246" s="6" t="n">
        <v>1320</v>
      </c>
      <c r="M246" s="6" t="n">
        <v>1.31</v>
      </c>
      <c r="N246" s="6" t="n">
        <v>2.02</v>
      </c>
    </row>
    <row collapsed="false" customFormat="false" customHeight="false" hidden="false" ht="12.1" outlineLevel="0" r="247">
      <c r="A247" s="41" t="n">
        <v>45127</v>
      </c>
      <c r="B247" s="16" t="s">
        <v>865</v>
      </c>
      <c r="C247" s="16" t="s">
        <v>71</v>
      </c>
      <c r="D247" s="16" t="s">
        <v>72</v>
      </c>
      <c r="E247" s="7" t="n">
        <v>2600</v>
      </c>
      <c r="F247" s="16" t="s">
        <v>29</v>
      </c>
      <c r="G247" s="6" t="n">
        <v>0.8</v>
      </c>
      <c r="H247" s="6" t="n">
        <v>42.025</v>
      </c>
      <c r="I247" s="6" t="n">
        <v>41.87</v>
      </c>
      <c r="J247" s="6" t="n">
        <v>270</v>
      </c>
      <c r="K247" s="6" t="n">
        <v>2080</v>
      </c>
      <c r="L247" s="6" t="n">
        <v>1810</v>
      </c>
      <c r="M247" s="6" t="n">
        <v>1.66</v>
      </c>
      <c r="N247" s="6" t="n">
        <v>1.66</v>
      </c>
    </row>
    <row collapsed="false" customFormat="false" customHeight="false" hidden="false" ht="12.1" outlineLevel="0" r="248">
      <c r="A248" s="41" t="n">
        <v>45134</v>
      </c>
      <c r="B248" s="16" t="s">
        <v>865</v>
      </c>
      <c r="C248" s="16" t="s">
        <v>87</v>
      </c>
      <c r="D248" s="16" t="s">
        <v>88</v>
      </c>
      <c r="E248" s="7" t="n">
        <v>26</v>
      </c>
      <c r="F248" s="16" t="s">
        <v>19</v>
      </c>
      <c r="G248" s="6" t="n">
        <v>36.9192</v>
      </c>
      <c r="H248" s="6" t="n">
        <v>37.21</v>
      </c>
      <c r="I248" s="6" t="n">
        <v>2686.27</v>
      </c>
      <c r="J248" s="6" t="n">
        <v>1.07</v>
      </c>
      <c r="K248" s="6" t="n">
        <v>959.8989</v>
      </c>
      <c r="L248" s="6" t="n">
        <v>863.55</v>
      </c>
      <c r="M248" s="6" t="n">
        <v>1.24</v>
      </c>
      <c r="N248" s="6" t="n">
        <v>0.99</v>
      </c>
    </row>
    <row collapsed="false" customFormat="false" customHeight="false" hidden="false" ht="12.1" outlineLevel="0" r="249">
      <c r="A249" s="41" t="n">
        <v>45142</v>
      </c>
      <c r="B249" s="16" t="s">
        <v>865</v>
      </c>
      <c r="C249" s="16" t="s">
        <v>37</v>
      </c>
      <c r="D249" s="16" t="s">
        <v>38</v>
      </c>
      <c r="E249" s="7" t="n">
        <v>29</v>
      </c>
      <c r="F249" s="16" t="s">
        <v>19</v>
      </c>
      <c r="G249" s="6" t="n">
        <v>11.7224</v>
      </c>
      <c r="H249" s="6" t="n">
        <v>34.87</v>
      </c>
      <c r="I249" s="6" t="n">
        <v>3570.74</v>
      </c>
      <c r="J249" s="6" t="n">
        <v>0.36</v>
      </c>
      <c r="K249" s="6" t="n">
        <v>339.9496</v>
      </c>
      <c r="L249" s="6" t="n">
        <v>306.19</v>
      </c>
      <c r="M249" s="6" t="n">
        <v>0.3</v>
      </c>
      <c r="N249" s="6" t="n">
        <v>0.32</v>
      </c>
    </row>
    <row collapsed="false" customFormat="false" customHeight="false" hidden="false" ht="12.1" outlineLevel="0" r="250">
      <c r="A250" s="41" t="n">
        <v>45147</v>
      </c>
      <c r="B250" s="16" t="s">
        <v>865</v>
      </c>
      <c r="C250" s="16" t="s">
        <v>52</v>
      </c>
      <c r="D250" s="16" t="s">
        <v>53</v>
      </c>
      <c r="E250" s="7" t="n">
        <v>10</v>
      </c>
      <c r="F250" s="16" t="s">
        <v>19</v>
      </c>
      <c r="G250" s="6" t="n">
        <v>159.4853</v>
      </c>
      <c r="H250" s="6" t="n">
        <v>145.91</v>
      </c>
      <c r="I250" s="6" t="n">
        <v>9255.94</v>
      </c>
      <c r="J250" s="6" t="n">
        <v>1.66</v>
      </c>
      <c r="K250" s="6" t="n">
        <v>1594.8533</v>
      </c>
      <c r="L250" s="6" t="n">
        <v>1435.37</v>
      </c>
      <c r="M250" s="6" t="n">
        <v>1.55</v>
      </c>
      <c r="N250" s="6" t="n">
        <v>1.02</v>
      </c>
    </row>
    <row collapsed="false" customFormat="false" customHeight="false" hidden="false" ht="12.1" outlineLevel="0" r="251">
      <c r="A251" s="41" t="n">
        <v>45152</v>
      </c>
      <c r="B251" s="16" t="s">
        <v>865</v>
      </c>
      <c r="C251" s="16" t="s">
        <v>60</v>
      </c>
      <c r="D251" s="16" t="s">
        <v>61</v>
      </c>
      <c r="E251" s="7" t="n">
        <v>128</v>
      </c>
      <c r="F251" s="16" t="s">
        <v>19</v>
      </c>
      <c r="G251" s="6" t="n">
        <v>39.8719</v>
      </c>
      <c r="H251" s="6" t="n">
        <v>13.32</v>
      </c>
      <c r="I251" s="6" t="n">
        <v>1271.75</v>
      </c>
      <c r="J251" s="6" t="n">
        <v>18.19</v>
      </c>
      <c r="K251" s="6" t="n">
        <v>5103.6006</v>
      </c>
      <c r="L251" s="6" t="n">
        <v>3317.22</v>
      </c>
      <c r="M251" s="6" t="n">
        <v>2.04</v>
      </c>
      <c r="N251" s="6" t="n">
        <v>1.98</v>
      </c>
    </row>
    <row collapsed="false" customFormat="false" customHeight="false" hidden="false" ht="12.1" outlineLevel="0" r="252">
      <c r="A252" s="41" t="n">
        <v>45168</v>
      </c>
      <c r="B252" s="16" t="s">
        <v>865</v>
      </c>
      <c r="C252" s="16" t="s">
        <v>24</v>
      </c>
      <c r="D252" s="16" t="s">
        <v>25</v>
      </c>
      <c r="E252" s="7" t="n">
        <v>65</v>
      </c>
      <c r="F252" s="16" t="s">
        <v>19</v>
      </c>
      <c r="G252" s="6" t="n">
        <v>379.9568</v>
      </c>
      <c r="H252" s="6" t="n">
        <v>133.93</v>
      </c>
      <c r="I252" s="6" t="n">
        <v>1994</v>
      </c>
      <c r="J252" s="6" t="n">
        <v>25.81</v>
      </c>
      <c r="K252" s="6" t="n">
        <v>24697.1914</v>
      </c>
      <c r="L252" s="6" t="n">
        <v>22226.99</v>
      </c>
      <c r="M252" s="6" t="n">
        <v>17.15</v>
      </c>
      <c r="N252" s="6" t="n">
        <v>2.67</v>
      </c>
    </row>
    <row collapsed="false" customFormat="false" customHeight="false" hidden="false" ht="12.1" outlineLevel="0" r="253">
      <c r="A253" s="41" t="n">
        <v>45169</v>
      </c>
      <c r="B253" s="16" t="s">
        <v>865</v>
      </c>
      <c r="C253" s="16" t="s">
        <v>93</v>
      </c>
      <c r="D253" s="16" t="s">
        <v>94</v>
      </c>
      <c r="E253" s="7" t="n">
        <v>2</v>
      </c>
      <c r="F253" s="16" t="s">
        <v>19</v>
      </c>
      <c r="G253" s="6" t="n">
        <v>145.811</v>
      </c>
      <c r="H253" s="6" t="n">
        <v>284.24</v>
      </c>
      <c r="I253" s="6" t="n">
        <v>14137.24</v>
      </c>
      <c r="J253" s="6" t="n">
        <v>0.3</v>
      </c>
      <c r="K253" s="6" t="n">
        <v>291.622</v>
      </c>
      <c r="L253" s="6" t="n">
        <v>262.84</v>
      </c>
      <c r="M253" s="6" t="n">
        <v>0.93</v>
      </c>
      <c r="N253" s="6" t="n">
        <v>0.48</v>
      </c>
    </row>
    <row collapsed="false" customFormat="false" customHeight="false" hidden="false" ht="12.1" outlineLevel="0" r="254">
      <c r="A254" s="41" t="n">
        <v>45169</v>
      </c>
      <c r="B254" s="16" t="s">
        <v>865</v>
      </c>
      <c r="C254" s="16" t="s">
        <v>67</v>
      </c>
      <c r="D254" s="16" t="s">
        <v>68</v>
      </c>
      <c r="E254" s="7" t="n">
        <v>70</v>
      </c>
      <c r="F254" s="16" t="s">
        <v>19</v>
      </c>
      <c r="G254" s="6" t="n">
        <v>38.3713</v>
      </c>
      <c r="H254" s="6" t="n">
        <v>33.67</v>
      </c>
      <c r="I254" s="6" t="n">
        <v>1741.92</v>
      </c>
      <c r="J254" s="6" t="n">
        <v>2.8</v>
      </c>
      <c r="K254" s="6" t="n">
        <v>2685.9924</v>
      </c>
      <c r="L254" s="6" t="n">
        <v>2417.39</v>
      </c>
      <c r="M254" s="6" t="n">
        <v>1.98</v>
      </c>
      <c r="N254" s="6" t="n">
        <v>1.07</v>
      </c>
    </row>
    <row collapsed="false" customFormat="false" customHeight="false" hidden="false" ht="12.1" outlineLevel="0" r="255">
      <c r="A255" s="41" t="n">
        <v>45183</v>
      </c>
      <c r="B255" s="16" t="s">
        <v>865</v>
      </c>
      <c r="C255" s="16" t="s">
        <v>21</v>
      </c>
      <c r="D255" s="16" t="s">
        <v>22</v>
      </c>
      <c r="E255" s="7" t="n">
        <v>267</v>
      </c>
      <c r="F255" s="16" t="s">
        <v>19</v>
      </c>
      <c r="G255" s="6" t="n">
        <v>8.8301</v>
      </c>
      <c r="H255" s="6" t="n">
        <v>42.25</v>
      </c>
      <c r="I255" s="6" t="n">
        <v>1590.38</v>
      </c>
      <c r="J255" s="6" t="n">
        <v>3.68</v>
      </c>
      <c r="K255" s="6" t="n">
        <v>2357.638</v>
      </c>
      <c r="L255" s="6" t="n">
        <v>2004.43</v>
      </c>
      <c r="M255" s="6" t="n">
        <v>0.47</v>
      </c>
      <c r="N255" s="6" t="n">
        <v>0.19</v>
      </c>
    </row>
    <row collapsed="false" customFormat="false" customHeight="false" hidden="false" ht="12.1" outlineLevel="0" r="256">
      <c r="A256" s="41" t="n">
        <v>45183</v>
      </c>
      <c r="B256" s="16" t="s">
        <v>865</v>
      </c>
      <c r="C256" s="16" t="s">
        <v>57</v>
      </c>
      <c r="D256" s="16" t="s">
        <v>58</v>
      </c>
      <c r="E256" s="7" t="n">
        <v>28</v>
      </c>
      <c r="F256" s="16" t="s">
        <v>19</v>
      </c>
      <c r="G256" s="6" t="n">
        <v>44.1505</v>
      </c>
      <c r="H256" s="6" t="n">
        <v>58.44</v>
      </c>
      <c r="I256" s="6" t="n">
        <v>3338.43</v>
      </c>
      <c r="J256" s="6" t="n">
        <v>1.29</v>
      </c>
      <c r="K256" s="6" t="n">
        <v>1236.2147</v>
      </c>
      <c r="L256" s="6" t="n">
        <v>1112.4</v>
      </c>
      <c r="M256" s="6" t="n">
        <v>1.19</v>
      </c>
      <c r="N256" s="6" t="n">
        <v>0.71</v>
      </c>
    </row>
    <row collapsed="false" customFormat="false" customHeight="false" hidden="false" ht="12.1" outlineLevel="0" r="257">
      <c r="A257" s="41" t="n">
        <v>45184</v>
      </c>
      <c r="B257" s="16" t="s">
        <v>865</v>
      </c>
      <c r="C257" s="16" t="s">
        <v>83</v>
      </c>
      <c r="D257" s="16" t="s">
        <v>84</v>
      </c>
      <c r="E257" s="7" t="n">
        <v>10</v>
      </c>
      <c r="F257" s="16" t="s">
        <v>19</v>
      </c>
      <c r="G257" s="6" t="n">
        <v>77.5057</v>
      </c>
      <c r="H257" s="6" t="n">
        <v>66.34</v>
      </c>
      <c r="I257" s="6" t="n">
        <v>2623.2</v>
      </c>
      <c r="J257" s="6" t="n">
        <v>2.26</v>
      </c>
      <c r="K257" s="6" t="n">
        <v>775.0569</v>
      </c>
      <c r="L257" s="6" t="n">
        <v>557.73</v>
      </c>
      <c r="M257" s="6" t="n">
        <v>2.13</v>
      </c>
      <c r="N257" s="6" t="n">
        <v>0.87</v>
      </c>
    </row>
    <row collapsed="false" customFormat="false" customHeight="false" hidden="false" ht="12.1" outlineLevel="0" r="258">
      <c r="A258" s="41" t="n">
        <v>45205</v>
      </c>
      <c r="B258" s="16" t="s">
        <v>865</v>
      </c>
      <c r="C258" s="16" t="s">
        <v>65</v>
      </c>
      <c r="D258" s="16" t="s">
        <v>66</v>
      </c>
      <c r="E258" s="7" t="n">
        <v>70</v>
      </c>
      <c r="F258" s="16" t="s">
        <v>19</v>
      </c>
      <c r="G258" s="6" t="n">
        <v>27.71</v>
      </c>
      <c r="H258" s="6" t="n">
        <v>14.83</v>
      </c>
      <c r="I258" s="6" t="n">
        <v>2051.83</v>
      </c>
      <c r="J258" s="6" t="n">
        <v>1.95</v>
      </c>
      <c r="K258" s="6" t="n">
        <v>1939.6989</v>
      </c>
      <c r="L258" s="6" t="n">
        <v>1745.33</v>
      </c>
      <c r="M258" s="6" t="n">
        <v>1.22</v>
      </c>
      <c r="N258" s="6" t="n">
        <v>1.69</v>
      </c>
    </row>
    <row collapsed="false" customFormat="false" customHeight="false" hidden="false" ht="12.1" outlineLevel="0" r="259">
      <c r="A259" s="41" t="n">
        <v>45217</v>
      </c>
      <c r="B259" s="16" t="s">
        <v>865</v>
      </c>
      <c r="C259" s="16" t="s">
        <v>85</v>
      </c>
      <c r="D259" s="16" t="s">
        <v>86</v>
      </c>
      <c r="E259" s="7" t="n">
        <v>2010</v>
      </c>
      <c r="F259" s="16" t="s">
        <v>29</v>
      </c>
      <c r="G259" s="6" t="n">
        <v>3.77</v>
      </c>
      <c r="H259" s="6" t="n">
        <v>72.82</v>
      </c>
      <c r="I259" s="6" t="n">
        <v>67.54</v>
      </c>
      <c r="J259" s="6" t="n">
        <v>985</v>
      </c>
      <c r="K259" s="6" t="n">
        <v>7577.7</v>
      </c>
      <c r="L259" s="6" t="n">
        <v>6592.7</v>
      </c>
      <c r="M259" s="6" t="n">
        <v>4.86</v>
      </c>
      <c r="N259" s="6" t="n">
        <v>4.5</v>
      </c>
    </row>
    <row collapsed="false" customFormat="false" customHeight="false" hidden="false" ht="12.1" outlineLevel="0" r="260">
      <c r="A260" s="41" t="n">
        <v>45236</v>
      </c>
      <c r="B260" s="16" t="s">
        <v>865</v>
      </c>
      <c r="C260" s="16" t="s">
        <v>37</v>
      </c>
      <c r="D260" s="16" t="s">
        <v>38</v>
      </c>
      <c r="E260" s="7" t="n">
        <v>29</v>
      </c>
      <c r="F260" s="16" t="s">
        <v>19</v>
      </c>
      <c r="G260" s="6" t="n">
        <v>11.6294</v>
      </c>
      <c r="H260" s="6" t="n">
        <v>38.14</v>
      </c>
      <c r="I260" s="6" t="n">
        <v>3570.74</v>
      </c>
      <c r="J260" s="6" t="n">
        <v>0.36</v>
      </c>
      <c r="K260" s="6" t="n">
        <v>337.2522</v>
      </c>
      <c r="L260" s="6" t="n">
        <v>303.76</v>
      </c>
      <c r="M260" s="6" t="n">
        <v>0.29</v>
      </c>
      <c r="N260" s="6" t="n">
        <v>0.3</v>
      </c>
    </row>
    <row collapsed="false" customFormat="false" customHeight="false" hidden="false" ht="12.1" outlineLevel="0" r="261">
      <c r="A261" s="41" t="n">
        <v>45239</v>
      </c>
      <c r="B261" s="16" t="s">
        <v>865</v>
      </c>
      <c r="C261" s="16" t="s">
        <v>87</v>
      </c>
      <c r="D261" s="16" t="s">
        <v>88</v>
      </c>
      <c r="E261" s="7" t="n">
        <v>26</v>
      </c>
      <c r="F261" s="16" t="s">
        <v>19</v>
      </c>
      <c r="G261" s="6" t="n">
        <v>37.8009</v>
      </c>
      <c r="H261" s="6" t="n">
        <v>30.82</v>
      </c>
      <c r="I261" s="6" t="n">
        <v>2686.27</v>
      </c>
      <c r="J261" s="6" t="n">
        <v>1.07</v>
      </c>
      <c r="K261" s="6" t="n">
        <v>982.8232</v>
      </c>
      <c r="L261" s="6" t="n">
        <v>884.17</v>
      </c>
      <c r="M261" s="6" t="n">
        <v>1.27</v>
      </c>
      <c r="N261" s="6" t="n">
        <v>1.2</v>
      </c>
    </row>
    <row collapsed="false" customFormat="false" customHeight="false" hidden="false" ht="12.1" outlineLevel="0" r="262">
      <c r="A262" s="41" t="n">
        <v>45239</v>
      </c>
      <c r="B262" s="16" t="s">
        <v>865</v>
      </c>
      <c r="C262" s="16" t="s">
        <v>52</v>
      </c>
      <c r="D262" s="16" t="s">
        <v>53</v>
      </c>
      <c r="E262" s="7" t="n">
        <v>10</v>
      </c>
      <c r="F262" s="16" t="s">
        <v>19</v>
      </c>
      <c r="G262" s="6" t="n">
        <v>153.0475</v>
      </c>
      <c r="H262" s="6" t="n">
        <v>148.03</v>
      </c>
      <c r="I262" s="6" t="n">
        <v>9255.94</v>
      </c>
      <c r="J262" s="6" t="n">
        <v>1.66</v>
      </c>
      <c r="K262" s="6" t="n">
        <v>1530.4752</v>
      </c>
      <c r="L262" s="6" t="n">
        <v>1377.43</v>
      </c>
      <c r="M262" s="6" t="n">
        <v>1.49</v>
      </c>
      <c r="N262" s="6" t="n">
        <v>1.01</v>
      </c>
    </row>
    <row collapsed="false" customFormat="false" customHeight="false" hidden="false" ht="12.1" outlineLevel="0" r="263">
      <c r="A263" s="41" t="n">
        <v>45252</v>
      </c>
      <c r="B263" s="16" t="s">
        <v>865</v>
      </c>
      <c r="C263" s="16" t="s">
        <v>60</v>
      </c>
      <c r="D263" s="16" t="s">
        <v>61</v>
      </c>
      <c r="E263" s="7" t="n">
        <v>128</v>
      </c>
      <c r="F263" s="16" t="s">
        <v>19</v>
      </c>
      <c r="G263" s="6" t="n">
        <v>41.2111</v>
      </c>
      <c r="H263" s="6" t="n">
        <v>15.87</v>
      </c>
      <c r="I263" s="6" t="n">
        <v>1271.75</v>
      </c>
      <c r="J263" s="6" t="n">
        <v>21.01</v>
      </c>
      <c r="K263" s="6" t="n">
        <v>5275.0178</v>
      </c>
      <c r="L263" s="6" t="n">
        <v>3428.87</v>
      </c>
      <c r="M263" s="6" t="n">
        <v>2.11</v>
      </c>
      <c r="N263" s="6" t="n">
        <v>1.92</v>
      </c>
    </row>
    <row collapsed="false" customFormat="false" customHeight="false" hidden="false" ht="12.1" outlineLevel="0" r="264">
      <c r="A264" s="41" t="n">
        <v>45259</v>
      </c>
      <c r="B264" s="16" t="s">
        <v>865</v>
      </c>
      <c r="C264" s="16" t="s">
        <v>24</v>
      </c>
      <c r="D264" s="16" t="s">
        <v>25</v>
      </c>
      <c r="E264" s="7" t="n">
        <v>65</v>
      </c>
      <c r="F264" s="16" t="s">
        <v>19</v>
      </c>
      <c r="G264" s="6" t="n">
        <v>100.1295</v>
      </c>
      <c r="H264" s="6" t="n">
        <v>163.92</v>
      </c>
      <c r="I264" s="6" t="n">
        <v>1994</v>
      </c>
      <c r="J264" s="6" t="n">
        <v>7.35</v>
      </c>
      <c r="K264" s="6" t="n">
        <v>6508.4192</v>
      </c>
      <c r="L264" s="6" t="n">
        <v>5857.13</v>
      </c>
      <c r="M264" s="6" t="n">
        <v>4.52</v>
      </c>
      <c r="N264" s="6" t="n">
        <v>0.62</v>
      </c>
    </row>
    <row collapsed="false" customFormat="false" customHeight="false" hidden="false" ht="12.1" outlineLevel="0" r="265">
      <c r="A265" s="41" t="n">
        <v>45260</v>
      </c>
      <c r="B265" s="16" t="s">
        <v>865</v>
      </c>
      <c r="C265" s="16" t="s">
        <v>67</v>
      </c>
      <c r="D265" s="16" t="s">
        <v>68</v>
      </c>
      <c r="E265" s="7" t="n">
        <v>70</v>
      </c>
      <c r="F265" s="16" t="s">
        <v>19</v>
      </c>
      <c r="G265" s="6" t="n">
        <v>35.5536</v>
      </c>
      <c r="H265" s="6" t="n">
        <v>35.08</v>
      </c>
      <c r="I265" s="6" t="n">
        <v>1741.92</v>
      </c>
      <c r="J265" s="6" t="n">
        <v>2.8</v>
      </c>
      <c r="K265" s="6" t="n">
        <v>2488.7548</v>
      </c>
      <c r="L265" s="6" t="n">
        <v>2239.88</v>
      </c>
      <c r="M265" s="6" t="n">
        <v>1.84</v>
      </c>
      <c r="N265" s="6" t="n">
        <v>1.03</v>
      </c>
    </row>
    <row collapsed="false" customFormat="false" customHeight="false" hidden="false" ht="12.1" outlineLevel="0" r="266">
      <c r="A266" s="41" t="n">
        <v>45260</v>
      </c>
      <c r="B266" s="16" t="s">
        <v>865</v>
      </c>
      <c r="C266" s="16" t="s">
        <v>93</v>
      </c>
      <c r="D266" s="16" t="s">
        <v>94</v>
      </c>
      <c r="E266" s="7" t="n">
        <v>2</v>
      </c>
      <c r="F266" s="16" t="s">
        <v>19</v>
      </c>
      <c r="G266" s="6" t="n">
        <v>148.4364</v>
      </c>
      <c r="H266" s="6" t="n">
        <v>280.38</v>
      </c>
      <c r="I266" s="6" t="n">
        <v>14137.24</v>
      </c>
      <c r="J266" s="6" t="n">
        <v>0.33</v>
      </c>
      <c r="K266" s="6" t="n">
        <v>296.8729</v>
      </c>
      <c r="L266" s="6" t="n">
        <v>267.54</v>
      </c>
      <c r="M266" s="6" t="n">
        <v>0.95</v>
      </c>
      <c r="N266" s="6" t="n">
        <v>0.54</v>
      </c>
    </row>
    <row collapsed="false" customFormat="false" customHeight="false" hidden="false" ht="12.1" outlineLevel="0" r="267">
      <c r="A267" s="41" t="n">
        <v>45260</v>
      </c>
      <c r="B267" s="16" t="s">
        <v>865</v>
      </c>
      <c r="C267" s="16" t="s">
        <v>57</v>
      </c>
      <c r="D267" s="16" t="s">
        <v>58</v>
      </c>
      <c r="E267" s="7" t="n">
        <v>28</v>
      </c>
      <c r="F267" s="16" t="s">
        <v>19</v>
      </c>
      <c r="G267" s="6" t="n">
        <v>40.8867</v>
      </c>
      <c r="H267" s="6" t="n">
        <v>58.23</v>
      </c>
      <c r="I267" s="6" t="n">
        <v>3338.43</v>
      </c>
      <c r="J267" s="6" t="n">
        <v>1.29</v>
      </c>
      <c r="K267" s="6" t="n">
        <v>1144.8272</v>
      </c>
      <c r="L267" s="6" t="n">
        <v>1030.17</v>
      </c>
      <c r="M267" s="6" t="n">
        <v>1.1</v>
      </c>
      <c r="N267" s="6" t="n">
        <v>0.71</v>
      </c>
    </row>
    <row collapsed="false" customFormat="false" customHeight="false" hidden="false" ht="12.1" outlineLevel="0" r="268">
      <c r="A268" s="41" t="n">
        <v>45274</v>
      </c>
      <c r="B268" s="16" t="s">
        <v>865</v>
      </c>
      <c r="C268" s="16" t="s">
        <v>21</v>
      </c>
      <c r="D268" s="16" t="s">
        <v>22</v>
      </c>
      <c r="E268" s="7" t="n">
        <v>267</v>
      </c>
      <c r="F268" s="16" t="s">
        <v>19</v>
      </c>
      <c r="G268" s="6" t="n">
        <v>8.36</v>
      </c>
      <c r="H268" s="6" t="n">
        <v>39.08</v>
      </c>
      <c r="I268" s="6" t="n">
        <v>1590.38</v>
      </c>
      <c r="J268" s="6" t="n">
        <v>3.72</v>
      </c>
      <c r="K268" s="6" t="n">
        <v>2232.1232</v>
      </c>
      <c r="L268" s="6" t="n">
        <v>1897.72</v>
      </c>
      <c r="M268" s="6" t="n">
        <v>0.45</v>
      </c>
      <c r="N268" s="6" t="n">
        <v>0.2</v>
      </c>
    </row>
    <row collapsed="false" customFormat="false" customHeight="false" hidden="false" ht="12.1" outlineLevel="0" r="269">
      <c r="A269" s="41" t="n">
        <v>45277</v>
      </c>
      <c r="B269" s="16" t="s">
        <v>865</v>
      </c>
      <c r="C269" s="16" t="s">
        <v>46</v>
      </c>
      <c r="D269" s="16" t="s">
        <v>47</v>
      </c>
      <c r="E269" s="7" t="n">
        <v>41</v>
      </c>
      <c r="F269" s="16" t="s">
        <v>29</v>
      </c>
      <c r="G269" s="6" t="n">
        <v>447</v>
      </c>
      <c r="H269" s="6" t="n">
        <v>6560</v>
      </c>
      <c r="I269" s="6" t="n">
        <v>5671.17</v>
      </c>
      <c r="J269" s="6" t="n">
        <v>2383</v>
      </c>
      <c r="K269" s="6" t="n">
        <v>18327</v>
      </c>
      <c r="L269" s="6" t="n">
        <v>15944</v>
      </c>
      <c r="M269" s="6" t="n">
        <v>6.86</v>
      </c>
      <c r="N269" s="6" t="n">
        <v>5.93</v>
      </c>
    </row>
    <row collapsed="false" customFormat="false" customHeight="false" hidden="false" ht="12.1" outlineLevel="0" r="270">
      <c r="A270" s="41" t="n">
        <v>45280</v>
      </c>
      <c r="B270" s="16" t="s">
        <v>865</v>
      </c>
      <c r="C270" s="16" t="s">
        <v>73</v>
      </c>
      <c r="D270" s="16" t="s">
        <v>74</v>
      </c>
      <c r="E270" s="7" t="n">
        <v>10</v>
      </c>
      <c r="F270" s="16" t="s">
        <v>19</v>
      </c>
      <c r="G270" s="6" t="n">
        <v>90.087</v>
      </c>
      <c r="H270" s="6" t="n">
        <v>75.39</v>
      </c>
      <c r="I270" s="6" t="n">
        <v>15334.21</v>
      </c>
      <c r="J270" s="6" t="n">
        <v>1</v>
      </c>
      <c r="K270" s="6" t="n">
        <v>900.87</v>
      </c>
      <c r="L270" s="6" t="n">
        <v>810.78</v>
      </c>
      <c r="M270" s="6" t="n">
        <v>0.53</v>
      </c>
      <c r="N270" s="6" t="n">
        <v>1.19</v>
      </c>
    </row>
    <row collapsed="false" customFormat="false" customHeight="false" hidden="false" ht="12.1" outlineLevel="0" r="271">
      <c r="A271" s="41" t="n">
        <v>45285</v>
      </c>
      <c r="B271" s="16" t="s">
        <v>865</v>
      </c>
      <c r="C271" s="16" t="s">
        <v>63</v>
      </c>
      <c r="D271" s="16" t="s">
        <v>64</v>
      </c>
      <c r="E271" s="7" t="n">
        <v>20</v>
      </c>
      <c r="F271" s="16" t="s">
        <v>29</v>
      </c>
      <c r="G271" s="6" t="n">
        <v>291</v>
      </c>
      <c r="H271" s="6" t="n">
        <v>6668</v>
      </c>
      <c r="I271" s="6" t="n">
        <v>2593.33</v>
      </c>
      <c r="J271" s="6" t="n">
        <v>757</v>
      </c>
      <c r="K271" s="6" t="n">
        <v>5820</v>
      </c>
      <c r="L271" s="6" t="n">
        <v>5063</v>
      </c>
      <c r="M271" s="6" t="n">
        <v>9.76</v>
      </c>
      <c r="N271" s="6" t="n">
        <v>3.8</v>
      </c>
    </row>
    <row collapsed="false" customFormat="false" customHeight="false" hidden="false" ht="12.1" outlineLevel="0" r="272">
      <c r="A272" s="41" t="n">
        <v>45286</v>
      </c>
      <c r="B272" s="16" t="s">
        <v>865</v>
      </c>
      <c r="C272" s="16" t="s">
        <v>49</v>
      </c>
      <c r="D272" s="16" t="s">
        <v>50</v>
      </c>
      <c r="E272" s="7" t="n">
        <v>16</v>
      </c>
      <c r="F272" s="16" t="s">
        <v>29</v>
      </c>
      <c r="G272" s="6" t="n">
        <v>915.33</v>
      </c>
      <c r="H272" s="6" t="n">
        <v>16360</v>
      </c>
      <c r="I272" s="6" t="n">
        <v>22131.1</v>
      </c>
      <c r="J272" s="6" t="n">
        <v>1904</v>
      </c>
      <c r="K272" s="6" t="n">
        <v>14645.28</v>
      </c>
      <c r="L272" s="6" t="n">
        <v>12741.28</v>
      </c>
      <c r="M272" s="6" t="n">
        <v>3.6</v>
      </c>
      <c r="N272" s="6" t="n">
        <v>4.87</v>
      </c>
    </row>
    <row collapsed="false" customFormat="false" customHeight="false" hidden="false" ht="12.1" outlineLevel="0" r="273">
      <c r="A273" s="41" t="n">
        <v>45288</v>
      </c>
      <c r="B273" s="16" t="s">
        <v>865</v>
      </c>
      <c r="C273" s="16" t="s">
        <v>83</v>
      </c>
      <c r="D273" s="16" t="s">
        <v>84</v>
      </c>
      <c r="E273" s="7" t="n">
        <v>10</v>
      </c>
      <c r="F273" s="16" t="s">
        <v>19</v>
      </c>
      <c r="G273" s="6" t="n">
        <v>74.1894</v>
      </c>
      <c r="H273" s="6" t="n">
        <v>69.16</v>
      </c>
      <c r="I273" s="6" t="n">
        <v>2623.2</v>
      </c>
      <c r="J273" s="6" t="n">
        <v>2.27</v>
      </c>
      <c r="K273" s="6" t="n">
        <v>741.8943</v>
      </c>
      <c r="L273" s="6" t="n">
        <v>533.72</v>
      </c>
      <c r="M273" s="6" t="n">
        <v>2.03</v>
      </c>
      <c r="N273" s="6" t="n">
        <v>0.84</v>
      </c>
    </row>
    <row collapsed="false" customFormat="false" customHeight="false" hidden="false" ht="12.1" outlineLevel="0" r="274">
      <c r="A274" s="41" t="n">
        <v>45300</v>
      </c>
      <c r="B274" s="16" t="s">
        <v>865</v>
      </c>
      <c r="C274" s="16" t="s">
        <v>65</v>
      </c>
      <c r="D274" s="16" t="s">
        <v>66</v>
      </c>
      <c r="E274" s="7" t="n">
        <v>70</v>
      </c>
      <c r="F274" s="16" t="s">
        <v>19</v>
      </c>
      <c r="G274" s="6" t="n">
        <v>24.9333</v>
      </c>
      <c r="H274" s="6" t="n">
        <v>17.32</v>
      </c>
      <c r="I274" s="6" t="n">
        <v>2051.83</v>
      </c>
      <c r="J274" s="6" t="n">
        <v>1.95</v>
      </c>
      <c r="K274" s="6" t="n">
        <v>1745.3343</v>
      </c>
      <c r="L274" s="6" t="n">
        <v>1570.44</v>
      </c>
      <c r="M274" s="6" t="n">
        <v>1.09</v>
      </c>
      <c r="N274" s="6" t="n">
        <v>1.44</v>
      </c>
    </row>
    <row collapsed="false" customFormat="false" customHeight="false" hidden="false" ht="12.1" outlineLevel="0" r="275">
      <c r="A275" s="41" t="n">
        <v>45302</v>
      </c>
      <c r="B275" s="16" t="s">
        <v>865</v>
      </c>
      <c r="C275" s="16" t="s">
        <v>79</v>
      </c>
      <c r="D275" s="16" t="s">
        <v>80</v>
      </c>
      <c r="E275" s="7" t="n">
        <v>30</v>
      </c>
      <c r="F275" s="16" t="s">
        <v>29</v>
      </c>
      <c r="G275" s="6" t="n">
        <v>412.13</v>
      </c>
      <c r="H275" s="6" t="n">
        <v>7114.5</v>
      </c>
      <c r="I275" s="6" t="n">
        <v>2416.74</v>
      </c>
      <c r="J275" s="6" t="n">
        <v>1607</v>
      </c>
      <c r="K275" s="6" t="n">
        <v>12363.9</v>
      </c>
      <c r="L275" s="6" t="n">
        <v>10756.9</v>
      </c>
      <c r="M275" s="6" t="n">
        <v>14.84</v>
      </c>
      <c r="N275" s="6" t="n">
        <v>5.04</v>
      </c>
    </row>
    <row collapsed="false" customFormat="false" customHeight="false" hidden="false" ht="12.1" outlineLevel="0" r="276">
      <c r="A276" s="41" t="n">
        <v>45316</v>
      </c>
      <c r="B276" s="16" t="s">
        <v>865</v>
      </c>
      <c r="C276" s="16" t="s">
        <v>87</v>
      </c>
      <c r="D276" s="16" t="s">
        <v>88</v>
      </c>
      <c r="E276" s="7" t="n">
        <v>26</v>
      </c>
      <c r="F276" s="16" t="s">
        <v>19</v>
      </c>
      <c r="G276" s="6" t="n">
        <v>37.0788</v>
      </c>
      <c r="H276" s="6" t="n">
        <v>28.33</v>
      </c>
      <c r="I276" s="6" t="n">
        <v>2686.27</v>
      </c>
      <c r="J276" s="6" t="n">
        <v>1.09</v>
      </c>
      <c r="K276" s="6" t="n">
        <v>964.0493</v>
      </c>
      <c r="L276" s="6" t="n">
        <v>867.82</v>
      </c>
      <c r="M276" s="6" t="n">
        <v>1.24</v>
      </c>
      <c r="N276" s="6" t="n">
        <v>1.33</v>
      </c>
    </row>
    <row collapsed="false" customFormat="false" customHeight="false" hidden="false" ht="12.1" outlineLevel="0" r="277">
      <c r="A277" s="41" t="n">
        <v>45328</v>
      </c>
      <c r="B277" s="16" t="s">
        <v>865</v>
      </c>
      <c r="C277" s="16" t="s">
        <v>37</v>
      </c>
      <c r="D277" s="16" t="s">
        <v>38</v>
      </c>
      <c r="E277" s="7" t="n">
        <v>29</v>
      </c>
      <c r="F277" s="16" t="s">
        <v>19</v>
      </c>
      <c r="G277" s="6" t="n">
        <v>11.4054</v>
      </c>
      <c r="H277" s="6" t="n">
        <v>42.77</v>
      </c>
      <c r="I277" s="6" t="n">
        <v>3570.74</v>
      </c>
      <c r="J277" s="6" t="n">
        <v>0.36</v>
      </c>
      <c r="K277" s="6" t="n">
        <v>330.7573</v>
      </c>
      <c r="L277" s="6" t="n">
        <v>297.91</v>
      </c>
      <c r="M277" s="6" t="n">
        <v>0.29</v>
      </c>
      <c r="N277" s="6" t="n">
        <v>0.26</v>
      </c>
    </row>
    <row collapsed="false" customFormat="false" customHeight="false" hidden="false" ht="12.1" outlineLevel="0" r="278">
      <c r="A278" s="41" t="n">
        <v>45330</v>
      </c>
      <c r="B278" s="16" t="s">
        <v>865</v>
      </c>
      <c r="C278" s="16" t="s">
        <v>52</v>
      </c>
      <c r="D278" s="16" t="s">
        <v>53</v>
      </c>
      <c r="E278" s="7" t="n">
        <v>10</v>
      </c>
      <c r="F278" s="16" t="s">
        <v>19</v>
      </c>
      <c r="G278" s="6" t="n">
        <v>151.3113</v>
      </c>
      <c r="H278" s="6" t="n">
        <v>183.74</v>
      </c>
      <c r="I278" s="6" t="n">
        <v>9255.94</v>
      </c>
      <c r="J278" s="6" t="n">
        <v>1.66</v>
      </c>
      <c r="K278" s="6" t="n">
        <v>1513.1132</v>
      </c>
      <c r="L278" s="6" t="n">
        <v>1361.8</v>
      </c>
      <c r="M278" s="6" t="n">
        <v>1.47</v>
      </c>
      <c r="N278" s="6" t="n">
        <v>0.81</v>
      </c>
    </row>
    <row collapsed="false" customFormat="false" customHeight="false" hidden="false" ht="12.1" outlineLevel="0" r="279">
      <c r="A279" s="41" t="n">
        <v>45350</v>
      </c>
      <c r="B279" s="16" t="s">
        <v>865</v>
      </c>
      <c r="C279" s="16" t="s">
        <v>24</v>
      </c>
      <c r="D279" s="16" t="s">
        <v>25</v>
      </c>
      <c r="E279" s="7" t="n">
        <v>65</v>
      </c>
      <c r="F279" s="16" t="s">
        <v>19</v>
      </c>
      <c r="G279" s="6" t="n">
        <v>151.8701</v>
      </c>
      <c r="H279" s="6" t="n">
        <v>169.74</v>
      </c>
      <c r="I279" s="6" t="n">
        <v>1994</v>
      </c>
      <c r="J279" s="6" t="n">
        <v>10.73</v>
      </c>
      <c r="K279" s="6" t="n">
        <v>9871.5581</v>
      </c>
      <c r="L279" s="6" t="n">
        <v>8883.94</v>
      </c>
      <c r="M279" s="6" t="n">
        <v>6.85</v>
      </c>
      <c r="N279" s="6" t="n">
        <v>0.87</v>
      </c>
    </row>
    <row collapsed="false" customFormat="false" customHeight="false" hidden="false" ht="12.1" outlineLevel="0" r="280">
      <c r="A280" s="41" t="n">
        <v>45351</v>
      </c>
      <c r="B280" s="16" t="s">
        <v>865</v>
      </c>
      <c r="C280" s="16" t="s">
        <v>93</v>
      </c>
      <c r="D280" s="16" t="s">
        <v>94</v>
      </c>
      <c r="E280" s="7" t="n">
        <v>2</v>
      </c>
      <c r="F280" s="16" t="s">
        <v>19</v>
      </c>
      <c r="G280" s="6" t="n">
        <v>153.4216</v>
      </c>
      <c r="H280" s="6" t="n">
        <v>295.19</v>
      </c>
      <c r="I280" s="6" t="n">
        <v>14137.24</v>
      </c>
      <c r="J280" s="6" t="n">
        <v>0.33</v>
      </c>
      <c r="K280" s="6" t="n">
        <v>306.8431</v>
      </c>
      <c r="L280" s="6" t="n">
        <v>276.53</v>
      </c>
      <c r="M280" s="6" t="n">
        <v>0.98</v>
      </c>
      <c r="N280" s="6" t="n">
        <v>0.51</v>
      </c>
    </row>
    <row collapsed="false" customFormat="false" customHeight="false" hidden="false" ht="12.1" outlineLevel="0" r="281">
      <c r="A281" s="41" t="n">
        <v>45358</v>
      </c>
      <c r="B281" s="16" t="s">
        <v>865</v>
      </c>
      <c r="C281" s="16" t="s">
        <v>67</v>
      </c>
      <c r="D281" s="16" t="s">
        <v>68</v>
      </c>
      <c r="E281" s="7" t="n">
        <v>70</v>
      </c>
      <c r="F281" s="16" t="s">
        <v>19</v>
      </c>
      <c r="G281" s="6" t="n">
        <v>36.1365</v>
      </c>
      <c r="H281" s="6" t="n">
        <v>35.35</v>
      </c>
      <c r="I281" s="6" t="n">
        <v>1741.92</v>
      </c>
      <c r="J281" s="6" t="n">
        <v>2.8</v>
      </c>
      <c r="K281" s="6" t="n">
        <v>2529.5536</v>
      </c>
      <c r="L281" s="6" t="n">
        <v>2276.6</v>
      </c>
      <c r="M281" s="6" t="n">
        <v>1.87</v>
      </c>
      <c r="N281" s="6" t="n">
        <v>1.02</v>
      </c>
    </row>
    <row collapsed="false" customFormat="false" customHeight="false" hidden="false" ht="12.1" outlineLevel="0" r="282">
      <c r="A282" s="41" t="n">
        <v>45363</v>
      </c>
      <c r="B282" s="16" t="s">
        <v>865</v>
      </c>
      <c r="C282" s="16" t="s">
        <v>60</v>
      </c>
      <c r="D282" s="16" t="s">
        <v>61</v>
      </c>
      <c r="E282" s="7" t="n">
        <v>128</v>
      </c>
      <c r="F282" s="16" t="s">
        <v>19</v>
      </c>
      <c r="G282" s="6" t="n">
        <v>50.0251</v>
      </c>
      <c r="H282" s="6" t="n">
        <v>12.83</v>
      </c>
      <c r="I282" s="6" t="n">
        <v>1271.75</v>
      </c>
      <c r="J282" s="6" t="n">
        <v>24.73</v>
      </c>
      <c r="K282" s="6" t="n">
        <v>6403.2141</v>
      </c>
      <c r="L282" s="6" t="n">
        <v>4162.05</v>
      </c>
      <c r="M282" s="6" t="n">
        <v>2.56</v>
      </c>
      <c r="N282" s="6" t="n">
        <v>2.8</v>
      </c>
    </row>
    <row collapsed="false" customFormat="false" customHeight="false" hidden="false" ht="12.1" outlineLevel="0" r="283">
      <c r="A283" s="41" t="n">
        <v>45365</v>
      </c>
      <c r="B283" s="16" t="s">
        <v>865</v>
      </c>
      <c r="C283" s="16" t="s">
        <v>21</v>
      </c>
      <c r="D283" s="16" t="s">
        <v>22</v>
      </c>
      <c r="E283" s="7" t="n">
        <v>267</v>
      </c>
      <c r="F283" s="16" t="s">
        <v>19</v>
      </c>
      <c r="G283" s="6" t="n">
        <v>8.5137</v>
      </c>
      <c r="H283" s="6" t="n">
        <v>45.68</v>
      </c>
      <c r="I283" s="6" t="n">
        <v>1590.38</v>
      </c>
      <c r="J283" s="6" t="n">
        <v>3.72</v>
      </c>
      <c r="K283" s="6" t="n">
        <v>2273.1514</v>
      </c>
      <c r="L283" s="6" t="n">
        <v>1932.6</v>
      </c>
      <c r="M283" s="6" t="n">
        <v>0.46</v>
      </c>
      <c r="N283" s="6" t="n">
        <v>0.17</v>
      </c>
    </row>
    <row collapsed="false" customFormat="false" customHeight="false" hidden="false" ht="12.1" outlineLevel="0" r="284">
      <c r="A284" s="41" t="n">
        <v>45365</v>
      </c>
      <c r="B284" s="16" t="s">
        <v>865</v>
      </c>
      <c r="C284" s="16" t="s">
        <v>57</v>
      </c>
      <c r="D284" s="16" t="s">
        <v>58</v>
      </c>
      <c r="E284" s="7" t="n">
        <v>28</v>
      </c>
      <c r="F284" s="16" t="s">
        <v>19</v>
      </c>
      <c r="G284" s="6" t="n">
        <v>44.3993</v>
      </c>
      <c r="H284" s="6" t="n">
        <v>61.12</v>
      </c>
      <c r="I284" s="6" t="n">
        <v>3338.43</v>
      </c>
      <c r="J284" s="6" t="n">
        <v>1.36</v>
      </c>
      <c r="K284" s="6" t="n">
        <v>1243.1797</v>
      </c>
      <c r="L284" s="6" t="n">
        <v>1118.68</v>
      </c>
      <c r="M284" s="6" t="n">
        <v>1.2</v>
      </c>
      <c r="N284" s="6" t="n">
        <v>0.71</v>
      </c>
    </row>
    <row collapsed="false" customFormat="false" customHeight="false" hidden="false" ht="12.1" outlineLevel="0" r="285">
      <c r="A285" s="41" t="n">
        <v>45369</v>
      </c>
      <c r="B285" s="16" t="s">
        <v>865</v>
      </c>
      <c r="C285" s="16" t="s">
        <v>83</v>
      </c>
      <c r="D285" s="16" t="s">
        <v>84</v>
      </c>
      <c r="E285" s="7" t="n">
        <v>10</v>
      </c>
      <c r="F285" s="16" t="s">
        <v>19</v>
      </c>
      <c r="G285" s="6" t="n">
        <v>74.4147</v>
      </c>
      <c r="H285" s="6" t="n">
        <v>68.1</v>
      </c>
      <c r="I285" s="6" t="n">
        <v>2623.2</v>
      </c>
      <c r="J285" s="6" t="n">
        <v>2.27</v>
      </c>
      <c r="K285" s="6" t="n">
        <v>744.147</v>
      </c>
      <c r="L285" s="6" t="n">
        <v>535.6</v>
      </c>
      <c r="M285" s="6" t="n">
        <v>2.04</v>
      </c>
      <c r="N285" s="6" t="n">
        <v>0.86</v>
      </c>
    </row>
    <row collapsed="false" customFormat="false" customHeight="false" hidden="false" ht="12.1" outlineLevel="0" r="286">
      <c r="A286" s="41" t="n">
        <v>45391</v>
      </c>
      <c r="B286" s="16" t="s">
        <v>865</v>
      </c>
      <c r="C286" s="16" t="s">
        <v>65</v>
      </c>
      <c r="D286" s="16" t="s">
        <v>66</v>
      </c>
      <c r="E286" s="7" t="n">
        <v>70</v>
      </c>
      <c r="F286" s="16" t="s">
        <v>19</v>
      </c>
      <c r="G286" s="6" t="n">
        <v>25.7375</v>
      </c>
      <c r="H286" s="6" t="n">
        <v>17.25</v>
      </c>
      <c r="I286" s="6" t="n">
        <v>2051.83</v>
      </c>
      <c r="J286" s="6" t="n">
        <v>1.95</v>
      </c>
      <c r="K286" s="6" t="n">
        <v>1801.6263</v>
      </c>
      <c r="L286" s="6" t="n">
        <v>1621.09</v>
      </c>
      <c r="M286" s="6" t="n">
        <v>1.13</v>
      </c>
      <c r="N286" s="6" t="n">
        <v>1.45</v>
      </c>
    </row>
    <row collapsed="false" customFormat="false" customHeight="false" hidden="false" ht="12.1" outlineLevel="0" r="287">
      <c r="A287" s="41" t="n">
        <v>45418</v>
      </c>
      <c r="B287" s="16" t="s">
        <v>865</v>
      </c>
      <c r="C287" s="16" t="s">
        <v>37</v>
      </c>
      <c r="D287" s="16" t="s">
        <v>38</v>
      </c>
      <c r="E287" s="7" t="n">
        <v>29</v>
      </c>
      <c r="F287" s="16" t="s">
        <v>19</v>
      </c>
      <c r="G287" s="6" t="n">
        <v>11.4615</v>
      </c>
      <c r="H287" s="6" t="n">
        <v>30.9</v>
      </c>
      <c r="I287" s="6" t="n">
        <v>3570.74</v>
      </c>
      <c r="J287" s="6" t="n">
        <v>0.36</v>
      </c>
      <c r="K287" s="6" t="n">
        <v>332.3828</v>
      </c>
      <c r="L287" s="6" t="n">
        <v>299.37</v>
      </c>
      <c r="M287" s="6" t="n">
        <v>0.29</v>
      </c>
      <c r="N287" s="6" t="n">
        <v>0.36</v>
      </c>
    </row>
    <row collapsed="false" customFormat="false" customHeight="false" hidden="false" ht="12.1" outlineLevel="0" r="288">
      <c r="A288" s="41" t="n">
        <v>45419</v>
      </c>
      <c r="B288" s="16" t="s">
        <v>865</v>
      </c>
      <c r="C288" s="16" t="s">
        <v>46</v>
      </c>
      <c r="D288" s="16" t="s">
        <v>47</v>
      </c>
      <c r="E288" s="7" t="n">
        <v>41</v>
      </c>
      <c r="F288" s="16" t="s">
        <v>29</v>
      </c>
      <c r="G288" s="6" t="n">
        <v>498</v>
      </c>
      <c r="H288" s="6" t="n">
        <v>7722.5</v>
      </c>
      <c r="I288" s="6" t="n">
        <v>5671.17</v>
      </c>
      <c r="J288" s="6" t="n">
        <v>2654</v>
      </c>
      <c r="K288" s="6" t="n">
        <v>20418</v>
      </c>
      <c r="L288" s="6" t="n">
        <v>17764</v>
      </c>
      <c r="M288" s="6" t="n">
        <v>7.64</v>
      </c>
      <c r="N288" s="6" t="n">
        <v>5.61</v>
      </c>
    </row>
    <row collapsed="false" customFormat="false" customHeight="false" hidden="false" ht="12.1" outlineLevel="0" r="289">
      <c r="A289" s="41" t="n">
        <v>45439</v>
      </c>
      <c r="B289" s="16" t="s">
        <v>865</v>
      </c>
      <c r="C289" s="16" t="s">
        <v>81</v>
      </c>
      <c r="D289" s="16" t="s">
        <v>82</v>
      </c>
      <c r="E289" s="7" t="n">
        <v>850</v>
      </c>
      <c r="F289" s="16" t="s">
        <v>29</v>
      </c>
      <c r="G289" s="6" t="n">
        <v>25.43</v>
      </c>
      <c r="H289" s="6" t="n">
        <v>219.22</v>
      </c>
      <c r="I289" s="6" t="n">
        <v>122.33</v>
      </c>
      <c r="J289" s="6" t="n">
        <v>2810</v>
      </c>
      <c r="K289" s="6" t="n">
        <v>21615.5</v>
      </c>
      <c r="L289" s="6" t="n">
        <v>18805.5</v>
      </c>
      <c r="M289" s="6" t="n">
        <v>18.09</v>
      </c>
      <c r="N289" s="6" t="n">
        <v>10.09</v>
      </c>
    </row>
    <row collapsed="false" customFormat="false" customHeight="false" hidden="false" ht="12.1" outlineLevel="0" r="290">
      <c r="A290" s="41" t="n">
        <v>45443</v>
      </c>
      <c r="B290" s="16" t="s">
        <v>865</v>
      </c>
      <c r="C290" s="16" t="s">
        <v>85</v>
      </c>
      <c r="D290" s="16" t="s">
        <v>86</v>
      </c>
      <c r="E290" s="7" t="n">
        <v>2010</v>
      </c>
      <c r="F290" s="16" t="s">
        <v>29</v>
      </c>
      <c r="G290" s="6" t="n">
        <v>2.02</v>
      </c>
      <c r="H290" s="6" t="n">
        <v>74.98</v>
      </c>
      <c r="I290" s="6" t="n">
        <v>67.54</v>
      </c>
      <c r="J290" s="6" t="n">
        <v>528</v>
      </c>
      <c r="K290" s="6" t="n">
        <v>4060.2</v>
      </c>
      <c r="L290" s="6" t="n">
        <v>3532.2</v>
      </c>
      <c r="M290" s="6" t="n">
        <v>2.6</v>
      </c>
      <c r="N290" s="6" t="n">
        <v>2.34</v>
      </c>
    </row>
    <row collapsed="false" customFormat="false" customHeight="false" hidden="false" ht="12.1" outlineLevel="0" r="291">
      <c r="A291" s="41" t="n">
        <v>45443</v>
      </c>
      <c r="B291" s="16" t="s">
        <v>865</v>
      </c>
      <c r="C291" s="16" t="s">
        <v>24</v>
      </c>
      <c r="D291" s="16" t="s">
        <v>25</v>
      </c>
      <c r="E291" s="7" t="n">
        <v>65</v>
      </c>
      <c r="F291" s="16" t="s">
        <v>19</v>
      </c>
      <c r="G291" s="6" t="n">
        <v>99.6635</v>
      </c>
      <c r="H291" s="6" t="n">
        <v>168.84</v>
      </c>
      <c r="I291" s="6" t="n">
        <v>1994</v>
      </c>
      <c r="J291" s="6" t="n">
        <v>7.22</v>
      </c>
      <c r="K291" s="6" t="n">
        <v>6478.1248</v>
      </c>
      <c r="L291" s="6" t="n">
        <v>5829.86</v>
      </c>
      <c r="M291" s="6" t="n">
        <v>4.5</v>
      </c>
      <c r="N291" s="6" t="n">
        <v>0.59</v>
      </c>
    </row>
    <row collapsed="false" customFormat="false" customHeight="false" hidden="false" ht="12.1" outlineLevel="0" r="292">
      <c r="A292" s="41" t="n">
        <v>45446</v>
      </c>
      <c r="B292" s="16" t="s">
        <v>865</v>
      </c>
      <c r="C292" s="16" t="s">
        <v>93</v>
      </c>
      <c r="D292" s="16" t="s">
        <v>94</v>
      </c>
      <c r="E292" s="7" t="n">
        <v>2</v>
      </c>
      <c r="F292" s="16" t="s">
        <v>19</v>
      </c>
      <c r="G292" s="6" t="n">
        <v>150.6198</v>
      </c>
      <c r="H292" s="6" t="n">
        <v>257.22</v>
      </c>
      <c r="I292" s="6" t="n">
        <v>14137.24</v>
      </c>
      <c r="J292" s="6" t="n">
        <v>0.33</v>
      </c>
      <c r="K292" s="6" t="n">
        <v>301.2396</v>
      </c>
      <c r="L292" s="6" t="n">
        <v>271.48</v>
      </c>
      <c r="M292" s="6" t="n">
        <v>0.96</v>
      </c>
      <c r="N292" s="6" t="n">
        <v>0.59</v>
      </c>
    </row>
    <row collapsed="false" customFormat="false" customHeight="false" hidden="false" ht="12.1" outlineLevel="0" r="293">
      <c r="A293" s="41" t="n">
        <v>45449</v>
      </c>
      <c r="B293" s="16" t="s">
        <v>865</v>
      </c>
      <c r="C293" s="16" t="s">
        <v>67</v>
      </c>
      <c r="D293" s="16" t="s">
        <v>68</v>
      </c>
      <c r="E293" s="7" t="n">
        <v>70</v>
      </c>
      <c r="F293" s="16" t="s">
        <v>19</v>
      </c>
      <c r="G293" s="6" t="n">
        <v>35.4974</v>
      </c>
      <c r="H293" s="6" t="n">
        <v>34.27</v>
      </c>
      <c r="I293" s="6" t="n">
        <v>1741.92</v>
      </c>
      <c r="J293" s="6" t="n">
        <v>2.8</v>
      </c>
      <c r="K293" s="6" t="n">
        <v>2484.8208</v>
      </c>
      <c r="L293" s="6" t="n">
        <v>2236.34</v>
      </c>
      <c r="M293" s="6" t="n">
        <v>1.83</v>
      </c>
      <c r="N293" s="6" t="n">
        <v>1.05</v>
      </c>
    </row>
    <row collapsed="false" customFormat="false" customHeight="false" hidden="false" ht="12.1" outlineLevel="0" r="294">
      <c r="A294" s="41" t="n">
        <v>45453</v>
      </c>
      <c r="B294" s="16" t="s">
        <v>865</v>
      </c>
      <c r="C294" s="16" t="s">
        <v>89</v>
      </c>
      <c r="D294" s="16" t="s">
        <v>90</v>
      </c>
      <c r="E294" s="7" t="n">
        <v>2000</v>
      </c>
      <c r="F294" s="16" t="s">
        <v>29</v>
      </c>
      <c r="G294" s="6" t="n">
        <v>2.752</v>
      </c>
      <c r="H294" s="6" t="n">
        <v>55.06</v>
      </c>
      <c r="I294" s="6" t="n">
        <v>66.25</v>
      </c>
      <c r="J294" s="6" t="n">
        <v>716</v>
      </c>
      <c r="K294" s="6" t="n">
        <v>5504</v>
      </c>
      <c r="L294" s="6" t="n">
        <v>4788</v>
      </c>
      <c r="M294" s="6" t="n">
        <v>3.61</v>
      </c>
      <c r="N294" s="6" t="n">
        <v>4.35</v>
      </c>
    </row>
    <row collapsed="false" customFormat="false" customHeight="false" hidden="false" ht="12.1" outlineLevel="0" r="295">
      <c r="A295" s="41" t="n">
        <v>45456</v>
      </c>
      <c r="B295" s="16" t="s">
        <v>865</v>
      </c>
      <c r="C295" s="16" t="s">
        <v>73</v>
      </c>
      <c r="D295" s="16" t="s">
        <v>74</v>
      </c>
      <c r="E295" s="7" t="n">
        <v>10</v>
      </c>
      <c r="F295" s="16" t="s">
        <v>19</v>
      </c>
      <c r="G295" s="6" t="n">
        <v>147.7755</v>
      </c>
      <c r="H295" s="6" t="n">
        <v>78.04</v>
      </c>
      <c r="I295" s="6" t="n">
        <v>15334.21</v>
      </c>
      <c r="J295" s="6" t="n">
        <v>1.66</v>
      </c>
      <c r="K295" s="6" t="n">
        <v>1477.7552</v>
      </c>
      <c r="L295" s="6" t="n">
        <v>1329.98</v>
      </c>
      <c r="M295" s="6" t="n">
        <v>0.87</v>
      </c>
      <c r="N295" s="6" t="n">
        <v>1.91</v>
      </c>
    </row>
    <row collapsed="false" customFormat="false" customHeight="false" hidden="false" ht="12.1" outlineLevel="0" r="296">
      <c r="A296" s="41" t="n">
        <v>45457</v>
      </c>
      <c r="B296" s="16" t="s">
        <v>865</v>
      </c>
      <c r="C296" s="16" t="s">
        <v>57</v>
      </c>
      <c r="D296" s="16" t="s">
        <v>58</v>
      </c>
      <c r="E296" s="7" t="n">
        <v>28</v>
      </c>
      <c r="F296" s="16" t="s">
        <v>19</v>
      </c>
      <c r="G296" s="6" t="n">
        <v>42.7809</v>
      </c>
      <c r="H296" s="6" t="n">
        <v>62.99</v>
      </c>
      <c r="I296" s="6" t="n">
        <v>3338.43</v>
      </c>
      <c r="J296" s="6" t="n">
        <v>1.36</v>
      </c>
      <c r="K296" s="6" t="n">
        <v>1197.8646</v>
      </c>
      <c r="L296" s="6" t="n">
        <v>1077.9</v>
      </c>
      <c r="M296" s="6" t="n">
        <v>1.15</v>
      </c>
      <c r="N296" s="6" t="n">
        <v>0.69</v>
      </c>
    </row>
    <row collapsed="false" customFormat="false" customHeight="false" hidden="false" ht="12.1" outlineLevel="0" r="297">
      <c r="A297" s="41" t="n">
        <v>45461</v>
      </c>
      <c r="B297" s="16" t="s">
        <v>865</v>
      </c>
      <c r="C297" s="16" t="s">
        <v>75</v>
      </c>
      <c r="D297" s="16" t="s">
        <v>76</v>
      </c>
      <c r="E297" s="7" t="n">
        <v>121</v>
      </c>
      <c r="F297" s="16" t="s">
        <v>29</v>
      </c>
      <c r="G297" s="6" t="n">
        <v>38.3</v>
      </c>
      <c r="H297" s="6" t="n">
        <v>1555.6</v>
      </c>
      <c r="I297" s="6" t="n">
        <v>1396.8</v>
      </c>
      <c r="J297" s="6" t="n">
        <v>602</v>
      </c>
      <c r="K297" s="6" t="n">
        <v>4634.3</v>
      </c>
      <c r="L297" s="6" t="n">
        <v>4032.3</v>
      </c>
      <c r="M297" s="6" t="n">
        <v>2.39</v>
      </c>
      <c r="N297" s="6" t="n">
        <v>2.14</v>
      </c>
    </row>
    <row collapsed="false" customFormat="false" customHeight="false" hidden="false" ht="12.1" outlineLevel="0" r="298">
      <c r="A298" s="41" t="n">
        <v>45460</v>
      </c>
      <c r="B298" s="16" t="s">
        <v>865</v>
      </c>
      <c r="C298" s="16" t="s">
        <v>21</v>
      </c>
      <c r="D298" s="16" t="s">
        <v>22</v>
      </c>
      <c r="E298" s="7" t="n">
        <v>267</v>
      </c>
      <c r="F298" s="16" t="s">
        <v>19</v>
      </c>
      <c r="G298" s="6" t="n">
        <v>8.105</v>
      </c>
      <c r="H298" s="6" t="n">
        <v>47.76</v>
      </c>
      <c r="I298" s="6" t="n">
        <v>1590.38</v>
      </c>
      <c r="J298" s="6" t="n">
        <v>3.64</v>
      </c>
      <c r="K298" s="6" t="n">
        <v>2164.0317</v>
      </c>
      <c r="L298" s="6" t="n">
        <v>1839.83</v>
      </c>
      <c r="M298" s="6" t="n">
        <v>0.43</v>
      </c>
      <c r="N298" s="6" t="n">
        <v>0.16</v>
      </c>
    </row>
    <row collapsed="false" customFormat="false" customHeight="false" hidden="false" ht="12.1" outlineLevel="0" r="299">
      <c r="A299" s="41" t="n">
        <v>45461</v>
      </c>
      <c r="B299" s="16" t="s">
        <v>865</v>
      </c>
      <c r="C299" s="16" t="s">
        <v>75</v>
      </c>
      <c r="D299" s="16" t="s">
        <v>76</v>
      </c>
      <c r="E299" s="7" t="n">
        <v>121</v>
      </c>
      <c r="F299" s="16" t="s">
        <v>29</v>
      </c>
      <c r="G299" s="6" t="n">
        <v>191.51</v>
      </c>
      <c r="H299" s="6" t="n">
        <v>1555.6</v>
      </c>
      <c r="I299" s="6" t="n">
        <v>1396.8</v>
      </c>
      <c r="J299" s="6" t="n">
        <v>3012</v>
      </c>
      <c r="K299" s="6" t="n">
        <v>23172.71</v>
      </c>
      <c r="L299" s="6" t="n">
        <v>20160.71</v>
      </c>
      <c r="M299" s="6" t="n">
        <v>11.93</v>
      </c>
      <c r="N299" s="6" t="n">
        <v>10.71</v>
      </c>
    </row>
    <row collapsed="false" customFormat="false" customHeight="false" hidden="false" ht="12.1" outlineLevel="0" r="300">
      <c r="A300" s="41" t="n">
        <v>45461</v>
      </c>
      <c r="B300" s="16" t="s">
        <v>865</v>
      </c>
      <c r="C300" s="16" t="s">
        <v>83</v>
      </c>
      <c r="D300" s="16" t="s">
        <v>84</v>
      </c>
      <c r="E300" s="7" t="n">
        <v>10</v>
      </c>
      <c r="F300" s="16" t="s">
        <v>19</v>
      </c>
      <c r="G300" s="6" t="n">
        <v>76.4048</v>
      </c>
      <c r="H300" s="6" t="n">
        <v>66.56</v>
      </c>
      <c r="I300" s="6" t="n">
        <v>2623.2</v>
      </c>
      <c r="J300" s="6" t="n">
        <v>2.4</v>
      </c>
      <c r="K300" s="6" t="n">
        <v>764.0481</v>
      </c>
      <c r="L300" s="6" t="n">
        <v>550.33</v>
      </c>
      <c r="M300" s="6" t="n">
        <v>2.1</v>
      </c>
      <c r="N300" s="6" t="n">
        <v>0.93</v>
      </c>
    </row>
    <row collapsed="false" customFormat="false" customHeight="false" hidden="false" ht="12.1" outlineLevel="0" r="301">
      <c r="A301" s="41" t="n">
        <v>45475</v>
      </c>
      <c r="B301" s="16" t="s">
        <v>865</v>
      </c>
      <c r="C301" s="16" t="s">
        <v>40</v>
      </c>
      <c r="D301" s="16" t="s">
        <v>41</v>
      </c>
      <c r="E301" s="7" t="n">
        <v>660</v>
      </c>
      <c r="F301" s="16" t="s">
        <v>29</v>
      </c>
      <c r="G301" s="6" t="n">
        <v>22.2453</v>
      </c>
      <c r="H301" s="6" t="n">
        <v>205.75</v>
      </c>
      <c r="I301" s="6" t="n">
        <v>152.21</v>
      </c>
      <c r="J301" s="6" t="n">
        <v>1909</v>
      </c>
      <c r="K301" s="6" t="n">
        <v>14681.898</v>
      </c>
      <c r="L301" s="6" t="n">
        <v>12772.9</v>
      </c>
      <c r="M301" s="6" t="n">
        <v>12.71</v>
      </c>
      <c r="N301" s="6" t="n">
        <v>9.41</v>
      </c>
    </row>
    <row collapsed="false" customFormat="false" customHeight="false" hidden="false" ht="12.1" outlineLevel="0" r="302">
      <c r="A302" s="41" t="n">
        <v>45483</v>
      </c>
      <c r="B302" s="16" t="s">
        <v>865</v>
      </c>
      <c r="C302" s="16" t="s">
        <v>65</v>
      </c>
      <c r="D302" s="16" t="s">
        <v>66</v>
      </c>
      <c r="E302" s="7" t="n">
        <v>70</v>
      </c>
      <c r="F302" s="16" t="s">
        <v>19</v>
      </c>
      <c r="G302" s="6" t="n">
        <v>24.4649</v>
      </c>
      <c r="H302" s="6" t="n">
        <v>18.8</v>
      </c>
      <c r="I302" s="6" t="n">
        <v>2051.83</v>
      </c>
      <c r="J302" s="6" t="n">
        <v>1.95</v>
      </c>
      <c r="K302" s="6" t="n">
        <v>1712.5403</v>
      </c>
      <c r="L302" s="6" t="n">
        <v>1540.93</v>
      </c>
      <c r="M302" s="6" t="n">
        <v>1.07</v>
      </c>
      <c r="N302" s="6" t="n">
        <v>1.33</v>
      </c>
    </row>
    <row collapsed="false" customFormat="false" customHeight="false" hidden="false" ht="12.1" outlineLevel="0" r="303">
      <c r="A303" s="41" t="n">
        <v>45484</v>
      </c>
      <c r="B303" s="16" t="s">
        <v>865</v>
      </c>
      <c r="C303" s="16" t="s">
        <v>63</v>
      </c>
      <c r="D303" s="16" t="s">
        <v>64</v>
      </c>
      <c r="E303" s="7" t="n">
        <v>20</v>
      </c>
      <c r="F303" s="16" t="s">
        <v>29</v>
      </c>
      <c r="G303" s="6" t="n">
        <v>15</v>
      </c>
      <c r="H303" s="6" t="n">
        <v>5657</v>
      </c>
      <c r="I303" s="6" t="n">
        <v>2593.33</v>
      </c>
      <c r="J303" s="6" t="n">
        <v>39</v>
      </c>
      <c r="K303" s="6" t="n">
        <v>300</v>
      </c>
      <c r="L303" s="6" t="n">
        <v>261</v>
      </c>
      <c r="M303" s="6" t="n">
        <v>0.5</v>
      </c>
      <c r="N303" s="6" t="n">
        <v>0.23</v>
      </c>
    </row>
    <row collapsed="false" customFormat="false" customHeight="false" hidden="false" ht="12.1" outlineLevel="0" r="304">
      <c r="A304" s="41" t="n">
        <v>45484</v>
      </c>
      <c r="B304" s="16" t="s">
        <v>865</v>
      </c>
      <c r="C304" s="16" t="s">
        <v>63</v>
      </c>
      <c r="D304" s="16" t="s">
        <v>64</v>
      </c>
      <c r="E304" s="7" t="n">
        <v>20</v>
      </c>
      <c r="F304" s="16" t="s">
        <v>29</v>
      </c>
      <c r="G304" s="6" t="n">
        <v>294</v>
      </c>
      <c r="H304" s="6" t="n">
        <v>5657</v>
      </c>
      <c r="I304" s="6" t="n">
        <v>2593.33</v>
      </c>
      <c r="J304" s="6" t="n">
        <v>764</v>
      </c>
      <c r="K304" s="6" t="n">
        <v>5880</v>
      </c>
      <c r="L304" s="6" t="n">
        <v>5116</v>
      </c>
      <c r="M304" s="6" t="n">
        <v>9.86</v>
      </c>
      <c r="N304" s="6" t="n">
        <v>4.52</v>
      </c>
    </row>
    <row collapsed="false" customFormat="false" customHeight="false" hidden="false" ht="12.1" outlineLevel="0" r="305">
      <c r="A305" s="41" t="n">
        <v>45484</v>
      </c>
      <c r="B305" s="16" t="s">
        <v>865</v>
      </c>
      <c r="C305" s="16" t="s">
        <v>43</v>
      </c>
      <c r="D305" s="16" t="s">
        <v>44</v>
      </c>
      <c r="E305" s="7" t="n">
        <v>700</v>
      </c>
      <c r="F305" s="16" t="s">
        <v>29</v>
      </c>
      <c r="G305" s="6" t="n">
        <v>33.3</v>
      </c>
      <c r="H305" s="6" t="n">
        <v>296</v>
      </c>
      <c r="I305" s="6" t="n">
        <v>218.08</v>
      </c>
      <c r="J305" s="6" t="n">
        <v>3030</v>
      </c>
      <c r="K305" s="6" t="n">
        <v>23310</v>
      </c>
      <c r="L305" s="6" t="n">
        <v>20280</v>
      </c>
      <c r="M305" s="6" t="n">
        <v>13.28</v>
      </c>
      <c r="N305" s="6" t="n">
        <v>9.79</v>
      </c>
    </row>
    <row collapsed="false" customFormat="false" customHeight="false" hidden="false" ht="12.1" outlineLevel="0" r="306">
      <c r="A306" s="41" t="n">
        <v>45488</v>
      </c>
      <c r="B306" s="16" t="s">
        <v>865</v>
      </c>
      <c r="C306" s="16" t="s">
        <v>79</v>
      </c>
      <c r="D306" s="16" t="s">
        <v>80</v>
      </c>
      <c r="E306" s="7" t="n">
        <v>30</v>
      </c>
      <c r="F306" s="16" t="s">
        <v>29</v>
      </c>
      <c r="G306" s="6" t="n">
        <v>412.13</v>
      </c>
      <c r="H306" s="6" t="n">
        <v>5890</v>
      </c>
      <c r="I306" s="6" t="n">
        <v>2416.74</v>
      </c>
      <c r="J306" s="6" t="n">
        <v>1607</v>
      </c>
      <c r="K306" s="6" t="n">
        <v>12363.9</v>
      </c>
      <c r="L306" s="6" t="n">
        <v>10756.9</v>
      </c>
      <c r="M306" s="6" t="n">
        <v>14.84</v>
      </c>
      <c r="N306" s="6" t="n">
        <v>6.09</v>
      </c>
    </row>
    <row collapsed="false" customFormat="false" customHeight="false" hidden="false" ht="12.1" outlineLevel="0" r="307">
      <c r="A307" s="41" t="n">
        <v>45490</v>
      </c>
      <c r="B307" s="16" t="s">
        <v>865</v>
      </c>
      <c r="C307" s="16" t="s">
        <v>91</v>
      </c>
      <c r="D307" s="16" t="s">
        <v>92</v>
      </c>
      <c r="E307" s="7" t="n">
        <v>3700</v>
      </c>
      <c r="F307" s="16" t="s">
        <v>29</v>
      </c>
      <c r="G307" s="6" t="n">
        <v>0.52</v>
      </c>
      <c r="H307" s="6" t="n">
        <v>21.288</v>
      </c>
      <c r="I307" s="6" t="n">
        <v>27.3</v>
      </c>
      <c r="J307" s="6" t="n">
        <v>250</v>
      </c>
      <c r="K307" s="6" t="n">
        <v>1924</v>
      </c>
      <c r="L307" s="6" t="n">
        <v>1674</v>
      </c>
      <c r="M307" s="6" t="n">
        <v>1.66</v>
      </c>
      <c r="N307" s="6" t="n">
        <v>2.13</v>
      </c>
    </row>
    <row collapsed="false" customFormat="false" customHeight="false" hidden="false" ht="12.1" outlineLevel="0" r="308">
      <c r="A308" s="41" t="n">
        <v>45491</v>
      </c>
      <c r="B308" s="16" t="s">
        <v>865</v>
      </c>
      <c r="C308" s="16" t="s">
        <v>71</v>
      </c>
      <c r="D308" s="16" t="s">
        <v>72</v>
      </c>
      <c r="E308" s="7" t="n">
        <v>2600</v>
      </c>
      <c r="F308" s="16" t="s">
        <v>29</v>
      </c>
      <c r="G308" s="6" t="n">
        <v>12.29</v>
      </c>
      <c r="H308" s="6" t="n">
        <v>49.27</v>
      </c>
      <c r="I308" s="6" t="n">
        <v>41.87</v>
      </c>
      <c r="J308" s="6" t="n">
        <v>4154</v>
      </c>
      <c r="K308" s="6" t="n">
        <v>31954</v>
      </c>
      <c r="L308" s="6" t="n">
        <v>27800</v>
      </c>
      <c r="M308" s="6" t="n">
        <v>25.54</v>
      </c>
      <c r="N308" s="6" t="n">
        <v>21.7</v>
      </c>
    </row>
    <row collapsed="false" customFormat="false" customHeight="false" hidden="false" ht="12.1" outlineLevel="0" r="309">
      <c r="A309" s="41" t="n">
        <v>45499</v>
      </c>
      <c r="B309" s="16" t="s">
        <v>865</v>
      </c>
      <c r="C309" s="16" t="s">
        <v>87</v>
      </c>
      <c r="D309" s="16" t="s">
        <v>88</v>
      </c>
      <c r="E309" s="7" t="n">
        <v>26</v>
      </c>
      <c r="F309" s="16" t="s">
        <v>19</v>
      </c>
      <c r="G309" s="6" t="n">
        <v>35.8722</v>
      </c>
      <c r="H309" s="6" t="n">
        <v>30.18</v>
      </c>
      <c r="I309" s="6" t="n">
        <v>2686.27</v>
      </c>
      <c r="J309" s="6" t="n">
        <v>1.09</v>
      </c>
      <c r="K309" s="6" t="n">
        <v>932.6772</v>
      </c>
      <c r="L309" s="6" t="n">
        <v>839.58</v>
      </c>
      <c r="M309" s="6" t="n">
        <v>1.2</v>
      </c>
      <c r="N309" s="6" t="n">
        <v>1.25</v>
      </c>
    </row>
    <row collapsed="false" customFormat="false" customHeight="false" hidden="false" ht="12.1" outlineLevel="0" r="310">
      <c r="A310" s="41" t="n">
        <v>45509</v>
      </c>
      <c r="B310" s="16" t="s">
        <v>865</v>
      </c>
      <c r="C310" s="16" t="s">
        <v>60</v>
      </c>
      <c r="D310" s="16" t="s">
        <v>61</v>
      </c>
      <c r="E310" s="7" t="n">
        <v>128</v>
      </c>
      <c r="F310" s="16" t="s">
        <v>19</v>
      </c>
      <c r="G310" s="6" t="n">
        <v>31.7099</v>
      </c>
      <c r="H310" s="6" t="n">
        <v>10.37</v>
      </c>
      <c r="I310" s="6" t="n">
        <v>1271.75</v>
      </c>
      <c r="J310" s="6" t="n">
        <v>16.58</v>
      </c>
      <c r="K310" s="6" t="n">
        <v>4058.8657</v>
      </c>
      <c r="L310" s="6" t="n">
        <v>2637.92</v>
      </c>
      <c r="M310" s="6" t="n">
        <v>1.62</v>
      </c>
      <c r="N310" s="6" t="n">
        <v>2.32</v>
      </c>
    </row>
    <row collapsed="false" customFormat="false" customHeight="false" hidden="false" ht="12.1" outlineLevel="0" r="311">
      <c r="A311" s="41" t="n">
        <v>45511</v>
      </c>
      <c r="B311" s="16" t="s">
        <v>865</v>
      </c>
      <c r="C311" s="16" t="s">
        <v>37</v>
      </c>
      <c r="D311" s="16" t="s">
        <v>38</v>
      </c>
      <c r="E311" s="7" t="n">
        <v>29</v>
      </c>
      <c r="F311" s="16" t="s">
        <v>19</v>
      </c>
      <c r="G311" s="6" t="n">
        <v>10.6456</v>
      </c>
      <c r="H311" s="6" t="n">
        <v>19.83</v>
      </c>
      <c r="I311" s="6" t="n">
        <v>3570.74</v>
      </c>
      <c r="J311" s="6" t="n">
        <v>0.36</v>
      </c>
      <c r="K311" s="6" t="n">
        <v>308.7217</v>
      </c>
      <c r="L311" s="6" t="n">
        <v>278.06</v>
      </c>
      <c r="M311" s="6" t="n">
        <v>0.27</v>
      </c>
      <c r="N311" s="6" t="n">
        <v>0.57</v>
      </c>
    </row>
    <row collapsed="false" customFormat="false" customHeight="false" hidden="false" ht="12.1" outlineLevel="0" r="312">
      <c r="A312" s="41" t="n">
        <v>45513</v>
      </c>
      <c r="B312" s="16" t="s">
        <v>865</v>
      </c>
      <c r="C312" s="16" t="s">
        <v>52</v>
      </c>
      <c r="D312" s="16" t="s">
        <v>53</v>
      </c>
      <c r="E312" s="7" t="n">
        <v>10</v>
      </c>
      <c r="F312" s="16" t="s">
        <v>19</v>
      </c>
      <c r="G312" s="6" t="n">
        <v>144.5587</v>
      </c>
      <c r="H312" s="6" t="n">
        <v>192.61</v>
      </c>
      <c r="I312" s="6" t="n">
        <v>9255.94</v>
      </c>
      <c r="J312" s="6" t="n">
        <v>1.67</v>
      </c>
      <c r="K312" s="6" t="n">
        <v>1445.5871</v>
      </c>
      <c r="L312" s="6" t="n">
        <v>1301.03</v>
      </c>
      <c r="M312" s="6" t="n">
        <v>1.41</v>
      </c>
      <c r="N312" s="6" t="n">
        <v>0.78</v>
      </c>
    </row>
    <row collapsed="false" customFormat="false" customHeight="false" hidden="false" ht="12.1" outlineLevel="0" r="313">
      <c r="A313" s="41" t="n">
        <v>45534</v>
      </c>
      <c r="B313" s="16" t="s">
        <v>865</v>
      </c>
      <c r="C313" s="16" t="s">
        <v>67</v>
      </c>
      <c r="D313" s="16" t="s">
        <v>68</v>
      </c>
      <c r="E313" s="7" t="n">
        <v>70</v>
      </c>
      <c r="F313" s="16" t="s">
        <v>19</v>
      </c>
      <c r="G313" s="6" t="n">
        <v>36.5819</v>
      </c>
      <c r="H313" s="6" t="n">
        <v>35.26</v>
      </c>
      <c r="I313" s="6" t="n">
        <v>1741.92</v>
      </c>
      <c r="J313" s="6" t="n">
        <v>2.8</v>
      </c>
      <c r="K313" s="6" t="n">
        <v>2560.7344</v>
      </c>
      <c r="L313" s="6" t="n">
        <v>2304.66</v>
      </c>
      <c r="M313" s="6" t="n">
        <v>1.89</v>
      </c>
      <c r="N313" s="6" t="n">
        <v>1.02</v>
      </c>
    </row>
    <row collapsed="false" customFormat="false" customHeight="false" hidden="false" ht="12.1" outlineLevel="0" r="314">
      <c r="A314" s="41" t="n">
        <v>45534</v>
      </c>
      <c r="B314" s="16" t="s">
        <v>865</v>
      </c>
      <c r="C314" s="16" t="s">
        <v>24</v>
      </c>
      <c r="D314" s="16" t="s">
        <v>25</v>
      </c>
      <c r="E314" s="7" t="n">
        <v>65</v>
      </c>
      <c r="F314" s="16" t="s">
        <v>19</v>
      </c>
      <c r="G314" s="6" t="n">
        <v>22.8637</v>
      </c>
      <c r="H314" s="6" t="n">
        <v>135.22</v>
      </c>
      <c r="I314" s="6" t="n">
        <v>1994</v>
      </c>
      <c r="J314" s="6" t="n">
        <v>1.63</v>
      </c>
      <c r="K314" s="6" t="n">
        <v>1486.1405</v>
      </c>
      <c r="L314" s="6" t="n">
        <v>1337.07</v>
      </c>
      <c r="M314" s="6" t="n">
        <v>1.03</v>
      </c>
      <c r="N314" s="6" t="n">
        <v>0.17</v>
      </c>
    </row>
    <row collapsed="false" customFormat="false" customHeight="false" hidden="false" ht="12.1" outlineLevel="0" r="315">
      <c r="A315" s="41" t="n">
        <v>45538</v>
      </c>
      <c r="B315" s="16" t="s">
        <v>865</v>
      </c>
      <c r="C315" s="16" t="s">
        <v>93</v>
      </c>
      <c r="D315" s="16" t="s">
        <v>94</v>
      </c>
      <c r="E315" s="7" t="n">
        <v>2</v>
      </c>
      <c r="F315" s="16" t="s">
        <v>19</v>
      </c>
      <c r="G315" s="6" t="n">
        <v>150.3022</v>
      </c>
      <c r="H315" s="6" t="n">
        <v>288.66</v>
      </c>
      <c r="I315" s="6" t="n">
        <v>14137.24</v>
      </c>
      <c r="J315" s="6" t="n">
        <v>0.33</v>
      </c>
      <c r="K315" s="6" t="n">
        <v>300.6043</v>
      </c>
      <c r="L315" s="6" t="n">
        <v>270.9</v>
      </c>
      <c r="M315" s="6" t="n">
        <v>0.96</v>
      </c>
      <c r="N315" s="6" t="n">
        <v>0.52</v>
      </c>
    </row>
    <row collapsed="false" customFormat="false" customHeight="false" hidden="false" ht="12.1" outlineLevel="0" r="316">
      <c r="A316" s="41" t="n">
        <v>45545</v>
      </c>
      <c r="B316" s="16" t="s">
        <v>865</v>
      </c>
      <c r="C316" s="16" t="s">
        <v>75</v>
      </c>
      <c r="D316" s="16" t="s">
        <v>76</v>
      </c>
      <c r="E316" s="7" t="n">
        <v>121</v>
      </c>
      <c r="F316" s="16" t="s">
        <v>29</v>
      </c>
      <c r="G316" s="6" t="n">
        <v>31.06</v>
      </c>
      <c r="H316" s="6" t="n">
        <v>1254.2</v>
      </c>
      <c r="I316" s="6" t="n">
        <v>1396.8</v>
      </c>
      <c r="J316" s="6" t="n">
        <v>489</v>
      </c>
      <c r="K316" s="6" t="n">
        <v>3758.26</v>
      </c>
      <c r="L316" s="6" t="n">
        <v>3269.26</v>
      </c>
      <c r="M316" s="6" t="n">
        <v>1.93</v>
      </c>
      <c r="N316" s="6" t="n">
        <v>2.15</v>
      </c>
    </row>
    <row collapsed="false" customFormat="false" customHeight="false" hidden="false" ht="12.1" outlineLevel="0" r="317">
      <c r="A317" s="41" t="n">
        <v>45548</v>
      </c>
      <c r="B317" s="16" t="s">
        <v>865</v>
      </c>
      <c r="C317" s="16" t="s">
        <v>21</v>
      </c>
      <c r="D317" s="16" t="s">
        <v>22</v>
      </c>
      <c r="E317" s="7" t="n">
        <v>267</v>
      </c>
      <c r="F317" s="16" t="s">
        <v>19</v>
      </c>
      <c r="G317" s="6" t="n">
        <v>41.9104</v>
      </c>
      <c r="H317" s="6" t="n">
        <v>46.27</v>
      </c>
      <c r="I317" s="6" t="n">
        <v>1590.38</v>
      </c>
      <c r="J317" s="6" t="n">
        <v>18.42</v>
      </c>
      <c r="K317" s="6" t="n">
        <v>11190.0811</v>
      </c>
      <c r="L317" s="6" t="n">
        <v>9511.84</v>
      </c>
      <c r="M317" s="6" t="n">
        <v>2.24</v>
      </c>
      <c r="N317" s="6" t="n">
        <v>0.85</v>
      </c>
    </row>
    <row collapsed="false" customFormat="false" customHeight="false" hidden="false" ht="12.1" outlineLevel="0" r="318">
      <c r="A318" s="41" t="n">
        <v>45548</v>
      </c>
      <c r="B318" s="16" t="s">
        <v>865</v>
      </c>
      <c r="C318" s="16" t="s">
        <v>57</v>
      </c>
      <c r="D318" s="16" t="s">
        <v>58</v>
      </c>
      <c r="E318" s="7" t="n">
        <v>28</v>
      </c>
      <c r="F318" s="16" t="s">
        <v>19</v>
      </c>
      <c r="G318" s="6" t="n">
        <v>44.1882</v>
      </c>
      <c r="H318" s="6" t="n">
        <v>71.23</v>
      </c>
      <c r="I318" s="6" t="n">
        <v>3338.43</v>
      </c>
      <c r="J318" s="6" t="n">
        <v>1.36</v>
      </c>
      <c r="K318" s="6" t="n">
        <v>1237.2684</v>
      </c>
      <c r="L318" s="6" t="n">
        <v>1113.36</v>
      </c>
      <c r="M318" s="6" t="n">
        <v>1.19</v>
      </c>
      <c r="N318" s="6" t="n">
        <v>0.61</v>
      </c>
    </row>
    <row collapsed="false" customFormat="false" customHeight="false" hidden="false" ht="12.1" outlineLevel="0" r="319">
      <c r="A319" s="41" t="n">
        <v>45557</v>
      </c>
      <c r="B319" s="16" t="s">
        <v>865</v>
      </c>
      <c r="C319" s="16" t="s">
        <v>63</v>
      </c>
      <c r="D319" s="16" t="s">
        <v>64</v>
      </c>
      <c r="E319" s="7" t="n">
        <v>20</v>
      </c>
      <c r="F319" s="16" t="s">
        <v>29</v>
      </c>
      <c r="G319" s="6" t="n">
        <v>117</v>
      </c>
      <c r="H319" s="6" t="n">
        <v>5140</v>
      </c>
      <c r="I319" s="6" t="n">
        <v>2593.33</v>
      </c>
      <c r="J319" s="6" t="n">
        <v>304</v>
      </c>
      <c r="K319" s="6" t="n">
        <v>2340</v>
      </c>
      <c r="L319" s="6" t="n">
        <v>2036</v>
      </c>
      <c r="M319" s="6" t="n">
        <v>3.93</v>
      </c>
      <c r="N319" s="6" t="n">
        <v>1.98</v>
      </c>
    </row>
    <row collapsed="false" customFormat="false" customHeight="false" hidden="false" ht="12.1" outlineLevel="0" r="320">
      <c r="A320" s="41" t="n">
        <v>45559</v>
      </c>
      <c r="B320" s="16" t="s">
        <v>865</v>
      </c>
      <c r="C320" s="16" t="s">
        <v>83</v>
      </c>
      <c r="D320" s="16" t="s">
        <v>84</v>
      </c>
      <c r="E320" s="7" t="n">
        <v>10</v>
      </c>
      <c r="F320" s="16" t="s">
        <v>19</v>
      </c>
      <c r="G320" s="6" t="n">
        <v>81.2121</v>
      </c>
      <c r="H320" s="6" t="n">
        <v>69.17</v>
      </c>
      <c r="I320" s="6" t="n">
        <v>2623.2</v>
      </c>
      <c r="J320" s="6" t="n">
        <v>2.45</v>
      </c>
      <c r="K320" s="6" t="n">
        <v>812.1208</v>
      </c>
      <c r="L320" s="6" t="n">
        <v>584.47</v>
      </c>
      <c r="M320" s="6" t="n">
        <v>2.23</v>
      </c>
      <c r="N320" s="6" t="n">
        <v>0.91</v>
      </c>
    </row>
    <row collapsed="false" customFormat="false" customHeight="false" hidden="false" ht="12.1" outlineLevel="0" r="321">
      <c r="A321" s="41" t="n">
        <v>45575</v>
      </c>
      <c r="B321" s="16" t="s">
        <v>865</v>
      </c>
      <c r="C321" s="16" t="s">
        <v>65</v>
      </c>
      <c r="D321" s="16" t="s">
        <v>66</v>
      </c>
      <c r="E321" s="7" t="n">
        <v>70</v>
      </c>
      <c r="F321" s="16" t="s">
        <v>19</v>
      </c>
      <c r="G321" s="6" t="n">
        <v>26.9516</v>
      </c>
      <c r="H321" s="6" t="n">
        <v>21.93</v>
      </c>
      <c r="I321" s="6" t="n">
        <v>2051.83</v>
      </c>
      <c r="J321" s="6" t="n">
        <v>1.95</v>
      </c>
      <c r="K321" s="6" t="n">
        <v>1886.6139</v>
      </c>
      <c r="L321" s="6" t="n">
        <v>1697.56</v>
      </c>
      <c r="M321" s="6" t="n">
        <v>1.18</v>
      </c>
      <c r="N321" s="6" t="n">
        <v>1.14</v>
      </c>
    </row>
    <row collapsed="false" customFormat="false" customHeight="false" hidden="false" ht="12.1" outlineLevel="0" r="322">
      <c r="A322" s="41" t="n">
        <v>45582</v>
      </c>
      <c r="B322" s="16" t="s">
        <v>865</v>
      </c>
      <c r="C322" s="16" t="s">
        <v>89</v>
      </c>
      <c r="D322" s="16" t="s">
        <v>90</v>
      </c>
      <c r="E322" s="7" t="n">
        <v>2000</v>
      </c>
      <c r="F322" s="16" t="s">
        <v>29</v>
      </c>
      <c r="G322" s="6" t="n">
        <v>2.494</v>
      </c>
      <c r="H322" s="6" t="n">
        <v>40.655</v>
      </c>
      <c r="I322" s="6" t="n">
        <v>66.25</v>
      </c>
      <c r="J322" s="6" t="n">
        <v>648</v>
      </c>
      <c r="K322" s="6" t="n">
        <v>4988</v>
      </c>
      <c r="L322" s="6" t="n">
        <v>4340</v>
      </c>
      <c r="M322" s="6" t="n">
        <v>3.28</v>
      </c>
      <c r="N322" s="6" t="n">
        <v>5.34</v>
      </c>
    </row>
    <row collapsed="false" customFormat="false" customHeight="false" hidden="false" ht="12.1" outlineLevel="0" r="323">
      <c r="A323" s="41" t="n">
        <v>45584</v>
      </c>
      <c r="B323" s="16" t="s">
        <v>865</v>
      </c>
      <c r="C323" s="16" t="s">
        <v>85</v>
      </c>
      <c r="D323" s="16" t="s">
        <v>86</v>
      </c>
      <c r="E323" s="7" t="n">
        <v>2010</v>
      </c>
      <c r="F323" s="16" t="s">
        <v>29</v>
      </c>
      <c r="G323" s="6" t="n">
        <v>2.49</v>
      </c>
      <c r="H323" s="6" t="n">
        <v>52.2</v>
      </c>
      <c r="I323" s="6" t="n">
        <v>67.54</v>
      </c>
      <c r="J323" s="6" t="n">
        <v>651</v>
      </c>
      <c r="K323" s="6" t="n">
        <v>5004.9</v>
      </c>
      <c r="L323" s="6" t="n">
        <v>4353.9</v>
      </c>
      <c r="M323" s="6" t="n">
        <v>3.21</v>
      </c>
      <c r="N323" s="6" t="n">
        <v>4.15</v>
      </c>
    </row>
    <row collapsed="false" customFormat="false" customHeight="false" hidden="false" ht="12.1" outlineLevel="0" r="324">
      <c r="A324" s="41" t="n">
        <v>45604</v>
      </c>
      <c r="B324" s="16" t="s">
        <v>865</v>
      </c>
      <c r="C324" s="16" t="s">
        <v>87</v>
      </c>
      <c r="D324" s="16" t="s">
        <v>88</v>
      </c>
      <c r="E324" s="7" t="n">
        <v>26</v>
      </c>
      <c r="F324" s="16" t="s">
        <v>19</v>
      </c>
      <c r="G324" s="6" t="n">
        <v>41.1905</v>
      </c>
      <c r="H324" s="6" t="n">
        <v>27.46</v>
      </c>
      <c r="I324" s="6" t="n">
        <v>2686.27</v>
      </c>
      <c r="J324" s="6" t="n">
        <v>1.09</v>
      </c>
      <c r="K324" s="6" t="n">
        <v>1070.9528</v>
      </c>
      <c r="L324" s="6" t="n">
        <v>964.05</v>
      </c>
      <c r="M324" s="6" t="n">
        <v>1.38</v>
      </c>
      <c r="N324" s="6" t="n">
        <v>1.38</v>
      </c>
    </row>
    <row collapsed="false" customFormat="false" customHeight="false" hidden="false" ht="12.1" outlineLevel="0" r="325">
      <c r="A325" s="41" t="n">
        <v>45608</v>
      </c>
      <c r="B325" s="16" t="s">
        <v>865</v>
      </c>
      <c r="C325" s="16" t="s">
        <v>52</v>
      </c>
      <c r="D325" s="16" t="s">
        <v>53</v>
      </c>
      <c r="E325" s="7" t="n">
        <v>10</v>
      </c>
      <c r="F325" s="16" t="s">
        <v>19</v>
      </c>
      <c r="G325" s="6" t="n">
        <v>163.5849</v>
      </c>
      <c r="H325" s="6" t="n">
        <v>213.57</v>
      </c>
      <c r="I325" s="6" t="n">
        <v>9255.94</v>
      </c>
      <c r="J325" s="6" t="n">
        <v>1.67</v>
      </c>
      <c r="K325" s="6" t="n">
        <v>1635.8485</v>
      </c>
      <c r="L325" s="6" t="n">
        <v>1472.26</v>
      </c>
      <c r="M325" s="6" t="n">
        <v>1.59</v>
      </c>
      <c r="N325" s="6" t="n">
        <v>0.7</v>
      </c>
    </row>
    <row collapsed="false" customFormat="false" customHeight="false" hidden="false" ht="12.1" outlineLevel="0" r="326">
      <c r="A326" s="41" t="n">
        <v>45611</v>
      </c>
      <c r="B326" s="16" t="s">
        <v>865</v>
      </c>
      <c r="C326" s="16" t="s">
        <v>24</v>
      </c>
      <c r="D326" s="16" t="s">
        <v>25</v>
      </c>
      <c r="E326" s="7" t="n">
        <v>65</v>
      </c>
      <c r="F326" s="16" t="s">
        <v>19</v>
      </c>
      <c r="G326" s="6" t="n">
        <v>24.7545</v>
      </c>
      <c r="H326" s="6" t="n">
        <v>163.45</v>
      </c>
      <c r="I326" s="6" t="n">
        <v>1994</v>
      </c>
      <c r="J326" s="6" t="n">
        <v>1.63</v>
      </c>
      <c r="K326" s="6" t="n">
        <v>1609.0425</v>
      </c>
      <c r="L326" s="6" t="n">
        <v>1447.64</v>
      </c>
      <c r="M326" s="6" t="n">
        <v>1.12</v>
      </c>
      <c r="N326" s="6" t="n">
        <v>0.14</v>
      </c>
    </row>
    <row collapsed="false" customFormat="false" customHeight="false" hidden="false" ht="12.1" outlineLevel="0" r="327">
      <c r="A327" s="41" t="n">
        <v>45621</v>
      </c>
      <c r="B327" s="16" t="s">
        <v>865</v>
      </c>
      <c r="C327" s="16" t="s">
        <v>65</v>
      </c>
      <c r="D327" s="16" t="s">
        <v>101</v>
      </c>
      <c r="E327" s="7" t="n">
        <v>10</v>
      </c>
      <c r="F327" s="16" t="s">
        <v>29</v>
      </c>
      <c r="G327" s="6" t="n">
        <v>92.5</v>
      </c>
      <c r="H327" s="6" t="n">
        <v>2339.6</v>
      </c>
      <c r="I327" s="6" t="n">
        <v>3057</v>
      </c>
      <c r="J327" s="6" t="n">
        <v>120</v>
      </c>
      <c r="K327" s="6" t="n">
        <v>925</v>
      </c>
      <c r="L327" s="6" t="n">
        <v>805</v>
      </c>
      <c r="M327" s="6" t="n">
        <v>2.63</v>
      </c>
      <c r="N327" s="6" t="n">
        <v>3.44</v>
      </c>
    </row>
    <row collapsed="false" customFormat="false" customHeight="false" hidden="false" ht="12.1" outlineLevel="0" r="328">
      <c r="A328" s="41" t="n">
        <v>45625</v>
      </c>
      <c r="B328" s="16" t="s">
        <v>865</v>
      </c>
      <c r="C328" s="16" t="s">
        <v>57</v>
      </c>
      <c r="D328" s="16" t="s">
        <v>58</v>
      </c>
      <c r="E328" s="7" t="n">
        <v>28</v>
      </c>
      <c r="F328" s="16" t="s">
        <v>19</v>
      </c>
      <c r="G328" s="6" t="n">
        <v>53.1454</v>
      </c>
      <c r="H328" s="6" t="n">
        <v>64.43</v>
      </c>
      <c r="I328" s="6" t="n">
        <v>3338.43</v>
      </c>
      <c r="J328" s="6" t="n">
        <v>1.36</v>
      </c>
      <c r="K328" s="6" t="n">
        <v>1488.072</v>
      </c>
      <c r="L328" s="6" t="n">
        <v>1339.05</v>
      </c>
      <c r="M328" s="6" t="n">
        <v>1.43</v>
      </c>
      <c r="N328" s="6" t="n">
        <v>0.68</v>
      </c>
    </row>
    <row collapsed="false" customFormat="false" customHeight="false" hidden="false" ht="12.1" outlineLevel="0" r="329">
      <c r="A329" s="41" t="n">
        <v>45625</v>
      </c>
      <c r="B329" s="16" t="s">
        <v>865</v>
      </c>
      <c r="C329" s="16" t="s">
        <v>67</v>
      </c>
      <c r="D329" s="16" t="s">
        <v>68</v>
      </c>
      <c r="E329" s="7" t="n">
        <v>70</v>
      </c>
      <c r="F329" s="16" t="s">
        <v>19</v>
      </c>
      <c r="G329" s="6" t="n">
        <v>43.8313</v>
      </c>
      <c r="H329" s="6" t="n">
        <v>31.93</v>
      </c>
      <c r="I329" s="6" t="n">
        <v>1741.92</v>
      </c>
      <c r="J329" s="6" t="n">
        <v>2.8</v>
      </c>
      <c r="K329" s="6" t="n">
        <v>3068.1896</v>
      </c>
      <c r="L329" s="6" t="n">
        <v>2761.37</v>
      </c>
      <c r="M329" s="6" t="n">
        <v>2.26</v>
      </c>
      <c r="N329" s="6" t="n">
        <v>1.13</v>
      </c>
    </row>
    <row collapsed="false" customFormat="false" customHeight="false" hidden="false" ht="12.1" outlineLevel="0" r="330">
      <c r="A330" s="41" t="n">
        <v>45628</v>
      </c>
      <c r="B330" s="16" t="s">
        <v>865</v>
      </c>
      <c r="C330" s="16" t="s">
        <v>93</v>
      </c>
      <c r="D330" s="16" t="s">
        <v>94</v>
      </c>
      <c r="E330" s="7" t="n">
        <v>2</v>
      </c>
      <c r="F330" s="16" t="s">
        <v>19</v>
      </c>
      <c r="G330" s="6" t="n">
        <v>190.7014</v>
      </c>
      <c r="H330" s="6" t="n">
        <v>296.01</v>
      </c>
      <c r="I330" s="6" t="n">
        <v>14137.24</v>
      </c>
      <c r="J330" s="6" t="n">
        <v>0.35</v>
      </c>
      <c r="K330" s="6" t="n">
        <v>381.4028</v>
      </c>
      <c r="L330" s="6" t="n">
        <v>343.69</v>
      </c>
      <c r="M330" s="6" t="n">
        <v>1.22</v>
      </c>
      <c r="N330" s="6" t="n">
        <v>0.54</v>
      </c>
    </row>
    <row collapsed="false" customFormat="false" customHeight="false" hidden="false" ht="12.1" outlineLevel="0" r="331">
      <c r="A331" s="41" t="n">
        <v>45639</v>
      </c>
      <c r="B331" s="16" t="s">
        <v>865</v>
      </c>
      <c r="C331" s="16" t="s">
        <v>106</v>
      </c>
      <c r="D331" s="16" t="s">
        <v>107</v>
      </c>
      <c r="E331" s="7" t="n">
        <v>1</v>
      </c>
      <c r="F331" s="16" t="s">
        <v>29</v>
      </c>
      <c r="G331" s="6" t="n">
        <v>1301.75</v>
      </c>
      <c r="H331" s="6" t="n">
        <v>13692.5</v>
      </c>
      <c r="I331" s="6" t="n">
        <v>14844.08</v>
      </c>
      <c r="J331" s="6" t="n">
        <v>169</v>
      </c>
      <c r="K331" s="6" t="n">
        <v>1301.75</v>
      </c>
      <c r="L331" s="6" t="n">
        <v>1132.75</v>
      </c>
      <c r="M331" s="6" t="n">
        <v>7.63</v>
      </c>
      <c r="N331" s="6" t="n">
        <v>8.27</v>
      </c>
    </row>
    <row collapsed="false" customFormat="false" customHeight="false" hidden="false" ht="12.1" outlineLevel="0" r="332">
      <c r="A332" s="41" t="n">
        <v>45639</v>
      </c>
      <c r="B332" s="16" t="s">
        <v>865</v>
      </c>
      <c r="C332" s="16" t="s">
        <v>21</v>
      </c>
      <c r="D332" s="16" t="s">
        <v>22</v>
      </c>
      <c r="E332" s="7" t="n">
        <v>267</v>
      </c>
      <c r="F332" s="16" t="s">
        <v>19</v>
      </c>
      <c r="G332" s="6" t="n">
        <v>9.1476</v>
      </c>
      <c r="H332" s="6" t="n">
        <v>45.2</v>
      </c>
      <c r="I332" s="6" t="n">
        <v>1590.38</v>
      </c>
      <c r="J332" s="6" t="n">
        <v>3.52</v>
      </c>
      <c r="K332" s="6" t="n">
        <v>2442.4092</v>
      </c>
      <c r="L332" s="6" t="n">
        <v>2076.51</v>
      </c>
      <c r="M332" s="6" t="n">
        <v>0.49</v>
      </c>
      <c r="N332" s="6" t="n">
        <v>0.17</v>
      </c>
    </row>
    <row collapsed="false" customFormat="false" customHeight="false" hidden="false" ht="12.1" outlineLevel="0" r="333">
      <c r="A333" s="41" t="n">
        <v>45643</v>
      </c>
      <c r="B333" s="16" t="s">
        <v>865</v>
      </c>
      <c r="C333" s="16" t="s">
        <v>46</v>
      </c>
      <c r="D333" s="16" t="s">
        <v>47</v>
      </c>
      <c r="E333" s="7" t="n">
        <v>41</v>
      </c>
      <c r="F333" s="16" t="s">
        <v>29</v>
      </c>
      <c r="G333" s="6" t="n">
        <v>514</v>
      </c>
      <c r="H333" s="6" t="n">
        <v>6290.5</v>
      </c>
      <c r="I333" s="6" t="n">
        <v>5671.17</v>
      </c>
      <c r="J333" s="6" t="n">
        <v>2740</v>
      </c>
      <c r="K333" s="6" t="n">
        <v>21074</v>
      </c>
      <c r="L333" s="6" t="n">
        <v>18334</v>
      </c>
      <c r="M333" s="6" t="n">
        <v>7.88</v>
      </c>
      <c r="N333" s="6" t="n">
        <v>7.11</v>
      </c>
    </row>
    <row collapsed="false" customFormat="false" customHeight="false" hidden="false" ht="12.1" outlineLevel="0" r="334">
      <c r="A334" s="41" t="n">
        <v>45643</v>
      </c>
      <c r="B334" s="16" t="s">
        <v>865</v>
      </c>
      <c r="C334" s="16" t="s">
        <v>75</v>
      </c>
      <c r="D334" s="16" t="s">
        <v>76</v>
      </c>
      <c r="E334" s="7" t="n">
        <v>121</v>
      </c>
      <c r="F334" s="16" t="s">
        <v>29</v>
      </c>
      <c r="G334" s="6" t="n">
        <v>49.06</v>
      </c>
      <c r="H334" s="6" t="n">
        <v>1016.4</v>
      </c>
      <c r="I334" s="6" t="n">
        <v>1396.8</v>
      </c>
      <c r="J334" s="6" t="n">
        <v>772</v>
      </c>
      <c r="K334" s="6" t="n">
        <v>5936.26</v>
      </c>
      <c r="L334" s="6" t="n">
        <v>5164.26</v>
      </c>
      <c r="M334" s="6" t="n">
        <v>3.06</v>
      </c>
      <c r="N334" s="6" t="n">
        <v>4.2</v>
      </c>
    </row>
    <row collapsed="false" customFormat="false" customHeight="false" hidden="false" ht="12.1" outlineLevel="0" r="335">
      <c r="A335" s="41" t="n">
        <v>45648</v>
      </c>
      <c r="B335" s="16" t="s">
        <v>865</v>
      </c>
      <c r="C335" s="16" t="s">
        <v>63</v>
      </c>
      <c r="D335" s="16" t="s">
        <v>64</v>
      </c>
      <c r="E335" s="7" t="n">
        <v>20</v>
      </c>
      <c r="F335" s="16" t="s">
        <v>29</v>
      </c>
      <c r="G335" s="6" t="n">
        <v>126</v>
      </c>
      <c r="H335" s="6" t="n">
        <v>5814</v>
      </c>
      <c r="I335" s="6" t="n">
        <v>2593.33</v>
      </c>
      <c r="J335" s="6" t="n">
        <v>328</v>
      </c>
      <c r="K335" s="6" t="n">
        <v>2520</v>
      </c>
      <c r="L335" s="6" t="n">
        <v>2192</v>
      </c>
      <c r="M335" s="6" t="n">
        <v>4.23</v>
      </c>
      <c r="N335" s="6" t="n">
        <v>1.89</v>
      </c>
    </row>
    <row collapsed="false" customFormat="false" customHeight="false" hidden="false" ht="12.1" outlineLevel="0" r="336">
      <c r="A336" s="41" t="n">
        <v>45667</v>
      </c>
      <c r="B336" s="16" t="s">
        <v>865</v>
      </c>
      <c r="C336" s="16" t="s">
        <v>65</v>
      </c>
      <c r="D336" s="16" t="s">
        <v>66</v>
      </c>
      <c r="E336" s="7" t="n">
        <v>70</v>
      </c>
      <c r="F336" s="16" t="s">
        <v>19</v>
      </c>
      <c r="G336" s="6" t="n">
        <v>28.4369</v>
      </c>
      <c r="H336" s="6" t="n">
        <v>22.18</v>
      </c>
      <c r="I336" s="6" t="n">
        <v>2051.83</v>
      </c>
      <c r="J336" s="6" t="n">
        <v>1.95</v>
      </c>
      <c r="K336" s="6" t="n">
        <v>1990.5848</v>
      </c>
      <c r="L336" s="6" t="n">
        <v>1791.12</v>
      </c>
      <c r="M336" s="6" t="n">
        <v>1.25</v>
      </c>
      <c r="N336" s="6" t="n">
        <v>1.13</v>
      </c>
    </row>
    <row collapsed="false" customFormat="false" customHeight="false" hidden="false" ht="12.1" outlineLevel="0" r="337">
      <c r="A337" s="41" t="n">
        <v>45681</v>
      </c>
      <c r="B337" s="16" t="s">
        <v>865</v>
      </c>
      <c r="C337" s="16" t="s">
        <v>87</v>
      </c>
      <c r="D337" s="16" t="s">
        <v>88</v>
      </c>
      <c r="E337" s="7" t="n">
        <v>26</v>
      </c>
      <c r="F337" s="16" t="s">
        <v>19</v>
      </c>
      <c r="G337" s="6" t="n">
        <v>42.6121</v>
      </c>
      <c r="H337" s="6" t="n">
        <v>26.44</v>
      </c>
      <c r="I337" s="6" t="n">
        <v>2686.27</v>
      </c>
      <c r="J337" s="6" t="n">
        <v>1.12</v>
      </c>
      <c r="K337" s="6" t="n">
        <v>1107.9134</v>
      </c>
      <c r="L337" s="6" t="n">
        <v>996.92</v>
      </c>
      <c r="M337" s="6" t="n">
        <v>1.43</v>
      </c>
      <c r="N337" s="6" t="n">
        <v>1.46</v>
      </c>
    </row>
    <row collapsed="false" customFormat="false" customHeight="false" hidden="false" ht="12.1" outlineLevel="0" r="338">
      <c r="A338" s="41" t="n">
        <v>45698</v>
      </c>
      <c r="B338" s="16" t="s">
        <v>865</v>
      </c>
      <c r="C338" s="16" t="s">
        <v>52</v>
      </c>
      <c r="D338" s="16" t="s">
        <v>53</v>
      </c>
      <c r="E338" s="7" t="n">
        <v>10</v>
      </c>
      <c r="F338" s="16" t="s">
        <v>19</v>
      </c>
      <c r="G338" s="6" t="n">
        <v>162.4513</v>
      </c>
      <c r="H338" s="6" t="n">
        <v>252.34</v>
      </c>
      <c r="I338" s="6" t="n">
        <v>9255.94</v>
      </c>
      <c r="J338" s="6" t="n">
        <v>1.67</v>
      </c>
      <c r="K338" s="6" t="n">
        <v>1624.5125</v>
      </c>
      <c r="L338" s="6" t="n">
        <v>1462.06</v>
      </c>
      <c r="M338" s="6" t="n">
        <v>1.58</v>
      </c>
      <c r="N338" s="6" t="n">
        <v>0.6</v>
      </c>
    </row>
    <row collapsed="false" customFormat="false" customHeight="false" hidden="false" ht="12.1" outlineLevel="0" r="339">
      <c r="A339" s="41" t="n">
        <v>45719</v>
      </c>
      <c r="B339" s="16" t="s">
        <v>865</v>
      </c>
      <c r="C339" s="16" t="s">
        <v>93</v>
      </c>
      <c r="D339" s="16" t="s">
        <v>94</v>
      </c>
      <c r="E339" s="7" t="n">
        <v>2</v>
      </c>
      <c r="F339" s="16" t="s">
        <v>19</v>
      </c>
      <c r="G339" s="6" t="n">
        <v>156.2145</v>
      </c>
      <c r="H339" s="6" t="n">
        <v>308.33</v>
      </c>
      <c r="I339" s="6" t="n">
        <v>14137.24</v>
      </c>
      <c r="J339" s="6" t="n">
        <v>0.35</v>
      </c>
      <c r="K339" s="6" t="n">
        <v>312.4291</v>
      </c>
      <c r="L339" s="6" t="n">
        <v>281.54</v>
      </c>
      <c r="M339" s="6" t="n">
        <v>1</v>
      </c>
      <c r="N339" s="6" t="n">
        <v>0.52</v>
      </c>
    </row>
    <row collapsed="false" customFormat="false" customHeight="false" hidden="false" ht="12.1" outlineLevel="0" r="340">
      <c r="A340" s="41" t="n">
        <v>45723</v>
      </c>
      <c r="B340" s="16" t="s">
        <v>865</v>
      </c>
      <c r="C340" s="16" t="s">
        <v>67</v>
      </c>
      <c r="D340" s="16" t="s">
        <v>68</v>
      </c>
      <c r="E340" s="7" t="n">
        <v>70</v>
      </c>
      <c r="F340" s="16" t="s">
        <v>19</v>
      </c>
      <c r="G340" s="6" t="n">
        <v>35.829</v>
      </c>
      <c r="H340" s="6" t="n">
        <v>31.28</v>
      </c>
      <c r="I340" s="6" t="n">
        <v>1741.92</v>
      </c>
      <c r="J340" s="6" t="n">
        <v>2.8</v>
      </c>
      <c r="K340" s="6" t="n">
        <v>2508.0272</v>
      </c>
      <c r="L340" s="6" t="n">
        <v>2257.22</v>
      </c>
      <c r="M340" s="6" t="n">
        <v>1.85</v>
      </c>
      <c r="N340" s="6" t="n">
        <v>1.15</v>
      </c>
    </row>
    <row collapsed="false" customFormat="false" customHeight="false" hidden="false" ht="12.1" outlineLevel="0" r="341">
      <c r="A341" s="41" t="n">
        <v>45730</v>
      </c>
      <c r="B341" s="16" t="s">
        <v>865</v>
      </c>
      <c r="C341" s="16" t="s">
        <v>21</v>
      </c>
      <c r="D341" s="16" t="s">
        <v>22</v>
      </c>
      <c r="E341" s="7" t="n">
        <v>267</v>
      </c>
      <c r="F341" s="16" t="s">
        <v>19</v>
      </c>
      <c r="G341" s="6" t="n">
        <v>7.5359</v>
      </c>
      <c r="H341" s="6" t="n">
        <v>40.49</v>
      </c>
      <c r="I341" s="6" t="n">
        <v>1590.38</v>
      </c>
      <c r="J341" s="6" t="n">
        <v>3.48</v>
      </c>
      <c r="K341" s="6" t="n">
        <v>2012.0728</v>
      </c>
      <c r="L341" s="6" t="n">
        <v>1710.64</v>
      </c>
      <c r="M341" s="6" t="n">
        <v>0.4</v>
      </c>
      <c r="N341" s="6" t="n">
        <v>0.18</v>
      </c>
    </row>
    <row collapsed="false" customFormat="false" customHeight="false" hidden="false" ht="12.1" outlineLevel="0" r="342">
      <c r="A342" s="41" t="n">
        <v>45730</v>
      </c>
      <c r="B342" s="16" t="s">
        <v>865</v>
      </c>
      <c r="C342" s="16" t="s">
        <v>57</v>
      </c>
      <c r="D342" s="16" t="s">
        <v>58</v>
      </c>
      <c r="E342" s="7" t="n">
        <v>28</v>
      </c>
      <c r="F342" s="16" t="s">
        <v>19</v>
      </c>
      <c r="G342" s="6" t="n">
        <v>44.1757</v>
      </c>
      <c r="H342" s="6" t="n">
        <v>69.62</v>
      </c>
      <c r="I342" s="6" t="n">
        <v>3338.43</v>
      </c>
      <c r="J342" s="6" t="n">
        <v>1.43</v>
      </c>
      <c r="K342" s="6" t="n">
        <v>1236.9193</v>
      </c>
      <c r="L342" s="6" t="n">
        <v>1113.05</v>
      </c>
      <c r="M342" s="6" t="n">
        <v>1.19</v>
      </c>
      <c r="N342" s="6" t="n">
        <v>0.66</v>
      </c>
    </row>
    <row collapsed="false" customFormat="false" customHeight="false" hidden="false" ht="12.1" outlineLevel="0" r="343">
      <c r="A343" s="41" t="n">
        <v>45741</v>
      </c>
      <c r="B343" s="16" t="s">
        <v>865</v>
      </c>
      <c r="C343" s="16" t="s">
        <v>83</v>
      </c>
      <c r="D343" s="16" t="s">
        <v>84</v>
      </c>
      <c r="E343" s="7" t="n">
        <v>10</v>
      </c>
      <c r="F343" s="16" t="s">
        <v>19</v>
      </c>
      <c r="G343" s="6" t="n">
        <v>69.699</v>
      </c>
      <c r="H343" s="6" t="n">
        <v>62.95</v>
      </c>
      <c r="I343" s="6" t="n">
        <v>2623.2</v>
      </c>
      <c r="J343" s="6" t="n">
        <v>2.33</v>
      </c>
      <c r="K343" s="6" t="n">
        <v>696.9904</v>
      </c>
      <c r="L343" s="6" t="n">
        <v>501.56</v>
      </c>
      <c r="M343" s="6" t="n">
        <v>1.91</v>
      </c>
      <c r="N343" s="6" t="n">
        <v>0.95</v>
      </c>
    </row>
    <row collapsed="false" customFormat="false" customHeight="false" hidden="false" ht="12.1" outlineLevel="0" r="344">
      <c r="A344" s="41" t="n">
        <v>45757</v>
      </c>
      <c r="B344" s="16" t="s">
        <v>865</v>
      </c>
      <c r="C344" s="16" t="s">
        <v>65</v>
      </c>
      <c r="D344" s="16" t="s">
        <v>66</v>
      </c>
      <c r="E344" s="7" t="n">
        <v>70</v>
      </c>
      <c r="F344" s="16" t="s">
        <v>19</v>
      </c>
      <c r="G344" s="6" t="n">
        <v>23.9337</v>
      </c>
      <c r="H344" s="6" t="n">
        <v>26.47</v>
      </c>
      <c r="I344" s="6" t="n">
        <v>2051.83</v>
      </c>
      <c r="J344" s="6" t="n">
        <v>1.95</v>
      </c>
      <c r="K344" s="6" t="n">
        <v>1675.3562</v>
      </c>
      <c r="L344" s="6" t="n">
        <v>1507.48</v>
      </c>
      <c r="M344" s="6" t="n">
        <v>1.05</v>
      </c>
      <c r="N344" s="6" t="n">
        <v>0.95</v>
      </c>
    </row>
    <row collapsed="false" customFormat="false" customHeight="false" hidden="false" ht="12.1" outlineLevel="0" r="345">
      <c r="A345" s="41" t="n">
        <v>45772</v>
      </c>
      <c r="B345" s="16" t="s">
        <v>865</v>
      </c>
      <c r="C345" s="16" t="s">
        <v>106</v>
      </c>
      <c r="D345" s="16" t="s">
        <v>107</v>
      </c>
      <c r="E345" s="7" t="n">
        <v>10</v>
      </c>
      <c r="F345" s="16" t="s">
        <v>29</v>
      </c>
      <c r="G345" s="6" t="n">
        <v>73</v>
      </c>
      <c r="H345" s="6" t="n">
        <v>1856.8</v>
      </c>
      <c r="I345" s="6" t="n">
        <v>1484.41</v>
      </c>
      <c r="J345" s="6" t="n">
        <v>95</v>
      </c>
      <c r="K345" s="6" t="n">
        <v>730</v>
      </c>
      <c r="L345" s="6" t="n">
        <v>635</v>
      </c>
      <c r="M345" s="6" t="n">
        <v>4.28</v>
      </c>
      <c r="N345" s="6" t="n">
        <v>3.42</v>
      </c>
    </row>
    <row collapsed="false" customFormat="false" customHeight="false" hidden="false" ht="12.1" outlineLevel="0" r="346">
      <c r="A346" s="41" t="n">
        <v>45786</v>
      </c>
      <c r="B346" s="16" t="s">
        <v>865</v>
      </c>
      <c r="C346" s="16" t="s">
        <v>87</v>
      </c>
      <c r="D346" s="16" t="s">
        <v>88</v>
      </c>
      <c r="E346" s="7" t="n">
        <v>26</v>
      </c>
      <c r="F346" s="16" t="s">
        <v>19</v>
      </c>
      <c r="G346" s="6" t="n">
        <v>34.7703</v>
      </c>
      <c r="H346" s="6" t="n">
        <v>22.54</v>
      </c>
      <c r="I346" s="6" t="n">
        <v>2686.27</v>
      </c>
      <c r="J346" s="6" t="n">
        <v>1.12</v>
      </c>
      <c r="K346" s="6" t="n">
        <v>904.0282</v>
      </c>
      <c r="L346" s="6" t="n">
        <v>813.46</v>
      </c>
      <c r="M346" s="6" t="n">
        <v>1.16</v>
      </c>
      <c r="N346" s="6" t="n">
        <v>1.72</v>
      </c>
    </row>
    <row collapsed="false" customFormat="false" customHeight="false" hidden="false" ht="12.1" outlineLevel="0" r="347">
      <c r="A347" s="41" t="n">
        <v>45786</v>
      </c>
      <c r="B347" s="16" t="s">
        <v>865</v>
      </c>
      <c r="C347" s="16" t="s">
        <v>52</v>
      </c>
      <c r="D347" s="16" t="s">
        <v>53</v>
      </c>
      <c r="E347" s="7" t="n">
        <v>10</v>
      </c>
      <c r="F347" s="16" t="s">
        <v>19</v>
      </c>
      <c r="G347" s="6" t="n">
        <v>135.8468</v>
      </c>
      <c r="H347" s="6" t="n">
        <v>252.46</v>
      </c>
      <c r="I347" s="6" t="n">
        <v>9255.94</v>
      </c>
      <c r="J347" s="6" t="n">
        <v>1.68</v>
      </c>
      <c r="K347" s="6" t="n">
        <v>1358.4682</v>
      </c>
      <c r="L347" s="6" t="n">
        <v>1222.62</v>
      </c>
      <c r="M347" s="6" t="n">
        <v>1.32</v>
      </c>
      <c r="N347" s="6" t="n">
        <v>0.6</v>
      </c>
    </row>
    <row collapsed="false" customFormat="false" customHeight="false" hidden="false" ht="12.1" outlineLevel="0" r="348">
      <c r="A348" s="41" t="n">
        <v>45793</v>
      </c>
      <c r="B348" s="16" t="s">
        <v>865</v>
      </c>
      <c r="C348" s="16" t="s">
        <v>65</v>
      </c>
      <c r="D348" s="16" t="s">
        <v>101</v>
      </c>
      <c r="E348" s="7" t="n">
        <v>10</v>
      </c>
      <c r="F348" s="16" t="s">
        <v>29</v>
      </c>
      <c r="G348" s="6" t="n">
        <v>32</v>
      </c>
      <c r="H348" s="6" t="n">
        <v>3072.8</v>
      </c>
      <c r="I348" s="6" t="n">
        <v>3057</v>
      </c>
      <c r="J348" s="6" t="n">
        <v>42</v>
      </c>
      <c r="K348" s="6" t="n">
        <v>320</v>
      </c>
      <c r="L348" s="6" t="n">
        <v>278</v>
      </c>
      <c r="M348" s="6" t="n">
        <v>0.91</v>
      </c>
      <c r="N348" s="6" t="n">
        <v>0.9</v>
      </c>
    </row>
    <row collapsed="false" customFormat="false" customHeight="false" hidden="false" ht="12.1" outlineLevel="0" r="349">
      <c r="A349" s="41" t="n">
        <v>45807</v>
      </c>
      <c r="B349" s="16" t="s">
        <v>865</v>
      </c>
      <c r="C349" s="16" t="s">
        <v>67</v>
      </c>
      <c r="D349" s="16" t="s">
        <v>68</v>
      </c>
      <c r="E349" s="7" t="n">
        <v>70</v>
      </c>
      <c r="F349" s="16" t="s">
        <v>19</v>
      </c>
      <c r="G349" s="6" t="n">
        <v>31.3988</v>
      </c>
      <c r="H349" s="6" t="n">
        <v>27.02</v>
      </c>
      <c r="I349" s="6" t="n">
        <v>1741.92</v>
      </c>
      <c r="J349" s="6" t="n">
        <v>2.8</v>
      </c>
      <c r="K349" s="6" t="n">
        <v>2197.916</v>
      </c>
      <c r="L349" s="6" t="n">
        <v>1978.12</v>
      </c>
      <c r="M349" s="6" t="n">
        <v>1.62</v>
      </c>
      <c r="N349" s="6" t="n">
        <v>1.33</v>
      </c>
    </row>
    <row collapsed="false" customFormat="false" customHeight="false" hidden="false" ht="12.1" outlineLevel="0" r="350">
      <c r="A350" s="41" t="n">
        <v>45810</v>
      </c>
      <c r="B350" s="16" t="s">
        <v>865</v>
      </c>
      <c r="C350" s="16" t="s">
        <v>93</v>
      </c>
      <c r="D350" s="16" t="s">
        <v>94</v>
      </c>
      <c r="E350" s="7" t="n">
        <v>2</v>
      </c>
      <c r="F350" s="16" t="s">
        <v>19</v>
      </c>
      <c r="G350" s="6" t="n">
        <v>139.1523</v>
      </c>
      <c r="H350" s="6" t="n">
        <v>313.85</v>
      </c>
      <c r="I350" s="6" t="n">
        <v>14137.24</v>
      </c>
      <c r="J350" s="6" t="n">
        <v>0.35</v>
      </c>
      <c r="K350" s="6" t="n">
        <v>278.3045</v>
      </c>
      <c r="L350" s="6" t="n">
        <v>250.79</v>
      </c>
      <c r="M350" s="6" t="n">
        <v>0.89</v>
      </c>
      <c r="N350" s="6" t="n">
        <v>0.51</v>
      </c>
    </row>
    <row collapsed="false" customFormat="false" customHeight="false" hidden="false" ht="12.1" outlineLevel="0" r="351">
      <c r="A351" s="41" t="n">
        <v>45811</v>
      </c>
      <c r="B351" s="16" t="s">
        <v>865</v>
      </c>
      <c r="C351" s="16" t="s">
        <v>46</v>
      </c>
      <c r="D351" s="16" t="s">
        <v>47</v>
      </c>
      <c r="E351" s="7" t="n">
        <v>41</v>
      </c>
      <c r="F351" s="16" t="s">
        <v>29</v>
      </c>
      <c r="G351" s="6" t="n">
        <v>541</v>
      </c>
      <c r="H351" s="6" t="n">
        <v>6473</v>
      </c>
      <c r="I351" s="6" t="n">
        <v>5671.17</v>
      </c>
      <c r="J351" s="6" t="n">
        <v>2884</v>
      </c>
      <c r="K351" s="6" t="n">
        <v>22181</v>
      </c>
      <c r="L351" s="6" t="n">
        <v>19297</v>
      </c>
      <c r="M351" s="6" t="n">
        <v>8.3</v>
      </c>
      <c r="N351" s="6" t="n">
        <v>7.27</v>
      </c>
    </row>
    <row collapsed="false" customFormat="false" customHeight="false" hidden="false" ht="12.1" outlineLevel="0" r="352">
      <c r="A352" s="41" t="n">
        <v>45817</v>
      </c>
      <c r="B352" s="16" t="s">
        <v>865</v>
      </c>
      <c r="C352" s="16" t="s">
        <v>63</v>
      </c>
      <c r="D352" s="16" t="s">
        <v>64</v>
      </c>
      <c r="E352" s="7" t="n">
        <v>20</v>
      </c>
      <c r="F352" s="16" t="s">
        <v>29</v>
      </c>
      <c r="G352" s="6" t="n">
        <v>87</v>
      </c>
      <c r="H352" s="6" t="n">
        <v>6223</v>
      </c>
      <c r="I352" s="6" t="n">
        <v>2593.33</v>
      </c>
      <c r="J352" s="6" t="n">
        <v>226</v>
      </c>
      <c r="K352" s="6" t="n">
        <v>1740</v>
      </c>
      <c r="L352" s="6" t="n">
        <v>1514</v>
      </c>
      <c r="M352" s="6" t="n">
        <v>2.92</v>
      </c>
      <c r="N352" s="6" t="n">
        <v>1.22</v>
      </c>
    </row>
    <row collapsed="false" customFormat="false" customHeight="false" hidden="false" ht="12.1" outlineLevel="0" r="353">
      <c r="A353" s="41" t="n">
        <v>45821</v>
      </c>
      <c r="B353" s="16" t="s">
        <v>865</v>
      </c>
      <c r="C353" s="16" t="s">
        <v>57</v>
      </c>
      <c r="D353" s="16" t="s">
        <v>58</v>
      </c>
      <c r="E353" s="7" t="n">
        <v>28</v>
      </c>
      <c r="F353" s="16" t="s">
        <v>19</v>
      </c>
      <c r="G353" s="6" t="n">
        <v>40.2914</v>
      </c>
      <c r="H353" s="6" t="n">
        <v>72.24</v>
      </c>
      <c r="I353" s="6" t="n">
        <v>3338.43</v>
      </c>
      <c r="J353" s="6" t="n">
        <v>1.43</v>
      </c>
      <c r="K353" s="6" t="n">
        <v>1128.16</v>
      </c>
      <c r="L353" s="6" t="n">
        <v>1015.19</v>
      </c>
      <c r="M353" s="6" t="n">
        <v>1.09</v>
      </c>
      <c r="N353" s="6" t="n">
        <v>0.64</v>
      </c>
    </row>
    <row collapsed="false" customFormat="false" customHeight="false" hidden="false" ht="12.1" outlineLevel="0" r="354">
      <c r="A354" s="41" t="n">
        <v>45824</v>
      </c>
      <c r="B354" s="16" t="s">
        <v>865</v>
      </c>
      <c r="C354" s="16" t="s">
        <v>21</v>
      </c>
      <c r="D354" s="16" t="s">
        <v>22</v>
      </c>
      <c r="E354" s="7" t="n">
        <v>267</v>
      </c>
      <c r="F354" s="16" t="s">
        <v>19</v>
      </c>
      <c r="G354" s="6" t="n">
        <v>7.2683</v>
      </c>
      <c r="H354" s="6" t="n">
        <v>38.6</v>
      </c>
      <c r="I354" s="6" t="n">
        <v>1590.38</v>
      </c>
      <c r="J354" s="6" t="n">
        <v>3.68</v>
      </c>
      <c r="K354" s="6" t="n">
        <v>1940.6248</v>
      </c>
      <c r="L354" s="6" t="n">
        <v>1649.89</v>
      </c>
      <c r="M354" s="6" t="n">
        <v>0.39</v>
      </c>
      <c r="N354" s="6" t="n">
        <v>0.2</v>
      </c>
    </row>
    <row collapsed="false" customFormat="false" customHeight="false" hidden="false" ht="12.1" outlineLevel="0" r="355">
      <c r="A355" s="41" t="n">
        <v>45841</v>
      </c>
      <c r="B355" s="16" t="s">
        <v>865</v>
      </c>
      <c r="C355" s="16" t="s">
        <v>40</v>
      </c>
      <c r="D355" s="16" t="s">
        <v>41</v>
      </c>
      <c r="E355" s="7" t="n">
        <v>660</v>
      </c>
      <c r="F355" s="16" t="s">
        <v>29</v>
      </c>
      <c r="G355" s="6" t="n">
        <v>25.9523</v>
      </c>
      <c r="H355" s="6" t="n">
        <v>217.3</v>
      </c>
      <c r="I355" s="6" t="n">
        <v>152.21</v>
      </c>
      <c r="J355" s="6" t="n">
        <v>2227</v>
      </c>
      <c r="K355" s="6" t="n">
        <v>17128.518</v>
      </c>
      <c r="L355" s="6" t="n">
        <v>14901.52</v>
      </c>
      <c r="M355" s="6" t="n">
        <v>14.83</v>
      </c>
      <c r="N355" s="6" t="n">
        <v>10.39</v>
      </c>
    </row>
    <row collapsed="false" customFormat="false" customHeight="false" hidden="false" ht="12.1" outlineLevel="0" r="356">
      <c r="A356" s="41" t="n">
        <v>45849</v>
      </c>
      <c r="B356" s="16" t="s">
        <v>865</v>
      </c>
      <c r="C356" s="16" t="s">
        <v>54</v>
      </c>
      <c r="D356" s="16" t="s">
        <v>55</v>
      </c>
      <c r="E356" s="7" t="n">
        <v>2246</v>
      </c>
      <c r="F356" s="16" t="s">
        <v>29</v>
      </c>
      <c r="G356" s="6" t="n">
        <v>25.58</v>
      </c>
      <c r="H356" s="6" t="n">
        <v>72.79</v>
      </c>
      <c r="I356" s="6" t="n">
        <v>203.95</v>
      </c>
      <c r="J356" s="6" t="n">
        <v>7469</v>
      </c>
      <c r="K356" s="6" t="n">
        <v>57452.68</v>
      </c>
      <c r="L356" s="6" t="n">
        <v>49983.68</v>
      </c>
      <c r="M356" s="6" t="n">
        <v>10.91</v>
      </c>
      <c r="N356" s="6" t="n">
        <v>30.57</v>
      </c>
    </row>
    <row collapsed="false" customFormat="false" customHeight="false" hidden="false" ht="12.1" outlineLevel="0" r="357">
      <c r="A357" s="41" t="n">
        <v>45848</v>
      </c>
      <c r="B357" s="16" t="s">
        <v>865</v>
      </c>
      <c r="C357" s="16" t="s">
        <v>65</v>
      </c>
      <c r="D357" s="16" t="s">
        <v>66</v>
      </c>
      <c r="E357" s="7" t="n">
        <v>70</v>
      </c>
      <c r="F357" s="16" t="s">
        <v>19</v>
      </c>
      <c r="G357" s="6" t="n">
        <v>21.732</v>
      </c>
      <c r="H357" s="6" t="n">
        <v>28.1</v>
      </c>
      <c r="I357" s="6" t="n">
        <v>2051.83</v>
      </c>
      <c r="J357" s="6" t="n">
        <v>1.95</v>
      </c>
      <c r="K357" s="6" t="n">
        <v>1521.2407</v>
      </c>
      <c r="L357" s="6" t="n">
        <v>1368.8</v>
      </c>
      <c r="M357" s="6" t="n">
        <v>0.95</v>
      </c>
      <c r="N357" s="6" t="n">
        <v>0.89</v>
      </c>
    </row>
    <row collapsed="false" customFormat="false" customHeight="false" hidden="false" ht="12.1" outlineLevel="0" r="358">
      <c r="A358" s="41" t="n">
        <v>45855</v>
      </c>
      <c r="B358" s="16" t="s">
        <v>865</v>
      </c>
      <c r="C358" s="16" t="s">
        <v>71</v>
      </c>
      <c r="D358" s="16" t="s">
        <v>72</v>
      </c>
      <c r="E358" s="7" t="n">
        <v>2600</v>
      </c>
      <c r="F358" s="16" t="s">
        <v>29</v>
      </c>
      <c r="G358" s="6" t="n">
        <v>8.5</v>
      </c>
      <c r="H358" s="6" t="n">
        <v>45.38</v>
      </c>
      <c r="I358" s="6" t="n">
        <v>41.87</v>
      </c>
      <c r="J358" s="6" t="n">
        <v>2873</v>
      </c>
      <c r="K358" s="6" t="n">
        <v>22100</v>
      </c>
      <c r="L358" s="6" t="n">
        <v>19227</v>
      </c>
      <c r="M358" s="6" t="n">
        <v>17.66</v>
      </c>
      <c r="N358" s="6" t="n">
        <v>16.3</v>
      </c>
    </row>
    <row collapsed="false" customFormat="false" customHeight="false" hidden="false" ht="12.1" outlineLevel="0" r="359">
      <c r="A359" s="41" t="n">
        <v>45855</v>
      </c>
      <c r="B359" s="16" t="s">
        <v>865</v>
      </c>
      <c r="C359" s="16" t="s">
        <v>65</v>
      </c>
      <c r="D359" s="16" t="s">
        <v>101</v>
      </c>
      <c r="E359" s="7" t="n">
        <v>10</v>
      </c>
      <c r="F359" s="16" t="s">
        <v>29</v>
      </c>
      <c r="G359" s="6" t="n">
        <v>33</v>
      </c>
      <c r="H359" s="6" t="n">
        <v>3281.6</v>
      </c>
      <c r="I359" s="6" t="n">
        <v>3057</v>
      </c>
      <c r="J359" s="6" t="n">
        <v>43</v>
      </c>
      <c r="K359" s="6" t="n">
        <v>330</v>
      </c>
      <c r="L359" s="6" t="n">
        <v>287</v>
      </c>
      <c r="M359" s="6" t="n">
        <v>0.94</v>
      </c>
      <c r="N359" s="6" t="n">
        <v>0.87</v>
      </c>
    </row>
    <row collapsed="false" customFormat="false" customHeight="false" hidden="false" ht="12.1" outlineLevel="0" r="360">
      <c r="A360" s="41" t="n">
        <v>45856</v>
      </c>
      <c r="B360" s="16" t="s">
        <v>865</v>
      </c>
      <c r="C360" s="16" t="s">
        <v>43</v>
      </c>
      <c r="D360" s="16" t="s">
        <v>44</v>
      </c>
      <c r="E360" s="7" t="n">
        <v>700</v>
      </c>
      <c r="F360" s="16" t="s">
        <v>29</v>
      </c>
      <c r="G360" s="6" t="n">
        <v>34.84</v>
      </c>
      <c r="H360" s="6" t="n">
        <v>308.4</v>
      </c>
      <c r="I360" s="6" t="n">
        <v>218.08</v>
      </c>
      <c r="J360" s="6" t="n">
        <v>3170</v>
      </c>
      <c r="K360" s="6" t="n">
        <v>24388</v>
      </c>
      <c r="L360" s="6" t="n">
        <v>21218</v>
      </c>
      <c r="M360" s="6" t="n">
        <v>13.9</v>
      </c>
      <c r="N360" s="6" t="n">
        <v>9.83</v>
      </c>
    </row>
    <row collapsed="false" customFormat="false" customHeight="false" hidden="false" ht="12.1" outlineLevel="0" r="361">
      <c r="A361" s="41" t="n">
        <v>45863</v>
      </c>
      <c r="B361" s="16" t="s">
        <v>865</v>
      </c>
      <c r="C361" s="16" t="s">
        <v>87</v>
      </c>
      <c r="D361" s="16" t="s">
        <v>88</v>
      </c>
      <c r="E361" s="7" t="n">
        <v>26</v>
      </c>
      <c r="F361" s="16" t="s">
        <v>19</v>
      </c>
      <c r="G361" s="6" t="n">
        <v>33.9108</v>
      </c>
      <c r="H361" s="6" t="n">
        <v>25.35</v>
      </c>
      <c r="I361" s="6" t="n">
        <v>2686.27</v>
      </c>
      <c r="J361" s="6" t="n">
        <v>1.12</v>
      </c>
      <c r="K361" s="6" t="n">
        <v>881.6805</v>
      </c>
      <c r="L361" s="6" t="n">
        <v>793.35</v>
      </c>
      <c r="M361" s="6" t="n">
        <v>1.14</v>
      </c>
      <c r="N361" s="6" t="n">
        <v>1.53</v>
      </c>
    </row>
    <row collapsed="false" customFormat="false" customHeight="false" hidden="false" ht="12.1" outlineLevel="0" r="362">
      <c r="A362" s="41" t="n">
        <v>45877</v>
      </c>
      <c r="B362" s="16" t="s">
        <v>865</v>
      </c>
      <c r="C362" s="16" t="s">
        <v>52</v>
      </c>
      <c r="D362" s="16" t="s">
        <v>53</v>
      </c>
      <c r="E362" s="7" t="n">
        <v>10</v>
      </c>
      <c r="F362" s="16" t="s">
        <v>19</v>
      </c>
      <c r="G362" s="6" t="n">
        <v>133.3663</v>
      </c>
      <c r="H362" s="6" t="n">
        <v>248.48</v>
      </c>
      <c r="I362" s="6" t="n">
        <v>9255.94</v>
      </c>
      <c r="J362" s="6" t="n">
        <v>1.68</v>
      </c>
      <c r="K362" s="6" t="n">
        <v>1333.663</v>
      </c>
      <c r="L362" s="6" t="n">
        <v>1200.3</v>
      </c>
      <c r="M362" s="6" t="n">
        <v>1.3</v>
      </c>
      <c r="N362" s="6" t="n">
        <v>0.61</v>
      </c>
    </row>
    <row collapsed="false" customFormat="false" customHeight="false" hidden="false" ht="12.1" outlineLevel="0" r="363">
      <c r="A363" s="41" t="n">
        <v>45882</v>
      </c>
      <c r="B363" s="16" t="s">
        <v>865</v>
      </c>
      <c r="C363" s="16" t="s">
        <v>60</v>
      </c>
      <c r="D363" s="16" t="s">
        <v>61</v>
      </c>
      <c r="E363" s="7" t="n">
        <v>128</v>
      </c>
      <c r="F363" s="16" t="s">
        <v>19</v>
      </c>
      <c r="G363" s="6" t="n">
        <v>27.316</v>
      </c>
      <c r="H363" s="6" t="n">
        <v>10.058</v>
      </c>
      <c r="I363" s="6" t="n">
        <v>1271.75</v>
      </c>
      <c r="J363" s="6" t="n">
        <v>15.32</v>
      </c>
      <c r="K363" s="6" t="n">
        <v>3496.4504</v>
      </c>
      <c r="L363" s="6" t="n">
        <v>2272.82</v>
      </c>
      <c r="M363" s="6" t="n">
        <v>1.4</v>
      </c>
      <c r="N363" s="6" t="n">
        <v>2.21</v>
      </c>
    </row>
    <row collapsed="false" customFormat="false" customHeight="false" hidden="false" ht="12.1" outlineLevel="0" r="364">
      <c r="A364" s="41" t="n">
        <v>45898</v>
      </c>
      <c r="B364" s="16" t="s">
        <v>865</v>
      </c>
      <c r="C364" s="16" t="s">
        <v>67</v>
      </c>
      <c r="D364" s="16" t="s">
        <v>68</v>
      </c>
      <c r="E364" s="7" t="n">
        <v>70</v>
      </c>
      <c r="F364" s="16" t="s">
        <v>19</v>
      </c>
      <c r="G364" s="6" t="n">
        <v>32.1167</v>
      </c>
      <c r="H364" s="6" t="n">
        <v>27.64</v>
      </c>
      <c r="I364" s="6" t="n">
        <v>1741.92</v>
      </c>
      <c r="J364" s="6" t="n">
        <v>2.8</v>
      </c>
      <c r="K364" s="6" t="n">
        <v>2248.1704</v>
      </c>
      <c r="L364" s="6" t="n">
        <v>2023.35</v>
      </c>
      <c r="M364" s="6" t="n">
        <v>1.66</v>
      </c>
      <c r="N364" s="6" t="n">
        <v>1.3</v>
      </c>
    </row>
    <row collapsed="false" customFormat="false" customHeight="false" hidden="false" ht="12.1" outlineLevel="0" r="365">
      <c r="A365" s="41" t="n">
        <v>45902</v>
      </c>
      <c r="B365" s="16" t="s">
        <v>865</v>
      </c>
      <c r="C365" s="16" t="s">
        <v>93</v>
      </c>
      <c r="D365" s="16" t="s">
        <v>94</v>
      </c>
      <c r="E365" s="7" t="n">
        <v>2</v>
      </c>
      <c r="F365" s="16" t="s">
        <v>19</v>
      </c>
      <c r="G365" s="6" t="n">
        <v>142.3542</v>
      </c>
      <c r="H365" s="6" t="n">
        <v>313.54</v>
      </c>
      <c r="I365" s="6" t="n">
        <v>14137.24</v>
      </c>
      <c r="J365" s="6" t="n">
        <v>0.35</v>
      </c>
      <c r="K365" s="6" t="n">
        <v>284.7084</v>
      </c>
      <c r="L365" s="6" t="n">
        <v>256.56</v>
      </c>
      <c r="M365" s="6" t="n">
        <v>0.91</v>
      </c>
      <c r="N365" s="6" t="n">
        <v>0.51</v>
      </c>
    </row>
    <row collapsed="false" customFormat="false" customHeight="false" hidden="false" ht="12.1" outlineLevel="0" r="366">
      <c r="A366" s="41" t="n">
        <v>45915</v>
      </c>
      <c r="B366" s="16" t="s">
        <v>865</v>
      </c>
      <c r="C366" s="16" t="s">
        <v>21</v>
      </c>
      <c r="D366" s="16" t="s">
        <v>22</v>
      </c>
      <c r="E366" s="7" t="n">
        <v>267</v>
      </c>
      <c r="F366" s="16" t="s">
        <v>19</v>
      </c>
      <c r="G366" s="6" t="n">
        <v>7.5942</v>
      </c>
      <c r="H366" s="6" t="n">
        <v>41.89</v>
      </c>
      <c r="I366" s="6" t="n">
        <v>1590.38</v>
      </c>
      <c r="J366" s="6" t="n">
        <v>3.6</v>
      </c>
      <c r="K366" s="6" t="n">
        <v>2027.6466</v>
      </c>
      <c r="L366" s="6" t="n">
        <v>1723.88</v>
      </c>
      <c r="M366" s="6" t="n">
        <v>0.41</v>
      </c>
      <c r="N366" s="6" t="n">
        <v>0.18</v>
      </c>
    </row>
    <row collapsed="false" customFormat="false" customHeight="false" hidden="false" ht="12.1" outlineLevel="0" r="367">
      <c r="A367" s="41" t="n">
        <v>45915</v>
      </c>
      <c r="B367" s="16" t="s">
        <v>865</v>
      </c>
      <c r="C367" s="16" t="s">
        <v>57</v>
      </c>
      <c r="D367" s="16" t="s">
        <v>58</v>
      </c>
      <c r="E367" s="7" t="n">
        <v>28</v>
      </c>
      <c r="F367" s="16" t="s">
        <v>19</v>
      </c>
      <c r="G367" s="6" t="n">
        <v>43.0337</v>
      </c>
      <c r="H367" s="6" t="n">
        <v>67.01</v>
      </c>
      <c r="I367" s="6" t="n">
        <v>3338.43</v>
      </c>
      <c r="J367" s="6" t="n">
        <v>1.43</v>
      </c>
      <c r="K367" s="6" t="n">
        <v>1204.9435</v>
      </c>
      <c r="L367" s="6" t="n">
        <v>1084.28</v>
      </c>
      <c r="M367" s="6" t="n">
        <v>1.16</v>
      </c>
      <c r="N367" s="6" t="n">
        <v>0.68</v>
      </c>
    </row>
    <row collapsed="false" customFormat="false" customHeight="false" hidden="false" ht="12.1" outlineLevel="0" r="368">
      <c r="A368" s="41" t="n">
        <v>45931</v>
      </c>
      <c r="B368" s="16" t="s">
        <v>865</v>
      </c>
      <c r="C368" s="16" t="s">
        <v>63</v>
      </c>
      <c r="D368" s="16" t="s">
        <v>64</v>
      </c>
      <c r="E368" s="7" t="n">
        <v>20</v>
      </c>
      <c r="F368" s="16" t="s">
        <v>29</v>
      </c>
      <c r="G368" s="6" t="n">
        <v>273</v>
      </c>
      <c r="H368" s="6" t="n">
        <v>6883</v>
      </c>
      <c r="I368" s="6" t="n">
        <v>2593.33</v>
      </c>
      <c r="J368" s="6" t="n">
        <v>710</v>
      </c>
      <c r="K368" s="6" t="n">
        <v>5460</v>
      </c>
      <c r="L368" s="6" t="n">
        <v>4750</v>
      </c>
      <c r="M368" s="6" t="n">
        <v>9.16</v>
      </c>
      <c r="N368" s="6" t="n">
        <v>3.45</v>
      </c>
    </row>
    <row collapsed="false" customFormat="false" customHeight="false" hidden="false" ht="12.1" outlineLevel="0" r="369">
      <c r="A369" s="41" t="n">
        <v>45936</v>
      </c>
      <c r="B369" s="16" t="s">
        <v>865</v>
      </c>
      <c r="C369" s="16" t="s">
        <v>65</v>
      </c>
      <c r="D369" s="16" t="s">
        <v>101</v>
      </c>
      <c r="E369" s="7" t="n">
        <v>10</v>
      </c>
      <c r="F369" s="16" t="s">
        <v>29</v>
      </c>
      <c r="G369" s="6" t="n">
        <v>35</v>
      </c>
      <c r="H369" s="6" t="n">
        <v>3021.2</v>
      </c>
      <c r="I369" s="6" t="n">
        <v>3057</v>
      </c>
      <c r="J369" s="6" t="n">
        <v>46</v>
      </c>
      <c r="K369" s="6" t="n">
        <v>350</v>
      </c>
      <c r="L369" s="6" t="n">
        <v>304</v>
      </c>
      <c r="M369" s="6" t="n">
        <v>0.99</v>
      </c>
      <c r="N369" s="6" t="n">
        <v>1.01</v>
      </c>
    </row>
    <row collapsed="false" customFormat="false" customHeight="false" hidden="false" ht="12.1" outlineLevel="0" r="370">
      <c r="A370" s="41" t="n">
        <v>45940</v>
      </c>
      <c r="B370" s="16" t="s">
        <v>865</v>
      </c>
      <c r="C370" s="16" t="s">
        <v>65</v>
      </c>
      <c r="D370" s="16" t="s">
        <v>66</v>
      </c>
      <c r="E370" s="7" t="n">
        <v>70</v>
      </c>
      <c r="F370" s="16" t="s">
        <v>19</v>
      </c>
      <c r="G370" s="6" t="n">
        <v>22.6321</v>
      </c>
      <c r="H370" s="6" t="n">
        <v>26.1</v>
      </c>
      <c r="I370" s="6" t="n">
        <v>2051.83</v>
      </c>
      <c r="J370" s="6" t="n">
        <v>1.95</v>
      </c>
      <c r="K370" s="6" t="n">
        <v>1584.2444</v>
      </c>
      <c r="L370" s="6" t="n">
        <v>1425.49</v>
      </c>
      <c r="M370" s="6" t="n">
        <v>0.99</v>
      </c>
      <c r="N370" s="6" t="n">
        <v>0.96</v>
      </c>
    </row>
    <row collapsed="false" customFormat="false" customHeight="false" hidden="false" ht="12.1" outlineLevel="0" r="371">
      <c r="A371" s="41" t="n">
        <v>45943</v>
      </c>
      <c r="B371" s="16" t="s">
        <v>865</v>
      </c>
      <c r="C371" s="16" t="s">
        <v>106</v>
      </c>
      <c r="D371" s="16" t="s">
        <v>107</v>
      </c>
      <c r="E371" s="7" t="n">
        <v>10</v>
      </c>
      <c r="F371" s="16" t="s">
        <v>29</v>
      </c>
      <c r="G371" s="6" t="n">
        <v>70.85</v>
      </c>
      <c r="H371" s="6" t="n">
        <v>2223.6</v>
      </c>
      <c r="I371" s="6" t="n">
        <v>1484.41</v>
      </c>
      <c r="J371" s="6" t="n">
        <v>92</v>
      </c>
      <c r="K371" s="6" t="n">
        <v>708.5</v>
      </c>
      <c r="L371" s="6" t="n">
        <v>616.5</v>
      </c>
      <c r="M371" s="6" t="n">
        <v>4.15</v>
      </c>
      <c r="N371" s="6" t="n">
        <v>2.77</v>
      </c>
    </row>
    <row collapsed="false" customFormat="false" customHeight="false" hidden="false" ht="12.1" outlineLevel="0" r="372">
      <c r="A372" s="41" t="n">
        <v>45968</v>
      </c>
      <c r="B372" s="16" t="s">
        <v>865</v>
      </c>
      <c r="C372" s="16" t="s">
        <v>87</v>
      </c>
      <c r="D372" s="16" t="s">
        <v>88</v>
      </c>
      <c r="E372" s="7" t="n">
        <v>26</v>
      </c>
      <c r="F372" s="16" t="s">
        <v>19</v>
      </c>
      <c r="G372" s="6" t="n">
        <v>34.9919</v>
      </c>
      <c r="H372" s="6" t="n">
        <v>24.42</v>
      </c>
      <c r="I372" s="6" t="n">
        <v>2686.27</v>
      </c>
      <c r="J372" s="6" t="n">
        <v>1.12</v>
      </c>
      <c r="K372" s="6" t="n">
        <v>909.7893</v>
      </c>
      <c r="L372" s="6" t="n">
        <v>818.65</v>
      </c>
      <c r="M372" s="6" t="n">
        <v>1.17</v>
      </c>
      <c r="N372" s="6" t="n">
        <v>1.58</v>
      </c>
    </row>
    <row collapsed="false" customFormat="false" customHeight="false" hidden="false" ht="12.1" outlineLevel="0" r="373">
      <c r="A373" s="41" t="n">
        <v>45971</v>
      </c>
      <c r="B373" s="16" t="s">
        <v>865</v>
      </c>
      <c r="C373" s="16" t="s">
        <v>52</v>
      </c>
      <c r="D373" s="16" t="s">
        <v>53</v>
      </c>
      <c r="E373" s="7" t="n">
        <v>10</v>
      </c>
      <c r="F373" s="16" t="s">
        <v>19</v>
      </c>
      <c r="G373" s="6" t="n">
        <v>136.4592</v>
      </c>
      <c r="H373" s="6" t="n">
        <v>306.38</v>
      </c>
      <c r="I373" s="6" t="n">
        <v>9255.94</v>
      </c>
      <c r="J373" s="6" t="n">
        <v>1.68</v>
      </c>
      <c r="K373" s="6" t="n">
        <v>1364.5918</v>
      </c>
      <c r="L373" s="6" t="n">
        <v>1228.13</v>
      </c>
      <c r="M373" s="6" t="n">
        <v>1.33</v>
      </c>
      <c r="N373" s="6" t="n">
        <v>0.49</v>
      </c>
    </row>
    <row collapsed="false" customFormat="false" customHeight="false" hidden="false" ht="12.1" outlineLevel="0" r="374">
      <c r="A374" s="41" t="n">
        <v>45989</v>
      </c>
      <c r="B374" s="16" t="s">
        <v>865</v>
      </c>
      <c r="C374" s="16" t="s">
        <v>67</v>
      </c>
      <c r="D374" s="16" t="s">
        <v>68</v>
      </c>
      <c r="E374" s="7" t="n">
        <v>70</v>
      </c>
      <c r="F374" s="16" t="s">
        <v>19</v>
      </c>
      <c r="G374" s="6" t="n">
        <v>31.3001</v>
      </c>
      <c r="H374" s="6" t="n">
        <v>25.2</v>
      </c>
      <c r="I374" s="6" t="n">
        <v>1741.92</v>
      </c>
      <c r="J374" s="6" t="n">
        <v>2.8</v>
      </c>
      <c r="K374" s="6" t="n">
        <v>2191.0084</v>
      </c>
      <c r="L374" s="6" t="n">
        <v>1971.91</v>
      </c>
      <c r="M374" s="6" t="n">
        <v>1.62</v>
      </c>
      <c r="N374" s="6" t="n">
        <v>1.43</v>
      </c>
    </row>
    <row collapsed="false" customFormat="false" customHeight="false" hidden="false" ht="12.1" outlineLevel="0" r="375">
      <c r="A375" s="41" t="n">
        <v>45992</v>
      </c>
      <c r="B375" s="16" t="s">
        <v>865</v>
      </c>
      <c r="C375" s="16" t="s">
        <v>57</v>
      </c>
      <c r="D375" s="16" t="s">
        <v>58</v>
      </c>
      <c r="E375" s="7" t="n">
        <v>28</v>
      </c>
      <c r="F375" s="16" t="s">
        <v>19</v>
      </c>
      <c r="G375" s="6" t="n">
        <v>39.8965</v>
      </c>
      <c r="H375" s="6" t="n">
        <v>72.61</v>
      </c>
      <c r="I375" s="6" t="n">
        <v>3338.43</v>
      </c>
      <c r="J375" s="6" t="n">
        <v>1.43</v>
      </c>
      <c r="K375" s="6" t="n">
        <v>1117.1016</v>
      </c>
      <c r="L375" s="6" t="n">
        <v>1005.23</v>
      </c>
      <c r="M375" s="6" t="n">
        <v>1.08</v>
      </c>
      <c r="N375" s="6" t="n">
        <v>0.63</v>
      </c>
    </row>
    <row collapsed="false" customFormat="false" customHeight="false" hidden="false" ht="12.1" outlineLevel="0" r="376">
      <c r="A376" s="41" t="n">
        <v>45992</v>
      </c>
      <c r="B376" s="16" t="s">
        <v>865</v>
      </c>
      <c r="C376" s="16" t="s">
        <v>93</v>
      </c>
      <c r="D376" s="16" t="s">
        <v>94</v>
      </c>
      <c r="E376" s="7" t="n">
        <v>2</v>
      </c>
      <c r="F376" s="16" t="s">
        <v>19</v>
      </c>
      <c r="G376" s="6" t="n">
        <v>145.5048</v>
      </c>
      <c r="H376" s="6" t="n">
        <v>311.82</v>
      </c>
      <c r="I376" s="6" t="n">
        <v>14137.24</v>
      </c>
      <c r="J376" s="6" t="n">
        <v>0.37</v>
      </c>
      <c r="K376" s="6" t="n">
        <v>291.0096</v>
      </c>
      <c r="L376" s="6" t="n">
        <v>262.07</v>
      </c>
      <c r="M376" s="6" t="n">
        <v>0.93</v>
      </c>
      <c r="N376" s="6" t="n">
        <v>0.54</v>
      </c>
    </row>
    <row collapsed="false" customFormat="false" customHeight="false" hidden="false" ht="12.1" outlineLevel="0" r="377">
      <c r="A377" s="41" t="n">
        <v>46013</v>
      </c>
      <c r="B377" s="16" t="s">
        <v>865</v>
      </c>
      <c r="C377" s="16" t="s">
        <v>106</v>
      </c>
      <c r="D377" s="16" t="s">
        <v>107</v>
      </c>
      <c r="E377" s="7" t="n">
        <v>10</v>
      </c>
      <c r="F377" s="16" t="s">
        <v>29</v>
      </c>
      <c r="G377" s="6" t="n">
        <v>36</v>
      </c>
      <c r="H377" s="6" t="n">
        <v>2286.8</v>
      </c>
      <c r="I377" s="6" t="n">
        <v>1484.41</v>
      </c>
      <c r="J377" s="6" t="n">
        <v>47</v>
      </c>
      <c r="K377" s="6" t="n">
        <v>360</v>
      </c>
      <c r="L377" s="6" t="n">
        <v>313</v>
      </c>
      <c r="M377" s="6" t="n">
        <v>2.11</v>
      </c>
      <c r="N377" s="6" t="n">
        <v>1.37</v>
      </c>
    </row>
    <row collapsed="false" customFormat="false" customHeight="false" hidden="false" ht="12.1" outlineLevel="0" r="378">
      <c r="A378" s="41" t="n">
        <v>46030</v>
      </c>
      <c r="B378" s="16" t="s">
        <v>865</v>
      </c>
      <c r="C378" s="16" t="s">
        <v>65</v>
      </c>
      <c r="D378" s="16" t="s">
        <v>101</v>
      </c>
      <c r="E378" s="7" t="n">
        <v>10</v>
      </c>
      <c r="F378" s="16" t="s">
        <v>29</v>
      </c>
      <c r="G378" s="6" t="n">
        <v>36</v>
      </c>
      <c r="H378" s="6" t="n">
        <v>3236.2</v>
      </c>
      <c r="I378" s="6" t="n">
        <v>3057</v>
      </c>
      <c r="J378" s="6" t="n">
        <v>47</v>
      </c>
      <c r="K378" s="6" t="n">
        <v>360</v>
      </c>
      <c r="L378" s="6" t="n">
        <v>313</v>
      </c>
      <c r="M378" s="6" t="n">
        <v>1.02</v>
      </c>
      <c r="N378" s="6" t="n">
        <v>0.97</v>
      </c>
    </row>
    <row collapsed="false" customFormat="false" customHeight="false" hidden="false" ht="12.1" outlineLevel="0" r="379">
      <c r="A379" s="41" t="n">
        <v>46034</v>
      </c>
      <c r="B379" s="16" t="s">
        <v>865</v>
      </c>
      <c r="C379" s="16" t="s">
        <v>46</v>
      </c>
      <c r="D379" s="16" t="s">
        <v>47</v>
      </c>
      <c r="E379" s="7" t="n">
        <v>41</v>
      </c>
      <c r="F379" s="16" t="s">
        <v>29</v>
      </c>
      <c r="G379" s="6" t="n">
        <v>397</v>
      </c>
      <c r="H379" s="6" t="n">
        <v>5393</v>
      </c>
      <c r="I379" s="6" t="n">
        <v>5671.17</v>
      </c>
      <c r="J379" s="6" t="n">
        <v>2116</v>
      </c>
      <c r="K379" s="6" t="n">
        <v>16277</v>
      </c>
      <c r="L379" s="6" t="n">
        <v>14161</v>
      </c>
      <c r="M379" s="6" t="n">
        <v>6.09</v>
      </c>
      <c r="N379" s="6" t="n">
        <v>6.4</v>
      </c>
    </row>
    <row collapsed="false" customFormat="false" customHeight="false" hidden="false" ht="12.1" outlineLevel="0" r="380">
      <c r="A380" s="41" t="n">
        <v>46034</v>
      </c>
      <c r="B380" s="16" t="s">
        <v>865</v>
      </c>
      <c r="C380" s="16" t="s">
        <v>65</v>
      </c>
      <c r="D380" s="16" t="s">
        <v>66</v>
      </c>
      <c r="E380" s="7" t="n">
        <v>70</v>
      </c>
      <c r="F380" s="16" t="s">
        <v>19</v>
      </c>
      <c r="G380" s="6" t="n">
        <v>21.747</v>
      </c>
      <c r="H380" s="6" t="n">
        <v>23.99</v>
      </c>
      <c r="I380" s="6" t="n">
        <v>2051.83</v>
      </c>
      <c r="J380" s="6" t="n">
        <v>1.95</v>
      </c>
      <c r="K380" s="6" t="n">
        <v>1522.2916</v>
      </c>
      <c r="L380" s="6" t="n">
        <v>1369.75</v>
      </c>
      <c r="M380" s="6" t="n">
        <v>0.95</v>
      </c>
      <c r="N380" s="6" t="n">
        <v>1.04</v>
      </c>
    </row>
    <row collapsed="false" customFormat="false" customHeight="false" hidden="false" ht="12.1" outlineLevel="0" r="381">
      <c r="A381" s="41" t="n">
        <v>46045</v>
      </c>
      <c r="B381" s="16" t="s">
        <v>865</v>
      </c>
      <c r="C381" s="16" t="s">
        <v>87</v>
      </c>
      <c r="D381" s="16" t="s">
        <v>88</v>
      </c>
      <c r="E381" s="7" t="n">
        <v>26</v>
      </c>
      <c r="F381" s="16" t="s">
        <v>19</v>
      </c>
      <c r="G381" s="6" t="n">
        <v>32.6964</v>
      </c>
      <c r="H381" s="6" t="n">
        <v>25.67</v>
      </c>
      <c r="I381" s="6" t="n">
        <v>2686.27</v>
      </c>
      <c r="J381" s="6" t="n">
        <v>1.12</v>
      </c>
      <c r="K381" s="6" t="n">
        <v>850.1071</v>
      </c>
      <c r="L381" s="6" t="n">
        <v>764.94</v>
      </c>
      <c r="M381" s="6" t="n">
        <v>1.1</v>
      </c>
      <c r="N381" s="6" t="n">
        <v>1.51</v>
      </c>
    </row>
    <row collapsed="false" customFormat="false" customHeight="false" hidden="false" ht="12.1" outlineLevel="0" r="382">
      <c r="A382" s="41" t="n">
        <v>46063</v>
      </c>
      <c r="B382" s="16" t="s">
        <v>865</v>
      </c>
      <c r="C382" s="16" t="s">
        <v>52</v>
      </c>
      <c r="D382" s="16" t="s">
        <v>53</v>
      </c>
      <c r="E382" s="7" t="n">
        <v>10</v>
      </c>
      <c r="F382" s="16" t="s">
        <v>19</v>
      </c>
      <c r="G382" s="6" t="n">
        <v>130.4523</v>
      </c>
      <c r="H382" s="6" t="n">
        <v>294.66</v>
      </c>
      <c r="I382" s="6" t="n">
        <v>9255.94</v>
      </c>
      <c r="J382" s="6" t="n">
        <v>1.68</v>
      </c>
      <c r="K382" s="6" t="n">
        <v>1304.5234</v>
      </c>
      <c r="L382" s="6" t="n">
        <v>1174.07</v>
      </c>
      <c r="M382" s="6" t="n">
        <v>1.27</v>
      </c>
      <c r="N382" s="6" t="n">
        <v>0.51</v>
      </c>
    </row>
    <row collapsed="false" customFormat="false" customHeight="false" hidden="false" ht="12.1" outlineLevel="0" r="383">
      <c r="A383" s="41" t="n">
        <v>46084</v>
      </c>
      <c r="B383" s="16" t="s">
        <v>865</v>
      </c>
      <c r="C383" s="16" t="s">
        <v>93</v>
      </c>
      <c r="D383" s="16" t="s">
        <v>94</v>
      </c>
      <c r="E383" s="7" t="n">
        <v>2</v>
      </c>
      <c r="F383" s="16" t="s">
        <v>19</v>
      </c>
      <c r="G383" s="6" t="n">
        <v>143.5425</v>
      </c>
      <c r="H383" s="6" t="n">
        <v>334.82</v>
      </c>
      <c r="I383" s="6" t="n">
        <v>14137.24</v>
      </c>
      <c r="J383" s="6" t="n">
        <v>0.37</v>
      </c>
      <c r="K383" s="6" t="n">
        <v>287.085</v>
      </c>
      <c r="L383" s="6" t="n">
        <v>258.53</v>
      </c>
      <c r="M383" s="6" t="n">
        <v>0.91</v>
      </c>
      <c r="N383" s="6" t="n">
        <v>0.5</v>
      </c>
    </row>
    <row collapsed="false" customFormat="false" customHeight="false" hidden="false" ht="12.1" outlineLevel="0" r="384">
      <c r="A384" s="41" t="n">
        <v>46087</v>
      </c>
      <c r="B384" s="16" t="s">
        <v>865</v>
      </c>
      <c r="C384" s="16" t="s">
        <v>67</v>
      </c>
      <c r="D384" s="16" t="s">
        <v>68</v>
      </c>
      <c r="E384" s="7" t="n">
        <v>70</v>
      </c>
      <c r="F384" s="16" t="s">
        <v>19</v>
      </c>
      <c r="G384" s="6" t="n">
        <v>31.276</v>
      </c>
      <c r="H384" s="6" t="n">
        <v>23.83</v>
      </c>
      <c r="I384" s="6" t="n">
        <v>1741.92</v>
      </c>
      <c r="J384" s="6" t="n">
        <v>2.8</v>
      </c>
      <c r="K384" s="6" t="n">
        <v>2189.32</v>
      </c>
      <c r="L384" s="6" t="n">
        <v>1970.39</v>
      </c>
      <c r="M384" s="6" t="n">
        <v>1.62</v>
      </c>
      <c r="N384" s="6" t="n">
        <v>1.51</v>
      </c>
    </row>
    <row collapsed="false" customFormat="false" customHeight="false" hidden="false" ht="12.1" outlineLevel="0" r="385">
      <c r="A385" s="41" t="n">
        <v>46094</v>
      </c>
      <c r="B385" s="16" t="s">
        <v>865</v>
      </c>
      <c r="C385" s="16" t="s">
        <v>57</v>
      </c>
      <c r="D385" s="16" t="s">
        <v>58</v>
      </c>
      <c r="E385" s="7" t="n">
        <v>28</v>
      </c>
      <c r="F385" s="16" t="s">
        <v>19</v>
      </c>
      <c r="G385" s="6" t="n">
        <v>41.9056</v>
      </c>
      <c r="H385" s="6" t="n">
        <v>77.08</v>
      </c>
      <c r="I385" s="6" t="n">
        <v>3338.43</v>
      </c>
      <c r="J385" s="6" t="n">
        <v>1.48</v>
      </c>
      <c r="K385" s="6" t="n">
        <v>1173.3558</v>
      </c>
      <c r="L385" s="6" t="n">
        <v>1056.34</v>
      </c>
      <c r="M385" s="6" t="n">
        <v>1.13</v>
      </c>
      <c r="N385" s="6" t="n">
        <v>0.62</v>
      </c>
    </row>
    <row collapsed="false" customFormat="false" customHeight="false" hidden="false" ht="12.1" outlineLevel="0" r="386">
      <c r="A386" s="41" t="n">
        <v>46094</v>
      </c>
      <c r="B386" s="16" t="s">
        <v>865</v>
      </c>
      <c r="C386" s="16" t="s">
        <v>21</v>
      </c>
      <c r="D386" s="16" t="s">
        <v>22</v>
      </c>
      <c r="E386" s="7" t="n">
        <v>267</v>
      </c>
      <c r="F386" s="16" t="s">
        <v>19</v>
      </c>
      <c r="G386" s="6" t="n">
        <v>7.2742</v>
      </c>
      <c r="H386" s="6" t="n">
        <v>51.778</v>
      </c>
      <c r="I386" s="6" t="n">
        <v>1590.38</v>
      </c>
      <c r="J386" s="6" t="n">
        <v>3.68</v>
      </c>
      <c r="K386" s="6" t="n">
        <v>1942.2042</v>
      </c>
      <c r="L386" s="6" t="n">
        <v>1651.24</v>
      </c>
      <c r="M386" s="6" t="n">
        <v>0.39</v>
      </c>
      <c r="N386" s="6" t="n">
        <v>0.15</v>
      </c>
    </row>
    <row collapsed="false" customFormat="false" customHeight="false" hidden="false" ht="12.1" outlineLevel="0" r="387">
      <c r="A387" s="41" t="n">
        <v>46112</v>
      </c>
      <c r="B387" s="16" t="s">
        <v>865</v>
      </c>
      <c r="C387" s="16" t="s">
        <v>83</v>
      </c>
      <c r="D387" s="16" t="s">
        <v>84</v>
      </c>
      <c r="E387" s="7" t="n">
        <v>10</v>
      </c>
      <c r="F387" s="16" t="s">
        <v>19</v>
      </c>
      <c r="G387" s="6" t="n">
        <v>79.1818</v>
      </c>
      <c r="H387" s="6" t="n">
        <v>91.55</v>
      </c>
      <c r="I387" s="6" t="n">
        <v>2623.2</v>
      </c>
      <c r="J387" s="6" t="n">
        <v>2.73</v>
      </c>
      <c r="K387" s="6" t="n">
        <v>791.8182</v>
      </c>
      <c r="L387" s="6" t="n">
        <v>569.88</v>
      </c>
      <c r="M387" s="6" t="n">
        <v>2.17</v>
      </c>
      <c r="N387" s="6" t="n">
        <v>0.77</v>
      </c>
    </row>
    <row collapsed="false" customFormat="false" customHeight="false" hidden="false" ht="12.1" outlineLevel="0" r="388">
      <c r="A388" s="41" t="n">
        <v>46122</v>
      </c>
      <c r="B388" s="16" t="s">
        <v>865</v>
      </c>
      <c r="C388" s="16" t="s">
        <v>65</v>
      </c>
      <c r="D388" s="16" t="s">
        <v>66</v>
      </c>
      <c r="E388" s="7" t="n">
        <v>70</v>
      </c>
      <c r="F388" s="16" t="s">
        <v>19</v>
      </c>
      <c r="G388" s="6" t="n">
        <v>21.6386</v>
      </c>
      <c r="H388" s="6" t="n">
        <v>26.84</v>
      </c>
      <c r="I388" s="6" t="n">
        <v>2051.83</v>
      </c>
      <c r="J388" s="6" t="n">
        <v>1.95</v>
      </c>
      <c r="K388" s="6" t="n">
        <v>1514.7002</v>
      </c>
      <c r="L388" s="6" t="n">
        <v>1362.92</v>
      </c>
      <c r="M388" s="6" t="n">
        <v>0.95</v>
      </c>
      <c r="N388" s="6" t="n">
        <v>0.93</v>
      </c>
    </row>
    <row collapsed="false" customFormat="false" customHeight="false" hidden="false" ht="12.1" outlineLevel="0" r="389">
      <c r="A389" s="41" t="n">
        <v>46146</v>
      </c>
      <c r="B389" s="16" t="s">
        <v>865</v>
      </c>
      <c r="C389" s="16" t="s">
        <v>46</v>
      </c>
      <c r="D389" s="16" t="s">
        <v>47</v>
      </c>
      <c r="E389" s="7" t="n">
        <v>41</v>
      </c>
      <c r="F389" s="16" t="s">
        <v>29</v>
      </c>
      <c r="G389" s="6" t="n">
        <v>278</v>
      </c>
      <c r="H389" s="6" t="n">
        <v>5217</v>
      </c>
      <c r="I389" s="6" t="n">
        <v>5671.17</v>
      </c>
      <c r="J389" s="6" t="n">
        <v>1482</v>
      </c>
      <c r="K389" s="6" t="n">
        <v>11398</v>
      </c>
      <c r="L389" s="6" t="n">
        <v>9916</v>
      </c>
      <c r="M389" s="6" t="n">
        <v>4.26</v>
      </c>
      <c r="N389" s="6" t="n">
        <v>4.64</v>
      </c>
    </row>
    <row collapsed="false" customFormat="false" customHeight="false" hidden="false" ht="12.1" outlineLevel="0" r="390">
      <c r="A390" s="41" t="n">
        <v>46150</v>
      </c>
      <c r="B390" s="16" t="s">
        <v>865</v>
      </c>
      <c r="C390" s="16" t="s">
        <v>52</v>
      </c>
      <c r="D390" s="16" t="s">
        <v>53</v>
      </c>
      <c r="E390" s="7" t="n">
        <v>10</v>
      </c>
      <c r="F390" s="16" t="s">
        <v>19</v>
      </c>
      <c r="G390" s="6" t="n">
        <v>126.1093</v>
      </c>
      <c r="H390" s="6" t="n">
        <v>231.31</v>
      </c>
      <c r="I390" s="6" t="n">
        <v>9255.94</v>
      </c>
      <c r="J390" s="6" t="n">
        <v>1.69</v>
      </c>
      <c r="K390" s="6" t="n">
        <v>1261.0932</v>
      </c>
      <c r="L390" s="6" t="n">
        <v>1134.98</v>
      </c>
      <c r="M390" s="6" t="n">
        <v>1.23</v>
      </c>
      <c r="N390" s="6" t="n">
        <v>0.66</v>
      </c>
    </row>
    <row collapsed="false" customFormat="false" customHeight="false" hidden="false" ht="12.1" outlineLevel="0" r="391">
      <c r="A391" s="41" t="n">
        <v>46150</v>
      </c>
      <c r="B391" s="16" t="s">
        <v>865</v>
      </c>
      <c r="C391" s="16" t="s">
        <v>87</v>
      </c>
      <c r="D391" s="16" t="s">
        <v>88</v>
      </c>
      <c r="E391" s="7" t="n">
        <v>26</v>
      </c>
      <c r="F391" s="16" t="s">
        <v>19</v>
      </c>
      <c r="G391" s="6" t="n">
        <v>32.087</v>
      </c>
      <c r="H391" s="6" t="n">
        <v>26.48</v>
      </c>
      <c r="I391" s="6" t="n">
        <v>2686.27</v>
      </c>
      <c r="J391" s="6" t="n">
        <v>1.12</v>
      </c>
      <c r="K391" s="6" t="n">
        <v>834.2617</v>
      </c>
      <c r="L391" s="6" t="n">
        <v>750.69</v>
      </c>
      <c r="M391" s="6" t="n">
        <v>1.07</v>
      </c>
      <c r="N391" s="6" t="n">
        <v>1.46</v>
      </c>
    </row>
    <row collapsed="false" customFormat="false" customHeight="false" hidden="false" ht="12.1" outlineLevel="0" r="392">
      <c r="A392" s="41"/>
      <c r="B392" s="16"/>
      <c r="C392" s="16"/>
      <c r="D392" s="16"/>
      <c r="E392" s="7"/>
      <c r="F392" s="16"/>
      <c r="G392" s="6"/>
      <c r="H392" s="6"/>
      <c r="I392" s="6"/>
      <c r="J392" s="6"/>
      <c r="K392" s="6"/>
      <c r="L392" s="6"/>
      <c r="M392" s="6"/>
      <c r="N392" s="6"/>
    </row>
    <row collapsed="false" customFormat="false" customHeight="false" hidden="false" ht="12.1" outlineLevel="0" r="393">
      <c r="A393" s="41" t="n">
        <v>46160</v>
      </c>
      <c r="B393" s="16" t="s">
        <v>865</v>
      </c>
      <c r="C393" s="16" t="s">
        <v>106</v>
      </c>
      <c r="D393" s="16" t="s">
        <v>107</v>
      </c>
      <c r="E393" s="7" t="n">
        <v>10</v>
      </c>
      <c r="F393" s="16" t="s">
        <v>29</v>
      </c>
      <c r="G393" s="6" t="n">
        <v>56.8</v>
      </c>
      <c r="H393" s="6" t="n">
        <v>2090.4</v>
      </c>
      <c r="I393" s="6" t="n">
        <v>1484.41</v>
      </c>
      <c r="J393" s="6" t="n">
        <v>74</v>
      </c>
      <c r="K393" s="6" t="n">
        <v>568</v>
      </c>
      <c r="L393" s="6" t="n">
        <v>494</v>
      </c>
      <c r="M393" s="6" t="n">
        <v>3.33</v>
      </c>
      <c r="N393" s="6" t="n">
        <v>2.36</v>
      </c>
    </row>
    <row collapsed="false" customFormat="false" customHeight="false" hidden="false" ht="12.1" outlineLevel="0" r="394">
      <c r="A394" s="41" t="n">
        <v>46167</v>
      </c>
      <c r="B394" s="16" t="s">
        <v>865</v>
      </c>
      <c r="C394" s="16" t="s">
        <v>65</v>
      </c>
      <c r="D394" s="16" t="s">
        <v>101</v>
      </c>
      <c r="E394" s="7" t="n">
        <v>100</v>
      </c>
      <c r="F394" s="16" t="s">
        <v>29</v>
      </c>
      <c r="G394" s="6" t="n">
        <v>4.5</v>
      </c>
      <c r="H394" s="6" t="n">
        <v>303.22</v>
      </c>
      <c r="I394" s="6" t="n">
        <v>305.7</v>
      </c>
      <c r="J394" s="6" t="n">
        <v>59</v>
      </c>
      <c r="K394" s="6" t="n">
        <v>450</v>
      </c>
      <c r="L394" s="6" t="n">
        <v>391</v>
      </c>
      <c r="M394" s="6" t="n">
        <v>1.28</v>
      </c>
      <c r="N394" s="6" t="n">
        <v>1.29</v>
      </c>
    </row>
    <row collapsed="false" customFormat="false" customHeight="false" hidden="false" ht="12.1" outlineLevel="0" r="395">
      <c r="A395" s="41" t="n">
        <v>46175</v>
      </c>
      <c r="B395" s="16" t="s">
        <v>865</v>
      </c>
      <c r="C395" s="16" t="s">
        <v>93</v>
      </c>
      <c r="D395" s="16" t="s">
        <v>94</v>
      </c>
      <c r="E395" s="7" t="n">
        <v>2</v>
      </c>
      <c r="F395" s="16" t="s">
        <v>19</v>
      </c>
      <c r="G395" s="6" t="n">
        <v>133.089</v>
      </c>
      <c r="H395" s="6" t="n">
        <v>276.11</v>
      </c>
      <c r="I395" s="6" t="n">
        <v>14137.24</v>
      </c>
      <c r="J395" s="6" t="n">
        <v>0.37</v>
      </c>
      <c r="K395" s="6" t="n">
        <v>266.1779</v>
      </c>
      <c r="L395" s="6" t="n">
        <v>239.7</v>
      </c>
      <c r="M395" s="6" t="n">
        <v>0.85</v>
      </c>
      <c r="N395" s="6" t="n">
        <v>0.61</v>
      </c>
    </row>
    <row collapsed="false" customFormat="false" customHeight="false" hidden="false" ht="12.1" outlineLevel="0" r="396">
      <c r="A396" s="41" t="n">
        <v>46178</v>
      </c>
      <c r="B396" s="16" t="s">
        <v>865</v>
      </c>
      <c r="C396" s="16" t="s">
        <v>67</v>
      </c>
      <c r="D396" s="16" t="s">
        <v>68</v>
      </c>
      <c r="E396" s="7" t="n">
        <v>70</v>
      </c>
      <c r="F396" s="16" t="s">
        <v>19</v>
      </c>
      <c r="G396" s="6" t="n">
        <v>29.7182</v>
      </c>
      <c r="H396" s="6" t="n">
        <v>22.07</v>
      </c>
      <c r="I396" s="6" t="n">
        <v>1741.92</v>
      </c>
      <c r="J396" s="6" t="n">
        <v>2.8</v>
      </c>
      <c r="K396" s="6" t="n">
        <v>2080.2768</v>
      </c>
      <c r="L396" s="6" t="n">
        <v>1872.25</v>
      </c>
      <c r="M396" s="6" t="n">
        <v>1.54</v>
      </c>
      <c r="N396" s="6" t="n">
        <v>1.63</v>
      </c>
    </row>
    <row collapsed="false" customFormat="false" customHeight="false" hidden="false" ht="12.1" outlineLevel="0" r="397">
      <c r="A397" s="41" t="n">
        <v>46190</v>
      </c>
      <c r="B397" s="16" t="s">
        <v>865</v>
      </c>
      <c r="C397" s="16" t="s">
        <v>40</v>
      </c>
      <c r="D397" s="16" t="s">
        <v>41</v>
      </c>
      <c r="E397" s="7" t="n">
        <v>660</v>
      </c>
      <c r="F397" s="16" t="s">
        <v>29</v>
      </c>
      <c r="G397" s="6" t="n">
        <v>36.7247</v>
      </c>
      <c r="H397" s="6" t="n">
        <v>382.9</v>
      </c>
      <c r="I397" s="6" t="n">
        <v>152.21</v>
      </c>
      <c r="J397" s="6" t="n">
        <v>3151</v>
      </c>
      <c r="K397" s="6" t="n">
        <v>24238.302</v>
      </c>
      <c r="L397" s="6" t="n">
        <v>21087.3</v>
      </c>
      <c r="M397" s="6" t="n">
        <v>20.99</v>
      </c>
      <c r="N397" s="6" t="n">
        <v>8.34</v>
      </c>
    </row>
    <row collapsed="false" customFormat="false" customHeight="false" hidden="false" ht="12.1" outlineLevel="0" r="398">
      <c r="A398" s="41" t="n">
        <v>46216</v>
      </c>
      <c r="B398" s="16" t="s">
        <v>865</v>
      </c>
      <c r="C398" s="16" t="s">
        <v>106</v>
      </c>
      <c r="D398" s="16" t="s">
        <v>107</v>
      </c>
      <c r="E398" s="7" t="n">
        <v>10</v>
      </c>
      <c r="F398" s="16" t="s">
        <v>29</v>
      </c>
      <c r="G398" s="6" t="n">
        <v>29.05</v>
      </c>
      <c r="H398" s="6" t="n">
        <v>2015</v>
      </c>
      <c r="I398" s="6" t="n">
        <v>1484.41</v>
      </c>
      <c r="J398" s="6" t="n">
        <v>38</v>
      </c>
      <c r="K398" s="6" t="n">
        <v>290.5</v>
      </c>
      <c r="L398" s="6" t="n">
        <v>252.5</v>
      </c>
      <c r="M398" s="6" t="n">
        <v>1.7</v>
      </c>
      <c r="N398" s="6" t="n">
        <v>1.25</v>
      </c>
    </row>
    <row collapsed="false" customFormat="false" customHeight="false" hidden="false" ht="12.1" outlineLevel="0" r="399">
      <c r="A399" s="41" t="n">
        <v>46219</v>
      </c>
      <c r="B399" s="16" t="s">
        <v>865</v>
      </c>
      <c r="C399" s="16" t="s">
        <v>71</v>
      </c>
      <c r="D399" s="16" t="s">
        <v>72</v>
      </c>
      <c r="E399" s="7" t="n">
        <v>2600</v>
      </c>
      <c r="F399" s="16" t="s">
        <v>29</v>
      </c>
      <c r="G399" s="6" t="n">
        <v>0.85</v>
      </c>
      <c r="H399" s="6" t="n">
        <v>40.21</v>
      </c>
      <c r="I399" s="6" t="n">
        <v>41.87</v>
      </c>
      <c r="J399" s="6" t="n">
        <v>287</v>
      </c>
      <c r="K399" s="6" t="n">
        <v>2210</v>
      </c>
      <c r="L399" s="6" t="n">
        <v>1923</v>
      </c>
      <c r="M399" s="6" t="n">
        <v>1.77</v>
      </c>
      <c r="N399" s="6" t="n">
        <v>1.84</v>
      </c>
    </row>
    <row collapsed="false" customFormat="false" customHeight="false" hidden="false" ht="12.1" outlineLevel="0" r="400">
      <c r="A400" s="41" t="n">
        <v>46223</v>
      </c>
      <c r="B400" s="16" t="s">
        <v>865</v>
      </c>
      <c r="C400" s="16" t="s">
        <v>54</v>
      </c>
      <c r="D400" s="16" t="s">
        <v>55</v>
      </c>
      <c r="E400" s="7" t="n">
        <v>2246</v>
      </c>
      <c r="F400" s="16" t="s">
        <v>29</v>
      </c>
      <c r="G400" s="6" t="n">
        <v>9.71</v>
      </c>
      <c r="H400" s="6" t="n">
        <v>75.905</v>
      </c>
      <c r="I400" s="6" t="n">
        <v>203.95</v>
      </c>
      <c r="J400" s="6" t="n">
        <v>2835</v>
      </c>
      <c r="K400" s="6" t="n">
        <v>21808.66</v>
      </c>
      <c r="L400" s="6" t="n">
        <v>18973.66</v>
      </c>
      <c r="M400" s="6" t="n">
        <v>4.14</v>
      </c>
      <c r="N400" s="6" t="n">
        <v>11.13</v>
      </c>
    </row>
    <row collapsed="false" customFormat="false" customHeight="false" hidden="false" ht="12.1" outlineLevel="0" r="401">
      <c r="A401" s="41" t="n">
        <v>46223</v>
      </c>
      <c r="B401" s="16" t="s">
        <v>865</v>
      </c>
      <c r="C401" s="16" t="s">
        <v>43</v>
      </c>
      <c r="D401" s="16" t="s">
        <v>44</v>
      </c>
      <c r="E401" s="7" t="n">
        <v>700</v>
      </c>
      <c r="F401" s="16" t="s">
        <v>29</v>
      </c>
      <c r="G401" s="6" t="n">
        <v>37.64</v>
      </c>
      <c r="H401" s="6" t="n">
        <v>323.51</v>
      </c>
      <c r="I401" s="6" t="n">
        <v>218.08</v>
      </c>
      <c r="J401" s="6" t="n">
        <v>3425</v>
      </c>
      <c r="K401" s="6" t="n">
        <v>26348</v>
      </c>
      <c r="L401" s="6" t="n">
        <v>22923</v>
      </c>
      <c r="M401" s="6" t="n">
        <v>15.02</v>
      </c>
      <c r="N401" s="6" t="n">
        <v>10.12</v>
      </c>
    </row>
    <row collapsed="false" customFormat="false" customHeight="false" hidden="false" ht="12.1" outlineLevel="0" r="402">
      <c r="A402" s="41" t="n">
        <v>46244</v>
      </c>
      <c r="B402" s="16" t="s">
        <v>865</v>
      </c>
      <c r="C402" s="16" t="s">
        <v>65</v>
      </c>
      <c r="D402" s="16" t="s">
        <v>101</v>
      </c>
      <c r="E402" s="7" t="n">
        <v>100</v>
      </c>
      <c r="F402" s="16" t="s">
        <v>29</v>
      </c>
      <c r="G402" s="6" t="n">
        <v>4.6</v>
      </c>
      <c r="H402" s="6" t="n">
        <v>296.94</v>
      </c>
      <c r="I402" s="6" t="n">
        <v>305.7</v>
      </c>
      <c r="J402" s="6" t="n">
        <v>60</v>
      </c>
      <c r="K402" s="6" t="n">
        <v>460</v>
      </c>
      <c r="L402" s="6" t="n">
        <v>400</v>
      </c>
      <c r="M402" s="6" t="n">
        <v>1.31</v>
      </c>
      <c r="N402" s="6" t="n">
        <v>1.35</v>
      </c>
    </row>
  </sheetData>
  <autoFilter ref="A1:N40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117</v>
      </c>
      <c r="B1" s="42" t="s">
        <v>856</v>
      </c>
      <c r="C1" s="42" t="s">
        <v>0</v>
      </c>
      <c r="D1" s="42" t="s">
        <v>2</v>
      </c>
      <c r="E1" s="42" t="s">
        <v>6</v>
      </c>
      <c r="F1" s="42" t="s">
        <v>857</v>
      </c>
      <c r="G1" s="42" t="s">
        <v>870</v>
      </c>
      <c r="H1" s="42" t="s">
        <v>712</v>
      </c>
      <c r="I1" s="42" t="s">
        <v>861</v>
      </c>
      <c r="J1" s="42" t="s">
        <v>862</v>
      </c>
    </row>
    <row collapsed="false" customFormat="false" customHeight="false" hidden="false" ht="12.1" outlineLevel="0" r="2">
      <c r="A2" s="43" t="n">
        <v>43152</v>
      </c>
      <c r="B2" s="16" t="s">
        <v>865</v>
      </c>
      <c r="C2" s="16" t="s">
        <v>608</v>
      </c>
      <c r="D2" s="16" t="s">
        <v>871</v>
      </c>
      <c r="E2" s="6" t="n">
        <v>1000</v>
      </c>
      <c r="F2" s="7" t="n">
        <v>71</v>
      </c>
      <c r="G2" s="6" t="n">
        <v>19.95</v>
      </c>
      <c r="H2" s="6" t="n">
        <v>0</v>
      </c>
      <c r="I2" s="6" t="n">
        <v>1416.45</v>
      </c>
      <c r="J2" s="6" t="n">
        <v>1416.45</v>
      </c>
    </row>
    <row collapsed="false" customFormat="false" customHeight="false" hidden="false" ht="12.1" outlineLevel="0" r="3">
      <c r="A3" s="43" t="n">
        <v>43243</v>
      </c>
      <c r="B3" s="16" t="s">
        <v>865</v>
      </c>
      <c r="C3" s="16" t="s">
        <v>608</v>
      </c>
      <c r="D3" s="16" t="s">
        <v>871</v>
      </c>
      <c r="E3" s="6" t="n">
        <v>1000</v>
      </c>
      <c r="F3" s="7" t="n">
        <v>71</v>
      </c>
      <c r="G3" s="6" t="n">
        <v>19.95</v>
      </c>
      <c r="H3" s="6" t="n">
        <v>0</v>
      </c>
      <c r="I3" s="6" t="n">
        <v>1416.45</v>
      </c>
      <c r="J3" s="6" t="n">
        <v>1416.45</v>
      </c>
    </row>
    <row collapsed="false" customFormat="false" customHeight="false" hidden="false" ht="12.1" outlineLevel="0" r="4">
      <c r="A4" s="43" t="n">
        <v>43334</v>
      </c>
      <c r="B4" s="16" t="s">
        <v>865</v>
      </c>
      <c r="C4" s="16" t="s">
        <v>608</v>
      </c>
      <c r="D4" s="16" t="s">
        <v>871</v>
      </c>
      <c r="E4" s="6" t="n">
        <v>1000</v>
      </c>
      <c r="F4" s="7" t="n">
        <v>71</v>
      </c>
      <c r="G4" s="6" t="n">
        <v>19.95</v>
      </c>
      <c r="H4" s="6" t="n">
        <v>0</v>
      </c>
      <c r="I4" s="6" t="n">
        <v>1416.45</v>
      </c>
      <c r="J4" s="6" t="n">
        <v>1416.45</v>
      </c>
    </row>
    <row collapsed="false" customFormat="false" customHeight="false" hidden="false" ht="12.1" outlineLevel="0" r="5">
      <c r="A5" s="43" t="n">
        <v>43425</v>
      </c>
      <c r="B5" s="16" t="s">
        <v>865</v>
      </c>
      <c r="C5" s="16" t="s">
        <v>608</v>
      </c>
      <c r="D5" s="16" t="s">
        <v>871</v>
      </c>
      <c r="E5" s="6" t="n">
        <v>1000</v>
      </c>
      <c r="F5" s="7" t="n">
        <v>71</v>
      </c>
      <c r="G5" s="6" t="n">
        <v>19.95</v>
      </c>
      <c r="H5" s="6" t="n">
        <v>0</v>
      </c>
      <c r="I5" s="6" t="n">
        <v>1416.45</v>
      </c>
      <c r="J5" s="6" t="n">
        <v>1416.45</v>
      </c>
    </row>
    <row collapsed="false" customFormat="false" customHeight="false" hidden="false" ht="12.1" outlineLevel="0" r="6">
      <c r="A6" s="43" t="n">
        <v>43859</v>
      </c>
      <c r="B6" s="16" t="s">
        <v>865</v>
      </c>
      <c r="C6" s="16" t="s">
        <v>626</v>
      </c>
      <c r="D6" s="16" t="s">
        <v>872</v>
      </c>
      <c r="E6" s="6" t="n">
        <v>1000</v>
      </c>
      <c r="F6" s="7" t="n">
        <v>114</v>
      </c>
      <c r="G6" s="6" t="n">
        <v>23.81</v>
      </c>
      <c r="H6" s="6" t="n">
        <v>0</v>
      </c>
      <c r="I6" s="6" t="n">
        <v>2714.34</v>
      </c>
      <c r="J6" s="6" t="n">
        <v>2714.34</v>
      </c>
    </row>
    <row collapsed="false" customFormat="false" customHeight="false" hidden="false" ht="12.1" outlineLevel="0" r="7">
      <c r="A7" s="43" t="n">
        <v>43902</v>
      </c>
      <c r="B7" s="16" t="s">
        <v>865</v>
      </c>
      <c r="C7" s="16" t="s">
        <v>625</v>
      </c>
      <c r="D7" s="16" t="s">
        <v>873</v>
      </c>
      <c r="E7" s="6" t="n">
        <v>1000</v>
      </c>
      <c r="F7" s="7" t="n">
        <v>95</v>
      </c>
      <c r="G7" s="6" t="n">
        <v>21.82</v>
      </c>
      <c r="H7" s="6" t="n">
        <v>0</v>
      </c>
      <c r="I7" s="6" t="n">
        <v>2072.9</v>
      </c>
      <c r="J7" s="6" t="n">
        <v>2072.9</v>
      </c>
    </row>
    <row collapsed="false" customFormat="false" customHeight="false" hidden="false" ht="12.1" outlineLevel="0" r="8">
      <c r="A8" s="43" t="n">
        <v>43937</v>
      </c>
      <c r="B8" s="16" t="s">
        <v>865</v>
      </c>
      <c r="C8" s="16" t="s">
        <v>624</v>
      </c>
      <c r="D8" s="16" t="s">
        <v>874</v>
      </c>
      <c r="E8" s="6" t="n">
        <v>1000</v>
      </c>
      <c r="F8" s="7" t="n">
        <v>125</v>
      </c>
      <c r="G8" s="6" t="n">
        <v>33.41</v>
      </c>
      <c r="H8" s="6" t="n">
        <v>0</v>
      </c>
      <c r="I8" s="6" t="n">
        <v>4176.25</v>
      </c>
      <c r="J8" s="6" t="n">
        <v>4176.25</v>
      </c>
    </row>
    <row collapsed="false" customFormat="false" customHeight="false" hidden="false" ht="12.1" outlineLevel="0" r="9">
      <c r="A9" s="43" t="n">
        <v>43950</v>
      </c>
      <c r="B9" s="16" t="s">
        <v>865</v>
      </c>
      <c r="C9" s="16" t="s">
        <v>626</v>
      </c>
      <c r="D9" s="16" t="s">
        <v>872</v>
      </c>
      <c r="E9" s="6" t="n">
        <v>1000</v>
      </c>
      <c r="F9" s="7" t="n">
        <v>114</v>
      </c>
      <c r="G9" s="6" t="n">
        <v>23.81</v>
      </c>
      <c r="H9" s="6" t="n">
        <v>0</v>
      </c>
      <c r="I9" s="6" t="n">
        <v>2714.34</v>
      </c>
      <c r="J9" s="6" t="n">
        <v>2714.34</v>
      </c>
    </row>
    <row collapsed="false" customFormat="false" customHeight="false" hidden="false" ht="12.1" outlineLevel="0" r="10">
      <c r="A10" s="43" t="n">
        <v>43969</v>
      </c>
      <c r="B10" s="16" t="s">
        <v>865</v>
      </c>
      <c r="C10" s="16" t="s">
        <v>623</v>
      </c>
      <c r="D10" s="16" t="s">
        <v>875</v>
      </c>
      <c r="E10" s="6" t="n">
        <v>1000</v>
      </c>
      <c r="F10" s="7" t="n">
        <v>150</v>
      </c>
      <c r="G10" s="6" t="n">
        <v>31.41</v>
      </c>
      <c r="H10" s="6" t="n">
        <v>0</v>
      </c>
      <c r="I10" s="6" t="n">
        <v>4711.5</v>
      </c>
      <c r="J10" s="6" t="n">
        <v>4711.5</v>
      </c>
    </row>
    <row collapsed="false" customFormat="false" customHeight="false" hidden="false" ht="12.1" outlineLevel="0" r="11">
      <c r="A11" s="43" t="n">
        <v>43993</v>
      </c>
      <c r="B11" s="16" t="s">
        <v>865</v>
      </c>
      <c r="C11" s="16" t="s">
        <v>625</v>
      </c>
      <c r="D11" s="16" t="s">
        <v>873</v>
      </c>
      <c r="E11" s="6" t="n">
        <v>1000</v>
      </c>
      <c r="F11" s="7" t="n">
        <v>95</v>
      </c>
      <c r="G11" s="6" t="n">
        <v>21.82</v>
      </c>
      <c r="H11" s="6" t="n">
        <v>0</v>
      </c>
      <c r="I11" s="6" t="n">
        <v>2072.9</v>
      </c>
      <c r="J11" s="6" t="n">
        <v>2072.9</v>
      </c>
    </row>
    <row collapsed="false" customFormat="false" customHeight="false" hidden="false" ht="12.1" outlineLevel="0" r="12">
      <c r="A12" s="43" t="n">
        <v>44041</v>
      </c>
      <c r="B12" s="16" t="s">
        <v>865</v>
      </c>
      <c r="C12" s="16" t="s">
        <v>626</v>
      </c>
      <c r="D12" s="16" t="s">
        <v>872</v>
      </c>
      <c r="E12" s="6" t="n">
        <v>1000</v>
      </c>
      <c r="F12" s="7" t="n">
        <v>114</v>
      </c>
      <c r="G12" s="6" t="n">
        <v>23.81</v>
      </c>
      <c r="H12" s="6" t="n">
        <v>3</v>
      </c>
      <c r="I12" s="6" t="n">
        <v>2714.34</v>
      </c>
      <c r="J12" s="6" t="n">
        <v>2711.34</v>
      </c>
    </row>
    <row collapsed="false" customFormat="false" customHeight="false" hidden="false" ht="12.1" outlineLevel="0" r="13">
      <c r="A13" s="43" t="n">
        <v>44084</v>
      </c>
      <c r="B13" s="16" t="s">
        <v>865</v>
      </c>
      <c r="C13" s="16" t="s">
        <v>625</v>
      </c>
      <c r="D13" s="16" t="s">
        <v>873</v>
      </c>
      <c r="E13" s="6" t="n">
        <v>1000</v>
      </c>
      <c r="F13" s="7" t="n">
        <v>95</v>
      </c>
      <c r="G13" s="6" t="n">
        <v>21.82</v>
      </c>
      <c r="H13" s="6" t="n">
        <v>0</v>
      </c>
      <c r="I13" s="6" t="n">
        <v>2072.9</v>
      </c>
      <c r="J13" s="6" t="n">
        <v>2072.9</v>
      </c>
    </row>
    <row collapsed="false" customFormat="false" customHeight="false" hidden="false" ht="12.1" outlineLevel="0" r="14">
      <c r="A14" s="43" t="n">
        <v>44119</v>
      </c>
      <c r="B14" s="16" t="s">
        <v>865</v>
      </c>
      <c r="C14" s="16" t="s">
        <v>624</v>
      </c>
      <c r="D14" s="16" t="s">
        <v>874</v>
      </c>
      <c r="E14" s="6" t="n">
        <v>1000</v>
      </c>
      <c r="F14" s="7" t="n">
        <v>125</v>
      </c>
      <c r="G14" s="6" t="n">
        <v>33.41</v>
      </c>
      <c r="H14" s="6" t="n">
        <v>0</v>
      </c>
      <c r="I14" s="6" t="n">
        <v>4176.25</v>
      </c>
      <c r="J14" s="6" t="n">
        <v>4176.25</v>
      </c>
    </row>
    <row collapsed="false" customFormat="false" customHeight="false" hidden="false" ht="12.1" outlineLevel="0" r="15">
      <c r="A15" s="43" t="n">
        <v>44132</v>
      </c>
      <c r="B15" s="16" t="s">
        <v>865</v>
      </c>
      <c r="C15" s="16" t="s">
        <v>626</v>
      </c>
      <c r="D15" s="16" t="s">
        <v>872</v>
      </c>
      <c r="E15" s="6" t="n">
        <v>1000</v>
      </c>
      <c r="F15" s="7" t="n">
        <v>114</v>
      </c>
      <c r="G15" s="6" t="n">
        <v>23.81</v>
      </c>
      <c r="H15" s="6" t="n">
        <v>30</v>
      </c>
      <c r="I15" s="6" t="n">
        <v>2714.34</v>
      </c>
      <c r="J15" s="6" t="n">
        <v>2684.34</v>
      </c>
    </row>
    <row collapsed="false" customFormat="false" customHeight="false" hidden="false" ht="12.1" outlineLevel="0" r="16">
      <c r="A16" s="43" t="n">
        <v>44151</v>
      </c>
      <c r="B16" s="16" t="s">
        <v>865</v>
      </c>
      <c r="C16" s="16" t="s">
        <v>636</v>
      </c>
      <c r="D16" s="16" t="s">
        <v>876</v>
      </c>
      <c r="E16" s="6" t="n">
        <v>1000</v>
      </c>
      <c r="F16" s="7" t="n">
        <v>146</v>
      </c>
      <c r="G16" s="6" t="n">
        <v>19.95</v>
      </c>
      <c r="H16" s="6" t="n">
        <v>0</v>
      </c>
      <c r="I16" s="6" t="n">
        <v>2912.7</v>
      </c>
      <c r="J16" s="6" t="n">
        <v>2912.7</v>
      </c>
    </row>
    <row collapsed="false" customFormat="false" customHeight="false" hidden="false" ht="12.1" outlineLevel="0" r="17">
      <c r="A17" s="43" t="n">
        <v>44151</v>
      </c>
      <c r="B17" s="16" t="s">
        <v>865</v>
      </c>
      <c r="C17" s="16" t="s">
        <v>623</v>
      </c>
      <c r="D17" s="16" t="s">
        <v>875</v>
      </c>
      <c r="E17" s="6" t="n">
        <v>1000</v>
      </c>
      <c r="F17" s="7" t="n">
        <v>150</v>
      </c>
      <c r="G17" s="6" t="n">
        <v>31.41</v>
      </c>
      <c r="H17" s="6" t="n">
        <v>0</v>
      </c>
      <c r="I17" s="6" t="n">
        <v>4711.5</v>
      </c>
      <c r="J17" s="6" t="n">
        <v>4711.5</v>
      </c>
    </row>
    <row collapsed="false" customFormat="false" customHeight="false" hidden="false" ht="12.1" outlineLevel="0" r="18">
      <c r="A18" s="43" t="n">
        <v>44175</v>
      </c>
      <c r="B18" s="16" t="s">
        <v>865</v>
      </c>
      <c r="C18" s="16" t="s">
        <v>625</v>
      </c>
      <c r="D18" s="16" t="s">
        <v>873</v>
      </c>
      <c r="E18" s="6" t="n">
        <v>1000</v>
      </c>
      <c r="F18" s="7" t="n">
        <v>95</v>
      </c>
      <c r="G18" s="6" t="n">
        <v>21.82</v>
      </c>
      <c r="H18" s="6" t="n">
        <v>0</v>
      </c>
      <c r="I18" s="6" t="n">
        <v>2072.9</v>
      </c>
      <c r="J18" s="6" t="n">
        <v>2072.9</v>
      </c>
    </row>
    <row collapsed="false" customFormat="false" customHeight="false" hidden="false" ht="12.1" outlineLevel="0" r="19">
      <c r="A19" s="43" t="n">
        <v>44188</v>
      </c>
      <c r="B19" s="16" t="s">
        <v>865</v>
      </c>
      <c r="C19" s="16" t="s">
        <v>634</v>
      </c>
      <c r="D19" s="16" t="s">
        <v>877</v>
      </c>
      <c r="E19" s="6" t="n">
        <v>1000</v>
      </c>
      <c r="F19" s="7" t="n">
        <v>99</v>
      </c>
      <c r="G19" s="6" t="n">
        <v>23.44</v>
      </c>
      <c r="H19" s="6" t="n">
        <v>0</v>
      </c>
      <c r="I19" s="6" t="n">
        <v>2320.56</v>
      </c>
      <c r="J19" s="6" t="n">
        <v>2320.56</v>
      </c>
    </row>
    <row collapsed="false" customFormat="false" customHeight="false" hidden="false" ht="12.1" outlineLevel="0" r="20">
      <c r="A20" s="43" t="n">
        <v>44223</v>
      </c>
      <c r="B20" s="16" t="s">
        <v>865</v>
      </c>
      <c r="C20" s="16" t="s">
        <v>626</v>
      </c>
      <c r="D20" s="16" t="s">
        <v>872</v>
      </c>
      <c r="E20" s="6" t="n">
        <v>1000</v>
      </c>
      <c r="F20" s="7" t="n">
        <v>114</v>
      </c>
      <c r="G20" s="6" t="n">
        <v>23.81</v>
      </c>
      <c r="H20" s="6" t="n">
        <v>353</v>
      </c>
      <c r="I20" s="6" t="n">
        <v>2714.34</v>
      </c>
      <c r="J20" s="6" t="n">
        <v>2361.34</v>
      </c>
    </row>
    <row collapsed="false" customFormat="false" customHeight="false" hidden="false" ht="12.1" outlineLevel="0" r="21">
      <c r="A21" s="43" t="n">
        <v>44242</v>
      </c>
      <c r="B21" s="16" t="s">
        <v>865</v>
      </c>
      <c r="C21" s="16" t="s">
        <v>636</v>
      </c>
      <c r="D21" s="16" t="s">
        <v>876</v>
      </c>
      <c r="E21" s="6" t="n">
        <v>1000</v>
      </c>
      <c r="F21" s="7" t="n">
        <v>246</v>
      </c>
      <c r="G21" s="6" t="n">
        <v>19.95</v>
      </c>
      <c r="H21" s="6" t="n">
        <v>638</v>
      </c>
      <c r="I21" s="6" t="n">
        <v>4907.7</v>
      </c>
      <c r="J21" s="6" t="n">
        <v>4269.7</v>
      </c>
    </row>
    <row collapsed="false" customFormat="false" customHeight="false" hidden="false" ht="12.1" outlineLevel="0" r="22">
      <c r="A22" s="43" t="n">
        <v>44262</v>
      </c>
      <c r="B22" s="16" t="s">
        <v>865</v>
      </c>
      <c r="C22" s="16" t="s">
        <v>641</v>
      </c>
      <c r="D22" s="16" t="s">
        <v>878</v>
      </c>
      <c r="E22" s="6" t="n">
        <v>1000</v>
      </c>
      <c r="F22" s="7" t="n">
        <v>144</v>
      </c>
      <c r="G22" s="6" t="n">
        <v>15.21</v>
      </c>
      <c r="H22" s="6" t="n">
        <v>285</v>
      </c>
      <c r="I22" s="6" t="n">
        <v>2190.24</v>
      </c>
      <c r="J22" s="6" t="n">
        <v>1905.24</v>
      </c>
    </row>
    <row collapsed="false" customFormat="false" customHeight="false" hidden="false" ht="12.1" outlineLevel="0" r="23">
      <c r="A23" s="43" t="n">
        <v>44266</v>
      </c>
      <c r="B23" s="16" t="s">
        <v>865</v>
      </c>
      <c r="C23" s="16" t="s">
        <v>625</v>
      </c>
      <c r="D23" s="16" t="s">
        <v>873</v>
      </c>
      <c r="E23" s="6" t="n">
        <v>1000</v>
      </c>
      <c r="F23" s="7" t="n">
        <v>95</v>
      </c>
      <c r="G23" s="6" t="n">
        <v>21.82</v>
      </c>
      <c r="H23" s="6" t="n">
        <v>269</v>
      </c>
      <c r="I23" s="6" t="n">
        <v>2072.9</v>
      </c>
      <c r="J23" s="6" t="n">
        <v>1803.9</v>
      </c>
    </row>
    <row collapsed="false" customFormat="false" customHeight="false" hidden="false" ht="12.1" outlineLevel="0" r="24">
      <c r="A24" s="43" t="n">
        <v>44314</v>
      </c>
      <c r="B24" s="16" t="s">
        <v>865</v>
      </c>
      <c r="C24" s="16" t="s">
        <v>626</v>
      </c>
      <c r="D24" s="16" t="s">
        <v>872</v>
      </c>
      <c r="E24" s="6" t="n">
        <v>1000</v>
      </c>
      <c r="F24" s="7" t="n">
        <v>114</v>
      </c>
      <c r="G24" s="6" t="n">
        <v>23.81</v>
      </c>
      <c r="H24" s="6" t="n">
        <v>353</v>
      </c>
      <c r="I24" s="6" t="n">
        <v>2714.34</v>
      </c>
      <c r="J24" s="6" t="n">
        <v>2361.34</v>
      </c>
    </row>
    <row collapsed="false" customFormat="false" customHeight="false" hidden="false" ht="12.1" outlineLevel="0" r="25">
      <c r="A25" s="43" t="n">
        <v>44333</v>
      </c>
      <c r="B25" s="16" t="s">
        <v>865</v>
      </c>
      <c r="C25" s="16" t="s">
        <v>636</v>
      </c>
      <c r="D25" s="16" t="s">
        <v>876</v>
      </c>
      <c r="E25" s="6" t="n">
        <v>1000</v>
      </c>
      <c r="F25" s="7" t="n">
        <v>198</v>
      </c>
      <c r="G25" s="6" t="n">
        <v>19.95</v>
      </c>
      <c r="H25" s="6" t="n">
        <v>514</v>
      </c>
      <c r="I25" s="6" t="n">
        <v>3950.1</v>
      </c>
      <c r="J25" s="6" t="n">
        <v>3436.1</v>
      </c>
    </row>
    <row collapsed="false" customFormat="false" customHeight="false" hidden="false" ht="12.1" outlineLevel="0" r="26">
      <c r="A26" s="43" t="n">
        <v>44334</v>
      </c>
      <c r="B26" s="16" t="s">
        <v>865</v>
      </c>
      <c r="C26" s="16" t="s">
        <v>639</v>
      </c>
      <c r="D26" s="16" t="s">
        <v>879</v>
      </c>
      <c r="E26" s="6" t="n">
        <v>1000</v>
      </c>
      <c r="F26" s="7" t="n">
        <v>100</v>
      </c>
      <c r="G26" s="6" t="n">
        <v>23.88</v>
      </c>
      <c r="H26" s="6" t="n">
        <v>310</v>
      </c>
      <c r="I26" s="6" t="n">
        <v>2388</v>
      </c>
      <c r="J26" s="6" t="n">
        <v>2078</v>
      </c>
    </row>
    <row collapsed="false" customFormat="false" customHeight="false" hidden="false" ht="12.1" outlineLevel="0" r="27">
      <c r="A27" s="43" t="n">
        <v>44357</v>
      </c>
      <c r="B27" s="16" t="s">
        <v>865</v>
      </c>
      <c r="C27" s="16" t="s">
        <v>625</v>
      </c>
      <c r="D27" s="16" t="s">
        <v>873</v>
      </c>
      <c r="E27" s="6" t="n">
        <v>1000</v>
      </c>
      <c r="F27" s="7" t="n">
        <v>50</v>
      </c>
      <c r="G27" s="6" t="n">
        <v>21.82</v>
      </c>
      <c r="H27" s="6" t="n">
        <v>142</v>
      </c>
      <c r="I27" s="6" t="n">
        <v>1091</v>
      </c>
      <c r="J27" s="6" t="n">
        <v>949</v>
      </c>
    </row>
    <row collapsed="false" customFormat="false" customHeight="false" hidden="false" ht="12.1" outlineLevel="0" r="28">
      <c r="A28" s="43" t="n">
        <v>44431</v>
      </c>
      <c r="B28" s="16" t="s">
        <v>865</v>
      </c>
      <c r="C28" s="16" t="s">
        <v>636</v>
      </c>
      <c r="D28" s="16" t="s">
        <v>876</v>
      </c>
      <c r="E28" s="6" t="n">
        <v>1000</v>
      </c>
      <c r="F28" s="7" t="n">
        <v>100</v>
      </c>
      <c r="G28" s="6" t="n">
        <v>21.48</v>
      </c>
      <c r="H28" s="6" t="n">
        <v>279</v>
      </c>
      <c r="I28" s="6" t="n">
        <v>2148</v>
      </c>
      <c r="J28" s="6" t="n">
        <v>1869</v>
      </c>
    </row>
  </sheetData>
  <autoFilter ref="A1:J2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117</v>
      </c>
      <c r="B1" s="42" t="s">
        <v>856</v>
      </c>
      <c r="C1" s="42" t="s">
        <v>0</v>
      </c>
      <c r="D1" s="42" t="s">
        <v>2</v>
      </c>
      <c r="E1" s="42" t="s">
        <v>857</v>
      </c>
      <c r="F1" s="42" t="s">
        <v>880</v>
      </c>
      <c r="G1" s="42" t="s">
        <v>881</v>
      </c>
      <c r="H1" s="42" t="s">
        <v>121</v>
      </c>
      <c r="I1" s="42" t="s">
        <v>882</v>
      </c>
      <c r="J1" s="42" t="s">
        <v>883</v>
      </c>
      <c r="K1" s="42" t="s">
        <v>884</v>
      </c>
      <c r="L1" s="42" t="s">
        <v>885</v>
      </c>
      <c r="M1" s="42" t="s">
        <v>886</v>
      </c>
      <c r="N1" s="42" t="s">
        <v>887</v>
      </c>
      <c r="O1" s="42" t="s">
        <v>888</v>
      </c>
    </row>
    <row collapsed="false" customFormat="false" customHeight="false" hidden="false" ht="12.1" outlineLevel="0" r="2">
      <c r="A2" s="44" t="n">
        <v>44173</v>
      </c>
      <c r="B2" s="16" t="s">
        <v>865</v>
      </c>
      <c r="C2" s="16" t="s">
        <v>16</v>
      </c>
      <c r="D2" s="16" t="s">
        <v>18</v>
      </c>
      <c r="E2" s="17" t="n">
        <v>65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2015</v>
      </c>
      <c r="J2" s="17" t="n">
        <v>2144.9241264733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44224</v>
      </c>
      <c r="B3" s="16" t="s">
        <v>865</v>
      </c>
      <c r="C3" s="16" t="s">
        <v>16</v>
      </c>
      <c r="D3" s="16" t="s">
        <v>18</v>
      </c>
      <c r="E3" s="17" t="n">
        <v>4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1965</v>
      </c>
      <c r="J3" s="17" t="n">
        <v>3032.7416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44235</v>
      </c>
      <c r="B4" s="16" t="s">
        <v>865</v>
      </c>
      <c r="C4" s="16" t="s">
        <v>16</v>
      </c>
      <c r="D4" s="16" t="s">
        <v>18</v>
      </c>
      <c r="E4" s="17" t="n">
        <v>15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1953</v>
      </c>
      <c r="J4" s="17" t="n">
        <v>2665.428374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44235</v>
      </c>
      <c r="B5" s="16" t="s">
        <v>865</v>
      </c>
      <c r="C5" s="16" t="s">
        <v>16</v>
      </c>
      <c r="D5" s="16" t="s">
        <v>18</v>
      </c>
      <c r="E5" s="17" t="n">
        <v>37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1953</v>
      </c>
      <c r="J5" s="17" t="n">
        <v>2718.1141316757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44237</v>
      </c>
      <c r="B6" s="16" t="s">
        <v>865</v>
      </c>
      <c r="C6" s="16" t="s">
        <v>16</v>
      </c>
      <c r="D6" s="16" t="s">
        <v>18</v>
      </c>
      <c r="E6" s="17" t="n">
        <v>37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1951</v>
      </c>
      <c r="J6" s="17" t="n">
        <v>2743.7725907027</v>
      </c>
      <c r="K6" s="6" t="s">
        <f>=Портфель!F2*Портфель!$Q$17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44243</v>
      </c>
      <c r="B7" s="16" t="s">
        <v>865</v>
      </c>
      <c r="C7" s="16" t="s">
        <v>16</v>
      </c>
      <c r="D7" s="16" t="s">
        <v>18</v>
      </c>
      <c r="E7" s="17" t="n">
        <v>3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1945</v>
      </c>
      <c r="J7" s="17" t="n">
        <v>2122.545704</v>
      </c>
      <c r="K7" s="6" t="s">
        <f>=Портфель!F2*Портфель!$Q$17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44246</v>
      </c>
      <c r="B8" s="16" t="s">
        <v>865</v>
      </c>
      <c r="C8" s="16" t="s">
        <v>16</v>
      </c>
      <c r="D8" s="16" t="s">
        <v>18</v>
      </c>
      <c r="E8" s="17" t="n">
        <v>9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1942</v>
      </c>
      <c r="J8" s="17" t="n">
        <v>1984.7248955556</v>
      </c>
      <c r="K8" s="6" t="s">
        <f>=Портфель!F2*Портфель!$Q$17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44264</v>
      </c>
      <c r="B9" s="16" t="s">
        <v>865</v>
      </c>
      <c r="C9" s="16" t="s">
        <v>16</v>
      </c>
      <c r="D9" s="16" t="s">
        <v>18</v>
      </c>
      <c r="E9" s="17" t="n">
        <v>4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1924</v>
      </c>
      <c r="J9" s="17" t="n">
        <v>1805.6260355</v>
      </c>
      <c r="K9" s="6" t="s">
        <f>=Портфель!F2*Портфель!$Q$17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44286</v>
      </c>
      <c r="B10" s="16" t="s">
        <v>865</v>
      </c>
      <c r="C10" s="16" t="s">
        <v>16</v>
      </c>
      <c r="D10" s="16" t="s">
        <v>18</v>
      </c>
      <c r="E10" s="17" t="n">
        <v>4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1902</v>
      </c>
      <c r="J10" s="17" t="n">
        <v>1695.73152</v>
      </c>
      <c r="K10" s="6" t="s">
        <f>=Портфель!F2*Портфель!$Q$17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44286</v>
      </c>
      <c r="B11" s="16" t="s">
        <v>865</v>
      </c>
      <c r="C11" s="16" t="s">
        <v>16</v>
      </c>
      <c r="D11" s="16" t="s">
        <v>18</v>
      </c>
      <c r="E11" s="17" t="n">
        <v>3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1902</v>
      </c>
      <c r="J11" s="17" t="n">
        <v>1695.73152</v>
      </c>
      <c r="K11" s="6" t="s">
        <f>=Портфель!F2*Портфель!$Q$17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44327</v>
      </c>
      <c r="B12" s="16" t="s">
        <v>865</v>
      </c>
      <c r="C12" s="16" t="s">
        <v>16</v>
      </c>
      <c r="D12" s="16" t="s">
        <v>18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1861</v>
      </c>
      <c r="J12" s="17" t="n">
        <v>1336.695519</v>
      </c>
      <c r="K12" s="6" t="s">
        <f>=Портфель!F2*Портфель!$Q$17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44274</v>
      </c>
      <c r="B13" s="16" t="s">
        <v>865</v>
      </c>
      <c r="C13" s="16" t="s">
        <v>21</v>
      </c>
      <c r="D13" s="16" t="s">
        <v>22</v>
      </c>
      <c r="E13" s="17" t="n">
        <v>80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1915</v>
      </c>
      <c r="J13" s="17" t="n">
        <v>1578.6793715</v>
      </c>
      <c r="K13" s="6" t="s">
        <f>=Портфель!F3*Портфель!$Q$17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44274</v>
      </c>
      <c r="B14" s="16" t="s">
        <v>865</v>
      </c>
      <c r="C14" s="16" t="s">
        <v>21</v>
      </c>
      <c r="D14" s="16" t="s">
        <v>22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1915</v>
      </c>
      <c r="J14" s="17" t="n">
        <v>1559.8577126286</v>
      </c>
      <c r="K14" s="6" t="s">
        <f>=Портфель!F3*Портфель!$Q$17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 t="n">
        <v>44404</v>
      </c>
      <c r="B15" s="16" t="s">
        <v>865</v>
      </c>
      <c r="C15" s="16" t="s">
        <v>21</v>
      </c>
      <c r="D15" s="16" t="s">
        <v>22</v>
      </c>
      <c r="E15" s="17" t="n">
        <v>185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1785</v>
      </c>
      <c r="J15" s="17" t="n">
        <v>1595.4961598378</v>
      </c>
      <c r="K15" s="6" t="s">
        <f>=Портфель!F3*Портфель!$Q$17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4" t="n">
        <v>44404</v>
      </c>
      <c r="B16" s="16" t="s">
        <v>865</v>
      </c>
      <c r="C16" s="16" t="s">
        <v>21</v>
      </c>
      <c r="D16" s="16" t="s">
        <v>22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1785</v>
      </c>
      <c r="J16" s="17" t="n">
        <v>1609.260364</v>
      </c>
      <c r="K16" s="6" t="s">
        <f>=Портфель!F3*Портфель!$Q$17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4" t="n">
        <v>44025</v>
      </c>
      <c r="B17" s="16" t="s">
        <v>865</v>
      </c>
      <c r="C17" s="16" t="s">
        <v>24</v>
      </c>
      <c r="D17" s="16" t="s">
        <v>25</v>
      </c>
      <c r="E17" s="17" t="n">
        <v>55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2164</v>
      </c>
      <c r="J17" s="17" t="n">
        <v>1993.009804</v>
      </c>
      <c r="K17" s="6" t="s">
        <f>=Портфель!F4*Портфель!$Q$17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4" t="n">
        <v>44025</v>
      </c>
      <c r="B18" s="16" t="s">
        <v>865</v>
      </c>
      <c r="C18" s="16" t="s">
        <v>24</v>
      </c>
      <c r="D18" s="16" t="s">
        <v>25</v>
      </c>
      <c r="E18" s="17" t="n">
        <v>10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2164</v>
      </c>
      <c r="J18" s="17" t="n">
        <v>1999.420486</v>
      </c>
      <c r="K18" s="6" t="s">
        <f>=Портфель!F4*Портфель!$Q$17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4" t="n">
        <v>44200</v>
      </c>
      <c r="B19" s="16" t="s">
        <v>865</v>
      </c>
      <c r="C19" s="16" t="s">
        <v>27</v>
      </c>
      <c r="D19" s="16" t="s">
        <v>28</v>
      </c>
      <c r="E19" s="17" t="n">
        <v>210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1988</v>
      </c>
      <c r="J19" s="17" t="n">
        <v>460.12585714286</v>
      </c>
      <c r="K19" s="6" t="s">
        <f>=Портфель!F5*Портфель!$Q$13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4" t="n">
        <v>44200</v>
      </c>
      <c r="B20" s="16" t="s">
        <v>865</v>
      </c>
      <c r="C20" s="16" t="s">
        <v>27</v>
      </c>
      <c r="D20" s="16" t="s">
        <v>28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1988</v>
      </c>
      <c r="J20" s="17" t="n">
        <v>460.026</v>
      </c>
      <c r="K20" s="6" t="s">
        <f>=Портфель!F5*Портфель!$Q$13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4" t="n">
        <v>44266</v>
      </c>
      <c r="B21" s="16" t="s">
        <v>865</v>
      </c>
      <c r="C21" s="16" t="s">
        <v>27</v>
      </c>
      <c r="D21" s="16" t="s">
        <v>28</v>
      </c>
      <c r="E21" s="17" t="n">
        <v>50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1922</v>
      </c>
      <c r="J21" s="17" t="n">
        <v>494.0964</v>
      </c>
      <c r="K21" s="6" t="s">
        <f>=Портфель!F5*Портфель!$Q$13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4" t="n">
        <v>44305</v>
      </c>
      <c r="B22" s="16" t="s">
        <v>865</v>
      </c>
      <c r="C22" s="16" t="s">
        <v>27</v>
      </c>
      <c r="D22" s="16" t="s">
        <v>28</v>
      </c>
      <c r="E22" s="17" t="n">
        <v>60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1884</v>
      </c>
      <c r="J22" s="17" t="n">
        <v>492.99566666667</v>
      </c>
      <c r="K22" s="6" t="s">
        <f>=Портфель!F5*Портфель!$Q$13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4" t="n">
        <v>44314</v>
      </c>
      <c r="B23" s="16" t="s">
        <v>865</v>
      </c>
      <c r="C23" s="16" t="s">
        <v>27</v>
      </c>
      <c r="D23" s="16" t="s">
        <v>28</v>
      </c>
      <c r="E23" s="17" t="n">
        <v>40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1874</v>
      </c>
      <c r="J23" s="17" t="n">
        <v>467.93075</v>
      </c>
      <c r="K23" s="6" t="s">
        <f>=Портфель!F5*Портфель!$Q$13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4" t="n">
        <v>44333</v>
      </c>
      <c r="B24" s="16" t="s">
        <v>865</v>
      </c>
      <c r="C24" s="16" t="s">
        <v>27</v>
      </c>
      <c r="D24" s="16" t="s">
        <v>28</v>
      </c>
      <c r="E24" s="17" t="n">
        <v>20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1855</v>
      </c>
      <c r="J24" s="17" t="n">
        <v>453.272</v>
      </c>
      <c r="K24" s="6" t="s">
        <f>=Портфель!F5*Портфель!$Q$13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4" t="n">
        <v>44335</v>
      </c>
      <c r="B25" s="16" t="s">
        <v>865</v>
      </c>
      <c r="C25" s="16" t="s">
        <v>27</v>
      </c>
      <c r="D25" s="16" t="s">
        <v>28</v>
      </c>
      <c r="E25" s="17" t="n">
        <v>60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1853</v>
      </c>
      <c r="J25" s="17" t="n">
        <v>453.27183333333</v>
      </c>
      <c r="K25" s="6" t="s">
        <f>=Портфель!F5*Портфель!$Q$13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4" t="n">
        <v>44343</v>
      </c>
      <c r="B26" s="16" t="s">
        <v>865</v>
      </c>
      <c r="C26" s="16" t="s">
        <v>27</v>
      </c>
      <c r="D26" s="16" t="s">
        <v>28</v>
      </c>
      <c r="E26" s="17" t="n">
        <v>110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1845</v>
      </c>
      <c r="J26" s="17" t="n">
        <v>469.28145454545</v>
      </c>
      <c r="K26" s="6" t="s">
        <f>=Портфель!F5*Портфель!$Q$13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4" t="n">
        <v>44344</v>
      </c>
      <c r="B27" s="16" t="s">
        <v>865</v>
      </c>
      <c r="C27" s="16" t="s">
        <v>27</v>
      </c>
      <c r="D27" s="16" t="s">
        <v>28</v>
      </c>
      <c r="E27" s="17" t="n">
        <v>100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1845</v>
      </c>
      <c r="J27" s="17" t="n">
        <v>471.0325</v>
      </c>
      <c r="K27" s="6" t="s">
        <f>=Портфель!F5*Портфель!$Q$13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4" t="n">
        <v>44015</v>
      </c>
      <c r="B28" s="16" t="s">
        <v>865</v>
      </c>
      <c r="C28" s="16" t="s">
        <v>31</v>
      </c>
      <c r="D28" s="16" t="s">
        <v>32</v>
      </c>
      <c r="E28" s="17" t="n">
        <v>300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2173</v>
      </c>
      <c r="J28" s="17" t="n">
        <v>195.4502</v>
      </c>
      <c r="K28" s="6" t="s">
        <f>=Портфель!F6*Портфель!$Q$13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4" t="n">
        <v>44027</v>
      </c>
      <c r="B29" s="16" t="s">
        <v>865</v>
      </c>
      <c r="C29" s="16" t="s">
        <v>31</v>
      </c>
      <c r="D29" s="16" t="s">
        <v>32</v>
      </c>
      <c r="E29" s="17" t="n">
        <v>60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2161</v>
      </c>
      <c r="J29" s="17" t="n">
        <v>181.759</v>
      </c>
      <c r="K29" s="6" t="s">
        <f>=Портфель!F6*Портфель!$Q$13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4" t="n">
        <v>44027</v>
      </c>
      <c r="B30" s="16" t="s">
        <v>865</v>
      </c>
      <c r="C30" s="16" t="s">
        <v>31</v>
      </c>
      <c r="D30" s="16" t="s">
        <v>32</v>
      </c>
      <c r="E30" s="17" t="n">
        <v>100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2161</v>
      </c>
      <c r="J30" s="17" t="n">
        <v>181.7589</v>
      </c>
      <c r="K30" s="6" t="s">
        <f>=Портфель!F6*Портфель!$Q$13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4" t="n">
        <v>44027</v>
      </c>
      <c r="B31" s="16" t="s">
        <v>865</v>
      </c>
      <c r="C31" s="16" t="s">
        <v>31</v>
      </c>
      <c r="D31" s="16" t="s">
        <v>32</v>
      </c>
      <c r="E31" s="17" t="n">
        <v>30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2161</v>
      </c>
      <c r="J31" s="17" t="n">
        <v>181.75866666667</v>
      </c>
      <c r="K31" s="6" t="s">
        <f>=Портфель!F6*Портфель!$Q$13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4" t="n">
        <v>44027</v>
      </c>
      <c r="B32" s="16" t="s">
        <v>865</v>
      </c>
      <c r="C32" s="16" t="s">
        <v>31</v>
      </c>
      <c r="D32" s="16" t="s">
        <v>32</v>
      </c>
      <c r="E32" s="17" t="n">
        <v>170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2161</v>
      </c>
      <c r="J32" s="17" t="n">
        <v>181.96329411765</v>
      </c>
      <c r="K32" s="6" t="s">
        <f>=Портфель!F6*Портфель!$Q$13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4" t="n">
        <v>44081</v>
      </c>
      <c r="B33" s="16" t="s">
        <v>865</v>
      </c>
      <c r="C33" s="16" t="s">
        <v>31</v>
      </c>
      <c r="D33" s="16" t="s">
        <v>32</v>
      </c>
      <c r="E33" s="17" t="n">
        <v>10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2107</v>
      </c>
      <c r="J33" s="17" t="n">
        <v>177.247</v>
      </c>
      <c r="K33" s="6" t="s">
        <f>=Портфель!F6*Портфель!$Q$13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4" t="n">
        <v>44081</v>
      </c>
      <c r="B34" s="16" t="s">
        <v>865</v>
      </c>
      <c r="C34" s="16" t="s">
        <v>31</v>
      </c>
      <c r="D34" s="16" t="s">
        <v>32</v>
      </c>
      <c r="E34" s="17" t="n">
        <v>10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2107</v>
      </c>
      <c r="J34" s="17" t="n">
        <v>177.237</v>
      </c>
      <c r="K34" s="6" t="s">
        <f>=Портфель!F6*Портфель!$Q$13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4" t="n">
        <v>44081</v>
      </c>
      <c r="B35" s="16" t="s">
        <v>865</v>
      </c>
      <c r="C35" s="16" t="s">
        <v>31</v>
      </c>
      <c r="D35" s="16" t="s">
        <v>32</v>
      </c>
      <c r="E35" s="17" t="n">
        <v>10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2107</v>
      </c>
      <c r="J35" s="17" t="n">
        <v>177.237</v>
      </c>
      <c r="K35" s="6" t="s">
        <f>=Портфель!F6*Портфель!$Q$13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4" t="n">
        <v>44081</v>
      </c>
      <c r="B36" s="16" t="s">
        <v>865</v>
      </c>
      <c r="C36" s="16" t="s">
        <v>31</v>
      </c>
      <c r="D36" s="16" t="s">
        <v>32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2107</v>
      </c>
      <c r="J36" s="17" t="n">
        <v>177.237</v>
      </c>
      <c r="K36" s="6" t="s">
        <f>=Портфель!F6*Портфель!$Q$13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4" t="n">
        <v>44081</v>
      </c>
      <c r="B37" s="16" t="s">
        <v>865</v>
      </c>
      <c r="C37" s="16" t="s">
        <v>31</v>
      </c>
      <c r="D37" s="16" t="s">
        <v>32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2107</v>
      </c>
      <c r="J37" s="17" t="n">
        <v>177.237</v>
      </c>
      <c r="K37" s="6" t="s">
        <f>=Портфель!F6*Портфель!$Q$13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4" t="n">
        <v>44085</v>
      </c>
      <c r="B38" s="16" t="s">
        <v>865</v>
      </c>
      <c r="C38" s="16" t="s">
        <v>31</v>
      </c>
      <c r="D38" s="16" t="s">
        <v>32</v>
      </c>
      <c r="E38" s="17" t="n">
        <v>30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2103</v>
      </c>
      <c r="J38" s="17" t="n">
        <v>176.94633333333</v>
      </c>
      <c r="K38" s="6" t="s">
        <f>=Портфель!F6*Портфель!$Q$13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4" t="n">
        <v>44111</v>
      </c>
      <c r="B39" s="16" t="s">
        <v>865</v>
      </c>
      <c r="C39" s="16" t="s">
        <v>31</v>
      </c>
      <c r="D39" s="16" t="s">
        <v>32</v>
      </c>
      <c r="E39" s="17" t="n">
        <v>70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2077</v>
      </c>
      <c r="J39" s="17" t="n">
        <v>167.64042857143</v>
      </c>
      <c r="K39" s="6" t="s">
        <f>=Портфель!F6*Портфель!$Q$13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4" t="n">
        <v>44111</v>
      </c>
      <c r="B40" s="16" t="s">
        <v>865</v>
      </c>
      <c r="C40" s="16" t="s">
        <v>31</v>
      </c>
      <c r="D40" s="16" t="s">
        <v>32</v>
      </c>
      <c r="E40" s="17" t="n">
        <v>20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2077</v>
      </c>
      <c r="J40" s="17" t="n">
        <v>167.6205</v>
      </c>
      <c r="K40" s="6" t="s">
        <f>=Портфель!F6*Портфель!$Q$13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4" t="n">
        <v>44123</v>
      </c>
      <c r="B41" s="16" t="s">
        <v>865</v>
      </c>
      <c r="C41" s="16" t="s">
        <v>31</v>
      </c>
      <c r="D41" s="16" t="s">
        <v>32</v>
      </c>
      <c r="E41" s="17" t="n">
        <v>140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2066</v>
      </c>
      <c r="J41" s="17" t="n">
        <v>164.63435714286</v>
      </c>
      <c r="K41" s="6" t="s">
        <f>=Портфель!F6*Портфель!$Q$13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4" t="n">
        <v>44123</v>
      </c>
      <c r="B42" s="16" t="s">
        <v>865</v>
      </c>
      <c r="C42" s="16" t="s">
        <v>31</v>
      </c>
      <c r="D42" s="16" t="s">
        <v>32</v>
      </c>
      <c r="E42" s="17" t="n">
        <v>60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2066</v>
      </c>
      <c r="J42" s="17" t="n">
        <v>164.63883333333</v>
      </c>
      <c r="K42" s="6" t="s">
        <f>=Портфель!F6*Портфель!$Q$13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4" t="n">
        <v>44344</v>
      </c>
      <c r="B43" s="16" t="s">
        <v>865</v>
      </c>
      <c r="C43" s="16" t="s">
        <v>31</v>
      </c>
      <c r="D43" s="16" t="s">
        <v>32</v>
      </c>
      <c r="E43" s="17" t="n">
        <v>10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1844</v>
      </c>
      <c r="J43" s="17" t="n">
        <v>264.158</v>
      </c>
      <c r="K43" s="6" t="s">
        <f>=Портфель!F6*Портфель!$Q$13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4" t="n">
        <v>44344</v>
      </c>
      <c r="B44" s="16" t="s">
        <v>865</v>
      </c>
      <c r="C44" s="16" t="s">
        <v>31</v>
      </c>
      <c r="D44" s="16" t="s">
        <v>32</v>
      </c>
      <c r="E44" s="17" t="n">
        <v>250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1844</v>
      </c>
      <c r="J44" s="17" t="n">
        <v>264.14836</v>
      </c>
      <c r="K44" s="6" t="s">
        <f>=Портфель!F6*Портфель!$Q$13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4" t="n">
        <v>44344</v>
      </c>
      <c r="B45" s="16" t="s">
        <v>865</v>
      </c>
      <c r="C45" s="16" t="s">
        <v>31</v>
      </c>
      <c r="D45" s="16" t="s">
        <v>32</v>
      </c>
      <c r="E45" s="17" t="n">
        <v>120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1844</v>
      </c>
      <c r="J45" s="17" t="n">
        <v>262.48</v>
      </c>
      <c r="K45" s="6" t="s">
        <f>=Портфель!F6*Портфель!$Q$13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4" t="n">
        <v>44344</v>
      </c>
      <c r="B46" s="16" t="s">
        <v>865</v>
      </c>
      <c r="C46" s="16" t="s">
        <v>31</v>
      </c>
      <c r="D46" s="16" t="s">
        <v>32</v>
      </c>
      <c r="E46" s="17" t="n">
        <v>70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1844</v>
      </c>
      <c r="J46" s="17" t="n">
        <v>262.49</v>
      </c>
      <c r="K46" s="6" t="s">
        <f>=Портфель!F6*Портфель!$Q$13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4" t="n">
        <v>44389</v>
      </c>
      <c r="B47" s="16" t="s">
        <v>865</v>
      </c>
      <c r="C47" s="16" t="s">
        <v>31</v>
      </c>
      <c r="D47" s="16" t="s">
        <v>32</v>
      </c>
      <c r="E47" s="17" t="n">
        <v>170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1799</v>
      </c>
      <c r="J47" s="17" t="n">
        <v>296.60788235294</v>
      </c>
      <c r="K47" s="6" t="s">
        <f>=Портфель!F6*Портфель!$Q$13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4" t="n">
        <v>44391</v>
      </c>
      <c r="B48" s="16" t="s">
        <v>865</v>
      </c>
      <c r="C48" s="16" t="s">
        <v>31</v>
      </c>
      <c r="D48" s="16" t="s">
        <v>32</v>
      </c>
      <c r="E48" s="17" t="n">
        <v>170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1798</v>
      </c>
      <c r="J48" s="17" t="n">
        <v>285.161</v>
      </c>
      <c r="K48" s="6" t="s">
        <f>=Портфель!F6*Портфель!$Q$13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4" t="n">
        <v>44393</v>
      </c>
      <c r="B49" s="16" t="s">
        <v>865</v>
      </c>
      <c r="C49" s="16" t="s">
        <v>31</v>
      </c>
      <c r="D49" s="16" t="s">
        <v>32</v>
      </c>
      <c r="E49" s="17" t="n">
        <v>310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1796</v>
      </c>
      <c r="J49" s="17" t="n">
        <v>280.95848387097</v>
      </c>
      <c r="K49" s="6" t="s">
        <f>=Портфель!F6*Портфель!$Q$13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4" t="n">
        <v>44489</v>
      </c>
      <c r="B50" s="16" t="s">
        <v>865</v>
      </c>
      <c r="C50" s="16" t="s">
        <v>31</v>
      </c>
      <c r="D50" s="16" t="s">
        <v>32</v>
      </c>
      <c r="E50" s="17" t="n">
        <v>260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1699</v>
      </c>
      <c r="J50" s="17" t="n">
        <v>370.53519230769</v>
      </c>
      <c r="K50" s="6" t="s">
        <f>=Портфель!F6*Портфель!$Q$13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4" t="n">
        <v>43816</v>
      </c>
      <c r="B51" s="16" t="s">
        <v>865</v>
      </c>
      <c r="C51" s="16" t="s">
        <v>34</v>
      </c>
      <c r="D51" s="16" t="s">
        <v>35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2372</v>
      </c>
      <c r="J51" s="17" t="n">
        <v>20219.649118</v>
      </c>
      <c r="K51" s="6" t="s">
        <f>=Портфель!F7*Портфель!$Q$17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4" t="n">
        <v>43908</v>
      </c>
      <c r="B52" s="16" t="s">
        <v>865</v>
      </c>
      <c r="C52" s="16" t="s">
        <v>34</v>
      </c>
      <c r="D52" s="16" t="s">
        <v>35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2280</v>
      </c>
      <c r="J52" s="17" t="n">
        <v>7473.93304</v>
      </c>
      <c r="K52" s="6" t="s">
        <f>=Портфель!F7*Портфель!$Q$17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4" t="n">
        <v>43908</v>
      </c>
      <c r="B53" s="16" t="s">
        <v>865</v>
      </c>
      <c r="C53" s="16" t="s">
        <v>34</v>
      </c>
      <c r="D53" s="16" t="s">
        <v>35</v>
      </c>
      <c r="E53" s="17" t="n">
        <v>4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2280</v>
      </c>
      <c r="J53" s="17" t="n">
        <v>7503.48888</v>
      </c>
      <c r="K53" s="6" t="s">
        <f>=Портфель!F7*Портфель!$Q$17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4" t="n">
        <v>43913</v>
      </c>
      <c r="B54" s="16" t="s">
        <v>865</v>
      </c>
      <c r="C54" s="16" t="s">
        <v>34</v>
      </c>
      <c r="D54" s="16" t="s">
        <v>35</v>
      </c>
      <c r="E54" s="17" t="n">
        <v>2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2275</v>
      </c>
      <c r="J54" s="17" t="n">
        <v>8124.0214085</v>
      </c>
      <c r="K54" s="6" t="s">
        <f>=Портфель!F7*Портфель!$Q$17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4" t="n">
        <v>43945</v>
      </c>
      <c r="B55" s="16" t="s">
        <v>865</v>
      </c>
      <c r="C55" s="16" t="s">
        <v>34</v>
      </c>
      <c r="D55" s="16" t="s">
        <v>35</v>
      </c>
      <c r="E55" s="17" t="n">
        <v>3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2243</v>
      </c>
      <c r="J55" s="17" t="n">
        <v>10421.89488</v>
      </c>
      <c r="K55" s="6" t="s">
        <f>=Портфель!F7*Портфель!$Q$17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4" t="n">
        <v>43945</v>
      </c>
      <c r="B56" s="16" t="s">
        <v>865</v>
      </c>
      <c r="C56" s="16" t="s">
        <v>34</v>
      </c>
      <c r="D56" s="16" t="s">
        <v>35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2243</v>
      </c>
      <c r="J56" s="17" t="n">
        <v>10421.89488</v>
      </c>
      <c r="K56" s="6" t="s">
        <f>=Портфель!F7*Портфель!$Q$17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4" t="n">
        <v>43964</v>
      </c>
      <c r="B57" s="16" t="s">
        <v>865</v>
      </c>
      <c r="C57" s="16" t="s">
        <v>34</v>
      </c>
      <c r="D57" s="16" t="s">
        <v>35</v>
      </c>
      <c r="E57" s="17" t="n">
        <v>2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2224</v>
      </c>
      <c r="J57" s="17" t="n">
        <v>9224.236049</v>
      </c>
      <c r="K57" s="6" t="s">
        <f>=Портфель!F7*Портфель!$Q$17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4" t="n">
        <v>43964</v>
      </c>
      <c r="B58" s="16" t="s">
        <v>865</v>
      </c>
      <c r="C58" s="16" t="s">
        <v>34</v>
      </c>
      <c r="D58" s="16" t="s">
        <v>35</v>
      </c>
      <c r="E58" s="17" t="n">
        <v>2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2224</v>
      </c>
      <c r="J58" s="17" t="n">
        <v>9224.236049</v>
      </c>
      <c r="K58" s="6" t="s">
        <f>=Портфель!F7*Портфель!$Q$17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4" t="n">
        <v>44041</v>
      </c>
      <c r="B59" s="16" t="s">
        <v>865</v>
      </c>
      <c r="C59" s="16" t="s">
        <v>37</v>
      </c>
      <c r="D59" s="16" t="s">
        <v>38</v>
      </c>
      <c r="E59" s="17" t="n">
        <v>8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2148</v>
      </c>
      <c r="J59" s="17" t="n">
        <v>3525.85839</v>
      </c>
      <c r="K59" s="6" t="s">
        <f>=Портфель!F8*Портфель!$Q$17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4" t="n">
        <v>44047</v>
      </c>
      <c r="B60" s="16" t="s">
        <v>865</v>
      </c>
      <c r="C60" s="16" t="s">
        <v>37</v>
      </c>
      <c r="D60" s="16" t="s">
        <v>38</v>
      </c>
      <c r="E60" s="17" t="n">
        <v>3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2141</v>
      </c>
      <c r="J60" s="17" t="n">
        <v>3629.8162746667</v>
      </c>
      <c r="K60" s="6" t="s">
        <f>=Портфель!F8*Портфель!$Q$17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4" t="n">
        <v>44047</v>
      </c>
      <c r="B61" s="16" t="s">
        <v>865</v>
      </c>
      <c r="C61" s="16" t="s">
        <v>37</v>
      </c>
      <c r="D61" s="16" t="s">
        <v>38</v>
      </c>
      <c r="E61" s="17" t="n">
        <v>4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2141</v>
      </c>
      <c r="J61" s="17" t="n">
        <v>3630.06347</v>
      </c>
      <c r="K61" s="6" t="s">
        <f>=Портфель!F8*Портфель!$Q$17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4" t="n">
        <v>44049</v>
      </c>
      <c r="B62" s="16" t="s">
        <v>865</v>
      </c>
      <c r="C62" s="16" t="s">
        <v>37</v>
      </c>
      <c r="D62" s="16" t="s">
        <v>38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2139</v>
      </c>
      <c r="J62" s="17" t="n">
        <v>3550.44507</v>
      </c>
      <c r="K62" s="6" t="s">
        <f>=Портфель!F8*Портфель!$Q$17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4" t="n">
        <v>44127</v>
      </c>
      <c r="B63" s="16" t="s">
        <v>865</v>
      </c>
      <c r="C63" s="16" t="s">
        <v>37</v>
      </c>
      <c r="D63" s="16" t="s">
        <v>38</v>
      </c>
      <c r="E63" s="17" t="n">
        <v>1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2061</v>
      </c>
      <c r="J63" s="17" t="n">
        <v>3705.278863</v>
      </c>
      <c r="K63" s="6" t="s">
        <f>=Портфель!F8*Портфель!$Q$17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4" t="n">
        <v>44127</v>
      </c>
      <c r="B64" s="16" t="s">
        <v>865</v>
      </c>
      <c r="C64" s="16" t="s">
        <v>37</v>
      </c>
      <c r="D64" s="16" t="s">
        <v>38</v>
      </c>
      <c r="E64" s="17" t="n">
        <v>2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2061</v>
      </c>
      <c r="J64" s="17" t="n">
        <v>3705.278863</v>
      </c>
      <c r="K64" s="6" t="s">
        <f>=Портфель!F8*Портфель!$Q$17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4" t="n">
        <v>44151</v>
      </c>
      <c r="B65" s="16" t="s">
        <v>865</v>
      </c>
      <c r="C65" s="16" t="s">
        <v>37</v>
      </c>
      <c r="D65" s="16" t="s">
        <v>38</v>
      </c>
      <c r="E65" s="17" t="n">
        <v>1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2038</v>
      </c>
      <c r="J65" s="17" t="n">
        <v>3545.40627</v>
      </c>
      <c r="K65" s="6" t="s">
        <f>=Портфель!F8*Портфель!$Q$17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4" t="n">
        <v>44151</v>
      </c>
      <c r="B66" s="16" t="s">
        <v>865</v>
      </c>
      <c r="C66" s="16" t="s">
        <v>37</v>
      </c>
      <c r="D66" s="16" t="s">
        <v>38</v>
      </c>
      <c r="E66" s="17" t="n">
        <v>1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2038</v>
      </c>
      <c r="J66" s="17" t="n">
        <v>3545.40627</v>
      </c>
      <c r="K66" s="6" t="s">
        <f>=Портфель!F8*Портфель!$Q$17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4" t="n">
        <v>44151</v>
      </c>
      <c r="B67" s="16" t="s">
        <v>865</v>
      </c>
      <c r="C67" s="16" t="s">
        <v>37</v>
      </c>
      <c r="D67" s="16" t="s">
        <v>38</v>
      </c>
      <c r="E67" s="17" t="n">
        <v>1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2038</v>
      </c>
      <c r="J67" s="17" t="n">
        <v>3545.40627</v>
      </c>
      <c r="K67" s="6" t="s">
        <f>=Портфель!F8*Портфель!$Q$17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4" t="n">
        <v>44151</v>
      </c>
      <c r="B68" s="16" t="s">
        <v>865</v>
      </c>
      <c r="C68" s="16" t="s">
        <v>37</v>
      </c>
      <c r="D68" s="16" t="s">
        <v>38</v>
      </c>
      <c r="E68" s="17" t="n">
        <v>2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2038</v>
      </c>
      <c r="J68" s="17" t="n">
        <v>3545.40627</v>
      </c>
      <c r="K68" s="6" t="s">
        <f>=Портфель!F8*Портфель!$Q$17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4" t="n">
        <v>44159</v>
      </c>
      <c r="B69" s="16" t="s">
        <v>865</v>
      </c>
      <c r="C69" s="16" t="s">
        <v>37</v>
      </c>
      <c r="D69" s="16" t="s">
        <v>38</v>
      </c>
      <c r="E69" s="17" t="n">
        <v>1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2029</v>
      </c>
      <c r="J69" s="17" t="n">
        <v>3508.4456</v>
      </c>
      <c r="K69" s="6" t="s">
        <f>=Портфель!F8*Портфель!$Q$17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4" t="n">
        <v>44159</v>
      </c>
      <c r="B70" s="16" t="s">
        <v>865</v>
      </c>
      <c r="C70" s="16" t="s">
        <v>37</v>
      </c>
      <c r="D70" s="16" t="s">
        <v>38</v>
      </c>
      <c r="E70" s="17" t="n">
        <v>4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2029</v>
      </c>
      <c r="J70" s="17" t="n">
        <v>3508.2562</v>
      </c>
      <c r="K70" s="6" t="s">
        <f>=Портфель!F8*Портфель!$Q$17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4" t="n">
        <v>44181</v>
      </c>
      <c r="B71" s="16" t="s">
        <v>865</v>
      </c>
      <c r="C71" s="16" t="s">
        <v>40</v>
      </c>
      <c r="D71" s="16" t="s">
        <v>41</v>
      </c>
      <c r="E71" s="17" t="n">
        <v>430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2007</v>
      </c>
      <c r="J71" s="17" t="n">
        <v>152.5728372093</v>
      </c>
      <c r="K71" s="6" t="s">
        <f>=Портфель!F9*Портфель!$Q$13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4" t="n">
        <v>44273</v>
      </c>
      <c r="B72" s="16" t="s">
        <v>865</v>
      </c>
      <c r="C72" s="16" t="s">
        <v>40</v>
      </c>
      <c r="D72" s="16" t="s">
        <v>41</v>
      </c>
      <c r="E72" s="17" t="n">
        <v>130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1915</v>
      </c>
      <c r="J72" s="17" t="n">
        <v>151.97261538462</v>
      </c>
      <c r="K72" s="6" t="s">
        <f>=Портфель!F9*Портфель!$Q$13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4" t="n">
        <v>44377</v>
      </c>
      <c r="B73" s="16" t="s">
        <v>865</v>
      </c>
      <c r="C73" s="16" t="s">
        <v>40</v>
      </c>
      <c r="D73" s="16" t="s">
        <v>41</v>
      </c>
      <c r="E73" s="17" t="n">
        <v>100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1812</v>
      </c>
      <c r="J73" s="17" t="n">
        <v>150.9721</v>
      </c>
      <c r="K73" s="6" t="s">
        <f>=Портфель!F9*Портфель!$Q$13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4" t="n">
        <v>43578</v>
      </c>
      <c r="B74" s="16" t="s">
        <v>865</v>
      </c>
      <c r="C74" s="16" t="s">
        <v>43</v>
      </c>
      <c r="D74" s="16" t="s">
        <v>44</v>
      </c>
      <c r="E74" s="17" t="n">
        <v>30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2610</v>
      </c>
      <c r="J74" s="17" t="n">
        <v>205.98565</v>
      </c>
      <c r="K74" s="6" t="s">
        <f>=Портфель!F10*Портфель!$Q$13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4" t="n">
        <v>43903</v>
      </c>
      <c r="B75" s="16" t="s">
        <v>865</v>
      </c>
      <c r="C75" s="16" t="s">
        <v>43</v>
      </c>
      <c r="D75" s="16" t="s">
        <v>44</v>
      </c>
      <c r="E75" s="17" t="n">
        <v>100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2286</v>
      </c>
      <c r="J75" s="17" t="n">
        <v>181.9633</v>
      </c>
      <c r="K75" s="6" t="s">
        <f>=Портфель!F10*Портфель!$Q$13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4" t="n">
        <v>44011</v>
      </c>
      <c r="B76" s="16" t="s">
        <v>865</v>
      </c>
      <c r="C76" s="16" t="s">
        <v>43</v>
      </c>
      <c r="D76" s="16" t="s">
        <v>44</v>
      </c>
      <c r="E76" s="17" t="n">
        <v>350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2178</v>
      </c>
      <c r="J76" s="17" t="n">
        <v>187.59617142857</v>
      </c>
      <c r="K76" s="6" t="s">
        <f>=Портфель!F10*Портфель!$Q$13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4" t="n">
        <v>44363</v>
      </c>
      <c r="B77" s="16" t="s">
        <v>865</v>
      </c>
      <c r="C77" s="16" t="s">
        <v>43</v>
      </c>
      <c r="D77" s="16" t="s">
        <v>44</v>
      </c>
      <c r="E77" s="17" t="n">
        <v>60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1825</v>
      </c>
      <c r="J77" s="17" t="n">
        <v>290.94883333333</v>
      </c>
      <c r="K77" s="6" t="s">
        <f>=Портфель!F10*Портфель!$Q$13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4" t="n">
        <v>44365</v>
      </c>
      <c r="B78" s="16" t="s">
        <v>865</v>
      </c>
      <c r="C78" s="16" t="s">
        <v>43</v>
      </c>
      <c r="D78" s="16" t="s">
        <v>44</v>
      </c>
      <c r="E78" s="17" t="n">
        <v>30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1823</v>
      </c>
      <c r="J78" s="17" t="n">
        <v>287.28733333333</v>
      </c>
      <c r="K78" s="6" t="s">
        <f>=Портфель!F10*Портфель!$Q$13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4" t="n">
        <v>44365</v>
      </c>
      <c r="B79" s="16" t="s">
        <v>865</v>
      </c>
      <c r="C79" s="16" t="s">
        <v>43</v>
      </c>
      <c r="D79" s="16" t="s">
        <v>44</v>
      </c>
      <c r="E79" s="17" t="n">
        <v>10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1823</v>
      </c>
      <c r="J79" s="17" t="n">
        <v>286.546</v>
      </c>
      <c r="K79" s="6" t="s">
        <f>=Портфель!F10*Портфель!$Q$13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4" t="n">
        <v>44368</v>
      </c>
      <c r="B80" s="16" t="s">
        <v>865</v>
      </c>
      <c r="C80" s="16" t="s">
        <v>43</v>
      </c>
      <c r="D80" s="16" t="s">
        <v>44</v>
      </c>
      <c r="E80" s="17" t="n">
        <v>30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1821</v>
      </c>
      <c r="J80" s="17" t="n">
        <v>284.09566666667</v>
      </c>
      <c r="K80" s="6" t="s">
        <f>=Портфель!F10*Портфель!$Q$13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4" t="n">
        <v>44377</v>
      </c>
      <c r="B81" s="16" t="s">
        <v>865</v>
      </c>
      <c r="C81" s="16" t="s">
        <v>43</v>
      </c>
      <c r="D81" s="16" t="s">
        <v>44</v>
      </c>
      <c r="E81" s="17" t="n">
        <v>30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1812</v>
      </c>
      <c r="J81" s="17" t="n">
        <v>279.93366666667</v>
      </c>
      <c r="K81" s="6" t="s">
        <f>=Портфель!F10*Портфель!$Q$13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4" t="n">
        <v>44385</v>
      </c>
      <c r="B82" s="16" t="s">
        <v>865</v>
      </c>
      <c r="C82" s="16" t="s">
        <v>43</v>
      </c>
      <c r="D82" s="16" t="s">
        <v>44</v>
      </c>
      <c r="E82" s="17" t="n">
        <v>30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1804</v>
      </c>
      <c r="J82" s="17" t="n">
        <v>279.48333333333</v>
      </c>
      <c r="K82" s="6" t="s">
        <f>=Портфель!F10*Портфель!$Q$13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4" t="n">
        <v>44385</v>
      </c>
      <c r="B83" s="16" t="s">
        <v>865</v>
      </c>
      <c r="C83" s="16" t="s">
        <v>43</v>
      </c>
      <c r="D83" s="16" t="s">
        <v>44</v>
      </c>
      <c r="E83" s="17" t="n">
        <v>30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1803</v>
      </c>
      <c r="J83" s="17" t="n">
        <v>279.13333333333</v>
      </c>
      <c r="K83" s="6" t="s">
        <f>=Портфель!F10*Портфель!$Q$13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4" t="n">
        <v>44081</v>
      </c>
      <c r="B84" s="16" t="s">
        <v>865</v>
      </c>
      <c r="C84" s="16" t="s">
        <v>46</v>
      </c>
      <c r="D84" s="16" t="s">
        <v>47</v>
      </c>
      <c r="E84" s="17" t="n">
        <v>1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2107</v>
      </c>
      <c r="J84" s="17" t="n">
        <v>4798.38</v>
      </c>
      <c r="K84" s="6" t="s">
        <f>=Портфель!F11*Портфель!$Q$13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4" t="n">
        <v>44085</v>
      </c>
      <c r="B85" s="16" t="s">
        <v>865</v>
      </c>
      <c r="C85" s="16" t="s">
        <v>46</v>
      </c>
      <c r="D85" s="16" t="s">
        <v>47</v>
      </c>
      <c r="E85" s="17" t="n">
        <v>1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2103</v>
      </c>
      <c r="J85" s="17" t="n">
        <v>4715.33</v>
      </c>
      <c r="K85" s="6" t="s">
        <f>=Портфель!F11*Портфель!$Q$13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4" t="n">
        <v>44111</v>
      </c>
      <c r="B86" s="16" t="s">
        <v>865</v>
      </c>
      <c r="C86" s="16" t="s">
        <v>46</v>
      </c>
      <c r="D86" s="16" t="s">
        <v>47</v>
      </c>
      <c r="E86" s="17" t="n">
        <v>3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2077</v>
      </c>
      <c r="J86" s="17" t="n">
        <v>4429.1533333333</v>
      </c>
      <c r="K86" s="6" t="s">
        <f>=Портфель!F11*Портфель!$Q$13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4" t="n">
        <v>44123</v>
      </c>
      <c r="B87" s="16" t="s">
        <v>865</v>
      </c>
      <c r="C87" s="16" t="s">
        <v>46</v>
      </c>
      <c r="D87" s="16" t="s">
        <v>47</v>
      </c>
      <c r="E87" s="17" t="n">
        <v>3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2066</v>
      </c>
      <c r="J87" s="17" t="n">
        <v>4279.57</v>
      </c>
      <c r="K87" s="6" t="s">
        <f>=Портфель!F11*Портфель!$Q$13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4" t="n">
        <v>44344</v>
      </c>
      <c r="B88" s="16" t="s">
        <v>865</v>
      </c>
      <c r="C88" s="16" t="s">
        <v>46</v>
      </c>
      <c r="D88" s="16" t="s">
        <v>47</v>
      </c>
      <c r="E88" s="17" t="n">
        <v>9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1844</v>
      </c>
      <c r="J88" s="17" t="n">
        <v>5966</v>
      </c>
      <c r="K88" s="6" t="s">
        <f>=Портфель!F11*Портфель!$Q$13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4" t="n">
        <v>44344</v>
      </c>
      <c r="B89" s="16" t="s">
        <v>865</v>
      </c>
      <c r="C89" s="16" t="s">
        <v>46</v>
      </c>
      <c r="D89" s="16" t="s">
        <v>47</v>
      </c>
      <c r="E89" s="17" t="n">
        <v>10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1844</v>
      </c>
      <c r="J89" s="17" t="n">
        <v>5966</v>
      </c>
      <c r="K89" s="6" t="s">
        <f>=Портфель!F11*Портфель!$Q$13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4" t="n">
        <v>44344</v>
      </c>
      <c r="B90" s="16" t="s">
        <v>865</v>
      </c>
      <c r="C90" s="16" t="s">
        <v>46</v>
      </c>
      <c r="D90" s="16" t="s">
        <v>47</v>
      </c>
      <c r="E90" s="17" t="n">
        <v>5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1844</v>
      </c>
      <c r="J90" s="17" t="n">
        <v>5966</v>
      </c>
      <c r="K90" s="6" t="s">
        <f>=Портфель!F11*Портфель!$Q$13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4" t="n">
        <v>44344</v>
      </c>
      <c r="B91" s="16" t="s">
        <v>865</v>
      </c>
      <c r="C91" s="16" t="s">
        <v>46</v>
      </c>
      <c r="D91" s="16" t="s">
        <v>47</v>
      </c>
      <c r="E91" s="17" t="n">
        <v>9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1844</v>
      </c>
      <c r="J91" s="17" t="n">
        <v>5966</v>
      </c>
      <c r="K91" s="6" t="s">
        <f>=Портфель!F11*Портфель!$Q$13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4" t="n">
        <v>44027</v>
      </c>
      <c r="B92" s="16" t="s">
        <v>865</v>
      </c>
      <c r="C92" s="16" t="s">
        <v>49</v>
      </c>
      <c r="D92" s="16" t="s">
        <v>50</v>
      </c>
      <c r="E92" s="17" t="n">
        <v>200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2162</v>
      </c>
      <c r="J92" s="17" t="n">
        <v>179.2719</v>
      </c>
      <c r="K92" s="6" t="s">
        <f>=Портфель!F12*Портфель!$Q$13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4" t="n">
        <v>44027</v>
      </c>
      <c r="B93" s="16" t="s">
        <v>865</v>
      </c>
      <c r="C93" s="16" t="s">
        <v>49</v>
      </c>
      <c r="D93" s="16" t="s">
        <v>50</v>
      </c>
      <c r="E93" s="17" t="n">
        <v>100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2161</v>
      </c>
      <c r="J93" s="17" t="n">
        <v>178.7517</v>
      </c>
      <c r="K93" s="6" t="s">
        <f>=Портфель!F12*Портфель!$Q$13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4" t="n">
        <v>44027</v>
      </c>
      <c r="B94" s="16" t="s">
        <v>865</v>
      </c>
      <c r="C94" s="16" t="s">
        <v>49</v>
      </c>
      <c r="D94" s="16" t="s">
        <v>50</v>
      </c>
      <c r="E94" s="17" t="n">
        <v>100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2161</v>
      </c>
      <c r="J94" s="17" t="n">
        <v>178.7917</v>
      </c>
      <c r="K94" s="6" t="s">
        <f>=Портфель!F12*Портфель!$Q$13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4" t="n">
        <v>44252</v>
      </c>
      <c r="B95" s="16" t="s">
        <v>865</v>
      </c>
      <c r="C95" s="16" t="s">
        <v>49</v>
      </c>
      <c r="D95" s="16" t="s">
        <v>50</v>
      </c>
      <c r="E95" s="17" t="n">
        <v>100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1936</v>
      </c>
      <c r="J95" s="17" t="n">
        <v>240.0146</v>
      </c>
      <c r="K95" s="6" t="s">
        <f>=Портфель!F12*Портфель!$Q$13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4" t="n">
        <v>44278</v>
      </c>
      <c r="B96" s="16" t="s">
        <v>865</v>
      </c>
      <c r="C96" s="16" t="s">
        <v>49</v>
      </c>
      <c r="D96" s="16" t="s">
        <v>50</v>
      </c>
      <c r="E96" s="17" t="n">
        <v>100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1910</v>
      </c>
      <c r="J96" s="17" t="n">
        <v>224.107</v>
      </c>
      <c r="K96" s="6" t="s">
        <f>=Портфель!F12*Портфель!$Q$13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4" t="n">
        <v>44284</v>
      </c>
      <c r="B97" s="16" t="s">
        <v>865</v>
      </c>
      <c r="C97" s="16" t="s">
        <v>49</v>
      </c>
      <c r="D97" s="16" t="s">
        <v>50</v>
      </c>
      <c r="E97" s="17" t="n">
        <v>100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1905</v>
      </c>
      <c r="J97" s="17" t="n">
        <v>226.348</v>
      </c>
      <c r="K97" s="6" t="s">
        <f>=Портфель!F12*Портфель!$Q$13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4" t="n">
        <v>44364</v>
      </c>
      <c r="B98" s="16" t="s">
        <v>865</v>
      </c>
      <c r="C98" s="16" t="s">
        <v>49</v>
      </c>
      <c r="D98" s="16" t="s">
        <v>50</v>
      </c>
      <c r="E98" s="17" t="n">
        <v>200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1824</v>
      </c>
      <c r="J98" s="17" t="n">
        <v>250.11945</v>
      </c>
      <c r="K98" s="6" t="s">
        <f>=Портфель!F12*Портфель!$Q$13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4" t="n">
        <v>44371</v>
      </c>
      <c r="B99" s="16" t="s">
        <v>865</v>
      </c>
      <c r="C99" s="16" t="s">
        <v>49</v>
      </c>
      <c r="D99" s="16" t="s">
        <v>50</v>
      </c>
      <c r="E99" s="17" t="n">
        <v>100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1817</v>
      </c>
      <c r="J99" s="17" t="n">
        <v>241.8755</v>
      </c>
      <c r="K99" s="6" t="s">
        <f>=Портфель!F12*Портфель!$Q$13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4" t="n">
        <v>44427</v>
      </c>
      <c r="B100" s="16" t="s">
        <v>865</v>
      </c>
      <c r="C100" s="16" t="s">
        <v>49</v>
      </c>
      <c r="D100" s="16" t="s">
        <v>50</v>
      </c>
      <c r="E100" s="17" t="n">
        <v>200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1761</v>
      </c>
      <c r="J100" s="17" t="n">
        <v>238.3738</v>
      </c>
      <c r="K100" s="6" t="s">
        <f>=Портфель!F12*Портфель!$Q$13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4" t="n">
        <v>44494</v>
      </c>
      <c r="B101" s="16" t="s">
        <v>865</v>
      </c>
      <c r="C101" s="16" t="s">
        <v>49</v>
      </c>
      <c r="D101" s="16" t="s">
        <v>50</v>
      </c>
      <c r="E101" s="17" t="n">
        <v>400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1694</v>
      </c>
      <c r="J101" s="17" t="n">
        <v>228.88925</v>
      </c>
      <c r="K101" s="6" t="s">
        <f>=Портфель!F12*Портфель!$Q$13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4" t="n">
        <v>44047</v>
      </c>
      <c r="B102" s="16" t="s">
        <v>865</v>
      </c>
      <c r="C102" s="16" t="s">
        <v>52</v>
      </c>
      <c r="D102" s="16" t="s">
        <v>53</v>
      </c>
      <c r="E102" s="17" t="n">
        <v>1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2141</v>
      </c>
      <c r="J102" s="17" t="n">
        <v>9231.262528</v>
      </c>
      <c r="K102" s="6" t="s">
        <f>=Портфель!F13*Портфель!$Q$17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4" t="n">
        <v>44047</v>
      </c>
      <c r="B103" s="16" t="s">
        <v>865</v>
      </c>
      <c r="C103" s="16" t="s">
        <v>52</v>
      </c>
      <c r="D103" s="16" t="s">
        <v>53</v>
      </c>
      <c r="E103" s="17" t="n">
        <v>1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2141</v>
      </c>
      <c r="J103" s="17" t="n">
        <v>9231.262528</v>
      </c>
      <c r="K103" s="6" t="s">
        <f>=Портфель!F13*Портфель!$Q$17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4" t="n">
        <v>44124</v>
      </c>
      <c r="B104" s="16" t="s">
        <v>865</v>
      </c>
      <c r="C104" s="16" t="s">
        <v>52</v>
      </c>
      <c r="D104" s="16" t="s">
        <v>53</v>
      </c>
      <c r="E104" s="17" t="n">
        <v>1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2064</v>
      </c>
      <c r="J104" s="17" t="n">
        <v>9547.260732</v>
      </c>
      <c r="K104" s="6" t="s">
        <f>=Портфель!F13*Портфель!$Q$17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4" t="n">
        <v>44124</v>
      </c>
      <c r="B105" s="16" t="s">
        <v>865</v>
      </c>
      <c r="C105" s="16" t="s">
        <v>52</v>
      </c>
      <c r="D105" s="16" t="s">
        <v>53</v>
      </c>
      <c r="E105" s="17" t="n">
        <v>1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2064</v>
      </c>
      <c r="J105" s="17" t="n">
        <v>9547.260732</v>
      </c>
      <c r="K105" s="6" t="s">
        <f>=Портфель!F13*Портфель!$Q$17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4" t="n">
        <v>44125</v>
      </c>
      <c r="B106" s="16" t="s">
        <v>865</v>
      </c>
      <c r="C106" s="16" t="s">
        <v>52</v>
      </c>
      <c r="D106" s="16" t="s">
        <v>53</v>
      </c>
      <c r="E106" s="17" t="n">
        <v>1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2063</v>
      </c>
      <c r="J106" s="17" t="n">
        <v>9133.47054</v>
      </c>
      <c r="K106" s="6" t="s">
        <f>=Портфель!F13*Портфель!$Q$17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4" t="n">
        <v>44125</v>
      </c>
      <c r="B107" s="16" t="s">
        <v>865</v>
      </c>
      <c r="C107" s="16" t="s">
        <v>52</v>
      </c>
      <c r="D107" s="16" t="s">
        <v>53</v>
      </c>
      <c r="E107" s="17" t="n">
        <v>1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2063</v>
      </c>
      <c r="J107" s="17" t="n">
        <v>9132.69276</v>
      </c>
      <c r="K107" s="6" t="s">
        <f>=Портфель!F13*Портфель!$Q$17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4" t="n">
        <v>44126</v>
      </c>
      <c r="B108" s="16" t="s">
        <v>865</v>
      </c>
      <c r="C108" s="16" t="s">
        <v>52</v>
      </c>
      <c r="D108" s="16" t="s">
        <v>53</v>
      </c>
      <c r="E108" s="17" t="n">
        <v>1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2062</v>
      </c>
      <c r="J108" s="17" t="n">
        <v>8881.81266</v>
      </c>
      <c r="K108" s="6" t="s">
        <f>=Портфель!F13*Портфель!$Q$17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4" t="n">
        <v>44159</v>
      </c>
      <c r="B109" s="16" t="s">
        <v>865</v>
      </c>
      <c r="C109" s="16" t="s">
        <v>52</v>
      </c>
      <c r="D109" s="16" t="s">
        <v>53</v>
      </c>
      <c r="E109" s="17" t="n">
        <v>1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2029</v>
      </c>
      <c r="J109" s="17" t="n">
        <v>9195.7488</v>
      </c>
      <c r="K109" s="6" t="s">
        <f>=Портфель!F13*Портфель!$Q$17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4" t="n">
        <v>44159</v>
      </c>
      <c r="B110" s="16" t="s">
        <v>865</v>
      </c>
      <c r="C110" s="16" t="s">
        <v>52</v>
      </c>
      <c r="D110" s="16" t="s">
        <v>53</v>
      </c>
      <c r="E110" s="17" t="n">
        <v>1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2029</v>
      </c>
      <c r="J110" s="17" t="n">
        <v>9195.7488</v>
      </c>
      <c r="K110" s="6" t="s">
        <f>=Портфель!F13*Портфель!$Q$17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4" t="n">
        <v>44211</v>
      </c>
      <c r="B111" s="16" t="s">
        <v>865</v>
      </c>
      <c r="C111" s="16" t="s">
        <v>52</v>
      </c>
      <c r="D111" s="16" t="s">
        <v>53</v>
      </c>
      <c r="E111" s="17" t="n">
        <v>1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1977</v>
      </c>
      <c r="J111" s="17" t="n">
        <v>9462.873903</v>
      </c>
      <c r="K111" s="6" t="s">
        <f>=Портфель!F13*Портфель!$Q$17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4" t="n">
        <v>44176</v>
      </c>
      <c r="B112" s="16" t="s">
        <v>865</v>
      </c>
      <c r="C112" s="16" t="s">
        <v>54</v>
      </c>
      <c r="D112" s="16" t="s">
        <v>55</v>
      </c>
      <c r="E112" s="17" t="n">
        <v>20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2013</v>
      </c>
      <c r="J112" s="17" t="n">
        <v>190.189</v>
      </c>
      <c r="K112" s="6" t="s">
        <f>=Портфель!F14*Портфель!$Q$13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4" t="n">
        <v>44179</v>
      </c>
      <c r="B113" s="16" t="s">
        <v>865</v>
      </c>
      <c r="C113" s="16" t="s">
        <v>54</v>
      </c>
      <c r="D113" s="16" t="s">
        <v>55</v>
      </c>
      <c r="E113" s="17" t="n">
        <v>118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2010</v>
      </c>
      <c r="J113" s="17" t="n">
        <v>191.59144067797</v>
      </c>
      <c r="K113" s="6" t="s">
        <f>=Портфель!F14*Портфель!$Q$13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4" t="n">
        <v>44179</v>
      </c>
      <c r="B114" s="16" t="s">
        <v>865</v>
      </c>
      <c r="C114" s="16" t="s">
        <v>54</v>
      </c>
      <c r="D114" s="16" t="s">
        <v>55</v>
      </c>
      <c r="E114" s="17" t="n">
        <v>40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2010</v>
      </c>
      <c r="J114" s="17" t="n">
        <v>191.5915</v>
      </c>
      <c r="K114" s="6" t="s">
        <f>=Портфель!F14*Портфель!$Q$13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4" t="n">
        <v>44179</v>
      </c>
      <c r="B115" s="16" t="s">
        <v>865</v>
      </c>
      <c r="C115" s="16" t="s">
        <v>54</v>
      </c>
      <c r="D115" s="16" t="s">
        <v>55</v>
      </c>
      <c r="E115" s="17" t="n">
        <v>80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2010</v>
      </c>
      <c r="J115" s="17" t="n">
        <v>191.6165</v>
      </c>
      <c r="K115" s="6" t="s">
        <f>=Портфель!F14*Портфель!$Q$13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4" t="n">
        <v>44179</v>
      </c>
      <c r="B116" s="16" t="s">
        <v>865</v>
      </c>
      <c r="C116" s="16" t="s">
        <v>54</v>
      </c>
      <c r="D116" s="16" t="s">
        <v>55</v>
      </c>
      <c r="E116" s="17" t="n">
        <v>44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2009</v>
      </c>
      <c r="J116" s="17" t="n">
        <v>189.44045454545</v>
      </c>
      <c r="K116" s="6" t="s">
        <f>=Портфель!F14*Портфель!$Q$13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4" t="n">
        <v>44180</v>
      </c>
      <c r="B117" s="16" t="s">
        <v>865</v>
      </c>
      <c r="C117" s="16" t="s">
        <v>54</v>
      </c>
      <c r="D117" s="16" t="s">
        <v>55</v>
      </c>
      <c r="E117" s="17" t="n">
        <v>300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2008</v>
      </c>
      <c r="J117" s="17" t="n">
        <v>189.1653</v>
      </c>
      <c r="K117" s="6" t="s">
        <f>=Портфель!F14*Портфель!$Q$13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4" t="n">
        <v>44200</v>
      </c>
      <c r="B118" s="16" t="s">
        <v>865</v>
      </c>
      <c r="C118" s="16" t="s">
        <v>54</v>
      </c>
      <c r="D118" s="16" t="s">
        <v>55</v>
      </c>
      <c r="E118" s="17" t="n">
        <v>86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1988</v>
      </c>
      <c r="J118" s="17" t="n">
        <v>190.4726744186</v>
      </c>
      <c r="K118" s="6" t="s">
        <f>=Портфель!F14*Портфель!$Q$13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4" t="n">
        <v>44200</v>
      </c>
      <c r="B119" s="16" t="s">
        <v>865</v>
      </c>
      <c r="C119" s="16" t="s">
        <v>54</v>
      </c>
      <c r="D119" s="16" t="s">
        <v>55</v>
      </c>
      <c r="E119" s="17" t="n">
        <v>176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1988</v>
      </c>
      <c r="J119" s="17" t="n">
        <v>190.49767045455</v>
      </c>
      <c r="K119" s="6" t="s">
        <f>=Портфель!F14*Портфель!$Q$13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4" t="n">
        <v>44200</v>
      </c>
      <c r="B120" s="16" t="s">
        <v>865</v>
      </c>
      <c r="C120" s="16" t="s">
        <v>54</v>
      </c>
      <c r="D120" s="16" t="s">
        <v>55</v>
      </c>
      <c r="E120" s="17" t="n">
        <v>266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1988</v>
      </c>
      <c r="J120" s="17" t="n">
        <v>190.48921052632</v>
      </c>
      <c r="K120" s="6" t="s">
        <f>=Портфель!F14*Портфель!$Q$13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4" t="n">
        <v>44245</v>
      </c>
      <c r="B121" s="16" t="s">
        <v>865</v>
      </c>
      <c r="C121" s="16" t="s">
        <v>54</v>
      </c>
      <c r="D121" s="16" t="s">
        <v>55</v>
      </c>
      <c r="E121" s="17" t="n">
        <v>120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1943</v>
      </c>
      <c r="J121" s="17" t="n">
        <v>187.73758333333</v>
      </c>
      <c r="K121" s="6" t="s">
        <f>=Портфель!F14*Портфель!$Q$13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4" t="n">
        <v>44245</v>
      </c>
      <c r="B122" s="16" t="s">
        <v>865</v>
      </c>
      <c r="C122" s="16" t="s">
        <v>54</v>
      </c>
      <c r="D122" s="16" t="s">
        <v>55</v>
      </c>
      <c r="E122" s="17" t="n">
        <v>56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1943</v>
      </c>
      <c r="J122" s="17" t="n">
        <v>186.69571428571</v>
      </c>
      <c r="K122" s="6" t="s">
        <f>=Портфель!F14*Портфель!$Q$13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4" t="n">
        <v>44246</v>
      </c>
      <c r="B123" s="16" t="s">
        <v>865</v>
      </c>
      <c r="C123" s="16" t="s">
        <v>54</v>
      </c>
      <c r="D123" s="16" t="s">
        <v>55</v>
      </c>
      <c r="E123" s="17" t="n">
        <v>148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1942</v>
      </c>
      <c r="J123" s="17" t="n">
        <v>185.86148648649</v>
      </c>
      <c r="K123" s="6" t="s">
        <f>=Портфель!F14*Портфель!$Q$13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4" t="n">
        <v>44246</v>
      </c>
      <c r="B124" s="16" t="s">
        <v>865</v>
      </c>
      <c r="C124" s="16" t="s">
        <v>54</v>
      </c>
      <c r="D124" s="16" t="s">
        <v>55</v>
      </c>
      <c r="E124" s="17" t="n">
        <v>146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1942</v>
      </c>
      <c r="J124" s="17" t="n">
        <v>186.0954109589</v>
      </c>
      <c r="K124" s="6" t="s">
        <f>=Портфель!F14*Портфель!$Q$13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4" t="n">
        <v>44257</v>
      </c>
      <c r="B125" s="16" t="s">
        <v>865</v>
      </c>
      <c r="C125" s="16" t="s">
        <v>54</v>
      </c>
      <c r="D125" s="16" t="s">
        <v>55</v>
      </c>
      <c r="E125" s="17" t="n">
        <v>270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1931</v>
      </c>
      <c r="J125" s="17" t="n">
        <v>187.36444444444</v>
      </c>
      <c r="K125" s="6" t="s">
        <f>=Портфель!F14*Портфель!$Q$13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4" t="n">
        <v>44496</v>
      </c>
      <c r="B126" s="16" t="s">
        <v>865</v>
      </c>
      <c r="C126" s="16" t="s">
        <v>54</v>
      </c>
      <c r="D126" s="16" t="s">
        <v>55</v>
      </c>
      <c r="E126" s="17" t="n">
        <v>252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1692</v>
      </c>
      <c r="J126" s="17" t="n">
        <v>278.58920634921</v>
      </c>
      <c r="K126" s="6" t="s">
        <f>=Портфель!F14*Портфель!$Q$13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4" t="n">
        <v>44496</v>
      </c>
      <c r="B127" s="16" t="s">
        <v>865</v>
      </c>
      <c r="C127" s="16" t="s">
        <v>54</v>
      </c>
      <c r="D127" s="16" t="s">
        <v>55</v>
      </c>
      <c r="E127" s="17" t="n">
        <v>122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1692</v>
      </c>
      <c r="J127" s="17" t="n">
        <v>278.71967213115</v>
      </c>
      <c r="K127" s="6" t="s">
        <f>=Портфель!F14*Портфель!$Q$13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4" t="n">
        <v>44496</v>
      </c>
      <c r="B128" s="16" t="s">
        <v>865</v>
      </c>
      <c r="C128" s="16" t="s">
        <v>54</v>
      </c>
      <c r="D128" s="16" t="s">
        <v>55</v>
      </c>
      <c r="E128" s="17" t="n">
        <v>2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1692</v>
      </c>
      <c r="J128" s="17" t="n">
        <v>278.72</v>
      </c>
      <c r="K128" s="6" t="s">
        <f>=Портфель!F14*Портфель!$Q$13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4" t="n">
        <v>44029</v>
      </c>
      <c r="B129" s="16" t="s">
        <v>865</v>
      </c>
      <c r="C129" s="16" t="s">
        <v>57</v>
      </c>
      <c r="D129" s="16" t="s">
        <v>58</v>
      </c>
      <c r="E129" s="17" t="n">
        <v>4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2160</v>
      </c>
      <c r="J129" s="17" t="n">
        <v>3297.1049125</v>
      </c>
      <c r="K129" s="6" t="s">
        <f>=Портфель!F15*Портфель!$Q$17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4" t="n">
        <v>44029</v>
      </c>
      <c r="B130" s="16" t="s">
        <v>865</v>
      </c>
      <c r="C130" s="16" t="s">
        <v>57</v>
      </c>
      <c r="D130" s="16" t="s">
        <v>58</v>
      </c>
      <c r="E130" s="17" t="n">
        <v>1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2160</v>
      </c>
      <c r="J130" s="17" t="n">
        <v>3297.28299</v>
      </c>
      <c r="K130" s="6" t="s">
        <f>=Портфель!F15*Портфель!$Q$17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4" t="n">
        <v>44029</v>
      </c>
      <c r="B131" s="16" t="s">
        <v>865</v>
      </c>
      <c r="C131" s="16" t="s">
        <v>57</v>
      </c>
      <c r="D131" s="16" t="s">
        <v>58</v>
      </c>
      <c r="E131" s="17" t="n">
        <v>1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2160</v>
      </c>
      <c r="J131" s="17" t="n">
        <v>3297.28299</v>
      </c>
      <c r="K131" s="6" t="s">
        <f>=Портфель!F15*Портфель!$Q$17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4" t="n">
        <v>44029</v>
      </c>
      <c r="B132" s="16" t="s">
        <v>865</v>
      </c>
      <c r="C132" s="16" t="s">
        <v>57</v>
      </c>
      <c r="D132" s="16" t="s">
        <v>58</v>
      </c>
      <c r="E132" s="17" t="n">
        <v>5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2160</v>
      </c>
      <c r="J132" s="17" t="n">
        <v>3297.140528</v>
      </c>
      <c r="K132" s="6" t="s">
        <f>=Портфель!F15*Портфель!$Q$17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4" t="n">
        <v>44029</v>
      </c>
      <c r="B133" s="16" t="s">
        <v>865</v>
      </c>
      <c r="C133" s="16" t="s">
        <v>57</v>
      </c>
      <c r="D133" s="16" t="s">
        <v>58</v>
      </c>
      <c r="E133" s="17" t="n">
        <v>5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2160</v>
      </c>
      <c r="J133" s="17" t="n">
        <v>3297.140528</v>
      </c>
      <c r="K133" s="6" t="s">
        <f>=Портфель!F15*Портфель!$Q$17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4" t="n">
        <v>44032</v>
      </c>
      <c r="B134" s="16" t="s">
        <v>865</v>
      </c>
      <c r="C134" s="16" t="s">
        <v>57</v>
      </c>
      <c r="D134" s="16" t="s">
        <v>58</v>
      </c>
      <c r="E134" s="17" t="n">
        <v>5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2157</v>
      </c>
      <c r="J134" s="17" t="n">
        <v>3354.3459586</v>
      </c>
      <c r="K134" s="6" t="s">
        <f>=Портфель!F15*Портфель!$Q$17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44" t="n">
        <v>44032</v>
      </c>
      <c r="B135" s="16" t="s">
        <v>865</v>
      </c>
      <c r="C135" s="16" t="s">
        <v>57</v>
      </c>
      <c r="D135" s="16" t="s">
        <v>58</v>
      </c>
      <c r="E135" s="17" t="n">
        <v>5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2157</v>
      </c>
      <c r="J135" s="17" t="n">
        <v>3354.3459586</v>
      </c>
      <c r="K135" s="6" t="s">
        <f>=Портфель!F15*Портфель!$Q$17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44" t="n">
        <v>44211</v>
      </c>
      <c r="B136" s="16" t="s">
        <v>865</v>
      </c>
      <c r="C136" s="16" t="s">
        <v>57</v>
      </c>
      <c r="D136" s="16" t="s">
        <v>58</v>
      </c>
      <c r="E136" s="17" t="n">
        <v>2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1977</v>
      </c>
      <c r="J136" s="17" t="n">
        <v>3589.0733235</v>
      </c>
      <c r="K136" s="6" t="s">
        <f>=Портфель!F15*Портфель!$Q$17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44" t="n">
        <v>44274</v>
      </c>
      <c r="B137" s="16" t="s">
        <v>865</v>
      </c>
      <c r="C137" s="16" t="s">
        <v>60</v>
      </c>
      <c r="D137" s="16" t="s">
        <v>61</v>
      </c>
      <c r="E137" s="17" t="n">
        <v>3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1915</v>
      </c>
      <c r="J137" s="17" t="n">
        <v>1275.6127076</v>
      </c>
      <c r="K137" s="6" t="s">
        <f>=Портфель!F16*Портфель!$Q$17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44" t="n">
        <v>44274</v>
      </c>
      <c r="B138" s="16" t="s">
        <v>865</v>
      </c>
      <c r="C138" s="16" t="s">
        <v>60</v>
      </c>
      <c r="D138" s="16" t="s">
        <v>61</v>
      </c>
      <c r="E138" s="17" t="n">
        <v>8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1915</v>
      </c>
      <c r="J138" s="17" t="n">
        <v>1278.61427925</v>
      </c>
      <c r="K138" s="6" t="s">
        <f>=Портфель!F16*Портфель!$Q$17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44" t="n">
        <v>44274</v>
      </c>
      <c r="B139" s="16" t="s">
        <v>865</v>
      </c>
      <c r="C139" s="16" t="s">
        <v>60</v>
      </c>
      <c r="D139" s="16" t="s">
        <v>61</v>
      </c>
      <c r="E139" s="17" t="n">
        <v>16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1915</v>
      </c>
      <c r="J139" s="17" t="n">
        <v>1277.87769725</v>
      </c>
      <c r="K139" s="6" t="s">
        <f>=Портфель!F16*Портфель!$Q$17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44" t="n">
        <v>44274</v>
      </c>
      <c r="B140" s="16" t="s">
        <v>865</v>
      </c>
      <c r="C140" s="16" t="s">
        <v>60</v>
      </c>
      <c r="D140" s="16" t="s">
        <v>61</v>
      </c>
      <c r="E140" s="17" t="n">
        <v>20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1915</v>
      </c>
      <c r="J140" s="17" t="n">
        <v>1278.5958647</v>
      </c>
      <c r="K140" s="6" t="s">
        <f>=Портфель!F16*Портфель!$Q$17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44" t="n">
        <v>44274</v>
      </c>
      <c r="B141" s="16" t="s">
        <v>865</v>
      </c>
      <c r="C141" s="16" t="s">
        <v>60</v>
      </c>
      <c r="D141" s="16" t="s">
        <v>61</v>
      </c>
      <c r="E141" s="17" t="n">
        <v>20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1915</v>
      </c>
      <c r="J141" s="17" t="n">
        <v>1279.3324467</v>
      </c>
      <c r="K141" s="6" t="s">
        <f>=Портфель!F16*Портфель!$Q$17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44" t="n">
        <v>44274</v>
      </c>
      <c r="B142" s="16" t="s">
        <v>865</v>
      </c>
      <c r="C142" s="16" t="s">
        <v>60</v>
      </c>
      <c r="D142" s="16" t="s">
        <v>61</v>
      </c>
      <c r="E142" s="17" t="n">
        <v>1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1915</v>
      </c>
      <c r="J142" s="17" t="n">
        <v>1284.599008</v>
      </c>
      <c r="K142" s="6" t="s">
        <f>=Портфель!F16*Портфель!$Q$17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44" t="n">
        <v>44274</v>
      </c>
      <c r="B143" s="16" t="s">
        <v>865</v>
      </c>
      <c r="C143" s="16" t="s">
        <v>60</v>
      </c>
      <c r="D143" s="16" t="s">
        <v>61</v>
      </c>
      <c r="E143" s="17" t="n">
        <v>1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1915</v>
      </c>
      <c r="J143" s="17" t="n">
        <v>1283.125844</v>
      </c>
      <c r="K143" s="6" t="s">
        <f>=Портфель!F16*Портфель!$Q$17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44" t="n">
        <v>44274</v>
      </c>
      <c r="B144" s="16" t="s">
        <v>865</v>
      </c>
      <c r="C144" s="16" t="s">
        <v>60</v>
      </c>
      <c r="D144" s="16" t="s">
        <v>61</v>
      </c>
      <c r="E144" s="17" t="n">
        <v>3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1915</v>
      </c>
      <c r="J144" s="17" t="n">
        <v>1283.125844</v>
      </c>
      <c r="K144" s="6" t="s">
        <f>=Портфель!F16*Портфель!$Q$17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44" t="n">
        <v>44274</v>
      </c>
      <c r="B145" s="16" t="s">
        <v>865</v>
      </c>
      <c r="C145" s="16" t="s">
        <v>60</v>
      </c>
      <c r="D145" s="16" t="s">
        <v>61</v>
      </c>
      <c r="E145" s="17" t="n">
        <v>14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1914</v>
      </c>
      <c r="J145" s="17" t="n">
        <v>1261.344062</v>
      </c>
      <c r="K145" s="6" t="s">
        <f>=Портфель!F16*Портфель!$Q$17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44" t="n">
        <v>44274</v>
      </c>
      <c r="B146" s="16" t="s">
        <v>865</v>
      </c>
      <c r="C146" s="16" t="s">
        <v>60</v>
      </c>
      <c r="D146" s="16" t="s">
        <v>61</v>
      </c>
      <c r="E146" s="17" t="n">
        <v>14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1914</v>
      </c>
      <c r="J146" s="17" t="n">
        <v>1261.344062</v>
      </c>
      <c r="K146" s="6" t="s">
        <f>=Портфель!F16*Портфель!$Q$17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44" t="n">
        <v>44274</v>
      </c>
      <c r="B147" s="16" t="s">
        <v>865</v>
      </c>
      <c r="C147" s="16" t="s">
        <v>60</v>
      </c>
      <c r="D147" s="16" t="s">
        <v>61</v>
      </c>
      <c r="E147" s="17" t="n">
        <v>9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1914</v>
      </c>
      <c r="J147" s="17" t="n">
        <v>1268.7215737778</v>
      </c>
      <c r="K147" s="6" t="s">
        <f>=Портфель!F16*Портфель!$Q$17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44" t="n">
        <v>44274</v>
      </c>
      <c r="B148" s="16" t="s">
        <v>865</v>
      </c>
      <c r="C148" s="16" t="s">
        <v>60</v>
      </c>
      <c r="D148" s="16" t="s">
        <v>61</v>
      </c>
      <c r="E148" s="17" t="n">
        <v>8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1914</v>
      </c>
      <c r="J148" s="17" t="n">
        <v>1268.67042225</v>
      </c>
      <c r="K148" s="6" t="s">
        <f>=Портфель!F16*Портфель!$Q$17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44" t="n">
        <v>44274</v>
      </c>
      <c r="B149" s="16" t="s">
        <v>865</v>
      </c>
      <c r="C149" s="16" t="s">
        <v>60</v>
      </c>
      <c r="D149" s="16" t="s">
        <v>61</v>
      </c>
      <c r="E149" s="17" t="n">
        <v>1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1914</v>
      </c>
      <c r="J149" s="17" t="n">
        <v>1269.130786</v>
      </c>
      <c r="K149" s="6" t="s">
        <f>=Портфель!F16*Портфель!$Q$17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44" t="n">
        <v>44277</v>
      </c>
      <c r="B150" s="16" t="s">
        <v>865</v>
      </c>
      <c r="C150" s="16" t="s">
        <v>60</v>
      </c>
      <c r="D150" s="16" t="s">
        <v>61</v>
      </c>
      <c r="E150" s="17" t="n">
        <v>5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1911</v>
      </c>
      <c r="J150" s="17" t="n">
        <v>1260.956112</v>
      </c>
      <c r="K150" s="6" t="s">
        <f>=Портфель!F16*Портфель!$Q$17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44" t="n">
        <v>44280</v>
      </c>
      <c r="B151" s="16" t="s">
        <v>865</v>
      </c>
      <c r="C151" s="16" t="s">
        <v>60</v>
      </c>
      <c r="D151" s="16" t="s">
        <v>61</v>
      </c>
      <c r="E151" s="17" t="n">
        <v>1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1908</v>
      </c>
      <c r="J151" s="17" t="n">
        <v>1249.678935</v>
      </c>
      <c r="K151" s="6" t="s">
        <f>=Портфель!F16*Портфель!$Q$17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44" t="n">
        <v>44280</v>
      </c>
      <c r="B152" s="16" t="s">
        <v>865</v>
      </c>
      <c r="C152" s="16" t="s">
        <v>60</v>
      </c>
      <c r="D152" s="16" t="s">
        <v>61</v>
      </c>
      <c r="E152" s="17" t="n">
        <v>3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1908</v>
      </c>
      <c r="J152" s="17" t="n">
        <v>1249.42509</v>
      </c>
      <c r="K152" s="6" t="s">
        <f>=Портфель!F16*Портфель!$Q$17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44" t="n">
        <v>44280</v>
      </c>
      <c r="B153" s="16" t="s">
        <v>865</v>
      </c>
      <c r="C153" s="16" t="s">
        <v>60</v>
      </c>
      <c r="D153" s="16" t="s">
        <v>61</v>
      </c>
      <c r="E153" s="17" t="n">
        <v>1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1908</v>
      </c>
      <c r="J153" s="17" t="n">
        <v>1249.678935</v>
      </c>
      <c r="K153" s="6" t="s">
        <f>=Портфель!F16*Портфель!$Q$17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44" t="n">
        <v>44015</v>
      </c>
      <c r="B154" s="16" t="s">
        <v>865</v>
      </c>
      <c r="C154" s="16" t="s">
        <v>63</v>
      </c>
      <c r="D154" s="16" t="s">
        <v>64</v>
      </c>
      <c r="E154" s="17" t="n">
        <v>20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2173</v>
      </c>
      <c r="J154" s="17" t="n">
        <v>2593.3295</v>
      </c>
      <c r="K154" s="6" t="s">
        <f>=Портфель!F17*Портфель!$Q$13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44" t="n">
        <v>43927</v>
      </c>
      <c r="B155" s="16" t="s">
        <v>865</v>
      </c>
      <c r="C155" s="16" t="s">
        <v>65</v>
      </c>
      <c r="D155" s="16" t="s">
        <v>66</v>
      </c>
      <c r="E155" s="17" t="n">
        <v>4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2261</v>
      </c>
      <c r="J155" s="17" t="n">
        <v>2302.0220766667</v>
      </c>
      <c r="K155" s="6" t="s">
        <f>=Портфель!F18*Портфель!$Q$17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44" t="n">
        <v>44011</v>
      </c>
      <c r="B156" s="16" t="s">
        <v>865</v>
      </c>
      <c r="C156" s="16" t="s">
        <v>65</v>
      </c>
      <c r="D156" s="16" t="s">
        <v>66</v>
      </c>
      <c r="E156" s="17" t="n">
        <v>20</v>
      </c>
      <c r="F156" s="7" t="s">
        <f>=DATEDIF(A156,$O$2,"y")</f>
      </c>
      <c r="G156" s="7" t="s">
        <f>=DATEDIF(A156,$O$2,"ym")</f>
      </c>
      <c r="H156" s="7" t="s">
        <f>=DATEDIF(A156,$O$2,"md")</f>
      </c>
      <c r="I156" s="7" t="n">
        <v>2177</v>
      </c>
      <c r="J156" s="17" t="n">
        <v>2028.5383338</v>
      </c>
      <c r="K156" s="6" t="s">
        <f>=Портфель!F18*Портфель!$Q$17</f>
      </c>
      <c r="L156" s="6" t="s">
        <f>=E156*K156</f>
      </c>
      <c r="M156" s="6" t="s">
        <f>=(K156-J156)*E156</f>
      </c>
      <c r="N156" s="6" t="s">
        <f>=MAX(0,M156*0.13)</f>
      </c>
    </row>
    <row collapsed="false" customFormat="false" customHeight="false" hidden="false" ht="12.1" outlineLevel="0" r="157">
      <c r="A157" s="44" t="n">
        <v>44011</v>
      </c>
      <c r="B157" s="16" t="s">
        <v>865</v>
      </c>
      <c r="C157" s="16" t="s">
        <v>65</v>
      </c>
      <c r="D157" s="16" t="s">
        <v>66</v>
      </c>
      <c r="E157" s="17" t="n">
        <v>2</v>
      </c>
      <c r="F157" s="7" t="s">
        <f>=DATEDIF(A157,$O$2,"y")</f>
      </c>
      <c r="G157" s="7" t="s">
        <f>=DATEDIF(A157,$O$2,"ym")</f>
      </c>
      <c r="H157" s="7" t="s">
        <f>=DATEDIF(A157,$O$2,"md")</f>
      </c>
      <c r="I157" s="7" t="n">
        <v>2177</v>
      </c>
      <c r="J157" s="17" t="n">
        <v>2029.955466</v>
      </c>
      <c r="K157" s="6" t="s">
        <f>=Портфель!F18*Портфель!$Q$17</f>
      </c>
      <c r="L157" s="6" t="s">
        <f>=E157*K157</f>
      </c>
      <c r="M157" s="6" t="s">
        <f>=(K157-J157)*E157</f>
      </c>
      <c r="N157" s="6" t="s">
        <f>=MAX(0,M157*0.13)</f>
      </c>
    </row>
    <row collapsed="false" customFormat="false" customHeight="false" hidden="false" ht="12.1" outlineLevel="0" r="158">
      <c r="A158" s="44" t="n">
        <v>44011</v>
      </c>
      <c r="B158" s="16" t="s">
        <v>865</v>
      </c>
      <c r="C158" s="16" t="s">
        <v>65</v>
      </c>
      <c r="D158" s="16" t="s">
        <v>66</v>
      </c>
      <c r="E158" s="17" t="n">
        <v>38</v>
      </c>
      <c r="F158" s="7" t="s">
        <f>=DATEDIF(A158,$O$2,"y")</f>
      </c>
      <c r="G158" s="7" t="s">
        <f>=DATEDIF(A158,$O$2,"ym")</f>
      </c>
      <c r="H158" s="7" t="s">
        <f>=DATEDIF(A158,$O$2,"md")</f>
      </c>
      <c r="I158" s="7" t="n">
        <v>2177</v>
      </c>
      <c r="J158" s="17" t="n">
        <v>2029.955466</v>
      </c>
      <c r="K158" s="6" t="s">
        <f>=Портфель!F18*Портфель!$Q$17</f>
      </c>
      <c r="L158" s="6" t="s">
        <f>=E158*K158</f>
      </c>
      <c r="M158" s="6" t="s">
        <f>=(K158-J158)*E158</f>
      </c>
      <c r="N158" s="6" t="s">
        <f>=MAX(0,M158*0.13)</f>
      </c>
    </row>
    <row collapsed="false" customFormat="false" customHeight="false" hidden="false" ht="12.1" outlineLevel="0" r="159">
      <c r="A159" s="44" t="n">
        <v>44089</v>
      </c>
      <c r="B159" s="16" t="s">
        <v>865</v>
      </c>
      <c r="C159" s="16" t="s">
        <v>65</v>
      </c>
      <c r="D159" s="16" t="s">
        <v>66</v>
      </c>
      <c r="E159" s="17" t="n">
        <v>1</v>
      </c>
      <c r="F159" s="7" t="s">
        <f>=DATEDIF(A159,$O$2,"y")</f>
      </c>
      <c r="G159" s="7" t="s">
        <f>=DATEDIF(A159,$O$2,"ym")</f>
      </c>
      <c r="H159" s="7" t="s">
        <f>=DATEDIF(A159,$O$2,"md")</f>
      </c>
      <c r="I159" s="7" t="n">
        <v>2099</v>
      </c>
      <c r="J159" s="17" t="n">
        <v>2186.155048</v>
      </c>
      <c r="K159" s="6" t="s">
        <f>=Портфель!F18*Портфель!$Q$17</f>
      </c>
      <c r="L159" s="6" t="s">
        <f>=E159*K159</f>
      </c>
      <c r="M159" s="6" t="s">
        <f>=(K159-J159)*E159</f>
      </c>
      <c r="N159" s="6" t="s">
        <f>=MAX(0,M159*0.13)</f>
      </c>
    </row>
    <row collapsed="false" customFormat="false" customHeight="false" hidden="false" ht="12.1" outlineLevel="0" r="160">
      <c r="A160" s="44" t="n">
        <v>44125</v>
      </c>
      <c r="B160" s="16" t="s">
        <v>865</v>
      </c>
      <c r="C160" s="16" t="s">
        <v>65</v>
      </c>
      <c r="D160" s="16" t="s">
        <v>66</v>
      </c>
      <c r="E160" s="17" t="n">
        <v>1</v>
      </c>
      <c r="F160" s="7" t="s">
        <f>=DATEDIF(A160,$O$2,"y")</f>
      </c>
      <c r="G160" s="7" t="s">
        <f>=DATEDIF(A160,$O$2,"ym")</f>
      </c>
      <c r="H160" s="7" t="s">
        <f>=DATEDIF(A160,$O$2,"md")</f>
      </c>
      <c r="I160" s="7" t="n">
        <v>2063</v>
      </c>
      <c r="J160" s="17" t="n">
        <v>2093.00598</v>
      </c>
      <c r="K160" s="6" t="s">
        <f>=Портфель!F18*Портфель!$Q$17</f>
      </c>
      <c r="L160" s="6" t="s">
        <f>=E160*K160</f>
      </c>
      <c r="M160" s="6" t="s">
        <f>=(K160-J160)*E160</f>
      </c>
      <c r="N160" s="6" t="s">
        <f>=MAX(0,M160*0.13)</f>
      </c>
    </row>
    <row collapsed="false" customFormat="false" customHeight="false" hidden="false" ht="12.1" outlineLevel="0" r="161">
      <c r="A161" s="44" t="n">
        <v>44125</v>
      </c>
      <c r="B161" s="16" t="s">
        <v>865</v>
      </c>
      <c r="C161" s="16" t="s">
        <v>65</v>
      </c>
      <c r="D161" s="16" t="s">
        <v>66</v>
      </c>
      <c r="E161" s="17" t="n">
        <v>2</v>
      </c>
      <c r="F161" s="7" t="s">
        <f>=DATEDIF(A161,$O$2,"y")</f>
      </c>
      <c r="G161" s="7" t="s">
        <f>=DATEDIF(A161,$O$2,"ym")</f>
      </c>
      <c r="H161" s="7" t="s">
        <f>=DATEDIF(A161,$O$2,"md")</f>
      </c>
      <c r="I161" s="7" t="n">
        <v>2063</v>
      </c>
      <c r="J161" s="17" t="n">
        <v>2093.39487</v>
      </c>
      <c r="K161" s="6" t="s">
        <f>=Портфель!F18*Портфель!$Q$17</f>
      </c>
      <c r="L161" s="6" t="s">
        <f>=E161*K161</f>
      </c>
      <c r="M161" s="6" t="s">
        <f>=(K161-J161)*E161</f>
      </c>
      <c r="N161" s="6" t="s">
        <f>=MAX(0,M161*0.13)</f>
      </c>
    </row>
    <row collapsed="false" customFormat="false" customHeight="false" hidden="false" ht="12.1" outlineLevel="0" r="162">
      <c r="A162" s="44" t="n">
        <v>44125</v>
      </c>
      <c r="B162" s="16" t="s">
        <v>865</v>
      </c>
      <c r="C162" s="16" t="s">
        <v>65</v>
      </c>
      <c r="D162" s="16" t="s">
        <v>66</v>
      </c>
      <c r="E162" s="17" t="n">
        <v>2</v>
      </c>
      <c r="F162" s="7" t="s">
        <f>=DATEDIF(A162,$O$2,"y")</f>
      </c>
      <c r="G162" s="7" t="s">
        <f>=DATEDIF(A162,$O$2,"ym")</f>
      </c>
      <c r="H162" s="7" t="s">
        <f>=DATEDIF(A162,$O$2,"md")</f>
      </c>
      <c r="I162" s="7" t="n">
        <v>2063</v>
      </c>
      <c r="J162" s="17" t="n">
        <v>2092.61709</v>
      </c>
      <c r="K162" s="6" t="s">
        <f>=Портфель!F18*Портфель!$Q$17</f>
      </c>
      <c r="L162" s="6" t="s">
        <f>=E162*K162</f>
      </c>
      <c r="M162" s="6" t="s">
        <f>=(K162-J162)*E162</f>
      </c>
      <c r="N162" s="6" t="s">
        <f>=MAX(0,M162*0.13)</f>
      </c>
    </row>
    <row collapsed="false" customFormat="false" customHeight="false" hidden="false" ht="12.1" outlineLevel="0" r="163">
      <c r="A163" s="44" t="n">
        <v>43816</v>
      </c>
      <c r="B163" s="16" t="s">
        <v>865</v>
      </c>
      <c r="C163" s="16" t="s">
        <v>67</v>
      </c>
      <c r="D163" s="16" t="s">
        <v>68</v>
      </c>
      <c r="E163" s="17" t="n">
        <v>1</v>
      </c>
      <c r="F163" s="7" t="s">
        <f>=DATEDIF(A163,$O$2,"y")</f>
      </c>
      <c r="G163" s="7" t="s">
        <f>=DATEDIF(A163,$O$2,"ym")</f>
      </c>
      <c r="H163" s="7" t="s">
        <f>=DATEDIF(A163,$O$2,"md")</f>
      </c>
      <c r="I163" s="7" t="n">
        <v>2372</v>
      </c>
      <c r="J163" s="17" t="n">
        <v>1992.0661353333</v>
      </c>
      <c r="K163" s="6" t="s">
        <f>=Портфель!F19*Портфель!$Q$17</f>
      </c>
      <c r="L163" s="6" t="s">
        <f>=E163*K163</f>
      </c>
      <c r="M163" s="6" t="s">
        <f>=(K163-J163)*E163</f>
      </c>
      <c r="N163" s="6" t="s">
        <f>=MAX(0,M163*0.13)</f>
      </c>
    </row>
    <row collapsed="false" customFormat="false" customHeight="false" hidden="false" ht="12.1" outlineLevel="0" r="164">
      <c r="A164" s="44" t="n">
        <v>43816</v>
      </c>
      <c r="B164" s="16" t="s">
        <v>865</v>
      </c>
      <c r="C164" s="16" t="s">
        <v>67</v>
      </c>
      <c r="D164" s="16" t="s">
        <v>68</v>
      </c>
      <c r="E164" s="17" t="n">
        <v>2</v>
      </c>
      <c r="F164" s="7" t="s">
        <f>=DATEDIF(A164,$O$2,"y")</f>
      </c>
      <c r="G164" s="7" t="s">
        <f>=DATEDIF(A164,$O$2,"ym")</f>
      </c>
      <c r="H164" s="7" t="s">
        <f>=DATEDIF(A164,$O$2,"md")</f>
      </c>
      <c r="I164" s="7" t="n">
        <v>2372</v>
      </c>
      <c r="J164" s="17" t="n">
        <v>1991.961521</v>
      </c>
      <c r="K164" s="6" t="s">
        <f>=Портфель!F19*Портфель!$Q$17</f>
      </c>
      <c r="L164" s="6" t="s">
        <f>=E164*K164</f>
      </c>
      <c r="M164" s="6" t="s">
        <f>=(K164-J164)*E164</f>
      </c>
      <c r="N164" s="6" t="s">
        <f>=MAX(0,M164*0.13)</f>
      </c>
    </row>
    <row collapsed="false" customFormat="false" customHeight="false" hidden="false" ht="12.1" outlineLevel="0" r="165">
      <c r="A165" s="44" t="n">
        <v>43887</v>
      </c>
      <c r="B165" s="16" t="s">
        <v>865</v>
      </c>
      <c r="C165" s="16" t="s">
        <v>67</v>
      </c>
      <c r="D165" s="16" t="s">
        <v>68</v>
      </c>
      <c r="E165" s="17" t="n">
        <v>10</v>
      </c>
      <c r="F165" s="7" t="s">
        <f>=DATEDIF(A165,$O$2,"y")</f>
      </c>
      <c r="G165" s="7" t="s">
        <f>=DATEDIF(A165,$O$2,"ym")</f>
      </c>
      <c r="H165" s="7" t="s">
        <f>=DATEDIF(A165,$O$2,"md")</f>
      </c>
      <c r="I165" s="7" t="n">
        <v>2301</v>
      </c>
      <c r="J165" s="17" t="n">
        <v>1649.8449969</v>
      </c>
      <c r="K165" s="6" t="s">
        <f>=Портфель!F19*Портфель!$Q$17</f>
      </c>
      <c r="L165" s="6" t="s">
        <f>=E165*K165</f>
      </c>
      <c r="M165" s="6" t="s">
        <f>=(K165-J165)*E165</f>
      </c>
      <c r="N165" s="6" t="s">
        <f>=MAX(0,M165*0.13)</f>
      </c>
    </row>
    <row collapsed="false" customFormat="false" customHeight="false" hidden="false" ht="12.1" outlineLevel="0" r="166">
      <c r="A166" s="44" t="n">
        <v>43887</v>
      </c>
      <c r="B166" s="16" t="s">
        <v>865</v>
      </c>
      <c r="C166" s="16" t="s">
        <v>67</v>
      </c>
      <c r="D166" s="16" t="s">
        <v>68</v>
      </c>
      <c r="E166" s="17" t="n">
        <v>10</v>
      </c>
      <c r="F166" s="7" t="s">
        <f>=DATEDIF(A166,$O$2,"y")</f>
      </c>
      <c r="G166" s="7" t="s">
        <f>=DATEDIF(A166,$O$2,"ym")</f>
      </c>
      <c r="H166" s="7" t="s">
        <f>=DATEDIF(A166,$O$2,"md")</f>
      </c>
      <c r="I166" s="7" t="n">
        <v>2301</v>
      </c>
      <c r="J166" s="17" t="n">
        <v>1649.8449969</v>
      </c>
      <c r="K166" s="6" t="s">
        <f>=Портфель!F19*Портфель!$Q$17</f>
      </c>
      <c r="L166" s="6" t="s">
        <f>=E166*K166</f>
      </c>
      <c r="M166" s="6" t="s">
        <f>=(K166-J166)*E166</f>
      </c>
      <c r="N166" s="6" t="s">
        <f>=MAX(0,M166*0.13)</f>
      </c>
    </row>
    <row collapsed="false" customFormat="false" customHeight="false" hidden="false" ht="12.1" outlineLevel="0" r="167">
      <c r="A167" s="44" t="n">
        <v>43887</v>
      </c>
      <c r="B167" s="16" t="s">
        <v>865</v>
      </c>
      <c r="C167" s="16" t="s">
        <v>67</v>
      </c>
      <c r="D167" s="16" t="s">
        <v>68</v>
      </c>
      <c r="E167" s="17" t="n">
        <v>7</v>
      </c>
      <c r="F167" s="7" t="s">
        <f>=DATEDIF(A167,$O$2,"y")</f>
      </c>
      <c r="G167" s="7" t="s">
        <f>=DATEDIF(A167,$O$2,"ym")</f>
      </c>
      <c r="H167" s="7" t="s">
        <f>=DATEDIF(A167,$O$2,"md")</f>
      </c>
      <c r="I167" s="7" t="n">
        <v>2301</v>
      </c>
      <c r="J167" s="17" t="n">
        <v>1667.5499628571</v>
      </c>
      <c r="K167" s="6" t="s">
        <f>=Портфель!F19*Портфель!$Q$17</f>
      </c>
      <c r="L167" s="6" t="s">
        <f>=E167*K167</f>
      </c>
      <c r="M167" s="6" t="s">
        <f>=(K167-J167)*E167</f>
      </c>
      <c r="N167" s="6" t="s">
        <f>=MAX(0,M167*0.13)</f>
      </c>
    </row>
    <row collapsed="false" customFormat="false" customHeight="false" hidden="false" ht="12.1" outlineLevel="0" r="168">
      <c r="A168" s="44" t="n">
        <v>43913</v>
      </c>
      <c r="B168" s="16" t="s">
        <v>865</v>
      </c>
      <c r="C168" s="16" t="s">
        <v>67</v>
      </c>
      <c r="D168" s="16" t="s">
        <v>68</v>
      </c>
      <c r="E168" s="17" t="n">
        <v>10</v>
      </c>
      <c r="F168" s="7" t="s">
        <f>=DATEDIF(A168,$O$2,"y")</f>
      </c>
      <c r="G168" s="7" t="s">
        <f>=DATEDIF(A168,$O$2,"ym")</f>
      </c>
      <c r="H168" s="7" t="s">
        <f>=DATEDIF(A168,$O$2,"md")</f>
      </c>
      <c r="I168" s="7" t="n">
        <v>2275</v>
      </c>
      <c r="J168" s="17" t="n">
        <v>1617.9363833</v>
      </c>
      <c r="K168" s="6" t="s">
        <f>=Портфель!F19*Портфель!$Q$17</f>
      </c>
      <c r="L168" s="6" t="s">
        <f>=E168*K168</f>
      </c>
      <c r="M168" s="6" t="s">
        <f>=(K168-J168)*E168</f>
      </c>
      <c r="N168" s="6" t="s">
        <f>=MAX(0,M168*0.13)</f>
      </c>
    </row>
    <row collapsed="false" customFormat="false" customHeight="false" hidden="false" ht="12.1" outlineLevel="0" r="169">
      <c r="A169" s="44" t="n">
        <v>43922</v>
      </c>
      <c r="B169" s="16" t="s">
        <v>865</v>
      </c>
      <c r="C169" s="16" t="s">
        <v>67</v>
      </c>
      <c r="D169" s="16" t="s">
        <v>68</v>
      </c>
      <c r="E169" s="17" t="n">
        <v>30</v>
      </c>
      <c r="F169" s="7" t="s">
        <f>=DATEDIF(A169,$O$2,"y")</f>
      </c>
      <c r="G169" s="7" t="s">
        <f>=DATEDIF(A169,$O$2,"ym")</f>
      </c>
      <c r="H169" s="7" t="s">
        <f>=DATEDIF(A169,$O$2,"md")</f>
      </c>
      <c r="I169" s="7" t="n">
        <v>2266</v>
      </c>
      <c r="J169" s="17" t="n">
        <v>1836.97444</v>
      </c>
      <c r="K169" s="6" t="s">
        <f>=Портфель!F19*Портфель!$Q$17</f>
      </c>
      <c r="L169" s="6" t="s">
        <f>=E169*K169</f>
      </c>
      <c r="M169" s="6" t="s">
        <f>=(K169-J169)*E169</f>
      </c>
      <c r="N169" s="6" t="s">
        <f>=MAX(0,M169*0.13)</f>
      </c>
    </row>
    <row collapsed="false" customFormat="false" customHeight="false" hidden="false" ht="12.1" outlineLevel="0" r="170">
      <c r="A170" s="44" t="n">
        <v>43956</v>
      </c>
      <c r="B170" s="16" t="s">
        <v>865</v>
      </c>
      <c r="C170" s="16" t="s">
        <v>69</v>
      </c>
      <c r="D170" s="16" t="s">
        <v>70</v>
      </c>
      <c r="E170" s="17" t="n">
        <v>35</v>
      </c>
      <c r="F170" s="7" t="s">
        <f>=DATEDIF(A170,$O$2,"y")</f>
      </c>
      <c r="G170" s="7" t="s">
        <f>=DATEDIF(A170,$O$2,"ym")</f>
      </c>
      <c r="H170" s="7" t="s">
        <f>=DATEDIF(A170,$O$2,"md")</f>
      </c>
      <c r="I170" s="7" t="n">
        <v>2232</v>
      </c>
      <c r="J170" s="17" t="n">
        <v>694.88940702857</v>
      </c>
      <c r="K170" s="6" t="s">
        <f>=Портфель!F20*Портфель!$Q$17</f>
      </c>
      <c r="L170" s="6" t="s">
        <f>=E170*K170</f>
      </c>
      <c r="M170" s="6" t="s">
        <f>=(K170-J170)*E170</f>
      </c>
      <c r="N170" s="6" t="s">
        <f>=MAX(0,M170*0.13)</f>
      </c>
    </row>
    <row collapsed="false" customFormat="false" customHeight="false" hidden="false" ht="12.1" outlineLevel="0" r="171">
      <c r="A171" s="44" t="n">
        <v>43957</v>
      </c>
      <c r="B171" s="16" t="s">
        <v>865</v>
      </c>
      <c r="C171" s="16" t="s">
        <v>69</v>
      </c>
      <c r="D171" s="16" t="s">
        <v>70</v>
      </c>
      <c r="E171" s="17" t="n">
        <v>75</v>
      </c>
      <c r="F171" s="7" t="s">
        <f>=DATEDIF(A171,$O$2,"y")</f>
      </c>
      <c r="G171" s="7" t="s">
        <f>=DATEDIF(A171,$O$2,"ym")</f>
      </c>
      <c r="H171" s="7" t="s">
        <f>=DATEDIF(A171,$O$2,"md")</f>
      </c>
      <c r="I171" s="7" t="n">
        <v>2232</v>
      </c>
      <c r="J171" s="17" t="n">
        <v>706.53115608</v>
      </c>
      <c r="K171" s="6" t="s">
        <f>=Портфель!F20*Портфель!$Q$17</f>
      </c>
      <c r="L171" s="6" t="s">
        <f>=E171*K171</f>
      </c>
      <c r="M171" s="6" t="s">
        <f>=(K171-J171)*E171</f>
      </c>
      <c r="N171" s="6" t="s">
        <f>=MAX(0,M171*0.13)</f>
      </c>
    </row>
    <row collapsed="false" customFormat="false" customHeight="false" hidden="false" ht="12.1" outlineLevel="0" r="172">
      <c r="A172" s="44" t="n">
        <v>44291</v>
      </c>
      <c r="B172" s="16" t="s">
        <v>865</v>
      </c>
      <c r="C172" s="16" t="s">
        <v>71</v>
      </c>
      <c r="D172" s="16" t="s">
        <v>72</v>
      </c>
      <c r="E172" s="17" t="n">
        <v>1300</v>
      </c>
      <c r="F172" s="7" t="s">
        <f>=DATEDIF(A172,$O$2,"y")</f>
      </c>
      <c r="G172" s="7" t="s">
        <f>=DATEDIF(A172,$O$2,"ym")</f>
      </c>
      <c r="H172" s="7" t="s">
        <f>=DATEDIF(A172,$O$2,"md")</f>
      </c>
      <c r="I172" s="7" t="n">
        <v>1898</v>
      </c>
      <c r="J172" s="17" t="n">
        <v>43.045552173913</v>
      </c>
      <c r="K172" s="6" t="s">
        <f>=Портфель!F21*Портфель!$Q$13</f>
      </c>
      <c r="L172" s="6" t="s">
        <f>=E172*K172</f>
      </c>
      <c r="M172" s="6" t="s">
        <f>=(K172-J172)*E172</f>
      </c>
      <c r="N172" s="6" t="s">
        <f>=MAX(0,M172*0.13)</f>
      </c>
    </row>
    <row collapsed="false" customFormat="false" customHeight="false" hidden="false" ht="12.1" outlineLevel="0" r="173">
      <c r="A173" s="44" t="n">
        <v>44291</v>
      </c>
      <c r="B173" s="16" t="s">
        <v>865</v>
      </c>
      <c r="C173" s="16" t="s">
        <v>71</v>
      </c>
      <c r="D173" s="16" t="s">
        <v>72</v>
      </c>
      <c r="E173" s="17" t="n">
        <v>400</v>
      </c>
      <c r="F173" s="7" t="s">
        <f>=DATEDIF(A173,$O$2,"y")</f>
      </c>
      <c r="G173" s="7" t="s">
        <f>=DATEDIF(A173,$O$2,"ym")</f>
      </c>
      <c r="H173" s="7" t="s">
        <f>=DATEDIF(A173,$O$2,"md")</f>
      </c>
      <c r="I173" s="7" t="n">
        <v>1897</v>
      </c>
      <c r="J173" s="17" t="n">
        <v>42.7054</v>
      </c>
      <c r="K173" s="6" t="s">
        <f>=Портфель!F21*Портфель!$Q$13</f>
      </c>
      <c r="L173" s="6" t="s">
        <f>=E173*K173</f>
      </c>
      <c r="M173" s="6" t="s">
        <f>=(K173-J173)*E173</f>
      </c>
      <c r="N173" s="6" t="s">
        <f>=MAX(0,M173*0.13)</f>
      </c>
    </row>
    <row collapsed="false" customFormat="false" customHeight="false" hidden="false" ht="12.1" outlineLevel="0" r="174">
      <c r="A174" s="44" t="n">
        <v>44291</v>
      </c>
      <c r="B174" s="16" t="s">
        <v>865</v>
      </c>
      <c r="C174" s="16" t="s">
        <v>71</v>
      </c>
      <c r="D174" s="16" t="s">
        <v>72</v>
      </c>
      <c r="E174" s="17" t="n">
        <v>300</v>
      </c>
      <c r="F174" s="7" t="s">
        <f>=DATEDIF(A174,$O$2,"y")</f>
      </c>
      <c r="G174" s="7" t="s">
        <f>=DATEDIF(A174,$O$2,"ym")</f>
      </c>
      <c r="H174" s="7" t="s">
        <f>=DATEDIF(A174,$O$2,"md")</f>
      </c>
      <c r="I174" s="7" t="n">
        <v>1897</v>
      </c>
      <c r="J174" s="17" t="n">
        <v>42.630366666667</v>
      </c>
      <c r="K174" s="6" t="s">
        <f>=Портфель!F21*Портфель!$Q$13</f>
      </c>
      <c r="L174" s="6" t="s">
        <f>=E174*K174</f>
      </c>
      <c r="M174" s="6" t="s">
        <f>=(K174-J174)*E174</f>
      </c>
      <c r="N174" s="6" t="s">
        <f>=MAX(0,M174*0.13)</f>
      </c>
    </row>
    <row collapsed="false" customFormat="false" customHeight="false" hidden="false" ht="12.1" outlineLevel="0" r="175">
      <c r="A175" s="44" t="n">
        <v>44433</v>
      </c>
      <c r="B175" s="16" t="s">
        <v>865</v>
      </c>
      <c r="C175" s="16" t="s">
        <v>71</v>
      </c>
      <c r="D175" s="16" t="s">
        <v>72</v>
      </c>
      <c r="E175" s="17" t="n">
        <v>600</v>
      </c>
      <c r="F175" s="7" t="s">
        <f>=DATEDIF(A175,$O$2,"y")</f>
      </c>
      <c r="G175" s="7" t="s">
        <f>=DATEDIF(A175,$O$2,"ym")</f>
      </c>
      <c r="H175" s="7" t="s">
        <f>=DATEDIF(A175,$O$2,"md")</f>
      </c>
      <c r="I175" s="7" t="n">
        <v>1755</v>
      </c>
      <c r="J175" s="17" t="n">
        <v>38.398333333333</v>
      </c>
      <c r="K175" s="6" t="s">
        <f>=Портфель!F21*Портфель!$Q$13</f>
      </c>
      <c r="L175" s="6" t="s">
        <f>=E175*K175</f>
      </c>
      <c r="M175" s="6" t="s">
        <f>=(K175-J175)*E175</f>
      </c>
      <c r="N175" s="6" t="s">
        <f>=MAX(0,M175*0.13)</f>
      </c>
    </row>
    <row collapsed="false" customFormat="false" customHeight="false" hidden="false" ht="12.1" outlineLevel="0" r="176">
      <c r="A176" s="44" t="n">
        <v>44145</v>
      </c>
      <c r="B176" s="16" t="s">
        <v>865</v>
      </c>
      <c r="C176" s="16" t="s">
        <v>73</v>
      </c>
      <c r="D176" s="16" t="s">
        <v>74</v>
      </c>
      <c r="E176" s="17" t="n">
        <v>1</v>
      </c>
      <c r="F176" s="7" t="s">
        <f>=DATEDIF(A176,$O$2,"y")</f>
      </c>
      <c r="G176" s="7" t="s">
        <f>=DATEDIF(A176,$O$2,"ym")</f>
      </c>
      <c r="H176" s="7" t="s">
        <f>=DATEDIF(A176,$O$2,"md")</f>
      </c>
      <c r="I176" s="7" t="n">
        <v>2043</v>
      </c>
      <c r="J176" s="17" t="n">
        <v>20402.151195</v>
      </c>
      <c r="K176" s="6" t="s">
        <f>=Портфель!F22*Портфель!$Q$17</f>
      </c>
      <c r="L176" s="6" t="s">
        <f>=E176*K176</f>
      </c>
      <c r="M176" s="6" t="s">
        <f>=(K176-J176)*E176</f>
      </c>
      <c r="N176" s="6" t="s">
        <f>=MAX(0,M176*0.13)</f>
      </c>
    </row>
    <row collapsed="false" customFormat="false" customHeight="false" hidden="false" ht="12.1" outlineLevel="0" r="177">
      <c r="A177" s="44" t="n">
        <v>44172</v>
      </c>
      <c r="B177" s="16" t="s">
        <v>865</v>
      </c>
      <c r="C177" s="16" t="s">
        <v>73</v>
      </c>
      <c r="D177" s="16" t="s">
        <v>74</v>
      </c>
      <c r="E177" s="17" t="n">
        <v>1</v>
      </c>
      <c r="F177" s="7" t="s">
        <f>=DATEDIF(A177,$O$2,"y")</f>
      </c>
      <c r="G177" s="7" t="s">
        <f>=DATEDIF(A177,$O$2,"ym")</f>
      </c>
      <c r="H177" s="7" t="s">
        <f>=DATEDIF(A177,$O$2,"md")</f>
      </c>
      <c r="I177" s="7" t="n">
        <v>2016</v>
      </c>
      <c r="J177" s="17" t="n">
        <v>19705.234602</v>
      </c>
      <c r="K177" s="6" t="s">
        <f>=Портфель!F22*Портфель!$Q$17</f>
      </c>
      <c r="L177" s="6" t="s">
        <f>=E177*K177</f>
      </c>
      <c r="M177" s="6" t="s">
        <f>=(K177-J177)*E177</f>
      </c>
      <c r="N177" s="6" t="s">
        <f>=MAX(0,M177*0.13)</f>
      </c>
    </row>
    <row collapsed="false" customFormat="false" customHeight="false" hidden="false" ht="12.1" outlineLevel="0" r="178">
      <c r="A178" s="44" t="n">
        <v>44189</v>
      </c>
      <c r="B178" s="16" t="s">
        <v>865</v>
      </c>
      <c r="C178" s="16" t="s">
        <v>73</v>
      </c>
      <c r="D178" s="16" t="s">
        <v>74</v>
      </c>
      <c r="E178" s="17" t="n">
        <v>1</v>
      </c>
      <c r="F178" s="7" t="s">
        <f>=DATEDIF(A178,$O$2,"y")</f>
      </c>
      <c r="G178" s="7" t="s">
        <f>=DATEDIF(A178,$O$2,"ym")</f>
      </c>
      <c r="H178" s="7" t="s">
        <f>=DATEDIF(A178,$O$2,"md")</f>
      </c>
      <c r="I178" s="7" t="n">
        <v>1999</v>
      </c>
      <c r="J178" s="17" t="n">
        <v>16756.003626</v>
      </c>
      <c r="K178" s="6" t="s">
        <f>=Портфель!F22*Портфель!$Q$17</f>
      </c>
      <c r="L178" s="6" t="s">
        <f>=E178*K178</f>
      </c>
      <c r="M178" s="6" t="s">
        <f>=(K178-J178)*E178</f>
      </c>
      <c r="N178" s="6" t="s">
        <f>=MAX(0,M178*0.13)</f>
      </c>
    </row>
    <row collapsed="false" customFormat="false" customHeight="false" hidden="false" ht="12.1" outlineLevel="0" r="179">
      <c r="A179" s="44" t="n">
        <v>44193</v>
      </c>
      <c r="B179" s="16" t="s">
        <v>865</v>
      </c>
      <c r="C179" s="16" t="s">
        <v>73</v>
      </c>
      <c r="D179" s="16" t="s">
        <v>74</v>
      </c>
      <c r="E179" s="17" t="n">
        <v>1</v>
      </c>
      <c r="F179" s="7" t="s">
        <f>=DATEDIF(A179,$O$2,"y")</f>
      </c>
      <c r="G179" s="7" t="s">
        <f>=DATEDIF(A179,$O$2,"ym")</f>
      </c>
      <c r="H179" s="7" t="s">
        <f>=DATEDIF(A179,$O$2,"md")</f>
      </c>
      <c r="I179" s="7" t="n">
        <v>1996</v>
      </c>
      <c r="J179" s="17" t="n">
        <v>15940.338151</v>
      </c>
      <c r="K179" s="6" t="s">
        <f>=Портфель!F22*Портфель!$Q$17</f>
      </c>
      <c r="L179" s="6" t="s">
        <f>=E179*K179</f>
      </c>
      <c r="M179" s="6" t="s">
        <f>=(K179-J179)*E179</f>
      </c>
      <c r="N179" s="6" t="s">
        <f>=MAX(0,M179*0.13)</f>
      </c>
    </row>
    <row collapsed="false" customFormat="false" customHeight="false" hidden="false" ht="12.1" outlineLevel="0" r="180">
      <c r="A180" s="44" t="n">
        <v>44280</v>
      </c>
      <c r="B180" s="16" t="s">
        <v>865</v>
      </c>
      <c r="C180" s="16" t="s">
        <v>73</v>
      </c>
      <c r="D180" s="16" t="s">
        <v>74</v>
      </c>
      <c r="E180" s="17" t="n">
        <v>1</v>
      </c>
      <c r="F180" s="7" t="s">
        <f>=DATEDIF(A180,$O$2,"y")</f>
      </c>
      <c r="G180" s="7" t="s">
        <f>=DATEDIF(A180,$O$2,"ym")</f>
      </c>
      <c r="H180" s="7" t="s">
        <f>=DATEDIF(A180,$O$2,"md")</f>
      </c>
      <c r="I180" s="7" t="n">
        <v>1908</v>
      </c>
      <c r="J180" s="17" t="n">
        <v>17029.44567</v>
      </c>
      <c r="K180" s="6" t="s">
        <f>=Портфель!F22*Портфель!$Q$17</f>
      </c>
      <c r="L180" s="6" t="s">
        <f>=E180*K180</f>
      </c>
      <c r="M180" s="6" t="s">
        <f>=(K180-J180)*E180</f>
      </c>
      <c r="N180" s="6" t="s">
        <f>=MAX(0,M180*0.13)</f>
      </c>
    </row>
    <row collapsed="false" customFormat="false" customHeight="false" hidden="false" ht="12.1" outlineLevel="0" r="181">
      <c r="A181" s="44" t="n">
        <v>44494</v>
      </c>
      <c r="B181" s="16" t="s">
        <v>865</v>
      </c>
      <c r="C181" s="16" t="s">
        <v>73</v>
      </c>
      <c r="D181" s="16" t="s">
        <v>74</v>
      </c>
      <c r="E181" s="17" t="n">
        <v>3</v>
      </c>
      <c r="F181" s="7" t="s">
        <f>=DATEDIF(A181,$O$2,"y")</f>
      </c>
      <c r="G181" s="7" t="s">
        <f>=DATEDIF(A181,$O$2,"ym")</f>
      </c>
      <c r="H181" s="7" t="s">
        <f>=DATEDIF(A181,$O$2,"md")</f>
      </c>
      <c r="I181" s="7" t="n">
        <v>1694</v>
      </c>
      <c r="J181" s="17" t="n">
        <v>12701.831067333</v>
      </c>
      <c r="K181" s="6" t="s">
        <f>=Портфель!F22*Портфель!$Q$17</f>
      </c>
      <c r="L181" s="6" t="s">
        <f>=E181*K181</f>
      </c>
      <c r="M181" s="6" t="s">
        <f>=(K181-J181)*E181</f>
      </c>
      <c r="N181" s="6" t="s">
        <f>=MAX(0,M181*0.13)</f>
      </c>
    </row>
    <row collapsed="false" customFormat="false" customHeight="false" hidden="false" ht="12.1" outlineLevel="0" r="182">
      <c r="A182" s="44" t="n">
        <v>44494</v>
      </c>
      <c r="B182" s="16" t="s">
        <v>865</v>
      </c>
      <c r="C182" s="16" t="s">
        <v>73</v>
      </c>
      <c r="D182" s="16" t="s">
        <v>74</v>
      </c>
      <c r="E182" s="17" t="n">
        <v>2</v>
      </c>
      <c r="F182" s="7" t="s">
        <f>=DATEDIF(A182,$O$2,"y")</f>
      </c>
      <c r="G182" s="7" t="s">
        <f>=DATEDIF(A182,$O$2,"ym")</f>
      </c>
      <c r="H182" s="7" t="s">
        <f>=DATEDIF(A182,$O$2,"md")</f>
      </c>
      <c r="I182" s="7" t="n">
        <v>1694</v>
      </c>
      <c r="J182" s="17" t="n">
        <v>12701.7129635</v>
      </c>
      <c r="K182" s="6" t="s">
        <f>=Портфель!F22*Портфель!$Q$17</f>
      </c>
      <c r="L182" s="6" t="s">
        <f>=E182*K182</f>
      </c>
      <c r="M182" s="6" t="s">
        <f>=(K182-J182)*E182</f>
      </c>
      <c r="N182" s="6" t="s">
        <f>=MAX(0,M182*0.13)</f>
      </c>
    </row>
    <row collapsed="false" customFormat="false" customHeight="false" hidden="false" ht="12.1" outlineLevel="0" r="183">
      <c r="A183" s="44" t="n">
        <v>44078</v>
      </c>
      <c r="B183" s="16" t="s">
        <v>865</v>
      </c>
      <c r="C183" s="16" t="s">
        <v>75</v>
      </c>
      <c r="D183" s="16" t="s">
        <v>76</v>
      </c>
      <c r="E183" s="17" t="n">
        <v>40</v>
      </c>
      <c r="F183" s="7" t="s">
        <f>=DATEDIF(A183,$O$2,"y")</f>
      </c>
      <c r="G183" s="7" t="s">
        <f>=DATEDIF(A183,$O$2,"ym")</f>
      </c>
      <c r="H183" s="7" t="s">
        <f>=DATEDIF(A183,$O$2,"md")</f>
      </c>
      <c r="I183" s="7" t="n">
        <v>2110</v>
      </c>
      <c r="J183" s="17" t="n">
        <v>944.166</v>
      </c>
      <c r="K183" s="6" t="s">
        <f>=Портфель!F23*Портфель!$Q$13</f>
      </c>
      <c r="L183" s="6" t="s">
        <f>=E183*K183</f>
      </c>
      <c r="M183" s="6" t="s">
        <f>=(K183-J183)*E183</f>
      </c>
      <c r="N183" s="6" t="s">
        <f>=MAX(0,M183*0.13)</f>
      </c>
    </row>
    <row collapsed="false" customFormat="false" customHeight="false" hidden="false" ht="12.1" outlineLevel="0" r="184">
      <c r="A184" s="44" t="n">
        <v>44371</v>
      </c>
      <c r="B184" s="16" t="s">
        <v>865</v>
      </c>
      <c r="C184" s="16" t="s">
        <v>75</v>
      </c>
      <c r="D184" s="16" t="s">
        <v>76</v>
      </c>
      <c r="E184" s="17" t="n">
        <v>1</v>
      </c>
      <c r="F184" s="7" t="s">
        <f>=DATEDIF(A184,$O$2,"y")</f>
      </c>
      <c r="G184" s="7" t="s">
        <f>=DATEDIF(A184,$O$2,"ym")</f>
      </c>
      <c r="H184" s="7" t="s">
        <f>=DATEDIF(A184,$O$2,"md")</f>
      </c>
      <c r="I184" s="7" t="n">
        <v>1817</v>
      </c>
      <c r="J184" s="17" t="n">
        <v>1540.74</v>
      </c>
      <c r="K184" s="6" t="s">
        <f>=Портфель!F23*Портфель!$Q$13</f>
      </c>
      <c r="L184" s="6" t="s">
        <f>=E184*K184</f>
      </c>
      <c r="M184" s="6" t="s">
        <f>=(K184-J184)*E184</f>
      </c>
      <c r="N184" s="6" t="s">
        <f>=MAX(0,M184*0.13)</f>
      </c>
    </row>
    <row collapsed="false" customFormat="false" customHeight="false" hidden="false" ht="12.1" outlineLevel="0" r="185">
      <c r="A185" s="44" t="n">
        <v>44385</v>
      </c>
      <c r="B185" s="16" t="s">
        <v>865</v>
      </c>
      <c r="C185" s="16" t="s">
        <v>75</v>
      </c>
      <c r="D185" s="16" t="s">
        <v>76</v>
      </c>
      <c r="E185" s="17" t="n">
        <v>5</v>
      </c>
      <c r="F185" s="7" t="s">
        <f>=DATEDIF(A185,$O$2,"y")</f>
      </c>
      <c r="G185" s="7" t="s">
        <f>=DATEDIF(A185,$O$2,"ym")</f>
      </c>
      <c r="H185" s="7" t="s">
        <f>=DATEDIF(A185,$O$2,"md")</f>
      </c>
      <c r="I185" s="7" t="n">
        <v>1803</v>
      </c>
      <c r="J185" s="17" t="n">
        <v>1563.2</v>
      </c>
      <c r="K185" s="6" t="s">
        <f>=Портфель!F23*Портфель!$Q$13</f>
      </c>
      <c r="L185" s="6" t="s">
        <f>=E185*K185</f>
      </c>
      <c r="M185" s="6" t="s">
        <f>=(K185-J185)*E185</f>
      </c>
      <c r="N185" s="6" t="s">
        <f>=MAX(0,M185*0.13)</f>
      </c>
    </row>
    <row collapsed="false" customFormat="false" customHeight="false" hidden="false" ht="12.1" outlineLevel="0" r="186">
      <c r="A186" s="44" t="n">
        <v>44385</v>
      </c>
      <c r="B186" s="16" t="s">
        <v>865</v>
      </c>
      <c r="C186" s="16" t="s">
        <v>75</v>
      </c>
      <c r="D186" s="16" t="s">
        <v>76</v>
      </c>
      <c r="E186" s="17" t="n">
        <v>3</v>
      </c>
      <c r="F186" s="7" t="s">
        <f>=DATEDIF(A186,$O$2,"y")</f>
      </c>
      <c r="G186" s="7" t="s">
        <f>=DATEDIF(A186,$O$2,"ym")</f>
      </c>
      <c r="H186" s="7" t="s">
        <f>=DATEDIF(A186,$O$2,"md")</f>
      </c>
      <c r="I186" s="7" t="n">
        <v>1803</v>
      </c>
      <c r="J186" s="17" t="n">
        <v>1563.2</v>
      </c>
      <c r="K186" s="6" t="s">
        <f>=Портфель!F23*Портфель!$Q$13</f>
      </c>
      <c r="L186" s="6" t="s">
        <f>=E186*K186</f>
      </c>
      <c r="M186" s="6" t="s">
        <f>=(K186-J186)*E186</f>
      </c>
      <c r="N186" s="6" t="s">
        <f>=MAX(0,M186*0.13)</f>
      </c>
    </row>
    <row collapsed="false" customFormat="false" customHeight="false" hidden="false" ht="12.1" outlineLevel="0" r="187">
      <c r="A187" s="44" t="n">
        <v>44385</v>
      </c>
      <c r="B187" s="16" t="s">
        <v>865</v>
      </c>
      <c r="C187" s="16" t="s">
        <v>75</v>
      </c>
      <c r="D187" s="16" t="s">
        <v>76</v>
      </c>
      <c r="E187" s="17" t="n">
        <v>2</v>
      </c>
      <c r="F187" s="7" t="s">
        <f>=DATEDIF(A187,$O$2,"y")</f>
      </c>
      <c r="G187" s="7" t="s">
        <f>=DATEDIF(A187,$O$2,"ym")</f>
      </c>
      <c r="H187" s="7" t="s">
        <f>=DATEDIF(A187,$O$2,"md")</f>
      </c>
      <c r="I187" s="7" t="n">
        <v>1803</v>
      </c>
      <c r="J187" s="17" t="n">
        <v>1563.2</v>
      </c>
      <c r="K187" s="6" t="s">
        <f>=Портфель!F23*Портфель!$Q$13</f>
      </c>
      <c r="L187" s="6" t="s">
        <f>=E187*K187</f>
      </c>
      <c r="M187" s="6" t="s">
        <f>=(K187-J187)*E187</f>
      </c>
      <c r="N187" s="6" t="s">
        <f>=MAX(0,M187*0.13)</f>
      </c>
    </row>
    <row collapsed="false" customFormat="false" customHeight="false" hidden="false" ht="12.1" outlineLevel="0" r="188">
      <c r="A188" s="44" t="n">
        <v>44385</v>
      </c>
      <c r="B188" s="16" t="s">
        <v>865</v>
      </c>
      <c r="C188" s="16" t="s">
        <v>75</v>
      </c>
      <c r="D188" s="16" t="s">
        <v>76</v>
      </c>
      <c r="E188" s="17" t="n">
        <v>1</v>
      </c>
      <c r="F188" s="7" t="s">
        <f>=DATEDIF(A188,$O$2,"y")</f>
      </c>
      <c r="G188" s="7" t="s">
        <f>=DATEDIF(A188,$O$2,"ym")</f>
      </c>
      <c r="H188" s="7" t="s">
        <f>=DATEDIF(A188,$O$2,"md")</f>
      </c>
      <c r="I188" s="7" t="n">
        <v>1803</v>
      </c>
      <c r="J188" s="17" t="n">
        <v>1563.2</v>
      </c>
      <c r="K188" s="6" t="s">
        <f>=Портфель!F23*Портфель!$Q$13</f>
      </c>
      <c r="L188" s="6" t="s">
        <f>=E188*K188</f>
      </c>
      <c r="M188" s="6" t="s">
        <f>=(K188-J188)*E188</f>
      </c>
      <c r="N188" s="6" t="s">
        <f>=MAX(0,M188*0.13)</f>
      </c>
    </row>
    <row collapsed="false" customFormat="false" customHeight="false" hidden="false" ht="12.1" outlineLevel="0" r="189">
      <c r="A189" s="44" t="n">
        <v>44385</v>
      </c>
      <c r="B189" s="16" t="s">
        <v>865</v>
      </c>
      <c r="C189" s="16" t="s">
        <v>75</v>
      </c>
      <c r="D189" s="16" t="s">
        <v>76</v>
      </c>
      <c r="E189" s="17" t="n">
        <v>1</v>
      </c>
      <c r="F189" s="7" t="s">
        <f>=DATEDIF(A189,$O$2,"y")</f>
      </c>
      <c r="G189" s="7" t="s">
        <f>=DATEDIF(A189,$O$2,"ym")</f>
      </c>
      <c r="H189" s="7" t="s">
        <f>=DATEDIF(A189,$O$2,"md")</f>
      </c>
      <c r="I189" s="7" t="n">
        <v>1803</v>
      </c>
      <c r="J189" s="17" t="n">
        <v>1563.2</v>
      </c>
      <c r="K189" s="6" t="s">
        <f>=Портфель!F23*Портфель!$Q$13</f>
      </c>
      <c r="L189" s="6" t="s">
        <f>=E189*K189</f>
      </c>
      <c r="M189" s="6" t="s">
        <f>=(K189-J189)*E189</f>
      </c>
      <c r="N189" s="6" t="s">
        <f>=MAX(0,M189*0.13)</f>
      </c>
    </row>
    <row collapsed="false" customFormat="false" customHeight="false" hidden="false" ht="12.1" outlineLevel="0" r="190">
      <c r="A190" s="44" t="n">
        <v>44385</v>
      </c>
      <c r="B190" s="16" t="s">
        <v>865</v>
      </c>
      <c r="C190" s="16" t="s">
        <v>75</v>
      </c>
      <c r="D190" s="16" t="s">
        <v>76</v>
      </c>
      <c r="E190" s="17" t="n">
        <v>1</v>
      </c>
      <c r="F190" s="7" t="s">
        <f>=DATEDIF(A190,$O$2,"y")</f>
      </c>
      <c r="G190" s="7" t="s">
        <f>=DATEDIF(A190,$O$2,"ym")</f>
      </c>
      <c r="H190" s="7" t="s">
        <f>=DATEDIF(A190,$O$2,"md")</f>
      </c>
      <c r="I190" s="7" t="n">
        <v>1803</v>
      </c>
      <c r="J190" s="17" t="n">
        <v>1563.2</v>
      </c>
      <c r="K190" s="6" t="s">
        <f>=Портфель!F23*Портфель!$Q$13</f>
      </c>
      <c r="L190" s="6" t="s">
        <f>=E190*K190</f>
      </c>
      <c r="M190" s="6" t="s">
        <f>=(K190-J190)*E190</f>
      </c>
      <c r="N190" s="6" t="s">
        <f>=MAX(0,M190*0.13)</f>
      </c>
    </row>
    <row collapsed="false" customFormat="false" customHeight="false" hidden="false" ht="12.1" outlineLevel="0" r="191">
      <c r="A191" s="44" t="n">
        <v>44494</v>
      </c>
      <c r="B191" s="16" t="s">
        <v>865</v>
      </c>
      <c r="C191" s="16" t="s">
        <v>75</v>
      </c>
      <c r="D191" s="16" t="s">
        <v>76</v>
      </c>
      <c r="E191" s="17" t="n">
        <v>67</v>
      </c>
      <c r="F191" s="7" t="s">
        <f>=DATEDIF(A191,$O$2,"y")</f>
      </c>
      <c r="G191" s="7" t="s">
        <f>=DATEDIF(A191,$O$2,"ym")</f>
      </c>
      <c r="H191" s="7" t="s">
        <f>=DATEDIF(A191,$O$2,"md")</f>
      </c>
      <c r="I191" s="7" t="n">
        <v>1694</v>
      </c>
      <c r="J191" s="17" t="n">
        <v>1632.6</v>
      </c>
      <c r="K191" s="6" t="s">
        <f>=Портфель!F23*Портфель!$Q$13</f>
      </c>
      <c r="L191" s="6" t="s">
        <f>=E191*K191</f>
      </c>
      <c r="M191" s="6" t="s">
        <f>=(K191-J191)*E191</f>
      </c>
      <c r="N191" s="6" t="s">
        <f>=MAX(0,M191*0.13)</f>
      </c>
    </row>
    <row collapsed="false" customFormat="false" customHeight="false" hidden="false" ht="12.1" outlineLevel="0" r="192">
      <c r="A192" s="44" t="n">
        <v>44172</v>
      </c>
      <c r="B192" s="16" t="s">
        <v>865</v>
      </c>
      <c r="C192" s="16" t="s">
        <v>77</v>
      </c>
      <c r="D192" s="16" t="s">
        <v>78</v>
      </c>
      <c r="E192" s="17" t="n">
        <v>8000</v>
      </c>
      <c r="F192" s="7" t="s">
        <f>=DATEDIF(A192,$O$2,"y")</f>
      </c>
      <c r="G192" s="7" t="s">
        <f>=DATEDIF(A192,$O$2,"ym")</f>
      </c>
      <c r="H192" s="7" t="s">
        <f>=DATEDIF(A192,$O$2,"md")</f>
      </c>
      <c r="I192" s="7" t="n">
        <v>2016</v>
      </c>
      <c r="J192" s="17" t="n">
        <v>2.78943</v>
      </c>
      <c r="K192" s="6" t="s">
        <f>=Портфель!F24*Портфель!$Q$13</f>
      </c>
      <c r="L192" s="6" t="s">
        <f>=E192*K192</f>
      </c>
      <c r="M192" s="6" t="s">
        <f>=(K192-J192)*E192</f>
      </c>
      <c r="N192" s="6" t="s">
        <f>=MAX(0,M192*0.13)</f>
      </c>
    </row>
    <row collapsed="false" customFormat="false" customHeight="false" hidden="false" ht="12.1" outlineLevel="0" r="193">
      <c r="A193" s="44" t="n">
        <v>44172</v>
      </c>
      <c r="B193" s="16" t="s">
        <v>865</v>
      </c>
      <c r="C193" s="16" t="s">
        <v>77</v>
      </c>
      <c r="D193" s="16" t="s">
        <v>78</v>
      </c>
      <c r="E193" s="17" t="n">
        <v>14000</v>
      </c>
      <c r="F193" s="7" t="s">
        <f>=DATEDIF(A193,$O$2,"y")</f>
      </c>
      <c r="G193" s="7" t="s">
        <f>=DATEDIF(A193,$O$2,"ym")</f>
      </c>
      <c r="H193" s="7" t="s">
        <f>=DATEDIF(A193,$O$2,"md")</f>
      </c>
      <c r="I193" s="7" t="n">
        <v>2016</v>
      </c>
      <c r="J193" s="17" t="n">
        <v>2.7916742857143</v>
      </c>
      <c r="K193" s="6" t="s">
        <f>=Портфель!F24*Портфель!$Q$13</f>
      </c>
      <c r="L193" s="6" t="s">
        <f>=E193*K193</f>
      </c>
      <c r="M193" s="6" t="s">
        <f>=(K193-J193)*E193</f>
      </c>
      <c r="N193" s="6" t="s">
        <f>=MAX(0,M193*0.13)</f>
      </c>
    </row>
    <row collapsed="false" customFormat="false" customHeight="false" hidden="false" ht="12.1" outlineLevel="0" r="194">
      <c r="A194" s="44" t="n">
        <v>44208</v>
      </c>
      <c r="B194" s="16" t="s">
        <v>865</v>
      </c>
      <c r="C194" s="16" t="s">
        <v>77</v>
      </c>
      <c r="D194" s="16" t="s">
        <v>78</v>
      </c>
      <c r="E194" s="17" t="n">
        <v>11000</v>
      </c>
      <c r="F194" s="7" t="s">
        <f>=DATEDIF(A194,$O$2,"y")</f>
      </c>
      <c r="G194" s="7" t="s">
        <f>=DATEDIF(A194,$O$2,"ym")</f>
      </c>
      <c r="H194" s="7" t="s">
        <f>=DATEDIF(A194,$O$2,"md")</f>
      </c>
      <c r="I194" s="7" t="n">
        <v>1980</v>
      </c>
      <c r="J194" s="17" t="n">
        <v>2.8944836363636</v>
      </c>
      <c r="K194" s="6" t="s">
        <f>=Портфель!F24*Портфель!$Q$13</f>
      </c>
      <c r="L194" s="6" t="s">
        <f>=E194*K194</f>
      </c>
      <c r="M194" s="6" t="s">
        <f>=(K194-J194)*E194</f>
      </c>
      <c r="N194" s="6" t="s">
        <f>=MAX(0,M194*0.13)</f>
      </c>
    </row>
    <row collapsed="false" customFormat="false" customHeight="false" hidden="false" ht="12.1" outlineLevel="0" r="195">
      <c r="A195" s="44" t="n">
        <v>44208</v>
      </c>
      <c r="B195" s="16" t="s">
        <v>865</v>
      </c>
      <c r="C195" s="16" t="s">
        <v>77</v>
      </c>
      <c r="D195" s="16" t="s">
        <v>78</v>
      </c>
      <c r="E195" s="17" t="n">
        <v>1000</v>
      </c>
      <c r="F195" s="7" t="s">
        <f>=DATEDIF(A195,$O$2,"y")</f>
      </c>
      <c r="G195" s="7" t="s">
        <f>=DATEDIF(A195,$O$2,"ym")</f>
      </c>
      <c r="H195" s="7" t="s">
        <f>=DATEDIF(A195,$O$2,"md")</f>
      </c>
      <c r="I195" s="7" t="n">
        <v>1980</v>
      </c>
      <c r="J195" s="17" t="n">
        <v>2.89448</v>
      </c>
      <c r="K195" s="6" t="s">
        <f>=Портфель!F24*Портфель!$Q$13</f>
      </c>
      <c r="L195" s="6" t="s">
        <f>=E195*K195</f>
      </c>
      <c r="M195" s="6" t="s">
        <f>=(K195-J195)*E195</f>
      </c>
      <c r="N195" s="6" t="s">
        <f>=MAX(0,M195*0.13)</f>
      </c>
    </row>
    <row collapsed="false" customFormat="false" customHeight="false" hidden="false" ht="12.1" outlineLevel="0" r="196">
      <c r="A196" s="44" t="n">
        <v>44209</v>
      </c>
      <c r="B196" s="16" t="s">
        <v>865</v>
      </c>
      <c r="C196" s="16" t="s">
        <v>77</v>
      </c>
      <c r="D196" s="16" t="s">
        <v>78</v>
      </c>
      <c r="E196" s="17" t="n">
        <v>9000</v>
      </c>
      <c r="F196" s="7" t="s">
        <f>=DATEDIF(A196,$O$2,"y")</f>
      </c>
      <c r="G196" s="7" t="s">
        <f>=DATEDIF(A196,$O$2,"ym")</f>
      </c>
      <c r="H196" s="7" t="s">
        <f>=DATEDIF(A196,$O$2,"md")</f>
      </c>
      <c r="I196" s="7" t="n">
        <v>1979</v>
      </c>
      <c r="J196" s="17" t="n">
        <v>2.8977377777778</v>
      </c>
      <c r="K196" s="6" t="s">
        <f>=Портфель!F24*Портфель!$Q$13</f>
      </c>
      <c r="L196" s="6" t="s">
        <f>=E196*K196</f>
      </c>
      <c r="M196" s="6" t="s">
        <f>=(K196-J196)*E196</f>
      </c>
      <c r="N196" s="6" t="s">
        <f>=MAX(0,M196*0.13)</f>
      </c>
    </row>
    <row collapsed="false" customFormat="false" customHeight="false" hidden="false" ht="12.1" outlineLevel="0" r="197">
      <c r="A197" s="44" t="n">
        <v>44246</v>
      </c>
      <c r="B197" s="16" t="s">
        <v>865</v>
      </c>
      <c r="C197" s="16" t="s">
        <v>77</v>
      </c>
      <c r="D197" s="16" t="s">
        <v>78</v>
      </c>
      <c r="E197" s="17" t="n">
        <v>3000</v>
      </c>
      <c r="F197" s="7" t="s">
        <f>=DATEDIF(A197,$O$2,"y")</f>
      </c>
      <c r="G197" s="7" t="s">
        <f>=DATEDIF(A197,$O$2,"ym")</f>
      </c>
      <c r="H197" s="7" t="s">
        <f>=DATEDIF(A197,$O$2,"md")</f>
      </c>
      <c r="I197" s="7" t="n">
        <v>1942</v>
      </c>
      <c r="J197" s="17" t="n">
        <v>2.8467066666667</v>
      </c>
      <c r="K197" s="6" t="s">
        <f>=Портфель!F24*Портфель!$Q$13</f>
      </c>
      <c r="L197" s="6" t="s">
        <f>=E197*K197</f>
      </c>
      <c r="M197" s="6" t="s">
        <f>=(K197-J197)*E197</f>
      </c>
      <c r="N197" s="6" t="s">
        <f>=MAX(0,M197*0.13)</f>
      </c>
    </row>
    <row collapsed="false" customFormat="false" customHeight="false" hidden="false" ht="12.1" outlineLevel="0" r="198">
      <c r="A198" s="44" t="n">
        <v>44246</v>
      </c>
      <c r="B198" s="16" t="s">
        <v>865</v>
      </c>
      <c r="C198" s="16" t="s">
        <v>77</v>
      </c>
      <c r="D198" s="16" t="s">
        <v>78</v>
      </c>
      <c r="E198" s="17" t="n">
        <v>6000</v>
      </c>
      <c r="F198" s="7" t="s">
        <f>=DATEDIF(A198,$O$2,"y")</f>
      </c>
      <c r="G198" s="7" t="s">
        <f>=DATEDIF(A198,$O$2,"ym")</f>
      </c>
      <c r="H198" s="7" t="s">
        <f>=DATEDIF(A198,$O$2,"md")</f>
      </c>
      <c r="I198" s="7" t="n">
        <v>1942</v>
      </c>
      <c r="J198" s="17" t="n">
        <v>2.8467083333333</v>
      </c>
      <c r="K198" s="6" t="s">
        <f>=Портфель!F24*Портфель!$Q$13</f>
      </c>
      <c r="L198" s="6" t="s">
        <f>=E198*K198</f>
      </c>
      <c r="M198" s="6" t="s">
        <f>=(K198-J198)*E198</f>
      </c>
      <c r="N198" s="6" t="s">
        <f>=MAX(0,M198*0.13)</f>
      </c>
    </row>
    <row collapsed="false" customFormat="false" customHeight="false" hidden="false" ht="12.1" outlineLevel="0" r="199">
      <c r="A199" s="44" t="n">
        <v>44246</v>
      </c>
      <c r="B199" s="16" t="s">
        <v>865</v>
      </c>
      <c r="C199" s="16" t="s">
        <v>77</v>
      </c>
      <c r="D199" s="16" t="s">
        <v>78</v>
      </c>
      <c r="E199" s="17" t="n">
        <v>10000</v>
      </c>
      <c r="F199" s="7" t="s">
        <f>=DATEDIF(A199,$O$2,"y")</f>
      </c>
      <c r="G199" s="7" t="s">
        <f>=DATEDIF(A199,$O$2,"ym")</f>
      </c>
      <c r="H199" s="7" t="s">
        <f>=DATEDIF(A199,$O$2,"md")</f>
      </c>
      <c r="I199" s="7" t="n">
        <v>1942</v>
      </c>
      <c r="J199" s="17" t="n">
        <v>2.851462</v>
      </c>
      <c r="K199" s="6" t="s">
        <f>=Портфель!F24*Портфель!$Q$13</f>
      </c>
      <c r="L199" s="6" t="s">
        <f>=E199*K199</f>
      </c>
      <c r="M199" s="6" t="s">
        <f>=(K199-J199)*E199</f>
      </c>
      <c r="N199" s="6" t="s">
        <f>=MAX(0,M199*0.13)</f>
      </c>
    </row>
    <row collapsed="false" customFormat="false" customHeight="false" hidden="false" ht="12.1" outlineLevel="0" r="200">
      <c r="A200" s="44" t="n">
        <v>43903</v>
      </c>
      <c r="B200" s="16" t="s">
        <v>865</v>
      </c>
      <c r="C200" s="16" t="s">
        <v>79</v>
      </c>
      <c r="D200" s="16" t="s">
        <v>80</v>
      </c>
      <c r="E200" s="17" t="n">
        <v>10</v>
      </c>
      <c r="F200" s="7" t="s">
        <f>=DATEDIF(A200,$O$2,"y")</f>
      </c>
      <c r="G200" s="7" t="s">
        <f>=DATEDIF(A200,$O$2,"ym")</f>
      </c>
      <c r="H200" s="7" t="s">
        <f>=DATEDIF(A200,$O$2,"md")</f>
      </c>
      <c r="I200" s="7" t="n">
        <v>2286</v>
      </c>
      <c r="J200" s="17" t="n">
        <v>2464.7633333333</v>
      </c>
      <c r="K200" s="6" t="s">
        <f>=Портфель!F25*Портфель!$Q$13</f>
      </c>
      <c r="L200" s="6" t="s">
        <f>=E200*K200</f>
      </c>
      <c r="M200" s="6" t="s">
        <f>=(K200-J200)*E200</f>
      </c>
      <c r="N200" s="6" t="s">
        <f>=MAX(0,M200*0.13)</f>
      </c>
    </row>
    <row collapsed="false" customFormat="false" customHeight="false" hidden="false" ht="12.1" outlineLevel="0" r="201">
      <c r="A201" s="44" t="n">
        <v>43906</v>
      </c>
      <c r="B201" s="16" t="s">
        <v>865</v>
      </c>
      <c r="C201" s="16" t="s">
        <v>79</v>
      </c>
      <c r="D201" s="16" t="s">
        <v>80</v>
      </c>
      <c r="E201" s="17" t="n">
        <v>20</v>
      </c>
      <c r="F201" s="7" t="s">
        <f>=DATEDIF(A201,$O$2,"y")</f>
      </c>
      <c r="G201" s="7" t="s">
        <f>=DATEDIF(A201,$O$2,"ym")</f>
      </c>
      <c r="H201" s="7" t="s">
        <f>=DATEDIF(A201,$O$2,"md")</f>
      </c>
      <c r="I201" s="7" t="n">
        <v>2283</v>
      </c>
      <c r="J201" s="17" t="n">
        <v>2392.7265</v>
      </c>
      <c r="K201" s="6" t="s">
        <f>=Портфель!F25*Портфель!$Q$13</f>
      </c>
      <c r="L201" s="6" t="s">
        <f>=E201*K201</f>
      </c>
      <c r="M201" s="6" t="s">
        <f>=(K201-J201)*E201</f>
      </c>
      <c r="N201" s="6" t="s">
        <f>=MAX(0,M201*0.13)</f>
      </c>
    </row>
    <row collapsed="false" customFormat="false" customHeight="false" hidden="false" ht="12.1" outlineLevel="0" r="202">
      <c r="A202" s="44" t="n">
        <v>43661</v>
      </c>
      <c r="B202" s="16" t="s">
        <v>865</v>
      </c>
      <c r="C202" s="16" t="s">
        <v>81</v>
      </c>
      <c r="D202" s="16" t="s">
        <v>82</v>
      </c>
      <c r="E202" s="17" t="n">
        <v>100</v>
      </c>
      <c r="F202" s="7" t="s">
        <f>=DATEDIF(A202,$O$2,"y")</f>
      </c>
      <c r="G202" s="7" t="s">
        <f>=DATEDIF(A202,$O$2,"ym")</f>
      </c>
      <c r="H202" s="7" t="s">
        <f>=DATEDIF(A202,$O$2,"md")</f>
      </c>
      <c r="I202" s="7" t="n">
        <v>2528</v>
      </c>
      <c r="J202" s="17" t="n">
        <v>153.57875</v>
      </c>
      <c r="K202" s="6" t="s">
        <f>=Портфель!F26*Портфель!$Q$13</f>
      </c>
      <c r="L202" s="6" t="s">
        <f>=E202*K202</f>
      </c>
      <c r="M202" s="6" t="s">
        <f>=(K202-J202)*E202</f>
      </c>
      <c r="N202" s="6" t="s">
        <f>=MAX(0,M202*0.13)</f>
      </c>
    </row>
    <row collapsed="false" customFormat="false" customHeight="false" hidden="false" ht="12.1" outlineLevel="0" r="203">
      <c r="A203" s="44" t="n">
        <v>43838</v>
      </c>
      <c r="B203" s="16" t="s">
        <v>865</v>
      </c>
      <c r="C203" s="16" t="s">
        <v>81</v>
      </c>
      <c r="D203" s="16" t="s">
        <v>82</v>
      </c>
      <c r="E203" s="17" t="n">
        <v>250</v>
      </c>
      <c r="F203" s="7" t="s">
        <f>=DATEDIF(A203,$O$2,"y")</f>
      </c>
      <c r="G203" s="7" t="s">
        <f>=DATEDIF(A203,$O$2,"ym")</f>
      </c>
      <c r="H203" s="7" t="s">
        <f>=DATEDIF(A203,$O$2,"md")</f>
      </c>
      <c r="I203" s="7" t="n">
        <v>2350</v>
      </c>
      <c r="J203" s="17" t="n">
        <v>139.17136</v>
      </c>
      <c r="K203" s="6" t="s">
        <f>=Портфель!F26*Портфель!$Q$13</f>
      </c>
      <c r="L203" s="6" t="s">
        <f>=E203*K203</f>
      </c>
      <c r="M203" s="6" t="s">
        <f>=(K203-J203)*E203</f>
      </c>
      <c r="N203" s="6" t="s">
        <f>=MAX(0,M203*0.13)</f>
      </c>
    </row>
    <row collapsed="false" customFormat="false" customHeight="false" hidden="false" ht="12.1" outlineLevel="0" r="204">
      <c r="A204" s="44" t="n">
        <v>43906</v>
      </c>
      <c r="B204" s="16" t="s">
        <v>865</v>
      </c>
      <c r="C204" s="16" t="s">
        <v>81</v>
      </c>
      <c r="D204" s="16" t="s">
        <v>82</v>
      </c>
      <c r="E204" s="17" t="n">
        <v>500</v>
      </c>
      <c r="F204" s="7" t="s">
        <f>=DATEDIF(A204,$O$2,"y")</f>
      </c>
      <c r="G204" s="7" t="s">
        <f>=DATEDIF(A204,$O$2,"ym")</f>
      </c>
      <c r="H204" s="7" t="s">
        <f>=DATEDIF(A204,$O$2,"md")</f>
      </c>
      <c r="I204" s="7" t="n">
        <v>2283</v>
      </c>
      <c r="J204" s="17" t="n">
        <v>107.6552</v>
      </c>
      <c r="K204" s="6" t="s">
        <f>=Портфель!F26*Портфель!$Q$13</f>
      </c>
      <c r="L204" s="6" t="s">
        <f>=E204*K204</f>
      </c>
      <c r="M204" s="6" t="s">
        <f>=(K204-J204)*E204</f>
      </c>
      <c r="N204" s="6" t="s">
        <f>=MAX(0,M204*0.13)</f>
      </c>
    </row>
    <row collapsed="false" customFormat="false" customHeight="false" hidden="false" ht="12.1" outlineLevel="0" r="205">
      <c r="A205" s="44" t="n">
        <v>44138</v>
      </c>
      <c r="B205" s="16" t="s">
        <v>865</v>
      </c>
      <c r="C205" s="16" t="s">
        <v>83</v>
      </c>
      <c r="D205" s="16" t="s">
        <v>84</v>
      </c>
      <c r="E205" s="17" t="n">
        <v>5</v>
      </c>
      <c r="F205" s="7" t="s">
        <f>=DATEDIF(A205,$O$2,"y")</f>
      </c>
      <c r="G205" s="7" t="s">
        <f>=DATEDIF(A205,$O$2,"ym")</f>
      </c>
      <c r="H205" s="7" t="s">
        <f>=DATEDIF(A205,$O$2,"md")</f>
      </c>
      <c r="I205" s="7" t="n">
        <v>2050</v>
      </c>
      <c r="J205" s="17" t="n">
        <v>2623.1964444</v>
      </c>
      <c r="K205" s="6" t="s">
        <f>=Портфель!F27*Портфель!$Q$17</f>
      </c>
      <c r="L205" s="6" t="s">
        <f>=E205*K205</f>
      </c>
      <c r="M205" s="6" t="s">
        <f>=(K205-J205)*E205</f>
      </c>
      <c r="N205" s="6" t="s">
        <f>=MAX(0,M205*0.13)</f>
      </c>
    </row>
    <row collapsed="false" customFormat="false" customHeight="false" hidden="false" ht="12.1" outlineLevel="0" r="206">
      <c r="A206" s="44" t="n">
        <v>44138</v>
      </c>
      <c r="B206" s="16" t="s">
        <v>865</v>
      </c>
      <c r="C206" s="16" t="s">
        <v>83</v>
      </c>
      <c r="D206" s="16" t="s">
        <v>84</v>
      </c>
      <c r="E206" s="17" t="n">
        <v>5</v>
      </c>
      <c r="F206" s="7" t="s">
        <f>=DATEDIF(A206,$O$2,"y")</f>
      </c>
      <c r="G206" s="7" t="s">
        <f>=DATEDIF(A206,$O$2,"ym")</f>
      </c>
      <c r="H206" s="7" t="s">
        <f>=DATEDIF(A206,$O$2,"md")</f>
      </c>
      <c r="I206" s="7" t="n">
        <v>2050</v>
      </c>
      <c r="J206" s="17" t="n">
        <v>2623.1964444</v>
      </c>
      <c r="K206" s="6" t="s">
        <f>=Портфель!F27*Портфель!$Q$17</f>
      </c>
      <c r="L206" s="6" t="s">
        <f>=E206*K206</f>
      </c>
      <c r="M206" s="6" t="s">
        <f>=(K206-J206)*E206</f>
      </c>
      <c r="N206" s="6" t="s">
        <f>=MAX(0,M206*0.13)</f>
      </c>
    </row>
    <row collapsed="false" customFormat="false" customHeight="false" hidden="false" ht="12.1" outlineLevel="0" r="207">
      <c r="A207" s="44" t="n">
        <v>43838</v>
      </c>
      <c r="B207" s="16" t="s">
        <v>865</v>
      </c>
      <c r="C207" s="16" t="s">
        <v>85</v>
      </c>
      <c r="D207" s="16" t="s">
        <v>86</v>
      </c>
      <c r="E207" s="17" t="n">
        <v>300</v>
      </c>
      <c r="F207" s="7" t="s">
        <f>=DATEDIF(A207,$O$2,"y")</f>
      </c>
      <c r="G207" s="7" t="s">
        <f>=DATEDIF(A207,$O$2,"ym")</f>
      </c>
      <c r="H207" s="7" t="s">
        <f>=DATEDIF(A207,$O$2,"md")</f>
      </c>
      <c r="I207" s="7" t="n">
        <v>2350</v>
      </c>
      <c r="J207" s="17" t="n">
        <v>85.553872340425</v>
      </c>
      <c r="K207" s="6" t="s">
        <f>=Портфель!F28*Портфель!$Q$13</f>
      </c>
      <c r="L207" s="6" t="s">
        <f>=E207*K207</f>
      </c>
      <c r="M207" s="6" t="s">
        <f>=(K207-J207)*E207</f>
      </c>
      <c r="N207" s="6" t="s">
        <f>=MAX(0,M207*0.13)</f>
      </c>
    </row>
    <row collapsed="false" customFormat="false" customHeight="false" hidden="false" ht="12.1" outlineLevel="0" r="208">
      <c r="A208" s="44" t="n">
        <v>43963</v>
      </c>
      <c r="B208" s="16" t="s">
        <v>865</v>
      </c>
      <c r="C208" s="16" t="s">
        <v>85</v>
      </c>
      <c r="D208" s="16" t="s">
        <v>86</v>
      </c>
      <c r="E208" s="17" t="n">
        <v>800</v>
      </c>
      <c r="F208" s="7" t="s">
        <f>=DATEDIF(A208,$O$2,"y")</f>
      </c>
      <c r="G208" s="7" t="s">
        <f>=DATEDIF(A208,$O$2,"ym")</f>
      </c>
      <c r="H208" s="7" t="s">
        <f>=DATEDIF(A208,$O$2,"md")</f>
      </c>
      <c r="I208" s="7" t="n">
        <v>2225</v>
      </c>
      <c r="J208" s="17" t="n">
        <v>62.842225</v>
      </c>
      <c r="K208" s="6" t="s">
        <f>=Портфель!F28*Портфель!$Q$13</f>
      </c>
      <c r="L208" s="6" t="s">
        <f>=E208*K208</f>
      </c>
      <c r="M208" s="6" t="s">
        <f>=(K208-J208)*E208</f>
      </c>
      <c r="N208" s="6" t="s">
        <f>=MAX(0,M208*0.13)</f>
      </c>
    </row>
    <row collapsed="false" customFormat="false" customHeight="false" hidden="false" ht="12.1" outlineLevel="0" r="209">
      <c r="A209" s="44" t="n">
        <v>43987</v>
      </c>
      <c r="B209" s="16" t="s">
        <v>865</v>
      </c>
      <c r="C209" s="16" t="s">
        <v>85</v>
      </c>
      <c r="D209" s="16" t="s">
        <v>86</v>
      </c>
      <c r="E209" s="17" t="n">
        <v>900</v>
      </c>
      <c r="F209" s="7" t="s">
        <f>=DATEDIF(A209,$O$2,"y")</f>
      </c>
      <c r="G209" s="7" t="s">
        <f>=DATEDIF(A209,$O$2,"ym")</f>
      </c>
      <c r="H209" s="7" t="s">
        <f>=DATEDIF(A209,$O$2,"md")</f>
      </c>
      <c r="I209" s="7" t="n">
        <v>2201</v>
      </c>
      <c r="J209" s="17" t="n">
        <v>64.993322222222</v>
      </c>
      <c r="K209" s="6" t="s">
        <f>=Портфель!F28*Портфель!$Q$13</f>
      </c>
      <c r="L209" s="6" t="s">
        <f>=E209*K209</f>
      </c>
      <c r="M209" s="6" t="s">
        <f>=(K209-J209)*E209</f>
      </c>
      <c r="N209" s="6" t="s">
        <f>=MAX(0,M209*0.13)</f>
      </c>
    </row>
    <row collapsed="false" customFormat="false" customHeight="false" hidden="false" ht="12.1" outlineLevel="0" r="210">
      <c r="A210" s="44" t="n">
        <v>44468</v>
      </c>
      <c r="B210" s="16" t="s">
        <v>865</v>
      </c>
      <c r="C210" s="16" t="s">
        <v>85</v>
      </c>
      <c r="D210" s="16" t="s">
        <v>86</v>
      </c>
      <c r="E210" s="17" t="n">
        <v>10</v>
      </c>
      <c r="F210" s="7" t="s">
        <f>=DATEDIF(A210,$O$2,"y")</f>
      </c>
      <c r="G210" s="7" t="s">
        <f>=DATEDIF(A210,$O$2,"ym")</f>
      </c>
      <c r="H210" s="7" t="s">
        <f>=DATEDIF(A210,$O$2,"md")</f>
      </c>
      <c r="I210" s="7" t="n">
        <v>1720</v>
      </c>
      <c r="J210" s="17" t="n">
        <v>133.077</v>
      </c>
      <c r="K210" s="6" t="s">
        <f>=Портфель!F28*Портфель!$Q$13</f>
      </c>
      <c r="L210" s="6" t="s">
        <f>=E210*K210</f>
      </c>
      <c r="M210" s="6" t="s">
        <f>=(K210-J210)*E210</f>
      </c>
      <c r="N210" s="6" t="s">
        <f>=MAX(0,M210*0.13)</f>
      </c>
    </row>
    <row collapsed="false" customFormat="false" customHeight="false" hidden="false" ht="12.1" outlineLevel="0" r="211">
      <c r="A211" s="44" t="n">
        <v>44041</v>
      </c>
      <c r="B211" s="16" t="s">
        <v>865</v>
      </c>
      <c r="C211" s="16" t="s">
        <v>87</v>
      </c>
      <c r="D211" s="16" t="s">
        <v>88</v>
      </c>
      <c r="E211" s="17" t="n">
        <v>1</v>
      </c>
      <c r="F211" s="7" t="s">
        <f>=DATEDIF(A211,$O$2,"y")</f>
      </c>
      <c r="G211" s="7" t="s">
        <f>=DATEDIF(A211,$O$2,"ym")</f>
      </c>
      <c r="H211" s="7" t="s">
        <f>=DATEDIF(A211,$O$2,"md")</f>
      </c>
      <c r="I211" s="7" t="n">
        <v>2148</v>
      </c>
      <c r="J211" s="17" t="n">
        <v>2816.371536</v>
      </c>
      <c r="K211" s="6" t="s">
        <f>=Портфель!F29*Портфель!$Q$17</f>
      </c>
      <c r="L211" s="6" t="s">
        <f>=E211*K211</f>
      </c>
      <c r="M211" s="6" t="s">
        <f>=(K211-J211)*E211</f>
      </c>
      <c r="N211" s="6" t="s">
        <f>=MAX(0,M211*0.13)</f>
      </c>
    </row>
    <row collapsed="false" customFormat="false" customHeight="false" hidden="false" ht="12.1" outlineLevel="0" r="212">
      <c r="A212" s="44" t="n">
        <v>44041</v>
      </c>
      <c r="B212" s="16" t="s">
        <v>865</v>
      </c>
      <c r="C212" s="16" t="s">
        <v>87</v>
      </c>
      <c r="D212" s="16" t="s">
        <v>88</v>
      </c>
      <c r="E212" s="17" t="n">
        <v>2</v>
      </c>
      <c r="F212" s="7" t="s">
        <f>=DATEDIF(A212,$O$2,"y")</f>
      </c>
      <c r="G212" s="7" t="s">
        <f>=DATEDIF(A212,$O$2,"ym")</f>
      </c>
      <c r="H212" s="7" t="s">
        <f>=DATEDIF(A212,$O$2,"md")</f>
      </c>
      <c r="I212" s="7" t="n">
        <v>2148</v>
      </c>
      <c r="J212" s="17" t="n">
        <v>2818.529124</v>
      </c>
      <c r="K212" s="6" t="s">
        <f>=Портфель!F29*Портфель!$Q$17</f>
      </c>
      <c r="L212" s="6" t="s">
        <f>=E212*K212</f>
      </c>
      <c r="M212" s="6" t="s">
        <f>=(K212-J212)*E212</f>
      </c>
      <c r="N212" s="6" t="s">
        <f>=MAX(0,M212*0.13)</f>
      </c>
    </row>
    <row collapsed="false" customFormat="false" customHeight="false" hidden="false" ht="12.1" outlineLevel="0" r="213">
      <c r="A213" s="44" t="n">
        <v>44041</v>
      </c>
      <c r="B213" s="16" t="s">
        <v>865</v>
      </c>
      <c r="C213" s="16" t="s">
        <v>87</v>
      </c>
      <c r="D213" s="16" t="s">
        <v>88</v>
      </c>
      <c r="E213" s="17" t="n">
        <v>2</v>
      </c>
      <c r="F213" s="7" t="s">
        <f>=DATEDIF(A213,$O$2,"y")</f>
      </c>
      <c r="G213" s="7" t="s">
        <f>=DATEDIF(A213,$O$2,"ym")</f>
      </c>
      <c r="H213" s="7" t="s">
        <f>=DATEDIF(A213,$O$2,"md")</f>
      </c>
      <c r="I213" s="7" t="n">
        <v>2148</v>
      </c>
      <c r="J213" s="17" t="n">
        <v>2813.494752</v>
      </c>
      <c r="K213" s="6" t="s">
        <f>=Портфель!F29*Портфель!$Q$17</f>
      </c>
      <c r="L213" s="6" t="s">
        <f>=E213*K213</f>
      </c>
      <c r="M213" s="6" t="s">
        <f>=(K213-J213)*E213</f>
      </c>
      <c r="N213" s="6" t="s">
        <f>=MAX(0,M213*0.13)</f>
      </c>
    </row>
    <row collapsed="false" customFormat="false" customHeight="false" hidden="false" ht="12.1" outlineLevel="0" r="214">
      <c r="A214" s="44" t="n">
        <v>44041</v>
      </c>
      <c r="B214" s="16" t="s">
        <v>865</v>
      </c>
      <c r="C214" s="16" t="s">
        <v>87</v>
      </c>
      <c r="D214" s="16" t="s">
        <v>88</v>
      </c>
      <c r="E214" s="17" t="n">
        <v>1</v>
      </c>
      <c r="F214" s="7" t="s">
        <f>=DATEDIF(A214,$O$2,"y")</f>
      </c>
      <c r="G214" s="7" t="s">
        <f>=DATEDIF(A214,$O$2,"ym")</f>
      </c>
      <c r="H214" s="7" t="s">
        <f>=DATEDIF(A214,$O$2,"md")</f>
      </c>
      <c r="I214" s="7" t="n">
        <v>2148</v>
      </c>
      <c r="J214" s="17" t="n">
        <v>2814.933144</v>
      </c>
      <c r="K214" s="6" t="s">
        <f>=Портфель!F29*Портфель!$Q$17</f>
      </c>
      <c r="L214" s="6" t="s">
        <f>=E214*K214</f>
      </c>
      <c r="M214" s="6" t="s">
        <f>=(K214-J214)*E214</f>
      </c>
      <c r="N214" s="6" t="s">
        <f>=MAX(0,M214*0.13)</f>
      </c>
    </row>
    <row collapsed="false" customFormat="false" customHeight="false" hidden="false" ht="12.1" outlineLevel="0" r="215">
      <c r="A215" s="44" t="n">
        <v>44041</v>
      </c>
      <c r="B215" s="16" t="s">
        <v>865</v>
      </c>
      <c r="C215" s="16" t="s">
        <v>87</v>
      </c>
      <c r="D215" s="16" t="s">
        <v>88</v>
      </c>
      <c r="E215" s="17" t="n">
        <v>2</v>
      </c>
      <c r="F215" s="7" t="s">
        <f>=DATEDIF(A215,$O$2,"y")</f>
      </c>
      <c r="G215" s="7" t="s">
        <f>=DATEDIF(A215,$O$2,"ym")</f>
      </c>
      <c r="H215" s="7" t="s">
        <f>=DATEDIF(A215,$O$2,"md")</f>
      </c>
      <c r="I215" s="7" t="n">
        <v>2148</v>
      </c>
      <c r="J215" s="17" t="n">
        <v>2814.933144</v>
      </c>
      <c r="K215" s="6" t="s">
        <f>=Портфель!F29*Портфель!$Q$17</f>
      </c>
      <c r="L215" s="6" t="s">
        <f>=E215*K215</f>
      </c>
      <c r="M215" s="6" t="s">
        <f>=(K215-J215)*E215</f>
      </c>
      <c r="N215" s="6" t="s">
        <f>=MAX(0,M215*0.13)</f>
      </c>
    </row>
    <row collapsed="false" customFormat="false" customHeight="false" hidden="false" ht="12.1" outlineLevel="0" r="216">
      <c r="A216" s="44" t="n">
        <v>44083</v>
      </c>
      <c r="B216" s="16" t="s">
        <v>865</v>
      </c>
      <c r="C216" s="16" t="s">
        <v>87</v>
      </c>
      <c r="D216" s="16" t="s">
        <v>88</v>
      </c>
      <c r="E216" s="17" t="n">
        <v>1</v>
      </c>
      <c r="F216" s="7" t="s">
        <f>=DATEDIF(A216,$O$2,"y")</f>
      </c>
      <c r="G216" s="7" t="s">
        <f>=DATEDIF(A216,$O$2,"ym")</f>
      </c>
      <c r="H216" s="7" t="s">
        <f>=DATEDIF(A216,$O$2,"md")</f>
      </c>
      <c r="I216" s="7" t="n">
        <v>2105</v>
      </c>
      <c r="J216" s="17" t="n">
        <v>2771.944605</v>
      </c>
      <c r="K216" s="6" t="s">
        <f>=Портфель!F29*Портфель!$Q$17</f>
      </c>
      <c r="L216" s="6" t="s">
        <f>=E216*K216</f>
      </c>
      <c r="M216" s="6" t="s">
        <f>=(K216-J216)*E216</f>
      </c>
      <c r="N216" s="6" t="s">
        <f>=MAX(0,M216*0.13)</f>
      </c>
    </row>
    <row collapsed="false" customFormat="false" customHeight="false" hidden="false" ht="12.1" outlineLevel="0" r="217">
      <c r="A217" s="44" t="n">
        <v>44083</v>
      </c>
      <c r="B217" s="16" t="s">
        <v>865</v>
      </c>
      <c r="C217" s="16" t="s">
        <v>87</v>
      </c>
      <c r="D217" s="16" t="s">
        <v>88</v>
      </c>
      <c r="E217" s="17" t="n">
        <v>1</v>
      </c>
      <c r="F217" s="7" t="s">
        <f>=DATEDIF(A217,$O$2,"y")</f>
      </c>
      <c r="G217" s="7" t="s">
        <f>=DATEDIF(A217,$O$2,"ym")</f>
      </c>
      <c r="H217" s="7" t="s">
        <f>=DATEDIF(A217,$O$2,"md")</f>
      </c>
      <c r="I217" s="7" t="n">
        <v>2105</v>
      </c>
      <c r="J217" s="17" t="n">
        <v>2771.944605</v>
      </c>
      <c r="K217" s="6" t="s">
        <f>=Портфель!F29*Портфель!$Q$17</f>
      </c>
      <c r="L217" s="6" t="s">
        <f>=E217*K217</f>
      </c>
      <c r="M217" s="6" t="s">
        <f>=(K217-J217)*E217</f>
      </c>
      <c r="N217" s="6" t="s">
        <f>=MAX(0,M217*0.13)</f>
      </c>
    </row>
    <row collapsed="false" customFormat="false" customHeight="false" hidden="false" ht="12.1" outlineLevel="0" r="218">
      <c r="A218" s="44" t="n">
        <v>44200</v>
      </c>
      <c r="B218" s="16" t="s">
        <v>865</v>
      </c>
      <c r="C218" s="16" t="s">
        <v>87</v>
      </c>
      <c r="D218" s="16" t="s">
        <v>88</v>
      </c>
      <c r="E218" s="17" t="n">
        <v>1</v>
      </c>
      <c r="F218" s="7" t="s">
        <f>=DATEDIF(A218,$O$2,"y")</f>
      </c>
      <c r="G218" s="7" t="s">
        <f>=DATEDIF(A218,$O$2,"ym")</f>
      </c>
      <c r="H218" s="7" t="s">
        <f>=DATEDIF(A218,$O$2,"md")</f>
      </c>
      <c r="I218" s="7" t="n">
        <v>1988</v>
      </c>
      <c r="J218" s="17" t="n">
        <v>2709.021919</v>
      </c>
      <c r="K218" s="6" t="s">
        <f>=Портфель!F29*Портфель!$Q$17</f>
      </c>
      <c r="L218" s="6" t="s">
        <f>=E218*K218</f>
      </c>
      <c r="M218" s="6" t="s">
        <f>=(K218-J218)*E218</f>
      </c>
      <c r="N218" s="6" t="s">
        <f>=MAX(0,M218*0.13)</f>
      </c>
    </row>
    <row collapsed="false" customFormat="false" customHeight="false" hidden="false" ht="12.1" outlineLevel="0" r="219">
      <c r="A219" s="44" t="n">
        <v>44200</v>
      </c>
      <c r="B219" s="16" t="s">
        <v>865</v>
      </c>
      <c r="C219" s="16" t="s">
        <v>87</v>
      </c>
      <c r="D219" s="16" t="s">
        <v>88</v>
      </c>
      <c r="E219" s="17" t="n">
        <v>2</v>
      </c>
      <c r="F219" s="7" t="s">
        <f>=DATEDIF(A219,$O$2,"y")</f>
      </c>
      <c r="G219" s="7" t="s">
        <f>=DATEDIF(A219,$O$2,"ym")</f>
      </c>
      <c r="H219" s="7" t="s">
        <f>=DATEDIF(A219,$O$2,"md")</f>
      </c>
      <c r="I219" s="7" t="n">
        <v>1988</v>
      </c>
      <c r="J219" s="17" t="n">
        <v>2709.021919</v>
      </c>
      <c r="K219" s="6" t="s">
        <f>=Портфель!F29*Портфель!$Q$17</f>
      </c>
      <c r="L219" s="6" t="s">
        <f>=E219*K219</f>
      </c>
      <c r="M219" s="6" t="s">
        <f>=(K219-J219)*E219</f>
      </c>
      <c r="N219" s="6" t="s">
        <f>=MAX(0,M219*0.13)</f>
      </c>
    </row>
    <row collapsed="false" customFormat="false" customHeight="false" hidden="false" ht="12.1" outlineLevel="0" r="220">
      <c r="A220" s="44" t="n">
        <v>44211</v>
      </c>
      <c r="B220" s="16" t="s">
        <v>865</v>
      </c>
      <c r="C220" s="16" t="s">
        <v>87</v>
      </c>
      <c r="D220" s="16" t="s">
        <v>88</v>
      </c>
      <c r="E220" s="17" t="n">
        <v>3</v>
      </c>
      <c r="F220" s="7" t="s">
        <f>=DATEDIF(A220,$O$2,"y")</f>
      </c>
      <c r="G220" s="7" t="s">
        <f>=DATEDIF(A220,$O$2,"ym")</f>
      </c>
      <c r="H220" s="7" t="s">
        <f>=DATEDIF(A220,$O$2,"md")</f>
      </c>
      <c r="I220" s="7" t="n">
        <v>1977</v>
      </c>
      <c r="J220" s="17" t="n">
        <v>2720.124246</v>
      </c>
      <c r="K220" s="6" t="s">
        <f>=Портфель!F29*Портфель!$Q$17</f>
      </c>
      <c r="L220" s="6" t="s">
        <f>=E220*K220</f>
      </c>
      <c r="M220" s="6" t="s">
        <f>=(K220-J220)*E220</f>
      </c>
      <c r="N220" s="6" t="s">
        <f>=MAX(0,M220*0.13)</f>
      </c>
    </row>
    <row collapsed="false" customFormat="false" customHeight="false" hidden="false" ht="12.1" outlineLevel="0" r="221">
      <c r="A221" s="44" t="n">
        <v>44229</v>
      </c>
      <c r="B221" s="16" t="s">
        <v>865</v>
      </c>
      <c r="C221" s="16" t="s">
        <v>87</v>
      </c>
      <c r="D221" s="16" t="s">
        <v>88</v>
      </c>
      <c r="E221" s="17" t="n">
        <v>2</v>
      </c>
      <c r="F221" s="7" t="s">
        <f>=DATEDIF(A221,$O$2,"y")</f>
      </c>
      <c r="G221" s="7" t="s">
        <f>=DATEDIF(A221,$O$2,"ym")</f>
      </c>
      <c r="H221" s="7" t="s">
        <f>=DATEDIF(A221,$O$2,"md")</f>
      </c>
      <c r="I221" s="7" t="n">
        <v>1959</v>
      </c>
      <c r="J221" s="17" t="n">
        <v>2621.9215425</v>
      </c>
      <c r="K221" s="6" t="s">
        <f>=Портфель!F29*Портфель!$Q$17</f>
      </c>
      <c r="L221" s="6" t="s">
        <f>=E221*K221</f>
      </c>
      <c r="M221" s="6" t="s">
        <f>=(K221-J221)*E221</f>
      </c>
      <c r="N221" s="6" t="s">
        <f>=MAX(0,M221*0.13)</f>
      </c>
    </row>
    <row collapsed="false" customFormat="false" customHeight="false" hidden="false" ht="12.1" outlineLevel="0" r="222">
      <c r="A222" s="44" t="n">
        <v>44230</v>
      </c>
      <c r="B222" s="16" t="s">
        <v>865</v>
      </c>
      <c r="C222" s="16" t="s">
        <v>87</v>
      </c>
      <c r="D222" s="16" t="s">
        <v>88</v>
      </c>
      <c r="E222" s="17" t="n">
        <v>1</v>
      </c>
      <c r="F222" s="7" t="s">
        <f>=DATEDIF(A222,$O$2,"y")</f>
      </c>
      <c r="G222" s="7" t="s">
        <f>=DATEDIF(A222,$O$2,"ym")</f>
      </c>
      <c r="H222" s="7" t="s">
        <f>=DATEDIF(A222,$O$2,"md")</f>
      </c>
      <c r="I222" s="7" t="n">
        <v>1959</v>
      </c>
      <c r="J222" s="17" t="n">
        <v>2677.172877</v>
      </c>
      <c r="K222" s="6" t="s">
        <f>=Портфель!F29*Портфель!$Q$17</f>
      </c>
      <c r="L222" s="6" t="s">
        <f>=E222*K222</f>
      </c>
      <c r="M222" s="6" t="s">
        <f>=(K222-J222)*E222</f>
      </c>
      <c r="N222" s="6" t="s">
        <f>=MAX(0,M222*0.13)</f>
      </c>
    </row>
    <row collapsed="false" customFormat="false" customHeight="false" hidden="false" ht="12.1" outlineLevel="0" r="223">
      <c r="A223" s="44" t="n">
        <v>44250</v>
      </c>
      <c r="B223" s="16" t="s">
        <v>865</v>
      </c>
      <c r="C223" s="16" t="s">
        <v>87</v>
      </c>
      <c r="D223" s="16" t="s">
        <v>88</v>
      </c>
      <c r="E223" s="17" t="n">
        <v>1</v>
      </c>
      <c r="F223" s="7" t="s">
        <f>=DATEDIF(A223,$O$2,"y")</f>
      </c>
      <c r="G223" s="7" t="s">
        <f>=DATEDIF(A223,$O$2,"ym")</f>
      </c>
      <c r="H223" s="7" t="s">
        <f>=DATEDIF(A223,$O$2,"md")</f>
      </c>
      <c r="I223" s="7" t="n">
        <v>1938</v>
      </c>
      <c r="J223" s="17" t="n">
        <v>2516.911866</v>
      </c>
      <c r="K223" s="6" t="s">
        <f>=Портфель!F29*Портфель!$Q$17</f>
      </c>
      <c r="L223" s="6" t="s">
        <f>=E223*K223</f>
      </c>
      <c r="M223" s="6" t="s">
        <f>=(K223-J223)*E223</f>
      </c>
      <c r="N223" s="6" t="s">
        <f>=MAX(0,M223*0.13)</f>
      </c>
    </row>
    <row collapsed="false" customFormat="false" customHeight="false" hidden="false" ht="12.1" outlineLevel="0" r="224">
      <c r="A224" s="44" t="n">
        <v>44250</v>
      </c>
      <c r="B224" s="16" t="s">
        <v>865</v>
      </c>
      <c r="C224" s="16" t="s">
        <v>87</v>
      </c>
      <c r="D224" s="16" t="s">
        <v>88</v>
      </c>
      <c r="E224" s="17" t="n">
        <v>4</v>
      </c>
      <c r="F224" s="7" t="s">
        <f>=DATEDIF(A224,$O$2,"y")</f>
      </c>
      <c r="G224" s="7" t="s">
        <f>=DATEDIF(A224,$O$2,"ym")</f>
      </c>
      <c r="H224" s="7" t="s">
        <f>=DATEDIF(A224,$O$2,"md")</f>
      </c>
      <c r="I224" s="7" t="n">
        <v>1938</v>
      </c>
      <c r="J224" s="17" t="n">
        <v>2516.72690775</v>
      </c>
      <c r="K224" s="6" t="s">
        <f>=Портфель!F29*Портфель!$Q$17</f>
      </c>
      <c r="L224" s="6" t="s">
        <f>=E224*K224</f>
      </c>
      <c r="M224" s="6" t="s">
        <f>=(K224-J224)*E224</f>
      </c>
      <c r="N224" s="6" t="s">
        <f>=MAX(0,M224*0.13)</f>
      </c>
    </row>
    <row collapsed="false" customFormat="false" customHeight="false" hidden="false" ht="12.1" outlineLevel="0" r="225">
      <c r="A225" s="44" t="n">
        <v>44257</v>
      </c>
      <c r="B225" s="16" t="s">
        <v>865</v>
      </c>
      <c r="C225" s="16" t="s">
        <v>87</v>
      </c>
      <c r="D225" s="16" t="s">
        <v>88</v>
      </c>
      <c r="E225" s="17" t="n">
        <v>1</v>
      </c>
      <c r="F225" s="7" t="s">
        <f>=DATEDIF(A225,$O$2,"y")</f>
      </c>
      <c r="G225" s="7" t="s">
        <f>=DATEDIF(A225,$O$2,"ym")</f>
      </c>
      <c r="H225" s="7" t="s">
        <f>=DATEDIF(A225,$O$2,"md")</f>
      </c>
      <c r="I225" s="7" t="n">
        <v>1931</v>
      </c>
      <c r="J225" s="17" t="n">
        <v>2490.867072</v>
      </c>
      <c r="K225" s="6" t="s">
        <f>=Портфель!F29*Портфель!$Q$17</f>
      </c>
      <c r="L225" s="6" t="s">
        <f>=E225*K225</f>
      </c>
      <c r="M225" s="6" t="s">
        <f>=(K225-J225)*E225</f>
      </c>
      <c r="N225" s="6" t="s">
        <f>=MAX(0,M225*0.13)</f>
      </c>
    </row>
    <row collapsed="false" customFormat="false" customHeight="false" hidden="false" ht="12.1" outlineLevel="0" r="226">
      <c r="A226" s="44" t="n">
        <v>44257</v>
      </c>
      <c r="B226" s="16" t="s">
        <v>865</v>
      </c>
      <c r="C226" s="16" t="s">
        <v>87</v>
      </c>
      <c r="D226" s="16" t="s">
        <v>88</v>
      </c>
      <c r="E226" s="17" t="n">
        <v>1</v>
      </c>
      <c r="F226" s="7" t="s">
        <f>=DATEDIF(A226,$O$2,"y")</f>
      </c>
      <c r="G226" s="7" t="s">
        <f>=DATEDIF(A226,$O$2,"ym")</f>
      </c>
      <c r="H226" s="7" t="s">
        <f>=DATEDIF(A226,$O$2,"md")</f>
      </c>
      <c r="I226" s="7" t="n">
        <v>1931</v>
      </c>
      <c r="J226" s="17" t="n">
        <v>2490.867072</v>
      </c>
      <c r="K226" s="6" t="s">
        <f>=Портфель!F29*Портфель!$Q$17</f>
      </c>
      <c r="L226" s="6" t="s">
        <f>=E226*K226</f>
      </c>
      <c r="M226" s="6" t="s">
        <f>=(K226-J226)*E226</f>
      </c>
      <c r="N226" s="6" t="s">
        <f>=MAX(0,M226*0.13)</f>
      </c>
    </row>
    <row collapsed="false" customFormat="false" customHeight="false" hidden="false" ht="12.1" outlineLevel="0" r="227">
      <c r="A227" s="44" t="n">
        <v>44371</v>
      </c>
      <c r="B227" s="16" t="s">
        <v>865</v>
      </c>
      <c r="C227" s="16" t="s">
        <v>89</v>
      </c>
      <c r="D227" s="16" t="s">
        <v>90</v>
      </c>
      <c r="E227" s="17" t="n">
        <v>40</v>
      </c>
      <c r="F227" s="7" t="s">
        <f>=DATEDIF(A227,$O$2,"y")</f>
      </c>
      <c r="G227" s="7" t="s">
        <f>=DATEDIF(A227,$O$2,"ym")</f>
      </c>
      <c r="H227" s="7" t="s">
        <f>=DATEDIF(A227,$O$2,"md")</f>
      </c>
      <c r="I227" s="7" t="n">
        <v>1817</v>
      </c>
      <c r="J227" s="17" t="n">
        <v>60.678963636364</v>
      </c>
      <c r="K227" s="6" t="s">
        <f>=Портфель!F30*Портфель!$Q$13</f>
      </c>
      <c r="L227" s="6" t="s">
        <f>=E227*K227</f>
      </c>
      <c r="M227" s="6" t="s">
        <f>=(K227-J227)*E227</f>
      </c>
      <c r="N227" s="6" t="s">
        <f>=MAX(0,M227*0.13)</f>
      </c>
    </row>
    <row collapsed="false" customFormat="false" customHeight="false" hidden="false" ht="12.1" outlineLevel="0" r="228">
      <c r="A228" s="44" t="n">
        <v>44377</v>
      </c>
      <c r="B228" s="16" t="s">
        <v>865</v>
      </c>
      <c r="C228" s="16" t="s">
        <v>89</v>
      </c>
      <c r="D228" s="16" t="s">
        <v>90</v>
      </c>
      <c r="E228" s="17" t="n">
        <v>220</v>
      </c>
      <c r="F228" s="7" t="s">
        <f>=DATEDIF(A228,$O$2,"y")</f>
      </c>
      <c r="G228" s="7" t="s">
        <f>=DATEDIF(A228,$O$2,"ym")</f>
      </c>
      <c r="H228" s="7" t="s">
        <f>=DATEDIF(A228,$O$2,"md")</f>
      </c>
      <c r="I228" s="7" t="n">
        <v>1812</v>
      </c>
      <c r="J228" s="17" t="n">
        <v>59.768545454545</v>
      </c>
      <c r="K228" s="6" t="s">
        <f>=Портфель!F30*Портфель!$Q$13</f>
      </c>
      <c r="L228" s="6" t="s">
        <f>=E228*K228</f>
      </c>
      <c r="M228" s="6" t="s">
        <f>=(K228-J228)*E228</f>
      </c>
      <c r="N228" s="6" t="s">
        <f>=MAX(0,M228*0.13)</f>
      </c>
    </row>
    <row collapsed="false" customFormat="false" customHeight="false" hidden="false" ht="12.1" outlineLevel="0" r="229">
      <c r="A229" s="44" t="n">
        <v>44383</v>
      </c>
      <c r="B229" s="16" t="s">
        <v>865</v>
      </c>
      <c r="C229" s="16" t="s">
        <v>89</v>
      </c>
      <c r="D229" s="16" t="s">
        <v>90</v>
      </c>
      <c r="E229" s="17" t="n">
        <v>200</v>
      </c>
      <c r="F229" s="7" t="s">
        <f>=DATEDIF(A229,$O$2,"y")</f>
      </c>
      <c r="G229" s="7" t="s">
        <f>=DATEDIF(A229,$O$2,"ym")</f>
      </c>
      <c r="H229" s="7" t="s">
        <f>=DATEDIF(A229,$O$2,"md")</f>
      </c>
      <c r="I229" s="7" t="n">
        <v>1805</v>
      </c>
      <c r="J229" s="17" t="n">
        <v>57.81255</v>
      </c>
      <c r="K229" s="6" t="s">
        <f>=Портфель!F30*Портфель!$Q$13</f>
      </c>
      <c r="L229" s="6" t="s">
        <f>=E229*K229</f>
      </c>
      <c r="M229" s="6" t="s">
        <f>=(K229-J229)*E229</f>
      </c>
      <c r="N229" s="6" t="s">
        <f>=MAX(0,M229*0.13)</f>
      </c>
    </row>
    <row collapsed="false" customFormat="false" customHeight="false" hidden="false" ht="12.1" outlineLevel="0" r="230">
      <c r="A230" s="44" t="n">
        <v>44383</v>
      </c>
      <c r="B230" s="16" t="s">
        <v>865</v>
      </c>
      <c r="C230" s="16" t="s">
        <v>89</v>
      </c>
      <c r="D230" s="16" t="s">
        <v>90</v>
      </c>
      <c r="E230" s="17" t="n">
        <v>100</v>
      </c>
      <c r="F230" s="7" t="s">
        <f>=DATEDIF(A230,$O$2,"y")</f>
      </c>
      <c r="G230" s="7" t="s">
        <f>=DATEDIF(A230,$O$2,"ym")</f>
      </c>
      <c r="H230" s="7" t="s">
        <f>=DATEDIF(A230,$O$2,"md")</f>
      </c>
      <c r="I230" s="7" t="n">
        <v>1805</v>
      </c>
      <c r="J230" s="17" t="n">
        <v>57.8326</v>
      </c>
      <c r="K230" s="6" t="s">
        <f>=Портфель!F30*Портфель!$Q$13</f>
      </c>
      <c r="L230" s="6" t="s">
        <f>=E230*K230</f>
      </c>
      <c r="M230" s="6" t="s">
        <f>=(K230-J230)*E230</f>
      </c>
      <c r="N230" s="6" t="s">
        <f>=MAX(0,M230*0.13)</f>
      </c>
    </row>
    <row collapsed="false" customFormat="false" customHeight="false" hidden="false" ht="12.1" outlineLevel="0" r="231">
      <c r="A231" s="44" t="n">
        <v>44494</v>
      </c>
      <c r="B231" s="16" t="s">
        <v>865</v>
      </c>
      <c r="C231" s="16" t="s">
        <v>89</v>
      </c>
      <c r="D231" s="16" t="s">
        <v>90</v>
      </c>
      <c r="E231" s="17" t="n">
        <v>1440</v>
      </c>
      <c r="F231" s="7" t="s">
        <f>=DATEDIF(A231,$O$2,"y")</f>
      </c>
      <c r="G231" s="7" t="s">
        <f>=DATEDIF(A231,$O$2,"ym")</f>
      </c>
      <c r="H231" s="7" t="s">
        <f>=DATEDIF(A231,$O$2,"md")</f>
      </c>
      <c r="I231" s="7" t="n">
        <v>1694</v>
      </c>
      <c r="J231" s="17" t="n">
        <v>69.148006944444</v>
      </c>
      <c r="K231" s="6" t="s">
        <f>=Портфель!F30*Портфель!$Q$13</f>
      </c>
      <c r="L231" s="6" t="s">
        <f>=E231*K231</f>
      </c>
      <c r="M231" s="6" t="s">
        <f>=(K231-J231)*E231</f>
      </c>
      <c r="N231" s="6" t="s">
        <f>=MAX(0,M231*0.13)</f>
      </c>
    </row>
    <row collapsed="false" customFormat="false" customHeight="false" hidden="false" ht="12.1" outlineLevel="0" r="232">
      <c r="A232" s="44" t="n">
        <v>43945</v>
      </c>
      <c r="B232" s="16" t="s">
        <v>865</v>
      </c>
      <c r="C232" s="16" t="s">
        <v>91</v>
      </c>
      <c r="D232" s="16" t="s">
        <v>92</v>
      </c>
      <c r="E232" s="17" t="n">
        <v>1200</v>
      </c>
      <c r="F232" s="7" t="s">
        <f>=DATEDIF(A232,$O$2,"y")</f>
      </c>
      <c r="G232" s="7" t="s">
        <f>=DATEDIF(A232,$O$2,"ym")</f>
      </c>
      <c r="H232" s="7" t="s">
        <f>=DATEDIF(A232,$O$2,"md")</f>
      </c>
      <c r="I232" s="7" t="n">
        <v>2243</v>
      </c>
      <c r="J232" s="17" t="n">
        <v>13.78006875</v>
      </c>
      <c r="K232" s="6" t="s">
        <f>=Портфель!F31*Портфель!$Q$13</f>
      </c>
      <c r="L232" s="6" t="s">
        <f>=E232*K232</f>
      </c>
      <c r="M232" s="6" t="s">
        <f>=(K232-J232)*E232</f>
      </c>
      <c r="N232" s="6" t="s">
        <f>=MAX(0,M232*0.13)</f>
      </c>
    </row>
    <row collapsed="false" customFormat="false" customHeight="false" hidden="false" ht="12.1" outlineLevel="0" r="233">
      <c r="A233" s="44" t="n">
        <v>44295</v>
      </c>
      <c r="B233" s="16" t="s">
        <v>865</v>
      </c>
      <c r="C233" s="16" t="s">
        <v>91</v>
      </c>
      <c r="D233" s="16" t="s">
        <v>92</v>
      </c>
      <c r="E233" s="17" t="n">
        <v>100</v>
      </c>
      <c r="F233" s="7" t="s">
        <f>=DATEDIF(A233,$O$2,"y")</f>
      </c>
      <c r="G233" s="7" t="s">
        <f>=DATEDIF(A233,$O$2,"ym")</f>
      </c>
      <c r="H233" s="7" t="s">
        <f>=DATEDIF(A233,$O$2,"md")</f>
      </c>
      <c r="I233" s="7" t="n">
        <v>1894</v>
      </c>
      <c r="J233" s="17" t="n">
        <v>36.3953</v>
      </c>
      <c r="K233" s="6" t="s">
        <f>=Портфель!F31*Портфель!$Q$13</f>
      </c>
      <c r="L233" s="6" t="s">
        <f>=E233*K233</f>
      </c>
      <c r="M233" s="6" t="s">
        <f>=(K233-J233)*E233</f>
      </c>
      <c r="N233" s="6" t="s">
        <f>=MAX(0,M233*0.13)</f>
      </c>
    </row>
    <row collapsed="false" customFormat="false" customHeight="false" hidden="false" ht="12.1" outlineLevel="0" r="234">
      <c r="A234" s="44" t="n">
        <v>44295</v>
      </c>
      <c r="B234" s="16" t="s">
        <v>865</v>
      </c>
      <c r="C234" s="16" t="s">
        <v>91</v>
      </c>
      <c r="D234" s="16" t="s">
        <v>92</v>
      </c>
      <c r="E234" s="17" t="n">
        <v>400</v>
      </c>
      <c r="F234" s="7" t="s">
        <f>=DATEDIF(A234,$O$2,"y")</f>
      </c>
      <c r="G234" s="7" t="s">
        <f>=DATEDIF(A234,$O$2,"ym")</f>
      </c>
      <c r="H234" s="7" t="s">
        <f>=DATEDIF(A234,$O$2,"md")</f>
      </c>
      <c r="I234" s="7" t="n">
        <v>1894</v>
      </c>
      <c r="J234" s="17" t="n">
        <v>36.4084</v>
      </c>
      <c r="K234" s="6" t="s">
        <f>=Портфель!F31*Портфель!$Q$13</f>
      </c>
      <c r="L234" s="6" t="s">
        <f>=E234*K234</f>
      </c>
      <c r="M234" s="6" t="s">
        <f>=(K234-J234)*E234</f>
      </c>
      <c r="N234" s="6" t="s">
        <f>=MAX(0,M234*0.13)</f>
      </c>
    </row>
    <row collapsed="false" customFormat="false" customHeight="false" hidden="false" ht="12.1" outlineLevel="0" r="235">
      <c r="A235" s="44" t="n">
        <v>44295</v>
      </c>
      <c r="B235" s="16" t="s">
        <v>865</v>
      </c>
      <c r="C235" s="16" t="s">
        <v>91</v>
      </c>
      <c r="D235" s="16" t="s">
        <v>92</v>
      </c>
      <c r="E235" s="17" t="n">
        <v>1200</v>
      </c>
      <c r="F235" s="7" t="s">
        <f>=DATEDIF(A235,$O$2,"y")</f>
      </c>
      <c r="G235" s="7" t="s">
        <f>=DATEDIF(A235,$O$2,"ym")</f>
      </c>
      <c r="H235" s="7" t="s">
        <f>=DATEDIF(A235,$O$2,"md")</f>
      </c>
      <c r="I235" s="7" t="n">
        <v>1894</v>
      </c>
      <c r="J235" s="17" t="n">
        <v>36.412383333333</v>
      </c>
      <c r="K235" s="6" t="s">
        <f>=Портфель!F31*Портфель!$Q$13</f>
      </c>
      <c r="L235" s="6" t="s">
        <f>=E235*K235</f>
      </c>
      <c r="M235" s="6" t="s">
        <f>=(K235-J235)*E235</f>
      </c>
      <c r="N235" s="6" t="s">
        <f>=MAX(0,M235*0.13)</f>
      </c>
    </row>
    <row collapsed="false" customFormat="false" customHeight="false" hidden="false" ht="12.1" outlineLevel="0" r="236">
      <c r="A236" s="44" t="n">
        <v>44494</v>
      </c>
      <c r="B236" s="16" t="s">
        <v>865</v>
      </c>
      <c r="C236" s="16" t="s">
        <v>91</v>
      </c>
      <c r="D236" s="16" t="s">
        <v>92</v>
      </c>
      <c r="E236" s="17" t="n">
        <v>800</v>
      </c>
      <c r="F236" s="7" t="s">
        <f>=DATEDIF(A236,$O$2,"y")</f>
      </c>
      <c r="G236" s="7" t="s">
        <f>=DATEDIF(A236,$O$2,"ym")</f>
      </c>
      <c r="H236" s="7" t="s">
        <f>=DATEDIF(A236,$O$2,"md")</f>
      </c>
      <c r="I236" s="7" t="n">
        <v>1694</v>
      </c>
      <c r="J236" s="17" t="n">
        <v>28.218475</v>
      </c>
      <c r="K236" s="6" t="s">
        <f>=Портфель!F31*Портфель!$Q$13</f>
      </c>
      <c r="L236" s="6" t="s">
        <f>=E236*K236</f>
      </c>
      <c r="M236" s="6" t="s">
        <f>=(K236-J236)*E236</f>
      </c>
      <c r="N236" s="6" t="s">
        <f>=MAX(0,M236*0.13)</f>
      </c>
    </row>
    <row collapsed="false" customFormat="false" customHeight="false" hidden="false" ht="12.1" outlineLevel="0" r="237">
      <c r="A237" s="44" t="n">
        <v>44041</v>
      </c>
      <c r="B237" s="16" t="s">
        <v>865</v>
      </c>
      <c r="C237" s="16" t="s">
        <v>93</v>
      </c>
      <c r="D237" s="16" t="s">
        <v>94</v>
      </c>
      <c r="E237" s="17" t="n">
        <v>2</v>
      </c>
      <c r="F237" s="7" t="s">
        <f>=DATEDIF(A237,$O$2,"y")</f>
      </c>
      <c r="G237" s="7" t="s">
        <f>=DATEDIF(A237,$O$2,"ym")</f>
      </c>
      <c r="H237" s="7" t="s">
        <f>=DATEDIF(A237,$O$2,"md")</f>
      </c>
      <c r="I237" s="7" t="n">
        <v>2148</v>
      </c>
      <c r="J237" s="17" t="n">
        <v>14137.235772</v>
      </c>
      <c r="K237" s="6" t="s">
        <f>=Портфель!F32*Портфель!$Q$17</f>
      </c>
      <c r="L237" s="6" t="s">
        <f>=E237*K237</f>
      </c>
      <c r="M237" s="6" t="s">
        <f>=(K237-J237)*E237</f>
      </c>
      <c r="N237" s="6" t="s">
        <f>=MAX(0,M237*0.13)</f>
      </c>
    </row>
    <row collapsed="false" customFormat="false" customHeight="false" hidden="false" ht="12.1" outlineLevel="0" r="238">
      <c r="A238" s="44" t="n">
        <v>44501</v>
      </c>
      <c r="B238" s="16" t="s">
        <v>865</v>
      </c>
      <c r="C238" s="16" t="s">
        <v>95</v>
      </c>
      <c r="D238" s="16" t="s">
        <v>96</v>
      </c>
      <c r="E238" s="17" t="n">
        <v>3</v>
      </c>
      <c r="F238" s="7" t="s">
        <f>=DATEDIF(A238,$O$2,"y")</f>
      </c>
      <c r="G238" s="7" t="s">
        <f>=DATEDIF(A238,$O$2,"ym")</f>
      </c>
      <c r="H238" s="7" t="s">
        <f>=DATEDIF(A238,$O$2,"md")</f>
      </c>
      <c r="I238" s="7" t="n">
        <v>1688</v>
      </c>
      <c r="J238" s="17" t="n">
        <v>893.42333333333</v>
      </c>
      <c r="K238" s="6" t="s">
        <f>=Портфель!F33*Портфель!$Q$13</f>
      </c>
      <c r="L238" s="6" t="s">
        <f>=E238*K238</f>
      </c>
      <c r="M238" s="6" t="s">
        <f>=(K238-J238)*E238</f>
      </c>
      <c r="N238" s="6" t="s">
        <f>=MAX(0,M238*0.13)</f>
      </c>
    </row>
    <row collapsed="false" customFormat="false" customHeight="false" hidden="false" ht="12.1" outlineLevel="0" r="239">
      <c r="A239" s="44" t="n">
        <v>44501</v>
      </c>
      <c r="B239" s="16" t="s">
        <v>865</v>
      </c>
      <c r="C239" s="16" t="s">
        <v>95</v>
      </c>
      <c r="D239" s="16" t="s">
        <v>96</v>
      </c>
      <c r="E239" s="17" t="n">
        <v>4</v>
      </c>
      <c r="F239" s="7" t="s">
        <f>=DATEDIF(A239,$O$2,"y")</f>
      </c>
      <c r="G239" s="7" t="s">
        <f>=DATEDIF(A239,$O$2,"ym")</f>
      </c>
      <c r="H239" s="7" t="s">
        <f>=DATEDIF(A239,$O$2,"md")</f>
      </c>
      <c r="I239" s="7" t="n">
        <v>1688</v>
      </c>
      <c r="J239" s="17" t="n">
        <v>893.4275</v>
      </c>
      <c r="K239" s="6" t="s">
        <f>=Портфель!F33*Портфель!$Q$13</f>
      </c>
      <c r="L239" s="6" t="s">
        <f>=E239*K239</f>
      </c>
      <c r="M239" s="6" t="s">
        <f>=(K239-J239)*E239</f>
      </c>
      <c r="N239" s="6" t="s">
        <f>=MAX(0,M239*0.13)</f>
      </c>
    </row>
    <row collapsed="false" customFormat="false" customHeight="false" hidden="false" ht="12.1" outlineLevel="0" r="240">
      <c r="A240" s="44" t="n">
        <v>44501</v>
      </c>
      <c r="B240" s="16" t="s">
        <v>865</v>
      </c>
      <c r="C240" s="16" t="s">
        <v>95</v>
      </c>
      <c r="D240" s="16" t="s">
        <v>96</v>
      </c>
      <c r="E240" s="17" t="n">
        <v>6</v>
      </c>
      <c r="F240" s="7" t="s">
        <f>=DATEDIF(A240,$O$2,"y")</f>
      </c>
      <c r="G240" s="7" t="s">
        <f>=DATEDIF(A240,$O$2,"ym")</f>
      </c>
      <c r="H240" s="7" t="s">
        <f>=DATEDIF(A240,$O$2,"md")</f>
      </c>
      <c r="I240" s="7" t="n">
        <v>1688</v>
      </c>
      <c r="J240" s="17" t="n">
        <v>893.42666666667</v>
      </c>
      <c r="K240" s="6" t="s">
        <f>=Портфель!F33*Портфель!$Q$13</f>
      </c>
      <c r="L240" s="6" t="s">
        <f>=E240*K240</f>
      </c>
      <c r="M240" s="6" t="s">
        <f>=(K240-J240)*E240</f>
      </c>
      <c r="N240" s="6" t="s">
        <f>=MAX(0,M240*0.13)</f>
      </c>
    </row>
    <row collapsed="false" customFormat="false" customHeight="false" hidden="false" ht="12.1" outlineLevel="0" r="241">
      <c r="A241" s="44" t="n">
        <v>44501</v>
      </c>
      <c r="B241" s="16" t="s">
        <v>865</v>
      </c>
      <c r="C241" s="16" t="s">
        <v>95</v>
      </c>
      <c r="D241" s="16" t="s">
        <v>96</v>
      </c>
      <c r="E241" s="17" t="n">
        <v>2</v>
      </c>
      <c r="F241" s="7" t="s">
        <f>=DATEDIF(A241,$O$2,"y")</f>
      </c>
      <c r="G241" s="7" t="s">
        <f>=DATEDIF(A241,$O$2,"ym")</f>
      </c>
      <c r="H241" s="7" t="s">
        <f>=DATEDIF(A241,$O$2,"md")</f>
      </c>
      <c r="I241" s="7" t="n">
        <v>1688</v>
      </c>
      <c r="J241" s="17" t="n">
        <v>893.425</v>
      </c>
      <c r="K241" s="6" t="s">
        <f>=Портфель!F33*Портфель!$Q$13</f>
      </c>
      <c r="L241" s="6" t="s">
        <f>=E241*K241</f>
      </c>
      <c r="M241" s="6" t="s">
        <f>=(K241-J241)*E241</f>
      </c>
      <c r="N241" s="6" t="s">
        <f>=MAX(0,M241*0.13)</f>
      </c>
    </row>
    <row collapsed="false" customFormat="false" customHeight="false" hidden="false" ht="12.1" outlineLevel="0" r="242">
      <c r="A242" s="44" t="n">
        <v>44501</v>
      </c>
      <c r="B242" s="16" t="s">
        <v>865</v>
      </c>
      <c r="C242" s="16" t="s">
        <v>95</v>
      </c>
      <c r="D242" s="16" t="s">
        <v>96</v>
      </c>
      <c r="E242" s="17" t="n">
        <v>21</v>
      </c>
      <c r="F242" s="7" t="s">
        <f>=DATEDIF(A242,$O$2,"y")</f>
      </c>
      <c r="G242" s="7" t="s">
        <f>=DATEDIF(A242,$O$2,"ym")</f>
      </c>
      <c r="H242" s="7" t="s">
        <f>=DATEDIF(A242,$O$2,"md")</f>
      </c>
      <c r="I242" s="7" t="n">
        <v>1688</v>
      </c>
      <c r="J242" s="17" t="n">
        <v>893.42666666667</v>
      </c>
      <c r="K242" s="6" t="s">
        <f>=Портфель!F33*Портфель!$Q$13</f>
      </c>
      <c r="L242" s="6" t="s">
        <f>=E242*K242</f>
      </c>
      <c r="M242" s="6" t="s">
        <f>=(K242-J242)*E242</f>
      </c>
      <c r="N242" s="6" t="s">
        <f>=MAX(0,M242*0.13)</f>
      </c>
    </row>
    <row collapsed="false" customFormat="false" customHeight="false" hidden="false" ht="12.1" outlineLevel="0" r="243">
      <c r="A243" s="44" t="n">
        <v>44501</v>
      </c>
      <c r="B243" s="16" t="s">
        <v>865</v>
      </c>
      <c r="C243" s="16" t="s">
        <v>95</v>
      </c>
      <c r="D243" s="16" t="s">
        <v>96</v>
      </c>
      <c r="E243" s="17" t="n">
        <v>40</v>
      </c>
      <c r="F243" s="7" t="s">
        <f>=DATEDIF(A243,$O$2,"y")</f>
      </c>
      <c r="G243" s="7" t="s">
        <f>=DATEDIF(A243,$O$2,"ym")</f>
      </c>
      <c r="H243" s="7" t="s">
        <f>=DATEDIF(A243,$O$2,"md")</f>
      </c>
      <c r="I243" s="7" t="n">
        <v>1688</v>
      </c>
      <c r="J243" s="17" t="n">
        <v>893.4265</v>
      </c>
      <c r="K243" s="6" t="s">
        <f>=Портфель!F33*Портфель!$Q$13</f>
      </c>
      <c r="L243" s="6" t="s">
        <f>=E243*K243</f>
      </c>
      <c r="M243" s="6" t="s">
        <f>=(K243-J243)*E243</f>
      </c>
      <c r="N243" s="6" t="s">
        <f>=MAX(0,M243*0.13)</f>
      </c>
    </row>
    <row collapsed="false" customFormat="false" customHeight="false" hidden="false" ht="12.1" outlineLevel="0" r="244">
      <c r="A244" s="44" t="n">
        <v>44501</v>
      </c>
      <c r="B244" s="16" t="s">
        <v>865</v>
      </c>
      <c r="C244" s="16" t="s">
        <v>95</v>
      </c>
      <c r="D244" s="16" t="s">
        <v>96</v>
      </c>
      <c r="E244" s="17" t="n">
        <v>25</v>
      </c>
      <c r="F244" s="7" t="s">
        <f>=DATEDIF(A244,$O$2,"y")</f>
      </c>
      <c r="G244" s="7" t="s">
        <f>=DATEDIF(A244,$O$2,"ym")</f>
      </c>
      <c r="H244" s="7" t="s">
        <f>=DATEDIF(A244,$O$2,"md")</f>
      </c>
      <c r="I244" s="7" t="n">
        <v>1688</v>
      </c>
      <c r="J244" s="17" t="n">
        <v>893.4264</v>
      </c>
      <c r="K244" s="6" t="s">
        <f>=Портфель!F33*Портфель!$Q$13</f>
      </c>
      <c r="L244" s="6" t="s">
        <f>=E244*K244</f>
      </c>
      <c r="M244" s="6" t="s">
        <f>=(K244-J244)*E244</f>
      </c>
      <c r="N244" s="6" t="s">
        <f>=MAX(0,M244*0.13)</f>
      </c>
    </row>
    <row collapsed="false" customFormat="false" customHeight="false" hidden="false" ht="12.1" outlineLevel="0" r="245">
      <c r="A245" s="44" t="n">
        <v>44488</v>
      </c>
      <c r="B245" s="16" t="s">
        <v>865</v>
      </c>
      <c r="C245" s="16" t="s">
        <v>97</v>
      </c>
      <c r="D245" s="16" t="s">
        <v>98</v>
      </c>
      <c r="E245" s="17" t="n">
        <v>9</v>
      </c>
      <c r="F245" s="7" t="s">
        <f>=DATEDIF(A245,$O$2,"y")</f>
      </c>
      <c r="G245" s="7" t="s">
        <f>=DATEDIF(A245,$O$2,"ym")</f>
      </c>
      <c r="H245" s="7" t="s">
        <f>=DATEDIF(A245,$O$2,"md")</f>
      </c>
      <c r="I245" s="7" t="n">
        <v>1700</v>
      </c>
      <c r="J245" s="17" t="n">
        <v>183.68777777778</v>
      </c>
      <c r="K245" s="6" t="s">
        <f>=Портфель!F34*Портфель!$Q$13</f>
      </c>
      <c r="L245" s="6" t="s">
        <f>=E245*K245</f>
      </c>
      <c r="M245" s="6" t="s">
        <f>=(K245-J245)*E245</f>
      </c>
      <c r="N245" s="6" t="s">
        <f>=MAX(0,M245*0.13)</f>
      </c>
    </row>
    <row collapsed="false" customFormat="false" customHeight="false" hidden="false" ht="12.1" outlineLevel="0" r="246">
      <c r="A246" s="44" t="n">
        <v>44488</v>
      </c>
      <c r="B246" s="16" t="s">
        <v>865</v>
      </c>
      <c r="C246" s="16" t="s">
        <v>97</v>
      </c>
      <c r="D246" s="16" t="s">
        <v>98</v>
      </c>
      <c r="E246" s="17" t="n">
        <v>275</v>
      </c>
      <c r="F246" s="7" t="s">
        <f>=DATEDIF(A246,$O$2,"y")</f>
      </c>
      <c r="G246" s="7" t="s">
        <f>=DATEDIF(A246,$O$2,"ym")</f>
      </c>
      <c r="H246" s="7" t="s">
        <f>=DATEDIF(A246,$O$2,"md")</f>
      </c>
      <c r="I246" s="7" t="n">
        <v>1700</v>
      </c>
      <c r="J246" s="17" t="n">
        <v>183.68770909091</v>
      </c>
      <c r="K246" s="6" t="s">
        <f>=Портфель!F34*Портфель!$Q$13</f>
      </c>
      <c r="L246" s="6" t="s">
        <f>=E246*K246</f>
      </c>
      <c r="M246" s="6" t="s">
        <f>=(K246-J246)*E246</f>
      </c>
      <c r="N246" s="6" t="s">
        <f>=MAX(0,M246*0.13)</f>
      </c>
    </row>
    <row collapsed="false" customFormat="false" customHeight="false" hidden="false" ht="12.1" outlineLevel="0" r="247">
      <c r="A247" s="44" t="n">
        <v>44494</v>
      </c>
      <c r="B247" s="16" t="s">
        <v>865</v>
      </c>
      <c r="C247" s="16" t="s">
        <v>97</v>
      </c>
      <c r="D247" s="16" t="s">
        <v>98</v>
      </c>
      <c r="E247" s="17" t="n">
        <v>15</v>
      </c>
      <c r="F247" s="7" t="s">
        <f>=DATEDIF(A247,$O$2,"y")</f>
      </c>
      <c r="G247" s="7" t="s">
        <f>=DATEDIF(A247,$O$2,"ym")</f>
      </c>
      <c r="H247" s="7" t="s">
        <f>=DATEDIF(A247,$O$2,"md")</f>
      </c>
      <c r="I247" s="7" t="n">
        <v>1694</v>
      </c>
      <c r="J247" s="17" t="n">
        <v>198.09466666667</v>
      </c>
      <c r="K247" s="6" t="s">
        <f>=Портфель!F34*Портфель!$Q$13</f>
      </c>
      <c r="L247" s="6" t="s">
        <f>=E247*K247</f>
      </c>
      <c r="M247" s="6" t="s">
        <f>=(K247-J247)*E247</f>
      </c>
      <c r="N247" s="6" t="s">
        <f>=MAX(0,M247*0.13)</f>
      </c>
    </row>
    <row collapsed="false" customFormat="false" customHeight="false" hidden="false" ht="12.1" outlineLevel="0" r="248">
      <c r="A248" s="44" t="n">
        <v>44497</v>
      </c>
      <c r="B248" s="16" t="s">
        <v>865</v>
      </c>
      <c r="C248" s="16" t="s">
        <v>97</v>
      </c>
      <c r="D248" s="16" t="s">
        <v>98</v>
      </c>
      <c r="E248" s="17" t="n">
        <v>51</v>
      </c>
      <c r="F248" s="7" t="s">
        <f>=DATEDIF(A248,$O$2,"y")</f>
      </c>
      <c r="G248" s="7" t="s">
        <f>=DATEDIF(A248,$O$2,"ym")</f>
      </c>
      <c r="H248" s="7" t="s">
        <f>=DATEDIF(A248,$O$2,"md")</f>
      </c>
      <c r="I248" s="7" t="n">
        <v>1691</v>
      </c>
      <c r="J248" s="17" t="n">
        <v>183.48764705882</v>
      </c>
      <c r="K248" s="6" t="s">
        <f>=Портфель!F34*Портфель!$Q$13</f>
      </c>
      <c r="L248" s="6" t="s">
        <f>=E248*K248</f>
      </c>
      <c r="M248" s="6" t="s">
        <f>=(K248-J248)*E248</f>
      </c>
      <c r="N248" s="6" t="s">
        <f>=MAX(0,M248*0.13)</f>
      </c>
    </row>
    <row collapsed="false" customFormat="false" customHeight="false" hidden="false" ht="12.1" outlineLevel="0" r="249">
      <c r="A249" s="44" t="n">
        <v>44665</v>
      </c>
      <c r="B249" s="16" t="s">
        <v>865</v>
      </c>
      <c r="C249" s="16" t="s">
        <v>99</v>
      </c>
      <c r="D249" s="16" t="s">
        <v>100</v>
      </c>
      <c r="E249" s="17" t="n">
        <v>16</v>
      </c>
      <c r="F249" s="7" t="s">
        <f>=DATEDIF(A249,$O$2,"y")</f>
      </c>
      <c r="G249" s="7" t="s">
        <f>=DATEDIF(A249,$O$2,"ym")</f>
      </c>
      <c r="H249" s="7" t="s">
        <f>=DATEDIF(A249,$O$2,"md")</f>
      </c>
      <c r="I249" s="7" t="n">
        <v>1524</v>
      </c>
      <c r="J249" s="17" t="n">
        <v>2076.0246</v>
      </c>
      <c r="K249" s="6" t="s">
        <f>=Портфель!F35*Портфель!$Q$17</f>
      </c>
      <c r="L249" s="6" t="s">
        <f>=E249*K249</f>
      </c>
      <c r="M249" s="6" t="s">
        <f>=(K249-J249)*E249</f>
      </c>
      <c r="N249" s="6" t="s">
        <f>=MAX(0,M249*0.13)</f>
      </c>
    </row>
    <row collapsed="false" customFormat="false" customHeight="false" hidden="false" ht="12.1" outlineLevel="0" r="250">
      <c r="A250" s="44" t="n">
        <v>45349</v>
      </c>
      <c r="B250" s="16" t="s">
        <v>865</v>
      </c>
      <c r="C250" s="16" t="s">
        <v>65</v>
      </c>
      <c r="D250" s="16" t="s">
        <v>101</v>
      </c>
      <c r="E250" s="17" t="n">
        <v>100</v>
      </c>
      <c r="F250" s="7" t="s">
        <f>=DATEDIF(A250,$O$2,"y")</f>
      </c>
      <c r="G250" s="7" t="s">
        <f>=DATEDIF(A250,$O$2,"ym")</f>
      </c>
      <c r="H250" s="7" t="s">
        <f>=DATEDIF(A250,$O$2,"md")</f>
      </c>
      <c r="I250" s="7" t="n">
        <v>840</v>
      </c>
      <c r="J250" s="17" t="n">
        <v>305.7</v>
      </c>
      <c r="K250" s="6" t="s">
        <f>=Портфель!F36*Портфель!$Q$13</f>
      </c>
      <c r="L250" s="6" t="s">
        <f>=E250*K250</f>
      </c>
      <c r="M250" s="6" t="s">
        <f>=(K250-J250)*E250</f>
      </c>
      <c r="N250" s="6" t="s">
        <f>=MAX(0,M250*0.13)</f>
      </c>
    </row>
    <row collapsed="false" customFormat="false" customHeight="false" hidden="false" ht="12.1" outlineLevel="0" r="251">
      <c r="A251" s="44" t="n">
        <v>44445</v>
      </c>
      <c r="B251" s="16" t="s">
        <v>865</v>
      </c>
      <c r="C251" s="16" t="s">
        <v>102</v>
      </c>
      <c r="D251" s="16" t="s">
        <v>103</v>
      </c>
      <c r="E251" s="17" t="n">
        <v>220</v>
      </c>
      <c r="F251" s="7" t="s">
        <f>=DATEDIF(A251,$O$2,"y")</f>
      </c>
      <c r="G251" s="7" t="s">
        <f>=DATEDIF(A251,$O$2,"ym")</f>
      </c>
      <c r="H251" s="7" t="s">
        <f>=DATEDIF(A251,$O$2,"md")</f>
      </c>
      <c r="I251" s="7" t="n">
        <v>1743</v>
      </c>
      <c r="J251" s="17" t="n">
        <v>251.62011428571</v>
      </c>
      <c r="K251" s="6" t="s">
        <f>=Портфель!F37*Портфель!$Q$13</f>
      </c>
      <c r="L251" s="6" t="s">
        <f>=E251*K251</f>
      </c>
      <c r="M251" s="6" t="s">
        <f>=(K251-J251)*E251</f>
      </c>
      <c r="N251" s="6" t="s">
        <f>=MAX(0,M251*0.13)</f>
      </c>
    </row>
    <row collapsed="false" customFormat="false" customHeight="false" hidden="false" ht="12.1" outlineLevel="0" r="252">
      <c r="A252" s="44" t="n">
        <v>44445</v>
      </c>
      <c r="B252" s="16" t="s">
        <v>865</v>
      </c>
      <c r="C252" s="16" t="s">
        <v>102</v>
      </c>
      <c r="D252" s="16" t="s">
        <v>103</v>
      </c>
      <c r="E252" s="17" t="n">
        <v>50</v>
      </c>
      <c r="F252" s="7" t="s">
        <f>=DATEDIF(A252,$O$2,"y")</f>
      </c>
      <c r="G252" s="7" t="s">
        <f>=DATEDIF(A252,$O$2,"ym")</f>
      </c>
      <c r="H252" s="7" t="s">
        <f>=DATEDIF(A252,$O$2,"md")</f>
      </c>
      <c r="I252" s="7" t="n">
        <v>1743</v>
      </c>
      <c r="J252" s="17" t="n">
        <v>251.62</v>
      </c>
      <c r="K252" s="6" t="s">
        <f>=Портфель!F37*Портфель!$Q$13</f>
      </c>
      <c r="L252" s="6" t="s">
        <f>=E252*K252</f>
      </c>
      <c r="M252" s="6" t="s">
        <f>=(K252-J252)*E252</f>
      </c>
      <c r="N252" s="6" t="s">
        <f>=MAX(0,M252*0.13)</f>
      </c>
    </row>
    <row collapsed="false" customFormat="false" customHeight="false" hidden="false" ht="12.1" outlineLevel="0" r="253">
      <c r="A253" s="44" t="n">
        <v>44460</v>
      </c>
      <c r="B253" s="16" t="s">
        <v>865</v>
      </c>
      <c r="C253" s="16" t="s">
        <v>102</v>
      </c>
      <c r="D253" s="16" t="s">
        <v>103</v>
      </c>
      <c r="E253" s="17" t="n">
        <v>130</v>
      </c>
      <c r="F253" s="7" t="s">
        <f>=DATEDIF(A253,$O$2,"y")</f>
      </c>
      <c r="G253" s="7" t="s">
        <f>=DATEDIF(A253,$O$2,"ym")</f>
      </c>
      <c r="H253" s="7" t="s">
        <f>=DATEDIF(A253,$O$2,"md")</f>
      </c>
      <c r="I253" s="7" t="n">
        <v>1729</v>
      </c>
      <c r="J253" s="17" t="n">
        <v>233.71684615385</v>
      </c>
      <c r="K253" s="6" t="s">
        <f>=Портфель!F37*Портфель!$Q$13</f>
      </c>
      <c r="L253" s="6" t="s">
        <f>=E253*K253</f>
      </c>
      <c r="M253" s="6" t="s">
        <f>=(K253-J253)*E253</f>
      </c>
      <c r="N253" s="6" t="s">
        <f>=MAX(0,M253*0.13)</f>
      </c>
    </row>
    <row collapsed="false" customFormat="false" customHeight="false" hidden="false" ht="12.1" outlineLevel="0" r="254">
      <c r="A254" s="44" t="n">
        <v>44494</v>
      </c>
      <c r="B254" s="16" t="s">
        <v>865</v>
      </c>
      <c r="C254" s="16" t="s">
        <v>102</v>
      </c>
      <c r="D254" s="16" t="s">
        <v>103</v>
      </c>
      <c r="E254" s="17" t="n">
        <v>150</v>
      </c>
      <c r="F254" s="7" t="s">
        <f>=DATEDIF(A254,$O$2,"y")</f>
      </c>
      <c r="G254" s="7" t="s">
        <f>=DATEDIF(A254,$O$2,"ym")</f>
      </c>
      <c r="H254" s="7" t="s">
        <f>=DATEDIF(A254,$O$2,"md")</f>
      </c>
      <c r="I254" s="7" t="n">
        <v>1694</v>
      </c>
      <c r="J254" s="17" t="n">
        <v>318.35193333333</v>
      </c>
      <c r="K254" s="6" t="s">
        <f>=Портфель!F37*Портфель!$Q$13</f>
      </c>
      <c r="L254" s="6" t="s">
        <f>=E254*K254</f>
      </c>
      <c r="M254" s="6" t="s">
        <f>=(K254-J254)*E254</f>
      </c>
      <c r="N254" s="6" t="s">
        <f>=MAX(0,M254*0.13)</f>
      </c>
    </row>
    <row collapsed="false" customFormat="false" customHeight="false" hidden="false" ht="12.1" outlineLevel="0" r="255">
      <c r="A255" s="44" t="n">
        <v>44200</v>
      </c>
      <c r="B255" s="16" t="s">
        <v>865</v>
      </c>
      <c r="C255" s="16" t="s">
        <v>104</v>
      </c>
      <c r="D255" s="16" t="s">
        <v>105</v>
      </c>
      <c r="E255" s="17" t="n">
        <v>10</v>
      </c>
      <c r="F255" s="7" t="s">
        <f>=DATEDIF(A255,$O$2,"y")</f>
      </c>
      <c r="G255" s="7" t="s">
        <f>=DATEDIF(A255,$O$2,"ym")</f>
      </c>
      <c r="H255" s="7" t="s">
        <f>=DATEDIF(A255,$O$2,"md")</f>
      </c>
      <c r="I255" s="7" t="n">
        <v>1988</v>
      </c>
      <c r="J255" s="17" t="n">
        <v>1986.018</v>
      </c>
      <c r="K255" s="6" t="s">
        <f>=Портфель!F38*Портфель!$Q$13</f>
      </c>
      <c r="L255" s="6" t="s">
        <f>=E255*K255</f>
      </c>
      <c r="M255" s="6" t="s">
        <f>=(K255-J255)*E255</f>
      </c>
      <c r="N255" s="6" t="s">
        <f>=MAX(0,M255*0.13)</f>
      </c>
    </row>
    <row collapsed="false" customFormat="false" customHeight="false" hidden="false" ht="12.1" outlineLevel="0" r="256">
      <c r="A256" s="44" t="n">
        <v>44200</v>
      </c>
      <c r="B256" s="16" t="s">
        <v>865</v>
      </c>
      <c r="C256" s="16" t="s">
        <v>104</v>
      </c>
      <c r="D256" s="16" t="s">
        <v>105</v>
      </c>
      <c r="E256" s="17" t="n">
        <v>3</v>
      </c>
      <c r="F256" s="7" t="s">
        <f>=DATEDIF(A256,$O$2,"y")</f>
      </c>
      <c r="G256" s="7" t="s">
        <f>=DATEDIF(A256,$O$2,"ym")</f>
      </c>
      <c r="H256" s="7" t="s">
        <f>=DATEDIF(A256,$O$2,"md")</f>
      </c>
      <c r="I256" s="7" t="n">
        <v>1988</v>
      </c>
      <c r="J256" s="17" t="n">
        <v>1986.0166666667</v>
      </c>
      <c r="K256" s="6" t="s">
        <f>=Портфель!F38*Портфель!$Q$13</f>
      </c>
      <c r="L256" s="6" t="s">
        <f>=E256*K256</f>
      </c>
      <c r="M256" s="6" t="s">
        <f>=(K256-J256)*E256</f>
      </c>
      <c r="N256" s="6" t="s">
        <f>=MAX(0,M256*0.13)</f>
      </c>
    </row>
    <row collapsed="false" customFormat="false" customHeight="false" hidden="false" ht="12.1" outlineLevel="0" r="257">
      <c r="A257" s="44" t="n">
        <v>44200</v>
      </c>
      <c r="B257" s="16" t="s">
        <v>865</v>
      </c>
      <c r="C257" s="16" t="s">
        <v>104</v>
      </c>
      <c r="D257" s="16" t="s">
        <v>105</v>
      </c>
      <c r="E257" s="17" t="n">
        <v>5</v>
      </c>
      <c r="F257" s="7" t="s">
        <f>=DATEDIF(A257,$O$2,"y")</f>
      </c>
      <c r="G257" s="7" t="s">
        <f>=DATEDIF(A257,$O$2,"ym")</f>
      </c>
      <c r="H257" s="7" t="s">
        <f>=DATEDIF(A257,$O$2,"md")</f>
      </c>
      <c r="I257" s="7" t="n">
        <v>1988</v>
      </c>
      <c r="J257" s="17" t="n">
        <v>1986.018</v>
      </c>
      <c r="K257" s="6" t="s">
        <f>=Портфель!F38*Портфель!$Q$13</f>
      </c>
      <c r="L257" s="6" t="s">
        <f>=E257*K257</f>
      </c>
      <c r="M257" s="6" t="s">
        <f>=(K257-J257)*E257</f>
      </c>
      <c r="N257" s="6" t="s">
        <f>=MAX(0,M257*0.13)</f>
      </c>
    </row>
    <row collapsed="false" customFormat="false" customHeight="false" hidden="false" ht="12.1" outlineLevel="0" r="258">
      <c r="A258" s="44" t="n">
        <v>44200</v>
      </c>
      <c r="B258" s="16" t="s">
        <v>865</v>
      </c>
      <c r="C258" s="16" t="s">
        <v>104</v>
      </c>
      <c r="D258" s="16" t="s">
        <v>105</v>
      </c>
      <c r="E258" s="17" t="n">
        <v>1</v>
      </c>
      <c r="F258" s="7" t="s">
        <f>=DATEDIF(A258,$O$2,"y")</f>
      </c>
      <c r="G258" s="7" t="s">
        <f>=DATEDIF(A258,$O$2,"ym")</f>
      </c>
      <c r="H258" s="7" t="s">
        <f>=DATEDIF(A258,$O$2,"md")</f>
      </c>
      <c r="I258" s="7" t="n">
        <v>1988</v>
      </c>
      <c r="J258" s="17" t="n">
        <v>1986.01</v>
      </c>
      <c r="K258" s="6" t="s">
        <f>=Портфель!F38*Портфель!$Q$13</f>
      </c>
      <c r="L258" s="6" t="s">
        <f>=E258*K258</f>
      </c>
      <c r="M258" s="6" t="s">
        <f>=(K258-J258)*E258</f>
      </c>
      <c r="N258" s="6" t="s">
        <f>=MAX(0,M258*0.13)</f>
      </c>
    </row>
    <row collapsed="false" customFormat="false" customHeight="false" hidden="false" ht="12.1" outlineLevel="0" r="259">
      <c r="A259" s="44" t="n">
        <v>44200</v>
      </c>
      <c r="B259" s="16" t="s">
        <v>865</v>
      </c>
      <c r="C259" s="16" t="s">
        <v>104</v>
      </c>
      <c r="D259" s="16" t="s">
        <v>105</v>
      </c>
      <c r="E259" s="17" t="n">
        <v>11</v>
      </c>
      <c r="F259" s="7" t="s">
        <f>=DATEDIF(A259,$O$2,"y")</f>
      </c>
      <c r="G259" s="7" t="s">
        <f>=DATEDIF(A259,$O$2,"ym")</f>
      </c>
      <c r="H259" s="7" t="s">
        <f>=DATEDIF(A259,$O$2,"md")</f>
      </c>
      <c r="I259" s="7" t="n">
        <v>1988</v>
      </c>
      <c r="J259" s="17" t="n">
        <v>1986.0190909091</v>
      </c>
      <c r="K259" s="6" t="s">
        <f>=Портфель!F38*Портфель!$Q$13</f>
      </c>
      <c r="L259" s="6" t="s">
        <f>=E259*K259</f>
      </c>
      <c r="M259" s="6" t="s">
        <f>=(K259-J259)*E259</f>
      </c>
      <c r="N259" s="6" t="s">
        <f>=MAX(0,M259*0.13)</f>
      </c>
    </row>
    <row collapsed="false" customFormat="false" customHeight="false" hidden="false" ht="12.1" outlineLevel="0" r="260">
      <c r="A260" s="44" t="n">
        <v>44200</v>
      </c>
      <c r="B260" s="16" t="s">
        <v>865</v>
      </c>
      <c r="C260" s="16" t="s">
        <v>104</v>
      </c>
      <c r="D260" s="16" t="s">
        <v>105</v>
      </c>
      <c r="E260" s="17" t="n">
        <v>9</v>
      </c>
      <c r="F260" s="7" t="s">
        <f>=DATEDIF(A260,$O$2,"y")</f>
      </c>
      <c r="G260" s="7" t="s">
        <f>=DATEDIF(A260,$O$2,"ym")</f>
      </c>
      <c r="H260" s="7" t="s">
        <f>=DATEDIF(A260,$O$2,"md")</f>
      </c>
      <c r="I260" s="7" t="n">
        <v>1988</v>
      </c>
      <c r="J260" s="17" t="n">
        <v>1986.0188888889</v>
      </c>
      <c r="K260" s="6" t="s">
        <f>=Портфель!F38*Портфель!$Q$13</f>
      </c>
      <c r="L260" s="6" t="s">
        <f>=E260*K260</f>
      </c>
      <c r="M260" s="6" t="s">
        <f>=(K260-J260)*E260</f>
      </c>
      <c r="N260" s="6" t="s">
        <f>=MAX(0,M260*0.13)</f>
      </c>
    </row>
    <row collapsed="false" customFormat="false" customHeight="false" hidden="false" ht="12.1" outlineLevel="0" r="261">
      <c r="A261" s="44" t="n">
        <v>44200</v>
      </c>
      <c r="B261" s="16" t="s">
        <v>865</v>
      </c>
      <c r="C261" s="16" t="s">
        <v>104</v>
      </c>
      <c r="D261" s="16" t="s">
        <v>105</v>
      </c>
      <c r="E261" s="17" t="n">
        <v>1</v>
      </c>
      <c r="F261" s="7" t="s">
        <f>=DATEDIF(A261,$O$2,"y")</f>
      </c>
      <c r="G261" s="7" t="s">
        <f>=DATEDIF(A261,$O$2,"ym")</f>
      </c>
      <c r="H261" s="7" t="s">
        <f>=DATEDIF(A261,$O$2,"md")</f>
      </c>
      <c r="I261" s="7" t="n">
        <v>1988</v>
      </c>
      <c r="J261" s="17" t="n">
        <v>1986.01</v>
      </c>
      <c r="K261" s="6" t="s">
        <f>=Портфель!F38*Портфель!$Q$13</f>
      </c>
      <c r="L261" s="6" t="s">
        <f>=E261*K261</f>
      </c>
      <c r="M261" s="6" t="s">
        <f>=(K261-J261)*E261</f>
      </c>
      <c r="N261" s="6" t="s">
        <f>=MAX(0,M261*0.13)</f>
      </c>
    </row>
    <row collapsed="false" customFormat="false" customHeight="false" hidden="false" ht="12.1" outlineLevel="0" r="262">
      <c r="A262" s="44" t="n">
        <v>44200</v>
      </c>
      <c r="B262" s="16" t="s">
        <v>865</v>
      </c>
      <c r="C262" s="16" t="s">
        <v>104</v>
      </c>
      <c r="D262" s="16" t="s">
        <v>105</v>
      </c>
      <c r="E262" s="17" t="n">
        <v>10</v>
      </c>
      <c r="F262" s="7" t="s">
        <f>=DATEDIF(A262,$O$2,"y")</f>
      </c>
      <c r="G262" s="7" t="s">
        <f>=DATEDIF(A262,$O$2,"ym")</f>
      </c>
      <c r="H262" s="7" t="s">
        <f>=DATEDIF(A262,$O$2,"md")</f>
      </c>
      <c r="I262" s="7" t="n">
        <v>1988</v>
      </c>
      <c r="J262" s="17" t="n">
        <v>1986.018</v>
      </c>
      <c r="K262" s="6" t="s">
        <f>=Портфель!F38*Портфель!$Q$13</f>
      </c>
      <c r="L262" s="6" t="s">
        <f>=E262*K262</f>
      </c>
      <c r="M262" s="6" t="s">
        <f>=(K262-J262)*E262</f>
      </c>
      <c r="N262" s="6" t="s">
        <f>=MAX(0,M262*0.13)</f>
      </c>
    </row>
    <row collapsed="false" customFormat="false" customHeight="false" hidden="false" ht="12.1" outlineLevel="0" r="263">
      <c r="A263" s="44" t="n">
        <v>44266</v>
      </c>
      <c r="B263" s="16" t="s">
        <v>865</v>
      </c>
      <c r="C263" s="16" t="s">
        <v>104</v>
      </c>
      <c r="D263" s="16" t="s">
        <v>105</v>
      </c>
      <c r="E263" s="17" t="n">
        <v>16</v>
      </c>
      <c r="F263" s="7" t="s">
        <f>=DATEDIF(A263,$O$2,"y")</f>
      </c>
      <c r="G263" s="7" t="s">
        <f>=DATEDIF(A263,$O$2,"ym")</f>
      </c>
      <c r="H263" s="7" t="s">
        <f>=DATEDIF(A263,$O$2,"md")</f>
      </c>
      <c r="I263" s="7" t="n">
        <v>1922</v>
      </c>
      <c r="J263" s="17" t="n">
        <v>1859.4875</v>
      </c>
      <c r="K263" s="6" t="s">
        <f>=Портфель!F38*Портфель!$Q$13</f>
      </c>
      <c r="L263" s="6" t="s">
        <f>=E263*K263</f>
      </c>
      <c r="M263" s="6" t="s">
        <f>=(K263-J263)*E263</f>
      </c>
      <c r="N263" s="6" t="s">
        <f>=MAX(0,M263*0.13)</f>
      </c>
    </row>
    <row collapsed="false" customFormat="false" customHeight="false" hidden="false" ht="12.1" outlineLevel="0" r="264">
      <c r="A264" s="44" t="n">
        <v>44340</v>
      </c>
      <c r="B264" s="16" t="s">
        <v>865</v>
      </c>
      <c r="C264" s="16" t="s">
        <v>104</v>
      </c>
      <c r="D264" s="16" t="s">
        <v>105</v>
      </c>
      <c r="E264" s="17" t="n">
        <v>16</v>
      </c>
      <c r="F264" s="7" t="s">
        <f>=DATEDIF(A264,$O$2,"y")</f>
      </c>
      <c r="G264" s="7" t="s">
        <f>=DATEDIF(A264,$O$2,"ym")</f>
      </c>
      <c r="H264" s="7" t="s">
        <f>=DATEDIF(A264,$O$2,"md")</f>
      </c>
      <c r="I264" s="7" t="n">
        <v>1848</v>
      </c>
      <c r="J264" s="17" t="n">
        <v>1543.536875</v>
      </c>
      <c r="K264" s="6" t="s">
        <f>=Портфель!F38*Портфель!$Q$13</f>
      </c>
      <c r="L264" s="6" t="s">
        <f>=E264*K264</f>
      </c>
      <c r="M264" s="6" t="s">
        <f>=(K264-J264)*E264</f>
      </c>
      <c r="N264" s="6" t="s">
        <f>=MAX(0,M264*0.13)</f>
      </c>
    </row>
    <row collapsed="false" customFormat="false" customHeight="false" hidden="false" ht="12.1" outlineLevel="0" r="265">
      <c r="A265" s="44" t="n">
        <v>44441</v>
      </c>
      <c r="B265" s="16" t="s">
        <v>865</v>
      </c>
      <c r="C265" s="16" t="s">
        <v>104</v>
      </c>
      <c r="D265" s="16" t="s">
        <v>105</v>
      </c>
      <c r="E265" s="17" t="n">
        <v>4</v>
      </c>
      <c r="F265" s="7" t="s">
        <f>=DATEDIF(A265,$O$2,"y")</f>
      </c>
      <c r="G265" s="7" t="s">
        <f>=DATEDIF(A265,$O$2,"ym")</f>
      </c>
      <c r="H265" s="7" t="s">
        <f>=DATEDIF(A265,$O$2,"md")</f>
      </c>
      <c r="I265" s="7" t="n">
        <v>1747</v>
      </c>
      <c r="J265" s="17" t="n">
        <v>1535.1325</v>
      </c>
      <c r="K265" s="6" t="s">
        <f>=Портфель!F38*Портфель!$Q$13</f>
      </c>
      <c r="L265" s="6" t="s">
        <f>=E265*K265</f>
      </c>
      <c r="M265" s="6" t="s">
        <f>=(K265-J265)*E265</f>
      </c>
      <c r="N265" s="6" t="s">
        <f>=MAX(0,M265*0.13)</f>
      </c>
    </row>
    <row collapsed="false" customFormat="false" customHeight="false" hidden="false" ht="12.1" outlineLevel="0" r="266">
      <c r="A266" s="44" t="n">
        <v>44494</v>
      </c>
      <c r="B266" s="16" t="s">
        <v>865</v>
      </c>
      <c r="C266" s="16" t="s">
        <v>104</v>
      </c>
      <c r="D266" s="16" t="s">
        <v>105</v>
      </c>
      <c r="E266" s="17" t="n">
        <v>2</v>
      </c>
      <c r="F266" s="7" t="s">
        <f>=DATEDIF(A266,$O$2,"y")</f>
      </c>
      <c r="G266" s="7" t="s">
        <f>=DATEDIF(A266,$O$2,"ym")</f>
      </c>
      <c r="H266" s="7" t="s">
        <f>=DATEDIF(A266,$O$2,"md")</f>
      </c>
      <c r="I266" s="7" t="n">
        <v>1694</v>
      </c>
      <c r="J266" s="17" t="n">
        <v>1534.335</v>
      </c>
      <c r="K266" s="6" t="s">
        <f>=Портфель!F38*Портфель!$Q$13</f>
      </c>
      <c r="L266" s="6" t="s">
        <f>=E266*K266</f>
      </c>
      <c r="M266" s="6" t="s">
        <f>=(K266-J266)*E266</f>
      </c>
      <c r="N266" s="6" t="s">
        <f>=MAX(0,M266*0.13)</f>
      </c>
    </row>
    <row collapsed="false" customFormat="false" customHeight="false" hidden="false" ht="12.1" outlineLevel="0" r="267">
      <c r="A267" s="44" t="n">
        <v>44363</v>
      </c>
      <c r="B267" s="16" t="s">
        <v>865</v>
      </c>
      <c r="C267" s="16" t="s">
        <v>106</v>
      </c>
      <c r="D267" s="16" t="s">
        <v>107</v>
      </c>
      <c r="E267" s="17" t="n">
        <v>10</v>
      </c>
      <c r="F267" s="7" t="s">
        <f>=DATEDIF(A267,$O$2,"y")</f>
      </c>
      <c r="G267" s="7" t="s">
        <f>=DATEDIF(A267,$O$2,"ym")</f>
      </c>
      <c r="H267" s="7" t="s">
        <f>=DATEDIF(A267,$O$2,"md")</f>
      </c>
      <c r="I267" s="7" t="n">
        <v>1825</v>
      </c>
      <c r="J267" s="17" t="n">
        <v>1484.408</v>
      </c>
      <c r="K267" s="6" t="s">
        <f>=Портфель!F39*Портфель!$Q$13</f>
      </c>
      <c r="L267" s="6" t="s">
        <f>=E267*K267</f>
      </c>
      <c r="M267" s="6" t="s">
        <f>=(K267-J267)*E267</f>
      </c>
      <c r="N267" s="6" t="s">
        <f>=MAX(0,M267*0.13)</f>
      </c>
    </row>
    <row collapsed="false" customFormat="false" customHeight="false" hidden="false" ht="12.1" outlineLevel="0" r="268">
      <c r="A268" s="44" t="n">
        <v>44376</v>
      </c>
      <c r="B268" s="16" t="s">
        <v>865</v>
      </c>
      <c r="C268" s="16" t="s">
        <v>108</v>
      </c>
      <c r="D268" s="16" t="s">
        <v>109</v>
      </c>
      <c r="E268" s="17" t="n">
        <v>7</v>
      </c>
      <c r="F268" s="7" t="s">
        <f>=DATEDIF(A268,$O$2,"y")</f>
      </c>
      <c r="G268" s="7" t="s">
        <f>=DATEDIF(A268,$O$2,"ym")</f>
      </c>
      <c r="H268" s="7" t="s">
        <f>=DATEDIF(A268,$O$2,"md")</f>
      </c>
      <c r="I268" s="7" t="n">
        <v>1812</v>
      </c>
      <c r="J268" s="17" t="n">
        <v>1590.7585714286</v>
      </c>
      <c r="K268" s="6" t="s">
        <f>=Портфель!F40*Портфель!$Q$13</f>
      </c>
      <c r="L268" s="6" t="s">
        <f>=E268*K268</f>
      </c>
      <c r="M268" s="6" t="s">
        <f>=(K268-J268)*E268</f>
      </c>
      <c r="N268" s="6" t="s">
        <f>=MAX(0,M268*0.13)</f>
      </c>
    </row>
    <row collapsed="false" customFormat="false" customHeight="false" hidden="false" ht="12.1" outlineLevel="0" r="269">
      <c r="A269" s="44" t="n">
        <v>44505</v>
      </c>
      <c r="B269" s="16" t="s">
        <v>865</v>
      </c>
      <c r="C269" s="16" t="s">
        <v>110</v>
      </c>
      <c r="D269" s="16" t="s">
        <v>111</v>
      </c>
      <c r="E269" s="17" t="n">
        <v>2</v>
      </c>
      <c r="F269" s="7" t="s">
        <f>=DATEDIF(A269,$O$2,"y")</f>
      </c>
      <c r="G269" s="7" t="s">
        <f>=DATEDIF(A269,$O$2,"ym")</f>
      </c>
      <c r="H269" s="7" t="s">
        <f>=DATEDIF(A269,$O$2,"md")</f>
      </c>
      <c r="I269" s="7" t="n">
        <v>1684</v>
      </c>
      <c r="J269" s="17" t="n">
        <v>1885.842888</v>
      </c>
      <c r="K269" s="6" t="s">
        <f>=Портфель!F41*Портфель!$Q$17</f>
      </c>
      <c r="L269" s="6" t="s">
        <f>=E269*K269</f>
      </c>
      <c r="M269" s="6" t="s">
        <f>=(K269-J269)*E269</f>
      </c>
      <c r="N269" s="6" t="s">
        <f>=MAX(0,M269*0.13)</f>
      </c>
    </row>
    <row collapsed="false" customFormat="false" customHeight="false" hidden="false" ht="12.1" outlineLevel="0" r="270">
      <c r="A270" s="44"/>
      <c r="B270" s="16"/>
      <c r="C270" s="16"/>
      <c r="D270" s="16"/>
      <c r="E270" s="17"/>
      <c r="F270" s="7"/>
      <c r="G270" s="17"/>
      <c r="H270" s="16"/>
      <c r="I270" s="7"/>
      <c r="J270" s="17"/>
      <c r="K270" s="4" t="s">
        <v>116</v>
      </c>
      <c r="L270" s="8" t="s">
        <f>=SUBTOTAL(109,L2:L269)</f>
      </c>
      <c r="M270" s="8" t="s">
        <f>=SUBTOTAL(109,M2:M269)</f>
      </c>
      <c r="N270" s="8" t="s">
        <f>=MAX(0,M270*0.13)</f>
      </c>
    </row>
  </sheetData>
  <autoFilter ref="A1:O26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2026-06-15T11:46:03.00Z</dcterms:created>
  <dc:creator>izi-invest.ru</dc:creator>
  <cp:revision>0</cp:revision>
</cp:coreProperties>
</file>