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<sst xmlns="http://schemas.openxmlformats.org/spreadsheetml/2006/main" count="2177" uniqueCount="465">
  <si>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</si>
  <si>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</si>
  <si>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</si>
  <si>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</si>
  <si>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</si>
  <si>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</si>
  <si>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</si>
  <si>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</si>
  <si>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</si>
  <si>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</si>
  <si>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</si>
  <si>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</si>
  <si>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</si>
  <si>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</si>
  <si>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</si>
  <si>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</si>
  <si>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</si>
  <si>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</si>
  <si>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</si>
  <si>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</si>
  <si>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</si>
  <si>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</si>
  <si>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</si>
  <si>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</si>
  <si>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</si>
  <si>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</si>
  <si>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</si>
  <si>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</si>
  <si>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</si>
  <si>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</si>
  <si>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</si>
  <si>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</si>
  <si>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</si>
  <si>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</si>
  <si>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</si>
  <si>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</si>
  <si>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</si>
  <si>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</si>
  <si>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</si>
  <si>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MOEX</t>
  </si>
  <si>
    <t>МосБиржа</t>
  </si>
  <si>
    <t>GLD</t>
  </si>
  <si>
    <t>DSKY</t>
  </si>
  <si>
    <t>ДетскийМир</t>
  </si>
  <si>
    <t>HKD</t>
  </si>
  <si>
    <t>RUAL</t>
  </si>
  <si>
    <t>РУСАЛ ао</t>
  </si>
  <si>
    <t>JPY</t>
  </si>
  <si>
    <t>TATN</t>
  </si>
  <si>
    <t>Татнфт 3ао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</si>
  <si>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</si>
  <si>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</si>
  <si>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</si>
  <si>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</si>
  <si>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</si>
  <si>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</si>
  <si>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</si>
  <si>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</si>
  <si>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</si>
  <si>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</si>
  <si>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</si>
  <si>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</si>
  <si>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</si>
  <si>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</si>
  <si>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</si>
  <si>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</si>
  <si>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</si>
  <si>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</si>
  <si>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</si>
  <si>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</si>
  <si>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</si>
  <si>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</si>
  <si>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</si>
  <si>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</si>
  <si>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</si>
  <si>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</si>
  <si>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</si>
  <si>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</si>
  <si>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</si>
  <si>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</si>
  <si>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</si>
  <si>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</si>
  <si>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</si>
  <si>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</si>
  <si>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</si>
  <si>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</si>
  <si>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</si>
  <si>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(купон 10 по ПромсвбБО6). Налог удержан. (данные из сделок)</t>
  </si>
  <si>
    <t>Зачисление д/с (амортизация ПромсвбБО6)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</si>
  <si>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</si>
  <si>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</si>
  <si>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(купон 20 по Новсиб2014) (данные из сделок)</t>
  </si>
  <si>
    <t>Зачисление д/с (амортизация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</si>
  <si>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</si>
  <si>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</si>
  <si>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</si>
  <si>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</si>
  <si>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(купон 20 по ВоронежОб7) (данные из сделок)</t>
  </si>
  <si>
    <t>Зачисление д/с (амортизация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</si>
  <si>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</si>
  <si>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</si>
  <si>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RU000A0JVD17 - О'КЕЙ-Б05 1шт. по 52.36 RUR - налог 7 RUR (данные из БД)</t>
  </si>
  <si>
    <t>Купон по RU000A100AE6 - ВТБ Б-1-28 5шт. по 39.89 RUR - налог 0 RUR (данные из БД)</t>
  </si>
  <si>
    <t>Зачисление д/с (купон 1 по ВТБ Б-1-28) (данные из сделок)</t>
  </si>
  <si>
    <t>Зачисление д/с (купон 9 по ОКЕЙ-Б05). Налог удержан.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</si>
  <si>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</si>
  <si>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</si>
  <si>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</si>
  <si>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</si>
  <si>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</si>
  <si>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</si>
  <si>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(погашение Автодор1P2) (данные из сделок)</t>
  </si>
  <si>
    <t>Зачисление д/с (погашение КОМКОР ПБ1) (данные из сделок)</t>
  </si>
  <si>
    <t>Зачисление д/с (купон 6 по КОМКОР ПБ1). Налог удержан. (данные из сделок)</t>
  </si>
  <si>
    <t>Зачисление д/с (купон 4 по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</si>
  <si>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</si>
  <si>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</si>
  <si>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FXJP ETF 1 шт. (данные из сделок)</t>
  </si>
  <si>
    <t>Зачисление дивидендов  по бумаге FXAU ETF 4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</si>
  <si>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</si>
  <si>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</si>
  <si>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</si>
  <si>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(купон 11 по КаркадеБ03). Налог удержан. (данные из сделок)</t>
  </si>
  <si>
    <t>Зачисление д/с (амортизация КаркадеБ03)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</si>
  <si>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</si>
  <si>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</si>
  <si>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</si>
  <si>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</si>
  <si>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</si>
  <si>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</si>
  <si>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(погашение МКБ БО-09) (данные из сделок)</t>
  </si>
  <si>
    <t>Зачисление д/с (купон 10 по МКБ БО-09). Налог удержан.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</si>
  <si>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</si>
  <si>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</si>
  <si>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</si>
  <si>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</si>
  <si>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ВТБ Б-1-28: 6 шт. по 1000 RUR.  (данные из БД)</t>
  </si>
  <si>
    <t>Амортизация О'КЕЙ-Б05: 1 шт. по 1000 RUR.  (данные из БД)</t>
  </si>
  <si>
    <t>Купон по RU000A100AE6 - ВТБ Б-1-28 6шт. по 39.89 RUR - налог 0 RUR (данные из БД)</t>
  </si>
  <si>
    <t>Зачисление д/с (погашение ВТБ Б-1-28) (данные из сделок)</t>
  </si>
  <si>
    <t>Зачисление д/с (погашение ОКЕЙ-Б05) (данные из сделок)</t>
  </si>
  <si>
    <t>Зачисление д/с (купон 10 по ОКЕЙ-Б05). Налог удержан. (данные из сделок)</t>
  </si>
  <si>
    <t>Зачисление д/с (купон 2 по ВТБ Б-1-28) (данные из сделок)</t>
  </si>
  <si>
    <t>Зачисление д/с (данные из сделок)</t>
  </si>
  <si>
    <t>Купон по RU000A0JXQJ4 - ТелХолПБО3 28шт. по 53.1 RUR - налог 0 RUR (данные из БД)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</si>
  <si>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</si>
  <si>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</si>
  <si>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</si>
  <si>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</si>
  <si>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Зачисление д/с (купон 12 по ВлгОб35007) (данные из сделок)</t>
  </si>
  <si>
    <t>Амортизация КаркадеБ03: 134 шт. по 87 RUR.  (данные из БД)</t>
  </si>
  <si>
    <t>Купон по RU000A0JXTH2 - КаркадеБ03 134шт. по 2.93 RUR - налог 28 RUR (данные из БД)</t>
  </si>
  <si>
    <t>Зачисление д/с (погашение КаркадеБ03) (данные из сделок)</t>
  </si>
  <si>
    <t>Зачисление д/с (купон 12 по КаркадеБ03). Налог удержан. (данные из сделок)</t>
  </si>
  <si>
    <t>Дивиденды по ГДР TCS Group Holding PLC ORD SHS CL A (ISIN US87238U2033) Конвертация по курсу ЦБ USD/RUB. Без НДС. (данные из сделок)</t>
  </si>
  <si>
    <t>Купон по RU000A101KK0 - РОСНАНО2P4 9шт. по 18.22 RUR - налог 0 RUR (данные из БД)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</si>
  <si>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</si>
  <si>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</si>
  <si>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</si>
  <si>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(амортизация СЛТ 1Р1) (данные из сделок)</t>
  </si>
  <si>
    <t>Зачисление д/с (купон 5 по СЛТ 1Р1). Налог удержан.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</si>
  <si>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</si>
  <si>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</si>
  <si>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</si>
  <si>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</si>
  <si>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</si>
  <si>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</si>
  <si>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</si>
  <si>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</si>
  <si>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RTKM - Ростел -ао 70шт. по 5 RUR - налог 46 RUR (данные из БД)</t>
  </si>
  <si>
    <t>Дивиденд по T - Т-Техно ао 5шт. по 12.65 RUR - налог 8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</si>
  <si>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</si>
  <si>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</si>
  <si>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</si>
  <si>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</si>
  <si>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RU000A101KK0 - РОСНАНО2P4 9шт. по 22.05 RUR - налог 0 RUR (данные из БД)</t>
  </si>
  <si>
    <t>Купон по RU000A100TW8 - ВТБ Б-1-39 6шт. по 0.05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</si>
  <si>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</si>
  <si>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</si>
  <si>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</si>
  <si>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</si>
  <si>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GEMA - iММЦБ ао 5шт. по 10 RUR - налог 7 RUR (данные из БД)</t>
  </si>
  <si>
    <t>Дивиденд по TATN - Татнфт 3ао 2шт. по 9.94 RUR - налог 3 RUR (данные из БД)</t>
  </si>
  <si>
    <t>Дивиденд по LSRG - ЛСР ао 12шт. по 20 RUR - налог 31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</si>
  <si>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</si>
  <si>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</si>
  <si>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</si>
  <si>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</si>
  <si>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</si>
  <si>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</si>
  <si>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</si>
  <si>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</si>
  <si>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</si>
  <si>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</si>
  <si>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</si>
  <si>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</si>
  <si>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</si>
  <si>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</si>
  <si>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</si>
  <si>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</si>
  <si>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</si>
  <si>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</si>
  <si>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</si>
  <si>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</si>
  <si>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</si>
  <si>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</si>
  <si>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</si>
  <si>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</si>
  <si>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</si>
  <si>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</si>
  <si>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</si>
  <si>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</si>
  <si>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</si>
  <si>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</si>
  <si>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</si>
  <si>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</si>
  <si>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</si>
  <si>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</si>
  <si>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</si>
  <si>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</si>
  <si>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</si>
  <si>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</si>
  <si>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</si>
  <si>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</si>
  <si>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</si>
  <si>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</si>
  <si>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</si>
  <si>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</si>
  <si>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</si>
  <si>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</si>
  <si>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</si>
  <si>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</si>
  <si>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</si>
  <si>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</si>
  <si>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</si>
  <si>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</si>
  <si>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</si>
  <si>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</si>
  <si>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</si>
  <si>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</si>
  <si>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</si>
  <si>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</si>
  <si>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</si>
  <si>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</si>
  <si>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</si>
  <si>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</si>
  <si>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</si>
  <si>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</si>
  <si>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</si>
  <si>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</si>
  <si>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</si>
  <si>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</si>
  <si>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</si>
  <si>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</si>
  <si>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LKOH - ЛУКОЙЛ 1шт. по 514 RUR - налог 67 RUR (данные из БД)</t>
  </si>
  <si>
    <t>Дивиденд по GEMA - iММЦБ ао 50шт. по 2.7 RUR - налог 18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</si>
  <si>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</si>
  <si>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</si>
  <si>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</si>
  <si>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</si>
  <si>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</si>
  <si>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</si>
  <si>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</si>
  <si>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</si>
  <si>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</si>
  <si>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</si>
  <si>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</si>
  <si>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Дивиденд по GEMA - iММЦБ ао 50шт. по 3 RUR - налог 20 RUR (данные из БД)</t>
  </si>
  <si>
    <t>Дивиденд по T - Т-Техно ао 5шт. по 36 RUR - налог 23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</si>
  <si>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</si>
  <si>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</si>
  <si>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</si>
  <si>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</si>
  <si>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</si>
  <si>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</si>
  <si>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</si>
  <si>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</si>
  <si>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</si>
  <si>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</si>
  <si>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</si>
  <si>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</si>
  <si>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RU000A0JUWK6</t>
  </si>
  <si>
    <t>RU000A0JUR46</t>
  </si>
  <si>
    <t>RU000A0JUVF8</t>
  </si>
  <si>
    <t>RU000A0JUX89</t>
  </si>
  <si>
    <t>RU000A100AE6</t>
  </si>
  <si>
    <t>RU000A0JXSD3</t>
  </si>
  <si>
    <t>RU000A0ZYAE3</t>
  </si>
  <si>
    <t>RU000A0JVD17</t>
  </si>
  <si>
    <t>RU000A0JU898</t>
  </si>
  <si>
    <t>RU000A0JX3H0</t>
  </si>
  <si>
    <t>RU000A0JVV49</t>
  </si>
  <si>
    <t>FXAU</t>
  </si>
  <si>
    <t>RU000A0ZYA74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</si>
  <si>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</si>
  <si>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</si>
  <si>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</si>
  <si>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</si>
  <si>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</si>
  <si>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</si>
  <si>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</si>
  <si>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</si>
  <si>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</si>
  <si>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</si>
  <si>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</si>
  <si>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</si>
  <si>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</si>
  <si>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</si>
  <si>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MOEX
МосБиржа</t>
  </si>
  <si>
    <t>DSKY
ДетскийМир</t>
  </si>
  <si>
    <t>RUAL
РУСАЛ ао</t>
  </si>
  <si>
    <t>TATN
Татнфт 3ао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</si>
  <si>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</si>
  <si>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</si>
  <si>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</si>
  <si>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</si>
  <si>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</si>
  <si>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</si>
  <si>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</si>
  <si>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</si>
  <si>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</si>
  <si>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</si>
  <si>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</si>
  <si>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</si>
  <si>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</si>
  <si>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</si>
  <si>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</si>
  <si>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</si>
  <si>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</si>
  <si>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</si>
  <si>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</si>
  <si>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</si>
  <si>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</si>
  <si>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</si>
  <si>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</si>
  <si>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</si>
  <si>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</si>
  <si>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</si>
  <si>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</si>
  <si>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</si>
  <si>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</si>
  <si>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</si>
  <si>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</si>
  <si>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</si>
  <si>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</si>
  <si>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</si>
  <si>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</si>
  <si>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</si>
  <si>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</si>
  <si>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</si>
  <si>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</si>
  <si>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</si>
  <si>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</si>
  <si>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</si>
  <si>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</si>
  <si>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</si>
  <si>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</si>
  <si>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</si>
  <si>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</si>
  <si>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</si>
  <si>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</si>
  <si>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</si>
  <si>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</si>
  <si>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</si>
  <si>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</si>
  <si>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</si>
  <si>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</si>
  <si>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</si>
  <si>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</si>
  <si>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</si>
  <si>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</si>
  <si>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</si>
  <si>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</si>
  <si>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</si>
  <si>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</si>
  <si>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</si>
  <si>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</si>
  <si>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</si>
  <si>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</si>
  <si>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</si>
  <si>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</si>
  <si>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</si>
  <si>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</si>
  <si>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</si>
  <si>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</si>
  <si>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</si>
  <si>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</si>
  <si>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</si>
  <si>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</si>
  <si>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</si>
  <si>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</si>
  <si>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</si>
  <si>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</si>
  <si>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</si>
  <si>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</si>
  <si>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</si>
  <si>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</si>
  <si>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</si>
  <si>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</si>
  <si>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</si>
  <si>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</si>
  <si>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</si>
  <si>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</si>
  <si>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</si>
  <si>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</si>
  <si>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</si>
  <si>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</si>
  <si>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</si>
  <si>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</si>
  <si>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</si>
  <si>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</si>
  <si>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</si>
  <si>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</si>
  <si>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</si>
  <si>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</si>
  <si>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</si>
  <si>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</si>
  <si>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</si>
  <si>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</si>
  <si>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</si>
  <si>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</si>
  <si>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</si>
  <si>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</si>
  <si>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</si>
  <si>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</si>
  <si>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</si>
  <si>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</si>
  <si>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</si>
  <si>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</si>
  <si>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</si>
  <si>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</si>
  <si>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</si>
  <si>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</si>
  <si>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</si>
  <si>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О'КЕЙ-Б05</t>
  </si>
  <si>
    <t>ВТБ Б-1-28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</si>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</sst>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3196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0.2212</v>
      </c>
      <c r="L2" s="6" t="n">
        <v>1077.32</v>
      </c>
      <c r="M2" s="17" t="n">
        <v>8.72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0.0615</v>
      </c>
      <c r="L3" s="6" t="n">
        <v>2906.96</v>
      </c>
      <c r="M3" s="17" t="n">
        <v>6.66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666.4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0.0774</v>
      </c>
      <c r="L4" s="6" t="n">
        <v>646.79</v>
      </c>
      <c r="M4" s="17" t="n">
        <v>4.36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317.97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0.1848</v>
      </c>
      <c r="L5" s="6" t="n">
        <v>188.33</v>
      </c>
      <c r="M5" s="17" t="n">
        <v>3.47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123.1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0.2193</v>
      </c>
      <c r="L6" s="6" t="n">
        <v>65.1</v>
      </c>
      <c r="M6" s="17" t="n">
        <v>3.36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5402.5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0.1606</v>
      </c>
      <c r="L7" s="6" t="n">
        <v>4613.73</v>
      </c>
      <c r="M7" s="17" t="n">
        <v>2.95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56.39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0.0001</v>
      </c>
      <c r="L8" s="6" t="n">
        <v>81.37</v>
      </c>
      <c r="M8" s="17" t="n">
        <v>2.15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168.29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0.1228</v>
      </c>
      <c r="L9" s="6" t="n">
        <v>123.63</v>
      </c>
      <c r="M9" s="17" t="n">
        <v>0.92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51.02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-0.0781</v>
      </c>
      <c r="L10" s="6" t="n">
        <v>102.07</v>
      </c>
      <c r="M10" s="17" t="n">
        <v>0.83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30</v>
      </c>
      <c r="F11" s="6" t="n">
        <v>41.31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0.0849</v>
      </c>
      <c r="L11" s="6" t="n">
        <v>26.61</v>
      </c>
      <c r="M11" s="17" t="n">
        <v>0.68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609.8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0.0994</v>
      </c>
      <c r="L12" s="6" t="n">
        <v>560.33</v>
      </c>
      <c r="M12" s="17" t="n">
        <v>0.67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36.12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-0.1062</v>
      </c>
      <c r="L13" s="6" t="n">
        <v>90.1</v>
      </c>
      <c r="M13" s="17" t="n">
        <v>0.16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=J14/J25</f>
      </c>
      <c r="N14" s="16"/>
      <c r="O14" s="16" t="s">
        <v>54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97.20545954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0.2741</v>
      </c>
      <c r="L15" s="6" t="n">
        <v>33.31</v>
      </c>
      <c r="M15" s="17" t="n">
        <v>21.21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21437.06362626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0.4918</v>
      </c>
      <c r="L16" s="6" t="n">
        <v>4912.14</v>
      </c>
      <c r="M16" s="17" t="n">
        <v>11.69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1.066727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0.0135</v>
      </c>
      <c r="L17" s="6" t="n">
        <v>0.98</v>
      </c>
      <c r="M17" s="17" t="n">
        <v>6.46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26.72272529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0.0001</v>
      </c>
      <c r="L18" s="6" t="n">
        <v>26.7</v>
      </c>
      <c r="M18" s="17" t="n">
        <v>5.83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3157.06027966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0.0401</v>
      </c>
      <c r="L19" s="6" t="n">
        <v>2424.15</v>
      </c>
      <c r="M19" s="17" t="n">
        <v>5.17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15.555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0.0533</v>
      </c>
      <c r="L20" s="6" t="n">
        <v>11.59</v>
      </c>
      <c r="M20" s="17" t="n">
        <v>4.24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18.431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0.0605</v>
      </c>
      <c r="L21" s="6" t="n">
        <v>12.52</v>
      </c>
      <c r="M21" s="17" t="n">
        <v>3.02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0" t="s">
        <f>=J22/J25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457</v>
      </c>
      <c r="D1" s="34" t="s">
        <v>458</v>
      </c>
      <c r="E1" s="34" t="s">
        <v>422</v>
      </c>
      <c r="F1" s="34" t="s">
        <v>459</v>
      </c>
      <c r="G1" s="34" t="s">
        <v>419</v>
      </c>
      <c r="H1" s="34" t="s">
        <v>460</v>
      </c>
      <c r="I1" s="34" t="s">
        <v>461</v>
      </c>
      <c r="J1" s="34" t="s">
        <v>462</v>
      </c>
      <c r="K1" s="34" t="s">
        <v>463</v>
      </c>
    </row>
    <row collapsed="false" customFormat="false" customHeight="false" hidden="false" ht="12.1" outlineLevel="0" r="2">
      <c r="A2" s="16" t="s">
        <v>280</v>
      </c>
      <c r="B2" s="16" t="s">
        <v>437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281</v>
      </c>
      <c r="B3" s="16" t="s">
        <v>432</v>
      </c>
      <c r="C3" s="37" t="n">
        <v>43690</v>
      </c>
      <c r="D3" s="38" t="n">
        <v>43751</v>
      </c>
      <c r="E3" s="17" t="n">
        <v>306.0755</v>
      </c>
      <c r="F3" s="17" t="n">
        <v>300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282</v>
      </c>
      <c r="B4" s="16" t="s">
        <v>431</v>
      </c>
      <c r="C4" s="37" t="n">
        <v>43690</v>
      </c>
      <c r="D4" s="38" t="n">
        <v>43746</v>
      </c>
      <c r="E4" s="17" t="n">
        <v>255.3153</v>
      </c>
      <c r="F4" s="17" t="n">
        <v>250</v>
      </c>
      <c r="G4" s="17" t="n">
        <v>19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283</v>
      </c>
      <c r="B5" s="16" t="s">
        <v>430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284</v>
      </c>
      <c r="B6" s="16" t="s">
        <v>433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285</v>
      </c>
      <c r="B7" s="16" t="s">
        <v>435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285</v>
      </c>
      <c r="B8" s="16" t="s">
        <v>435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286</v>
      </c>
      <c r="B9" s="16" t="s">
        <v>436</v>
      </c>
      <c r="C9" s="37" t="n">
        <v>43749</v>
      </c>
      <c r="D9" s="38" t="n">
        <v>45444</v>
      </c>
      <c r="E9" s="17" t="n">
        <v>1039.038</v>
      </c>
      <c r="F9" s="17" t="n">
        <v>300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287</v>
      </c>
      <c r="B10" s="16" t="s">
        <v>442</v>
      </c>
      <c r="C10" s="37" t="n">
        <v>43749</v>
      </c>
      <c r="D10" s="38" t="n">
        <v>44092</v>
      </c>
      <c r="E10" s="17" t="n">
        <v>1038.254</v>
      </c>
      <c r="F10" s="17" t="n">
        <v>1000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288</v>
      </c>
      <c r="B11" s="16" t="s">
        <v>434</v>
      </c>
      <c r="C11" s="37" t="n">
        <v>43754</v>
      </c>
      <c r="D11" s="38" t="n">
        <v>43941</v>
      </c>
      <c r="E11" s="17" t="n">
        <v>1070.28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289</v>
      </c>
      <c r="B12" s="16" t="s">
        <v>443</v>
      </c>
      <c r="C12" s="37" t="n">
        <v>43754</v>
      </c>
      <c r="D12" s="38" t="n">
        <v>43914</v>
      </c>
      <c r="E12" s="17" t="n">
        <v>1025.05</v>
      </c>
      <c r="F12" s="17" t="n">
        <v>1000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290</v>
      </c>
      <c r="B13" s="16" t="s">
        <v>438</v>
      </c>
      <c r="C13" s="37" t="n">
        <v>43755</v>
      </c>
      <c r="D13" s="38" t="n">
        <v>43811</v>
      </c>
      <c r="E13" s="17" t="n">
        <v>1050.54</v>
      </c>
      <c r="F13" s="17" t="n">
        <v>1000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291</v>
      </c>
      <c r="B14" s="16" t="s">
        <v>439</v>
      </c>
      <c r="C14" s="37" t="n">
        <v>43755</v>
      </c>
      <c r="D14" s="38" t="n">
        <v>44117</v>
      </c>
      <c r="E14" s="17" t="n">
        <v>321.0517</v>
      </c>
      <c r="F14" s="17" t="n">
        <v>300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291</v>
      </c>
      <c r="B15" s="16" t="s">
        <v>439</v>
      </c>
      <c r="C15" s="37" t="n">
        <v>43755</v>
      </c>
      <c r="D15" s="38" t="n">
        <v>44117</v>
      </c>
      <c r="E15" s="17" t="n">
        <v>321.9542</v>
      </c>
      <c r="F15" s="17" t="n">
        <v>300</v>
      </c>
      <c r="G15" s="17" t="n">
        <v>12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291</v>
      </c>
      <c r="B16" s="16" t="s">
        <v>439</v>
      </c>
      <c r="C16" s="37" t="n">
        <v>43903</v>
      </c>
      <c r="D16" s="38" t="n">
        <v>44117</v>
      </c>
      <c r="E16" s="17" t="n">
        <v>316.6586</v>
      </c>
      <c r="F16" s="17" t="n">
        <v>300</v>
      </c>
      <c r="G16" s="17" t="n">
        <v>37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293</v>
      </c>
      <c r="B17" s="16" t="s">
        <v>441</v>
      </c>
      <c r="C17" s="37" t="n">
        <v>43780</v>
      </c>
      <c r="D17" s="38" t="n">
        <v>44084</v>
      </c>
      <c r="E17" s="17" t="n">
        <v>1044.28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293</v>
      </c>
      <c r="B18" s="16" t="s">
        <v>441</v>
      </c>
      <c r="C18" s="37" t="n">
        <v>43780</v>
      </c>
      <c r="D18" s="38" t="n">
        <v>44084</v>
      </c>
      <c r="E18" s="17" t="n">
        <v>1044.38</v>
      </c>
      <c r="F18" s="17" t="n">
        <v>1000</v>
      </c>
      <c r="G18" s="17" t="n">
        <v>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294</v>
      </c>
      <c r="B19" s="16" t="s">
        <v>440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294</v>
      </c>
      <c r="B20" s="16" t="s">
        <v>440</v>
      </c>
      <c r="C20" s="37" t="n">
        <v>43843</v>
      </c>
      <c r="D20" s="38" t="n">
        <v>43991</v>
      </c>
      <c r="E20" s="17" t="n">
        <v>175.9562</v>
      </c>
      <c r="F20" s="17" t="n">
        <v>87</v>
      </c>
      <c r="G20" s="17" t="n">
        <v>37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294</v>
      </c>
      <c r="B21" s="16" t="s">
        <v>440</v>
      </c>
      <c r="C21" s="37" t="n">
        <v>43843</v>
      </c>
      <c r="D21" s="38" t="n">
        <v>43991</v>
      </c>
      <c r="E21" s="17" t="n">
        <v>175.9733</v>
      </c>
      <c r="F21" s="17" t="n">
        <v>87</v>
      </c>
      <c r="G21" s="17" t="n">
        <v>15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294</v>
      </c>
      <c r="B22" s="16" t="s">
        <v>440</v>
      </c>
      <c r="C22" s="37" t="n">
        <v>43871</v>
      </c>
      <c r="D22" s="38" t="n">
        <v>43991</v>
      </c>
      <c r="E22" s="17" t="n">
        <v>176.4135</v>
      </c>
      <c r="F22" s="17" t="n">
        <v>87</v>
      </c>
      <c r="G22" s="17" t="n">
        <v>46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294</v>
      </c>
      <c r="B23" s="16" t="s">
        <v>440</v>
      </c>
      <c r="C23" s="37" t="n">
        <v>43871</v>
      </c>
      <c r="D23" s="38" t="n">
        <v>43991</v>
      </c>
      <c r="E23" s="17" t="n">
        <v>176.375</v>
      </c>
      <c r="F23" s="17" t="n">
        <v>87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294</v>
      </c>
      <c r="B24" s="16" t="s">
        <v>440</v>
      </c>
      <c r="C24" s="37" t="n">
        <v>43871</v>
      </c>
      <c r="D24" s="38" t="n">
        <v>43991</v>
      </c>
      <c r="E24" s="17" t="n">
        <v>176.3975</v>
      </c>
      <c r="F24" s="17" t="n">
        <v>87</v>
      </c>
      <c r="G24" s="17" t="n">
        <v>4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295</v>
      </c>
      <c r="B25" s="16" t="s">
        <v>444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295</v>
      </c>
      <c r="B26" s="16" t="s">
        <v>444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296</v>
      </c>
      <c r="B27" s="16" t="s">
        <v>464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297</v>
      </c>
      <c r="B28" s="16" t="s">
        <v>447</v>
      </c>
      <c r="C28" s="37" t="n">
        <v>43917</v>
      </c>
      <c r="D28" s="38" t="n">
        <v>44088</v>
      </c>
      <c r="E28" s="17" t="n">
        <v>970.2975</v>
      </c>
      <c r="F28" s="17" t="n">
        <v>1000</v>
      </c>
      <c r="G28" s="17" t="n">
        <v>4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297</v>
      </c>
      <c r="B29" s="16" t="s">
        <v>447</v>
      </c>
      <c r="C29" s="37" t="n">
        <v>43917</v>
      </c>
      <c r="D29" s="38" t="n">
        <v>44088</v>
      </c>
      <c r="E29" s="17" t="n">
        <v>970.395</v>
      </c>
      <c r="F29" s="17" t="n">
        <v>1000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298</v>
      </c>
      <c r="B30" s="16" t="s">
        <v>446</v>
      </c>
      <c r="C30" s="37" t="n">
        <v>43950</v>
      </c>
      <c r="D30" s="38" t="n">
        <v>44181</v>
      </c>
      <c r="E30" s="17" t="n">
        <v>1054.715</v>
      </c>
      <c r="F30" s="17" t="n">
        <v>500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298</v>
      </c>
      <c r="B31" s="16" t="s">
        <v>446</v>
      </c>
      <c r="C31" s="37" t="n">
        <v>43950</v>
      </c>
      <c r="D31" s="38" t="n">
        <v>44181</v>
      </c>
      <c r="E31" s="17" t="n">
        <v>1054.9167</v>
      </c>
      <c r="F31" s="17" t="n">
        <v>500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299</v>
      </c>
      <c r="B32" s="16" t="s">
        <v>445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405.07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11000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129.01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4750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177.6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6000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-45.36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-199.45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199.45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46.36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6000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5000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273.4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242.34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2527.73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8508.23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720.48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11122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5000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222.55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-6000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-1000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-239.34</v>
      </c>
      <c r="C68" s="16" t="s">
        <v>138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-45.36</v>
      </c>
      <c r="C69" s="16" t="s">
        <v>101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6000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1000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45.36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239.34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13914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-1486.8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13000</v>
      </c>
      <c r="C77" s="16" t="s">
        <v>84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-69.3</v>
      </c>
      <c r="C78" s="16" t="s">
        <v>146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110.95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-11658</v>
      </c>
      <c r="C84" s="16" t="s">
        <v>150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110.95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11658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365.62</v>
      </c>
      <c r="C88" s="16" t="s">
        <v>153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365.62</v>
      </c>
      <c r="C89" s="16" t="s">
        <v>153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11658</v>
      </c>
      <c r="C90" s="16" t="s">
        <v>152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48.39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-163.98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3500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381.95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-304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-55.25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-198.45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-0.3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-43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-16.88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-209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-198.45</v>
      </c>
      <c r="C131" s="16" t="s">
        <v>175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-3500</v>
      </c>
      <c r="C132" s="16" t="s">
        <v>157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169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-467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-223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-447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-117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46021</v>
      </c>
      <c r="B234" s="6" t="n">
        <v>-130</v>
      </c>
      <c r="C234" s="16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-157</v>
      </c>
      <c r="C235" s="16" t="s">
        <v>268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46033</v>
      </c>
      <c r="B236" s="6" t="n">
        <v>-14.26</v>
      </c>
      <c r="C236" s="16" t="s">
        <v>269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46034</v>
      </c>
      <c r="B237" s="6" t="n">
        <v>-345</v>
      </c>
      <c r="C237" s="16" t="s">
        <v>270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2" t="n">
        <v>46123.784641204</v>
      </c>
      <c r="B238" s="5" t="n">
        <v>-183357.13</v>
      </c>
      <c r="C238" s="14" t="s">
        <v>271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/>
      <c r="B239" s="9" t="s">
        <f>=XIRR(B2:B238,A2:A238)</f>
      </c>
      <c r="C239" s="16" t="s">
        <v>272</v>
      </c>
      <c r="D239" s="16"/>
      <c r="E239" s="16"/>
      <c r="F239" s="7"/>
      <c r="G239" s="2" t="s">
        <v>273</v>
      </c>
      <c r="H239" s="6" t="s">
        <f>=SUM(I2:H238)/365</f>
      </c>
    </row>
    <row collapsed="false" customFormat="false" customHeight="false" hidden="false" ht="12.1" outlineLevel="0" r="240">
      <c r="A240" s="13"/>
      <c r="B240" s="5" t="s">
        <f>=-SUM(B2:B238)</f>
      </c>
      <c r="C240" s="16" t="s">
        <v>274</v>
      </c>
      <c r="D240" s="16"/>
      <c r="E240" s="16"/>
      <c r="F240" s="7"/>
      <c r="G240" s="14" t="s">
        <v>275</v>
      </c>
      <c r="H240" s="9" t="s">
        <f>=B240/H239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276</v>
      </c>
      <c r="D2" s="11" t="n">
        <v>43951</v>
      </c>
      <c r="E2" s="6" t="n">
        <v>8720.88</v>
      </c>
      <c r="F2" s="0" t="s">
        <v>276</v>
      </c>
      <c r="G2" s="11" t="n">
        <v>43997</v>
      </c>
      <c r="H2" s="6" t="n">
        <v>7761.53</v>
      </c>
      <c r="I2" s="0" t="s">
        <v>276</v>
      </c>
      <c r="J2" s="11" t="n">
        <v>43997</v>
      </c>
      <c r="K2" s="6" t="n">
        <v>3766.61</v>
      </c>
      <c r="L2" s="0" t="s">
        <v>276</v>
      </c>
      <c r="M2" s="11" t="n">
        <v>43966</v>
      </c>
      <c r="N2" s="6" t="n">
        <v>3255.04</v>
      </c>
      <c r="O2" s="0" t="s">
        <v>276</v>
      </c>
      <c r="P2" s="11" t="n">
        <v>43902</v>
      </c>
      <c r="Q2" s="6" t="n">
        <v>4613.73</v>
      </c>
      <c r="R2" s="0" t="s">
        <v>276</v>
      </c>
      <c r="S2" s="11" t="n">
        <v>43951</v>
      </c>
      <c r="T2" s="6" t="n">
        <v>4879.85</v>
      </c>
      <c r="U2" s="0" t="s">
        <v>276</v>
      </c>
      <c r="V2" s="11" t="n">
        <v>43957</v>
      </c>
      <c r="W2" s="6" t="n">
        <v>1236.32</v>
      </c>
      <c r="X2" s="0" t="s">
        <v>276</v>
      </c>
      <c r="Y2" s="11" t="n">
        <v>44005</v>
      </c>
      <c r="Z2" s="6" t="n">
        <v>3062.24</v>
      </c>
      <c r="AA2" s="0" t="s">
        <v>276</v>
      </c>
      <c r="AB2" s="11" t="n">
        <v>44005</v>
      </c>
      <c r="AC2" s="6" t="n">
        <v>798.21</v>
      </c>
      <c r="AD2" s="0" t="s">
        <v>276</v>
      </c>
      <c r="AE2" s="11" t="n">
        <v>43951</v>
      </c>
      <c r="AF2" s="6" t="n">
        <v>1120.65</v>
      </c>
      <c r="AG2" s="0" t="s">
        <v>276</v>
      </c>
      <c r="AH2" s="11" t="n">
        <v>43997</v>
      </c>
      <c r="AI2" s="6" t="n">
        <v>720.79</v>
      </c>
      <c r="AJ2" s="0" t="s">
        <v>276</v>
      </c>
      <c r="AK2" s="11" t="n">
        <v>43570</v>
      </c>
      <c r="AL2" s="6" t="n">
        <v>13325.09</v>
      </c>
      <c r="AM2" s="0" t="s">
        <v>276</v>
      </c>
      <c r="AN2" s="11" t="n">
        <v>43627</v>
      </c>
      <c r="AO2" s="6" t="n">
        <v>4912.14</v>
      </c>
      <c r="AP2" s="0" t="s">
        <v>276</v>
      </c>
      <c r="AQ2" s="11" t="n">
        <v>43888</v>
      </c>
      <c r="AR2" s="6" t="n">
        <v>1437.45</v>
      </c>
      <c r="AS2" s="0" t="s">
        <v>276</v>
      </c>
      <c r="AT2" s="11" t="n">
        <v>43598</v>
      </c>
      <c r="AU2" s="6" t="n">
        <v>2422.48</v>
      </c>
      <c r="AV2" s="0" t="s">
        <v>276</v>
      </c>
      <c r="AW2" s="11" t="n">
        <v>43627</v>
      </c>
      <c r="AX2" s="6" t="n">
        <v>2485.67</v>
      </c>
      <c r="AY2" s="0" t="s">
        <v>276</v>
      </c>
      <c r="AZ2" s="11" t="n">
        <v>43780</v>
      </c>
      <c r="BA2" s="6" t="n">
        <v>5793.87</v>
      </c>
      <c r="BB2" s="0" t="s">
        <v>276</v>
      </c>
      <c r="BC2" s="11" t="n">
        <v>43690</v>
      </c>
      <c r="BD2" s="6" t="n">
        <v>1223.78</v>
      </c>
      <c r="BE2" s="0" t="s">
        <v>276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183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276</v>
      </c>
      <c r="V3" s="11" t="n">
        <v>43966</v>
      </c>
      <c r="W3" s="6" t="n">
        <v>-69.3</v>
      </c>
      <c r="X3" s="0" t="s">
        <v>146</v>
      </c>
      <c r="Y3" s="11" t="n">
        <v>44023</v>
      </c>
      <c r="Z3" s="6" t="n">
        <v>-78</v>
      </c>
      <c r="AA3" s="0" t="s">
        <v>163</v>
      </c>
      <c r="AB3" s="11" t="n">
        <v>44854</v>
      </c>
      <c r="AC3" s="6" t="n">
        <v>-31.3</v>
      </c>
      <c r="AD3" s="0" t="s">
        <v>220</v>
      </c>
      <c r="AE3" s="11" t="n">
        <v>44116</v>
      </c>
      <c r="AF3" s="6" t="n">
        <v>-16.88</v>
      </c>
      <c r="AG3" s="0" t="s">
        <v>182</v>
      </c>
      <c r="AH3" s="11" t="n">
        <v>44155</v>
      </c>
      <c r="AI3" s="6" t="n">
        <v>-84</v>
      </c>
      <c r="AJ3" s="0" t="s">
        <v>187</v>
      </c>
      <c r="AK3" s="11" t="n">
        <v>46123</v>
      </c>
      <c r="AL3" s="8" t="s">
        <f>=-Портфель!J15</f>
      </c>
      <c r="AM3" s="0" t="s">
        <v>277</v>
      </c>
      <c r="AN3" s="11" t="n">
        <v>46123</v>
      </c>
      <c r="AO3" s="8" t="s">
        <f>=-Портфель!J16</f>
      </c>
      <c r="AP3" s="0" t="s">
        <v>277</v>
      </c>
      <c r="AQ3" s="11" t="n">
        <v>43888</v>
      </c>
      <c r="AR3" s="6" t="n">
        <v>5994.66</v>
      </c>
      <c r="AS3" s="0" t="s">
        <v>276</v>
      </c>
      <c r="AT3" s="11" t="n">
        <v>43749</v>
      </c>
      <c r="AU3" s="6" t="n">
        <v>8257.46</v>
      </c>
      <c r="AV3" s="0" t="s">
        <v>276</v>
      </c>
      <c r="AW3" s="11" t="n">
        <v>43690</v>
      </c>
      <c r="AX3" s="6" t="n">
        <v>4786.77</v>
      </c>
      <c r="AY3" s="0" t="s">
        <v>276</v>
      </c>
      <c r="AZ3" s="11" t="n">
        <v>46123</v>
      </c>
      <c r="BA3" s="8" t="s">
        <f>=-Портфель!J20</f>
      </c>
      <c r="BB3" s="0" t="s">
        <v>277</v>
      </c>
      <c r="BC3" s="11" t="n">
        <v>43718</v>
      </c>
      <c r="BD3" s="6" t="n">
        <v>1270.42</v>
      </c>
      <c r="BE3" s="0" t="s">
        <v>276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46123</v>
      </c>
      <c r="E4" s="8" t="s">
        <f>=-Портфель!J3</f>
      </c>
      <c r="F4" s="0" t="s">
        <v>277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169</v>
      </c>
      <c r="V4" s="11" t="n">
        <v>44330</v>
      </c>
      <c r="W4" s="6" t="n">
        <v>-82.5</v>
      </c>
      <c r="X4" s="0" t="s">
        <v>197</v>
      </c>
      <c r="Y4" s="11" t="n">
        <v>44103</v>
      </c>
      <c r="Z4" s="6" t="n">
        <v>-65</v>
      </c>
      <c r="AA4" s="0" t="s">
        <v>179</v>
      </c>
      <c r="AB4" s="11" t="n">
        <v>46123</v>
      </c>
      <c r="AC4" s="8" t="s">
        <f>=-Портфель!J11</f>
      </c>
      <c r="AD4" s="0" t="s">
        <v>277</v>
      </c>
      <c r="AE4" s="11" t="n">
        <v>44386</v>
      </c>
      <c r="AF4" s="6" t="n">
        <v>-21.6</v>
      </c>
      <c r="AG4" s="0" t="s">
        <v>200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3478.4</v>
      </c>
      <c r="AS4" s="0" t="s">
        <v>276</v>
      </c>
      <c r="AT4" s="11" t="n">
        <v>46123</v>
      </c>
      <c r="AU4" s="8" t="s">
        <f>=-Портфель!J18</f>
      </c>
      <c r="AV4" s="0" t="s">
        <v>277</v>
      </c>
      <c r="AW4" s="11" t="n">
        <v>46123</v>
      </c>
      <c r="AX4" s="8" t="s">
        <f>=-Портфель!J19</f>
      </c>
      <c r="AY4" s="0" t="s">
        <v>277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276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170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181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169</v>
      </c>
      <c r="V5" s="11" t="n">
        <v>45093</v>
      </c>
      <c r="W5" s="6" t="n">
        <v>-42.4</v>
      </c>
      <c r="X5" s="0" t="s">
        <v>228</v>
      </c>
      <c r="Y5" s="11" t="n">
        <v>44193</v>
      </c>
      <c r="Z5" s="6" t="n">
        <v>-132.4</v>
      </c>
      <c r="AA5" s="0" t="s">
        <v>191</v>
      </c>
      <c r="AB5" s="0"/>
      <c r="AC5" s="10" t="s">
        <f>=XIRR(AC2:AC4,AB2:AB4)</f>
      </c>
      <c r="AD5" s="0"/>
      <c r="AE5" s="11" t="n">
        <v>44481</v>
      </c>
      <c r="AF5" s="6" t="n">
        <v>-29.04</v>
      </c>
      <c r="AG5" s="0" t="s">
        <v>205</v>
      </c>
      <c r="AH5" s="11" t="n">
        <v>46123</v>
      </c>
      <c r="AI5" s="8" t="s">
        <f>=-Портфель!J13</f>
      </c>
      <c r="AJ5" s="0" t="s">
        <v>277</v>
      </c>
      <c r="AK5" s="0"/>
      <c r="AL5" s="8" t="s">
        <f>=-SUM(AL2:AL3)</f>
      </c>
      <c r="AM5" s="0" t="s">
        <v>278</v>
      </c>
      <c r="AN5" s="0"/>
      <c r="AO5" s="8" t="s">
        <f>=-SUM(AO2:AO3)</f>
      </c>
      <c r="AP5" s="0" t="s">
        <v>278</v>
      </c>
      <c r="AQ5" s="11" t="n">
        <v>46123</v>
      </c>
      <c r="AR5" s="8" t="s">
        <f>=-Портфель!J17</f>
      </c>
      <c r="AS5" s="0" t="s">
        <v>277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278</v>
      </c>
      <c r="BC5" s="11" t="n">
        <v>46123</v>
      </c>
      <c r="BD5" s="8" t="s">
        <f>=-Портфель!J21</f>
      </c>
      <c r="BE5" s="0" t="s">
        <v>277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278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45457</v>
      </c>
      <c r="W6" s="6" t="n">
        <v>-150.5</v>
      </c>
      <c r="X6" s="0" t="s">
        <v>245</v>
      </c>
      <c r="Y6" s="11" t="n">
        <v>44388</v>
      </c>
      <c r="Z6" s="6" t="n">
        <v>-158.1</v>
      </c>
      <c r="AA6" s="0" t="s">
        <v>201</v>
      </c>
      <c r="AB6" s="0"/>
      <c r="AC6" s="8" t="s">
        <f>=-SUM(AC2:AC4)</f>
      </c>
      <c r="AD6" s="0" t="s">
        <v>278</v>
      </c>
      <c r="AE6" s="11" t="n">
        <v>44571</v>
      </c>
      <c r="AF6" s="6" t="n">
        <v>-16.96</v>
      </c>
      <c r="AG6" s="0" t="s">
        <v>211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278</v>
      </c>
      <c r="AW6" s="0"/>
      <c r="AX6" s="8" t="s">
        <f>=-SUM(AX2:AX4)</f>
      </c>
      <c r="AY6" s="0" t="s">
        <v>278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-467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45848</v>
      </c>
      <c r="W7" s="6" t="n">
        <v>-227.1</v>
      </c>
      <c r="X7" s="0" t="s">
        <v>261</v>
      </c>
      <c r="Y7" s="11" t="n">
        <v>44556</v>
      </c>
      <c r="Z7" s="6" t="n">
        <v>-136</v>
      </c>
      <c r="AA7" s="0" t="s">
        <v>209</v>
      </c>
      <c r="AB7" s="0"/>
      <c r="AC7" s="0"/>
      <c r="AD7" s="0"/>
      <c r="AE7" s="11" t="n">
        <v>44750</v>
      </c>
      <c r="AF7" s="6" t="n">
        <v>-28.28</v>
      </c>
      <c r="AG7" s="0" t="s">
        <v>214</v>
      </c>
      <c r="AH7" s="0"/>
      <c r="AI7" s="8" t="s">
        <f>=-SUM(AI2:AI5)</f>
      </c>
      <c r="AJ7" s="0" t="s">
        <v>278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278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278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46123</v>
      </c>
      <c r="H8" s="8" t="s">
        <f>=-Портфель!J4</f>
      </c>
      <c r="I8" s="0" t="s">
        <v>277</v>
      </c>
      <c r="J8" s="11" t="n">
        <v>46123</v>
      </c>
      <c r="K8" s="8" t="s">
        <f>=-Портфель!J5</f>
      </c>
      <c r="L8" s="0" t="s">
        <v>277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-223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46123</v>
      </c>
      <c r="W8" s="8" t="s">
        <f>=-Портфель!J9</f>
      </c>
      <c r="X8" s="0" t="s">
        <v>277</v>
      </c>
      <c r="Y8" s="11" t="n">
        <v>46123</v>
      </c>
      <c r="Z8" s="8" t="s">
        <f>=-Портфель!J10</f>
      </c>
      <c r="AA8" s="0" t="s">
        <v>277</v>
      </c>
      <c r="AB8" s="0"/>
      <c r="AC8" s="0"/>
      <c r="AD8" s="0"/>
      <c r="AE8" s="11" t="n">
        <v>44845</v>
      </c>
      <c r="AF8" s="6" t="n">
        <v>-56.42</v>
      </c>
      <c r="AG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0"/>
      <c r="AC9" s="0"/>
      <c r="AD9" s="0"/>
      <c r="AE9" s="11" t="n">
        <v>44936</v>
      </c>
      <c r="AF9" s="6" t="n">
        <v>-11.72</v>
      </c>
      <c r="AG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278</v>
      </c>
      <c r="J10" s="0"/>
      <c r="K10" s="8" t="s">
        <f>=-SUM(K2:K8)</f>
      </c>
      <c r="L10" s="0" t="s">
        <v>278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46123</v>
      </c>
      <c r="T10" s="8" t="s">
        <f>=-Портфель!J8</f>
      </c>
      <c r="U10" s="0" t="s">
        <v>277</v>
      </c>
      <c r="V10" s="0"/>
      <c r="W10" s="8" t="s">
        <f>=-SUM(W2:W8)</f>
      </c>
      <c r="X10" s="0" t="s">
        <v>278</v>
      </c>
      <c r="Y10" s="0"/>
      <c r="Z10" s="8" t="s">
        <f>=-SUM(Z2:Z8)</f>
      </c>
      <c r="AA10" s="0" t="s">
        <v>278</v>
      </c>
      <c r="AB10" s="0"/>
      <c r="AC10" s="0"/>
      <c r="AD10" s="0"/>
      <c r="AE10" s="11" t="n">
        <v>45118</v>
      </c>
      <c r="AF10" s="6" t="n">
        <v>-48.42</v>
      </c>
      <c r="AG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45210</v>
      </c>
      <c r="AF11" s="6" t="n">
        <v>-48.08</v>
      </c>
      <c r="AG11" s="0" t="s">
        <v>235</v>
      </c>
    </row>
    <row collapsed="false" customFormat="false" customHeight="false" hidden="false" ht="12.1" outlineLevel="0" r="12">
      <c r="A12" s="11" t="n">
        <v>46030</v>
      </c>
      <c r="B12" s="6" t="n">
        <v>-157</v>
      </c>
      <c r="C12" s="0" t="s">
        <v>268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254</v>
      </c>
      <c r="S12" s="0"/>
      <c r="T12" s="8" t="s">
        <f>=-SUM(T2:T10)</f>
      </c>
      <c r="U12" s="0" t="s">
        <v>278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45300</v>
      </c>
      <c r="AF12" s="6" t="n">
        <v>-61.34</v>
      </c>
      <c r="AG12" s="0" t="s">
        <v>240</v>
      </c>
    </row>
    <row collapsed="false" customFormat="false" customHeight="false" hidden="false" ht="12.1" outlineLevel="0" r="13">
      <c r="A13" s="11" t="n">
        <v>46123</v>
      </c>
      <c r="B13" s="8" t="s">
        <f>=-Портфель!J2</f>
      </c>
      <c r="C13" s="0" t="s">
        <v>277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45482</v>
      </c>
      <c r="AF13" s="6" t="n">
        <v>-43.34</v>
      </c>
      <c r="AG13" s="0" t="s">
        <v>247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46034</v>
      </c>
      <c r="Q14" s="6" t="n">
        <v>-345</v>
      </c>
      <c r="R14" s="0" t="s">
        <v>270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45573</v>
      </c>
      <c r="AF14" s="6" t="n">
        <v>-66.4</v>
      </c>
      <c r="AG14" s="0" t="s">
        <v>252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278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11" t="n">
        <v>46123</v>
      </c>
      <c r="Q15" s="8" t="s">
        <f>=-Портфель!J7</f>
      </c>
      <c r="R15" s="0" t="s">
        <v>277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45665</v>
      </c>
      <c r="AF15" s="6" t="n">
        <v>-29.78</v>
      </c>
      <c r="AG15" s="0" t="s">
        <v>256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45810</v>
      </c>
      <c r="AF16" s="6" t="n">
        <v>-75.22</v>
      </c>
      <c r="AG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255</v>
      </c>
      <c r="P17" s="0"/>
      <c r="Q17" s="8" t="s">
        <f>=-SUM(Q2:Q15)</f>
      </c>
      <c r="R17" s="0" t="s">
        <v>278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45944</v>
      </c>
      <c r="AF17" s="6" t="n">
        <v>-24.7</v>
      </c>
      <c r="AG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46033</v>
      </c>
      <c r="AF18" s="6" t="n">
        <v>-14.26</v>
      </c>
      <c r="AG18" s="0" t="s">
        <v>269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46123</v>
      </c>
      <c r="AF19" s="8" t="s">
        <f>=-Портфель!J12</f>
      </c>
      <c r="AG19" s="0" t="s">
        <v>277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46021</v>
      </c>
      <c r="N20" s="6" t="n">
        <v>-130</v>
      </c>
      <c r="O20" s="0" t="s">
        <v>267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10" t="s">
        <f>=XIRR(AF2:AF19,AE2:AE19)</f>
      </c>
      <c r="AG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46123</v>
      </c>
      <c r="N21" s="8" t="s">
        <f>=-Портфель!J6</f>
      </c>
      <c r="O21" s="0" t="s">
        <v>277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8" t="s">
        <f>=-SUM(AF2:AF19)</f>
      </c>
      <c r="AG21" s="0" t="s">
        <v>278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10" t="s">
        <f>=XIRR(N2:N21,M2:M21)</f>
      </c>
      <c r="O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8" t="s">
        <f>=-SUM(N2:N21)</f>
      </c>
      <c r="O23" s="0" t="s">
        <v>278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279</v>
      </c>
      <c r="C1" s="0"/>
      <c r="D1" s="0"/>
      <c r="E1" s="4" t="s">
        <v>280</v>
      </c>
      <c r="F1" s="0"/>
      <c r="G1" s="0"/>
      <c r="H1" s="4" t="s">
        <v>281</v>
      </c>
      <c r="I1" s="0"/>
      <c r="J1" s="0"/>
      <c r="K1" s="4" t="s">
        <v>282</v>
      </c>
      <c r="L1" s="0"/>
      <c r="M1" s="0"/>
      <c r="N1" s="4" t="s">
        <v>283</v>
      </c>
      <c r="O1" s="0"/>
      <c r="P1" s="0"/>
      <c r="Q1" s="4" t="s">
        <v>284</v>
      </c>
      <c r="R1" s="0"/>
      <c r="S1" s="0"/>
      <c r="T1" s="4" t="s">
        <v>285</v>
      </c>
      <c r="U1" s="0"/>
      <c r="V1" s="0"/>
      <c r="W1" s="4" t="s">
        <v>286</v>
      </c>
      <c r="X1" s="0"/>
      <c r="Y1" s="0"/>
      <c r="Z1" s="4" t="s">
        <v>287</v>
      </c>
      <c r="AA1" s="0"/>
      <c r="AB1" s="0"/>
      <c r="AC1" s="4" t="s">
        <v>288</v>
      </c>
      <c r="AD1" s="0"/>
      <c r="AE1" s="0"/>
      <c r="AF1" s="4" t="s">
        <v>289</v>
      </c>
      <c r="AG1" s="0"/>
      <c r="AH1" s="0"/>
      <c r="AI1" s="4" t="s">
        <v>290</v>
      </c>
      <c r="AJ1" s="0"/>
      <c r="AK1" s="0"/>
      <c r="AL1" s="4" t="s">
        <v>291</v>
      </c>
      <c r="AM1" s="0"/>
      <c r="AN1" s="0"/>
      <c r="AO1" s="4" t="s">
        <v>292</v>
      </c>
      <c r="AP1" s="0"/>
      <c r="AQ1" s="0"/>
      <c r="AR1" s="4" t="s">
        <v>293</v>
      </c>
      <c r="AS1" s="0"/>
      <c r="AT1" s="0"/>
      <c r="AU1" s="4" t="s">
        <v>294</v>
      </c>
      <c r="AV1" s="0"/>
      <c r="AW1" s="0"/>
      <c r="AX1" s="4" t="s">
        <v>295</v>
      </c>
      <c r="AY1" s="0"/>
      <c r="AZ1" s="0"/>
      <c r="BA1" s="4" t="s">
        <v>296</v>
      </c>
      <c r="BB1" s="0"/>
      <c r="BC1" s="0"/>
      <c r="BD1" s="4" t="s">
        <v>297</v>
      </c>
      <c r="BE1" s="0"/>
      <c r="BF1" s="0"/>
      <c r="BG1" s="4" t="s">
        <v>298</v>
      </c>
      <c r="BH1" s="0"/>
      <c r="BI1" s="0"/>
      <c r="BJ1" s="4" t="s">
        <v>299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276</v>
      </c>
      <c r="D2" s="11" t="n">
        <v>43657</v>
      </c>
      <c r="E2" s="6" t="n">
        <v>6060.57</v>
      </c>
      <c r="F2" s="0" t="s">
        <v>276</v>
      </c>
      <c r="G2" s="11" t="n">
        <v>43690</v>
      </c>
      <c r="H2" s="6" t="n">
        <v>6121.51</v>
      </c>
      <c r="I2" s="0" t="s">
        <v>276</v>
      </c>
      <c r="J2" s="11" t="n">
        <v>43690</v>
      </c>
      <c r="K2" s="6" t="n">
        <v>4850.99</v>
      </c>
      <c r="L2" s="0" t="s">
        <v>276</v>
      </c>
      <c r="M2" s="11" t="n">
        <v>43718</v>
      </c>
      <c r="N2" s="6" t="n">
        <v>11448.73</v>
      </c>
      <c r="O2" s="0" t="s">
        <v>276</v>
      </c>
      <c r="P2" s="11" t="n">
        <v>43742</v>
      </c>
      <c r="Q2" s="6" t="n">
        <v>11140.91</v>
      </c>
      <c r="R2" s="0" t="s">
        <v>276</v>
      </c>
      <c r="S2" s="11" t="n">
        <v>43749</v>
      </c>
      <c r="T2" s="6" t="n">
        <v>5242.02</v>
      </c>
      <c r="U2" s="0" t="s">
        <v>276</v>
      </c>
      <c r="V2" s="11" t="n">
        <v>43749</v>
      </c>
      <c r="W2" s="6" t="n">
        <v>5195.19</v>
      </c>
      <c r="X2" s="0" t="s">
        <v>276</v>
      </c>
      <c r="Y2" s="11" t="n">
        <v>43749</v>
      </c>
      <c r="Z2" s="6" t="n">
        <v>5191.27</v>
      </c>
      <c r="AA2" s="0" t="s">
        <v>276</v>
      </c>
      <c r="AB2" s="11" t="n">
        <v>43754</v>
      </c>
      <c r="AC2" s="6" t="n">
        <v>1070.28</v>
      </c>
      <c r="AD2" s="0" t="s">
        <v>276</v>
      </c>
      <c r="AE2" s="11" t="n">
        <v>43754</v>
      </c>
      <c r="AF2" s="6" t="n">
        <v>5125.25</v>
      </c>
      <c r="AG2" s="0" t="s">
        <v>276</v>
      </c>
      <c r="AH2" s="11" t="n">
        <v>43755</v>
      </c>
      <c r="AI2" s="6" t="n">
        <v>5252.7</v>
      </c>
      <c r="AJ2" s="0" t="s">
        <v>276</v>
      </c>
      <c r="AK2" s="11" t="n">
        <v>43755</v>
      </c>
      <c r="AL2" s="6" t="n">
        <v>1926.31</v>
      </c>
      <c r="AM2" s="0" t="s">
        <v>276</v>
      </c>
      <c r="AN2" s="11" t="n">
        <v>43780</v>
      </c>
      <c r="AO2" s="6" t="n">
        <v>8044.81</v>
      </c>
      <c r="AP2" s="0" t="s">
        <v>276</v>
      </c>
      <c r="AQ2" s="11" t="n">
        <v>43780</v>
      </c>
      <c r="AR2" s="6" t="n">
        <v>1044.28</v>
      </c>
      <c r="AS2" s="0" t="s">
        <v>276</v>
      </c>
      <c r="AT2" s="11" t="n">
        <v>43810</v>
      </c>
      <c r="AU2" s="6" t="n">
        <v>5211.99</v>
      </c>
      <c r="AV2" s="0" t="s">
        <v>276</v>
      </c>
      <c r="AW2" s="11" t="n">
        <v>43823</v>
      </c>
      <c r="AX2" s="6" t="n">
        <v>11526.34</v>
      </c>
      <c r="AY2" s="0" t="s">
        <v>276</v>
      </c>
      <c r="AZ2" s="11" t="n">
        <v>43843</v>
      </c>
      <c r="BA2" s="6" t="n">
        <v>7845.8</v>
      </c>
      <c r="BB2" s="0" t="s">
        <v>276</v>
      </c>
      <c r="BC2" s="11" t="n">
        <v>43917</v>
      </c>
      <c r="BD2" s="6" t="n">
        <v>3881.19</v>
      </c>
      <c r="BE2" s="0" t="s">
        <v>276</v>
      </c>
      <c r="BF2" s="11" t="n">
        <v>43950</v>
      </c>
      <c r="BG2" s="6" t="n">
        <v>4218.86</v>
      </c>
      <c r="BH2" s="0" t="s">
        <v>276</v>
      </c>
      <c r="BI2" s="11" t="n">
        <v>43966</v>
      </c>
      <c r="BJ2" s="6" t="n">
        <v>9248.69</v>
      </c>
      <c r="BK2" s="0" t="s">
        <v>276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43752</v>
      </c>
      <c r="H3" s="6" t="n">
        <v>-177.6</v>
      </c>
      <c r="I3" s="0" t="s">
        <v>94</v>
      </c>
      <c r="J3" s="11" t="n">
        <v>43746</v>
      </c>
      <c r="K3" s="6" t="n">
        <v>-129.01</v>
      </c>
      <c r="L3" s="0" t="s">
        <v>89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102</v>
      </c>
      <c r="V3" s="11" t="n">
        <v>43807</v>
      </c>
      <c r="W3" s="6" t="n">
        <v>-110.95</v>
      </c>
      <c r="X3" s="0" t="s">
        <v>105</v>
      </c>
      <c r="Y3" s="11" t="n">
        <v>43909</v>
      </c>
      <c r="Z3" s="6" t="n">
        <v>-209.4</v>
      </c>
      <c r="AA3" s="0" t="s">
        <v>126</v>
      </c>
      <c r="AB3" s="11" t="n">
        <v>43760</v>
      </c>
      <c r="AC3" s="6" t="n">
        <v>-45.36</v>
      </c>
      <c r="AD3" s="0" t="s">
        <v>101</v>
      </c>
      <c r="AE3" s="11" t="n">
        <v>43915</v>
      </c>
      <c r="AF3" s="6" t="n">
        <v>-222.55</v>
      </c>
      <c r="AG3" s="0" t="s">
        <v>129</v>
      </c>
      <c r="AH3" s="11" t="n">
        <v>43812</v>
      </c>
      <c r="AI3" s="6" t="n">
        <v>-273.4</v>
      </c>
      <c r="AJ3" s="0" t="s">
        <v>110</v>
      </c>
      <c r="AK3" s="11" t="n">
        <v>43755</v>
      </c>
      <c r="AL3" s="6" t="n">
        <v>3863.45</v>
      </c>
      <c r="AM3" s="0" t="s">
        <v>276</v>
      </c>
      <c r="AN3" s="0"/>
      <c r="AO3" s="10" t="s">
        <f>=XIRR(AO2:AO2,AN2:AN2)</f>
      </c>
      <c r="AP3" s="0"/>
      <c r="AQ3" s="11" t="n">
        <v>43780</v>
      </c>
      <c r="AR3" s="6" t="n">
        <v>5221.9</v>
      </c>
      <c r="AS3" s="0" t="s">
        <v>276</v>
      </c>
      <c r="AT3" s="11" t="n">
        <v>43843</v>
      </c>
      <c r="AU3" s="6" t="n">
        <v>6510.38</v>
      </c>
      <c r="AV3" s="0" t="s">
        <v>276</v>
      </c>
      <c r="AW3" s="11" t="n">
        <v>43896</v>
      </c>
      <c r="AX3" s="6" t="n">
        <v>18005.76</v>
      </c>
      <c r="AY3" s="0" t="s">
        <v>276</v>
      </c>
      <c r="AZ3" s="11" t="n">
        <v>43902</v>
      </c>
      <c r="BA3" s="6" t="n">
        <v>-9869.38</v>
      </c>
      <c r="BB3" s="0" t="s">
        <v>300</v>
      </c>
      <c r="BC3" s="11" t="n">
        <v>43917</v>
      </c>
      <c r="BD3" s="6" t="n">
        <v>1940.79</v>
      </c>
      <c r="BE3" s="0" t="s">
        <v>276</v>
      </c>
      <c r="BF3" s="11" t="n">
        <v>43950</v>
      </c>
      <c r="BG3" s="6" t="n">
        <v>3164.75</v>
      </c>
      <c r="BH3" s="0" t="s">
        <v>276</v>
      </c>
      <c r="BI3" s="11" t="n">
        <v>43997</v>
      </c>
      <c r="BJ3" s="6" t="n">
        <v>-163.98</v>
      </c>
      <c r="BK3" s="0" t="s">
        <v>155</v>
      </c>
    </row>
    <row collapsed="false" customFormat="false" customHeight="false" hidden="false" ht="12.1" outlineLevel="0" r="4">
      <c r="A4" s="0"/>
      <c r="B4" s="8" t="s">
        <f>=-SUM(B2:B2)</f>
      </c>
      <c r="C4" s="0" t="s">
        <v>278</v>
      </c>
      <c r="D4" s="11" t="n">
        <v>43811</v>
      </c>
      <c r="E4" s="6" t="n">
        <v>-6000</v>
      </c>
      <c r="F4" s="0" t="s">
        <v>107</v>
      </c>
      <c r="G4" s="11" t="n">
        <v>43751</v>
      </c>
      <c r="H4" s="6" t="n">
        <v>-6000</v>
      </c>
      <c r="I4" s="0" t="s">
        <v>93</v>
      </c>
      <c r="J4" s="11" t="n">
        <v>43746</v>
      </c>
      <c r="K4" s="6" t="n">
        <v>-4750</v>
      </c>
      <c r="L4" s="0" t="s">
        <v>90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276</v>
      </c>
      <c r="V4" s="11" t="n">
        <v>43898</v>
      </c>
      <c r="W4" s="6" t="n">
        <v>-110.95</v>
      </c>
      <c r="X4" s="0" t="s">
        <v>105</v>
      </c>
      <c r="Y4" s="11" t="n">
        <v>44093</v>
      </c>
      <c r="Z4" s="6" t="n">
        <v>-211.75</v>
      </c>
      <c r="AA4" s="0" t="s">
        <v>178</v>
      </c>
      <c r="AB4" s="11" t="n">
        <v>43942</v>
      </c>
      <c r="AC4" s="6" t="n">
        <v>-45.36</v>
      </c>
      <c r="AD4" s="0" t="s">
        <v>101</v>
      </c>
      <c r="AE4" s="11" t="n">
        <v>43914</v>
      </c>
      <c r="AF4" s="6" t="n">
        <v>-5000</v>
      </c>
      <c r="AG4" s="0" t="s">
        <v>128</v>
      </c>
      <c r="AH4" s="11" t="n">
        <v>43811</v>
      </c>
      <c r="AI4" s="6" t="n">
        <v>-5000</v>
      </c>
      <c r="AJ4" s="0" t="s">
        <v>108</v>
      </c>
      <c r="AK4" s="11" t="n">
        <v>43845</v>
      </c>
      <c r="AL4" s="6" t="n">
        <v>-185.04</v>
      </c>
      <c r="AM4" s="0" t="s">
        <v>115</v>
      </c>
      <c r="AN4" s="0"/>
      <c r="AO4" s="8" t="s">
        <f>=-SUM(AO2:AO2)</f>
      </c>
      <c r="AP4" s="0" t="s">
        <v>278</v>
      </c>
      <c r="AQ4" s="11" t="n">
        <v>43903</v>
      </c>
      <c r="AR4" s="6" t="n">
        <v>-377.42</v>
      </c>
      <c r="AS4" s="0" t="s">
        <v>124</v>
      </c>
      <c r="AT4" s="11" t="n">
        <v>43843</v>
      </c>
      <c r="AU4" s="6" t="n">
        <v>2639.6</v>
      </c>
      <c r="AV4" s="0" t="s">
        <v>276</v>
      </c>
      <c r="AW4" s="11" t="n">
        <v>43951</v>
      </c>
      <c r="AX4" s="6" t="n">
        <v>-1486.8</v>
      </c>
      <c r="AY4" s="0" t="s">
        <v>144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176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175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43989</v>
      </c>
      <c r="W5" s="6" t="n">
        <v>-110.95</v>
      </c>
      <c r="X5" s="0" t="s">
        <v>105</v>
      </c>
      <c r="Y5" s="11" t="n">
        <v>44092</v>
      </c>
      <c r="Z5" s="6" t="n">
        <v>-5000</v>
      </c>
      <c r="AA5" s="0" t="s">
        <v>177</v>
      </c>
      <c r="AB5" s="11" t="n">
        <v>43941</v>
      </c>
      <c r="AC5" s="6" t="n">
        <v>-1000</v>
      </c>
      <c r="AD5" s="0" t="s">
        <v>137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43903</v>
      </c>
      <c r="AL5" s="6" t="n">
        <v>11716.37</v>
      </c>
      <c r="AM5" s="0" t="s">
        <v>276</v>
      </c>
      <c r="AN5" s="0"/>
      <c r="AO5" s="0"/>
      <c r="AP5" s="0"/>
      <c r="AQ5" s="11" t="n">
        <v>44085</v>
      </c>
      <c r="AR5" s="6" t="n">
        <v>-363.42</v>
      </c>
      <c r="AS5" s="0" t="s">
        <v>173</v>
      </c>
      <c r="AT5" s="11" t="n">
        <v>43871</v>
      </c>
      <c r="AU5" s="6" t="n">
        <v>8115.02</v>
      </c>
      <c r="AV5" s="0" t="s">
        <v>276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278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175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278</v>
      </c>
      <c r="G6" s="0"/>
      <c r="H6" s="8" t="s">
        <f>=-SUM(H2:H4)</f>
      </c>
      <c r="I6" s="0" t="s">
        <v>278</v>
      </c>
      <c r="J6" s="0"/>
      <c r="K6" s="8" t="s">
        <f>=-SUM(K2:K4)</f>
      </c>
      <c r="L6" s="0" t="s">
        <v>278</v>
      </c>
      <c r="M6" s="0"/>
      <c r="N6" s="8" t="s">
        <f>=-SUM(N2:N4)</f>
      </c>
      <c r="O6" s="0" t="s">
        <v>278</v>
      </c>
      <c r="P6" s="0"/>
      <c r="Q6" s="8" t="s">
        <f>=-SUM(Q2:Q4)</f>
      </c>
      <c r="R6" s="0" t="s">
        <v>278</v>
      </c>
      <c r="S6" s="11" t="n">
        <v>43941</v>
      </c>
      <c r="T6" s="6" t="n">
        <v>-6000</v>
      </c>
      <c r="U6" s="0" t="s">
        <v>136</v>
      </c>
      <c r="V6" s="11" t="n">
        <v>44080</v>
      </c>
      <c r="W6" s="6" t="n">
        <v>-107.85</v>
      </c>
      <c r="X6" s="0" t="s">
        <v>171</v>
      </c>
      <c r="Y6" s="0"/>
      <c r="Z6" s="10" t="s">
        <f>=XIRR(Z2:Z5,Y2:Y5)</f>
      </c>
      <c r="AA6" s="0"/>
      <c r="AB6" s="0"/>
      <c r="AC6" s="10" t="s">
        <f>=XIRR(AC2:AC5,AB2:AB5)</f>
      </c>
      <c r="AD6" s="0"/>
      <c r="AE6" s="0"/>
      <c r="AF6" s="8" t="s">
        <f>=-SUM(AF2:AF4)</f>
      </c>
      <c r="AG6" s="0" t="s">
        <v>278</v>
      </c>
      <c r="AH6" s="0"/>
      <c r="AI6" s="8" t="s">
        <f>=-SUM(AI2:AI4)</f>
      </c>
      <c r="AJ6" s="0" t="s">
        <v>278</v>
      </c>
      <c r="AK6" s="11" t="n">
        <v>43936</v>
      </c>
      <c r="AL6" s="6" t="n">
        <v>-565.4</v>
      </c>
      <c r="AM6" s="0" t="s">
        <v>134</v>
      </c>
      <c r="AN6" s="0"/>
      <c r="AO6" s="0"/>
      <c r="AP6" s="0"/>
      <c r="AQ6" s="11" t="n">
        <v>44084</v>
      </c>
      <c r="AR6" s="6" t="n">
        <v>-6000</v>
      </c>
      <c r="AS6" s="0" t="s">
        <v>172</v>
      </c>
      <c r="AT6" s="11" t="n">
        <v>43871</v>
      </c>
      <c r="AU6" s="6" t="n">
        <v>352.75</v>
      </c>
      <c r="AV6" s="0" t="s">
        <v>276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44171</v>
      </c>
      <c r="W7" s="6" t="n">
        <v>-107.85</v>
      </c>
      <c r="X7" s="0" t="s">
        <v>171</v>
      </c>
      <c r="Y7" s="0"/>
      <c r="Z7" s="8" t="s">
        <f>=-SUM(Z2:Z5)</f>
      </c>
      <c r="AA7" s="0" t="s">
        <v>278</v>
      </c>
      <c r="AB7" s="0"/>
      <c r="AC7" s="8" t="s">
        <f>=-SUM(AC2:AC5)</f>
      </c>
      <c r="AD7" s="0" t="s">
        <v>278</v>
      </c>
      <c r="AE7" s="0"/>
      <c r="AF7" s="0"/>
      <c r="AG7" s="0"/>
      <c r="AH7" s="0"/>
      <c r="AI7" s="0"/>
      <c r="AJ7" s="0"/>
      <c r="AK7" s="11" t="n">
        <v>44027</v>
      </c>
      <c r="AL7" s="6" t="n">
        <v>-565.4</v>
      </c>
      <c r="AM7" s="0" t="s">
        <v>134</v>
      </c>
      <c r="AN7" s="0"/>
      <c r="AO7" s="0"/>
      <c r="AP7" s="0"/>
      <c r="AQ7" s="0"/>
      <c r="AR7" s="10" t="s">
        <f>=XIRR(AR2:AR6,AQ2:AQ6)</f>
      </c>
      <c r="AS7" s="0"/>
      <c r="AT7" s="11" t="n">
        <v>43871</v>
      </c>
      <c r="AU7" s="6" t="n">
        <v>705.59</v>
      </c>
      <c r="AV7" s="0" t="s">
        <v>276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278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278</v>
      </c>
      <c r="V8" s="11" t="n">
        <v>44262</v>
      </c>
      <c r="W8" s="6" t="n">
        <v>-93.85</v>
      </c>
      <c r="X8" s="0" t="s">
        <v>193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44118</v>
      </c>
      <c r="AL8" s="6" t="n">
        <v>-565.4</v>
      </c>
      <c r="AM8" s="0" t="s">
        <v>134</v>
      </c>
      <c r="AN8" s="0"/>
      <c r="AO8" s="0"/>
      <c r="AP8" s="0"/>
      <c r="AQ8" s="0"/>
      <c r="AR8" s="8" t="s">
        <f>=-SUM(AR2:AR6)</f>
      </c>
      <c r="AS8" s="0" t="s">
        <v>278</v>
      </c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278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11" t="n">
        <v>44353</v>
      </c>
      <c r="W9" s="6" t="n">
        <v>-93.85</v>
      </c>
      <c r="X9" s="0" t="s">
        <v>193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44117</v>
      </c>
      <c r="AL9" s="6" t="n">
        <v>-16500</v>
      </c>
      <c r="AM9" s="0" t="s">
        <v>184</v>
      </c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278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11" t="n">
        <v>44444</v>
      </c>
      <c r="W10" s="6" t="n">
        <v>-90.7</v>
      </c>
      <c r="X10" s="0" t="s">
        <v>203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44443</v>
      </c>
      <c r="W11" s="6" t="n">
        <v>-500</v>
      </c>
      <c r="X11" s="0" t="s">
        <v>202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278</v>
      </c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150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44535</v>
      </c>
      <c r="W12" s="6" t="n">
        <v>-82.25</v>
      </c>
      <c r="X12" s="0" t="s">
        <v>206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44626</v>
      </c>
      <c r="W13" s="6" t="n">
        <v>-82.25</v>
      </c>
      <c r="X13" s="0" t="s">
        <v>206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278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44625</v>
      </c>
      <c r="W14" s="6" t="n">
        <v>-500</v>
      </c>
      <c r="X14" s="0" t="s">
        <v>202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44717</v>
      </c>
      <c r="W15" s="6" t="n">
        <v>-72.75</v>
      </c>
      <c r="X15" s="0" t="s">
        <v>212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44808</v>
      </c>
      <c r="W16" s="6" t="n">
        <v>-70.3</v>
      </c>
      <c r="X16" s="0" t="s">
        <v>217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44807</v>
      </c>
      <c r="W17" s="6" t="n">
        <v>-750</v>
      </c>
      <c r="X17" s="0" t="s">
        <v>216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44899</v>
      </c>
      <c r="W18" s="6" t="n">
        <v>-57.05</v>
      </c>
      <c r="X18" s="0" t="s">
        <v>221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44990</v>
      </c>
      <c r="W19" s="6" t="n">
        <v>-57.05</v>
      </c>
      <c r="X19" s="0" t="s">
        <v>221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44989</v>
      </c>
      <c r="W20" s="6" t="n">
        <v>-750</v>
      </c>
      <c r="X20" s="0" t="s">
        <v>216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45081</v>
      </c>
      <c r="W21" s="6" t="n">
        <v>-43.8</v>
      </c>
      <c r="X21" s="0" t="s">
        <v>226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45172</v>
      </c>
      <c r="W22" s="6" t="n">
        <v>-43.25</v>
      </c>
      <c r="X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45171</v>
      </c>
      <c r="W23" s="6" t="n">
        <v>-1000</v>
      </c>
      <c r="X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45263</v>
      </c>
      <c r="W24" s="6" t="n">
        <v>-25.55</v>
      </c>
      <c r="X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45354</v>
      </c>
      <c r="W25" s="6" t="n">
        <v>-25.55</v>
      </c>
      <c r="X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45445</v>
      </c>
      <c r="W26" s="6" t="n">
        <v>-25.55</v>
      </c>
      <c r="X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45444</v>
      </c>
      <c r="W27" s="6" t="n">
        <v>-1500</v>
      </c>
      <c r="X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10" t="s">
        <f>=XIRR(W2:W27,V2:V27)</f>
      </c>
      <c r="X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8" t="s">
        <f>=-SUM(W2:W27)</f>
      </c>
      <c r="X29" s="0" t="s">
        <v>278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301</v>
      </c>
      <c r="C1" s="0"/>
      <c r="D1" s="0"/>
      <c r="E1" s="3" t="s">
        <v>302</v>
      </c>
      <c r="F1" s="0"/>
      <c r="G1" s="0"/>
      <c r="H1" s="3" t="s">
        <v>303</v>
      </c>
      <c r="I1" s="0"/>
      <c r="J1" s="0"/>
      <c r="K1" s="3" t="s">
        <v>304</v>
      </c>
      <c r="L1" s="0"/>
      <c r="M1" s="0"/>
      <c r="N1" s="3" t="s">
        <v>305</v>
      </c>
      <c r="O1" s="0"/>
      <c r="P1" s="0"/>
      <c r="Q1" s="3" t="s">
        <v>306</v>
      </c>
      <c r="R1" s="0"/>
      <c r="S1" s="0"/>
      <c r="T1" s="3" t="s">
        <v>307</v>
      </c>
      <c r="U1" s="0"/>
      <c r="V1" s="0"/>
      <c r="W1" s="3" t="s">
        <v>308</v>
      </c>
      <c r="X1" s="0"/>
      <c r="Y1" s="0"/>
      <c r="Z1" s="3" t="s">
        <v>309</v>
      </c>
      <c r="AA1" s="0"/>
      <c r="AB1" s="0"/>
      <c r="AC1" s="3" t="s">
        <v>310</v>
      </c>
      <c r="AD1" s="0"/>
      <c r="AE1" s="0"/>
      <c r="AF1" s="3" t="s">
        <v>311</v>
      </c>
      <c r="AG1" s="0"/>
      <c r="AH1" s="0"/>
      <c r="AI1" s="3" t="s">
        <v>312</v>
      </c>
      <c r="AJ1" s="0"/>
      <c r="AK1" s="0"/>
      <c r="AL1" s="3" t="s">
        <v>313</v>
      </c>
      <c r="AM1" s="0"/>
      <c r="AN1" s="0"/>
      <c r="AO1" s="3" t="s">
        <v>314</v>
      </c>
      <c r="AP1" s="0"/>
      <c r="AQ1" s="0"/>
      <c r="AR1" s="3" t="s">
        <v>315</v>
      </c>
      <c r="AS1" s="0"/>
      <c r="AT1" s="0"/>
      <c r="AU1" s="3" t="s">
        <v>316</v>
      </c>
      <c r="AV1" s="0"/>
      <c r="AW1" s="0"/>
      <c r="AX1" s="3" t="s">
        <v>317</v>
      </c>
      <c r="AY1" s="0"/>
      <c r="AZ1" s="0"/>
      <c r="BA1" s="3" t="s">
        <v>318</v>
      </c>
      <c r="BB1" s="0"/>
      <c r="BC1" s="0"/>
      <c r="BD1" s="3" t="s">
        <v>319</v>
      </c>
      <c r="BE1" s="0"/>
    </row>
    <row collapsed="false" customFormat="false" customHeight="false" hidden="false" ht="12.1" outlineLevel="0" r="2">
      <c r="A2" s="11" t="n">
        <v>43902</v>
      </c>
      <c r="B2" s="6" t="n">
        <v>5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43957</v>
      </c>
      <c r="W2" s="6" t="n">
        <v>10</v>
      </c>
      <c r="X2" s="6" t="n">
        <v>1236.32</v>
      </c>
      <c r="Y2" s="11" t="n">
        <v>44005</v>
      </c>
      <c r="Z2" s="6" t="n">
        <v>30</v>
      </c>
      <c r="AA2" s="6" t="n">
        <v>3062.24</v>
      </c>
      <c r="AB2" s="11" t="n">
        <v>44005</v>
      </c>
      <c r="AC2" s="6" t="n">
        <v>30</v>
      </c>
      <c r="AD2" s="6" t="n">
        <v>798.21</v>
      </c>
      <c r="AE2" s="11" t="n">
        <v>43951</v>
      </c>
      <c r="AF2" s="6" t="n">
        <v>2</v>
      </c>
      <c r="AG2" s="6" t="n">
        <v>1120.65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3196</v>
      </c>
      <c r="C4" s="0" t="s">
        <v>320</v>
      </c>
      <c r="D4" s="0"/>
      <c r="E4" s="6" t="n">
        <v>4071.2</v>
      </c>
      <c r="F4" s="0" t="s">
        <v>320</v>
      </c>
      <c r="G4" s="0"/>
      <c r="H4" s="6" t="n">
        <v>666.4</v>
      </c>
      <c r="I4" s="0" t="s">
        <v>320</v>
      </c>
      <c r="J4" s="0"/>
      <c r="K4" s="6" t="n">
        <v>317.97</v>
      </c>
      <c r="L4" s="0" t="s">
        <v>320</v>
      </c>
      <c r="M4" s="0"/>
      <c r="N4" s="6" t="n">
        <v>123.1</v>
      </c>
      <c r="O4" s="0" t="s">
        <v>320</v>
      </c>
      <c r="P4" s="0"/>
      <c r="Q4" s="6" t="n">
        <v>5402.5</v>
      </c>
      <c r="R4" s="0" t="s">
        <v>320</v>
      </c>
      <c r="S4" s="0"/>
      <c r="T4" s="5" t="s">
        <f>=SUM(U2:U3)/SUM(T2:T3)</f>
      </c>
      <c r="U4" s="0" t="s">
        <v>11</v>
      </c>
      <c r="V4" s="0"/>
      <c r="W4" s="6" t="n">
        <v>168.29</v>
      </c>
      <c r="X4" s="0" t="s">
        <v>320</v>
      </c>
      <c r="Y4" s="0"/>
      <c r="Z4" s="6" t="n">
        <v>51.02</v>
      </c>
      <c r="AA4" s="0" t="s">
        <v>320</v>
      </c>
      <c r="AB4" s="0"/>
      <c r="AC4" s="6" t="n">
        <v>41.31</v>
      </c>
      <c r="AD4" s="0" t="s">
        <v>320</v>
      </c>
      <c r="AE4" s="0"/>
      <c r="AF4" s="6" t="n">
        <v>609.8</v>
      </c>
      <c r="AG4" s="0" t="s">
        <v>320</v>
      </c>
      <c r="AH4" s="0"/>
      <c r="AI4" s="6" t="n">
        <v>36.12</v>
      </c>
      <c r="AJ4" s="0" t="s">
        <v>320</v>
      </c>
      <c r="AK4" s="0"/>
      <c r="AL4" s="6" t="n">
        <v>97.20545954</v>
      </c>
      <c r="AM4" s="0" t="s">
        <v>320</v>
      </c>
      <c r="AN4" s="0"/>
      <c r="AO4" s="6" t="n">
        <v>21437.06362626</v>
      </c>
      <c r="AP4" s="0" t="s">
        <v>320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15.555</v>
      </c>
      <c r="BB4" s="0" t="s">
        <v>320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</v>
      </c>
      <c r="C5" s="0" t="s">
        <v>321</v>
      </c>
      <c r="D5" s="0"/>
      <c r="E5" s="6" t="n">
        <v>3</v>
      </c>
      <c r="F5" s="0" t="s">
        <v>321</v>
      </c>
      <c r="G5" s="0"/>
      <c r="H5" s="6" t="n">
        <v>12</v>
      </c>
      <c r="I5" s="0" t="s">
        <v>321</v>
      </c>
      <c r="J5" s="0"/>
      <c r="K5" s="6" t="n">
        <v>20</v>
      </c>
      <c r="L5" s="0" t="s">
        <v>321</v>
      </c>
      <c r="M5" s="0"/>
      <c r="N5" s="6" t="n">
        <v>50</v>
      </c>
      <c r="O5" s="0" t="s">
        <v>321</v>
      </c>
      <c r="P5" s="0"/>
      <c r="Q5" s="6" t="n">
        <v>1</v>
      </c>
      <c r="R5" s="0" t="s">
        <v>321</v>
      </c>
      <c r="S5" s="0"/>
      <c r="T5" s="6" t="n">
        <v>56.39</v>
      </c>
      <c r="U5" s="0" t="s">
        <v>320</v>
      </c>
      <c r="V5" s="0"/>
      <c r="W5" s="6" t="n">
        <v>10</v>
      </c>
      <c r="X5" s="0" t="s">
        <v>321</v>
      </c>
      <c r="Y5" s="0"/>
      <c r="Z5" s="6" t="n">
        <v>30</v>
      </c>
      <c r="AA5" s="0" t="s">
        <v>321</v>
      </c>
      <c r="AB5" s="0"/>
      <c r="AC5" s="6" t="n">
        <v>30</v>
      </c>
      <c r="AD5" s="0" t="s">
        <v>321</v>
      </c>
      <c r="AE5" s="0"/>
      <c r="AF5" s="6" t="n">
        <v>2</v>
      </c>
      <c r="AG5" s="0" t="s">
        <v>321</v>
      </c>
      <c r="AH5" s="0"/>
      <c r="AI5" s="6" t="n">
        <v>8</v>
      </c>
      <c r="AJ5" s="0" t="s">
        <v>321</v>
      </c>
      <c r="AK5" s="0"/>
      <c r="AL5" s="6" t="n">
        <v>400</v>
      </c>
      <c r="AM5" s="0" t="s">
        <v>321</v>
      </c>
      <c r="AN5" s="0"/>
      <c r="AO5" s="6" t="n">
        <v>1</v>
      </c>
      <c r="AP5" s="0" t="s">
        <v>321</v>
      </c>
      <c r="AQ5" s="0"/>
      <c r="AR5" s="5" t="s">
        <f>=SUM(AS2:AS4)/SUM(AR2:AR4)</f>
      </c>
      <c r="AS5" s="0" t="s">
        <v>11</v>
      </c>
      <c r="AT5" s="0"/>
      <c r="AU5" s="6" t="n">
        <v>26.72272529</v>
      </c>
      <c r="AV5" s="0" t="s">
        <v>320</v>
      </c>
      <c r="AW5" s="0"/>
      <c r="AX5" s="6" t="n">
        <v>3157.06027966</v>
      </c>
      <c r="AY5" s="0" t="s">
        <v>320</v>
      </c>
      <c r="AZ5" s="0"/>
      <c r="BA5" s="6" t="n">
        <v>500</v>
      </c>
      <c r="BB5" s="0" t="s">
        <v>321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322</v>
      </c>
      <c r="D6" s="0"/>
      <c r="E6" s="5" t="s">
        <f>=E5*(ABS(E4)-ABS(E3))</f>
      </c>
      <c r="F6" s="0" t="s">
        <v>322</v>
      </c>
      <c r="G6" s="0"/>
      <c r="H6" s="5" t="s">
        <f>=H5*(ABS(H4)-ABS(H3))</f>
      </c>
      <c r="I6" s="0" t="s">
        <v>322</v>
      </c>
      <c r="J6" s="0"/>
      <c r="K6" s="5" t="s">
        <f>=K5*(ABS(K4)-ABS(K3))</f>
      </c>
      <c r="L6" s="0" t="s">
        <v>322</v>
      </c>
      <c r="M6" s="0"/>
      <c r="N6" s="5" t="s">
        <f>=N5*(ABS(N4)-ABS(N3))</f>
      </c>
      <c r="O6" s="0" t="s">
        <v>322</v>
      </c>
      <c r="P6" s="0"/>
      <c r="Q6" s="5" t="s">
        <f>=Q5*(ABS(Q4)-ABS(Q3))</f>
      </c>
      <c r="R6" s="0" t="s">
        <v>322</v>
      </c>
      <c r="S6" s="0"/>
      <c r="T6" s="6" t="n">
        <v>70</v>
      </c>
      <c r="U6" s="0" t="s">
        <v>321</v>
      </c>
      <c r="V6" s="0"/>
      <c r="W6" s="5" t="s">
        <f>=W5*(ABS(W4)-ABS(W3))</f>
      </c>
      <c r="X6" s="0" t="s">
        <v>322</v>
      </c>
      <c r="Y6" s="0"/>
      <c r="Z6" s="5" t="s">
        <f>=Z5*(ABS(Z4)-ABS(Z3))</f>
      </c>
      <c r="AA6" s="0" t="s">
        <v>322</v>
      </c>
      <c r="AB6" s="0"/>
      <c r="AC6" s="5" t="s">
        <f>=AC5*(ABS(AC4)-ABS(AC3))</f>
      </c>
      <c r="AD6" s="0" t="s">
        <v>322</v>
      </c>
      <c r="AE6" s="0"/>
      <c r="AF6" s="5" t="s">
        <f>=AF5*(ABS(AF4)-ABS(AF3))</f>
      </c>
      <c r="AG6" s="0" t="s">
        <v>322</v>
      </c>
      <c r="AH6" s="0"/>
      <c r="AI6" s="5" t="s">
        <f>=AI5*(ABS(AI4)-ABS(AI3))</f>
      </c>
      <c r="AJ6" s="0" t="s">
        <v>322</v>
      </c>
      <c r="AK6" s="0"/>
      <c r="AL6" s="5" t="s">
        <f>=AL5*(ABS(AL4)-ABS(AL3))</f>
      </c>
      <c r="AM6" s="0" t="s">
        <v>322</v>
      </c>
      <c r="AN6" s="0"/>
      <c r="AO6" s="5" t="s">
        <f>=AO5*(ABS(AO4)-ABS(AO3))</f>
      </c>
      <c r="AP6" s="0" t="s">
        <v>322</v>
      </c>
      <c r="AQ6" s="0"/>
      <c r="AR6" s="6" t="n">
        <v>1.066727</v>
      </c>
      <c r="AS6" s="0" t="s">
        <v>320</v>
      </c>
      <c r="AT6" s="0"/>
      <c r="AU6" s="6" t="n">
        <v>400</v>
      </c>
      <c r="AV6" s="0" t="s">
        <v>321</v>
      </c>
      <c r="AW6" s="0"/>
      <c r="AX6" s="6" t="n">
        <v>3</v>
      </c>
      <c r="AY6" s="0" t="s">
        <v>321</v>
      </c>
      <c r="AZ6" s="0"/>
      <c r="BA6" s="5" t="s">
        <f>=BA5*(ABS(BA4)-ABS(BA3))</f>
      </c>
      <c r="BB6" s="0" t="s">
        <v>322</v>
      </c>
      <c r="BC6" s="0"/>
      <c r="BD6" s="6" t="n">
        <v>18.431</v>
      </c>
      <c r="BE6" s="0" t="s">
        <v>320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322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321</v>
      </c>
      <c r="AT7" s="0"/>
      <c r="AU7" s="5" t="s">
        <f>=AU6*(ABS(AU5)-ABS(AU4))</f>
      </c>
      <c r="AV7" s="0" t="s">
        <v>322</v>
      </c>
      <c r="AW7" s="0"/>
      <c r="AX7" s="5" t="s">
        <f>=AX6*(ABS(AX5)-ABS(AX4))</f>
      </c>
      <c r="AY7" s="0" t="s">
        <v>322</v>
      </c>
      <c r="AZ7" s="0"/>
      <c r="BA7" s="0"/>
      <c r="BB7" s="0"/>
      <c r="BC7" s="0"/>
      <c r="BD7" s="6" t="n">
        <v>300</v>
      </c>
      <c r="BE7" s="0" t="s">
        <v>321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322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324</v>
      </c>
      <c r="L1" s="18" t="s">
        <v>325</v>
      </c>
      <c r="M1" s="18" t="s">
        <v>19</v>
      </c>
      <c r="N1" s="18" t="s">
        <v>326</v>
      </c>
    </row>
    <row collapsed="false" customFormat="false" customHeight="false" hidden="false" ht="12.1" outlineLevel="0" r="2">
      <c r="A2" s="21" t="n">
        <v>43570</v>
      </c>
      <c r="B2" s="22" t="s">
        <v>327</v>
      </c>
      <c r="C2" s="22" t="s">
        <v>84</v>
      </c>
      <c r="D2" s="22" t="s">
        <v>327</v>
      </c>
      <c r="E2" s="22" t="s">
        <v>327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328</v>
      </c>
      <c r="D3" s="16" t="s">
        <v>276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329</v>
      </c>
      <c r="C4" s="26" t="s">
        <v>330</v>
      </c>
      <c r="D4" s="26" t="s">
        <v>329</v>
      </c>
      <c r="E4" s="26" t="s">
        <v>329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327</v>
      </c>
      <c r="C5" s="22" t="s">
        <v>84</v>
      </c>
      <c r="D5" s="22" t="s">
        <v>327</v>
      </c>
      <c r="E5" s="22" t="s">
        <v>327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331</v>
      </c>
      <c r="D6" s="16" t="s">
        <v>276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279</v>
      </c>
      <c r="C7" s="16" t="s">
        <v>332</v>
      </c>
      <c r="D7" s="16" t="s">
        <v>276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329</v>
      </c>
      <c r="C8" s="26" t="s">
        <v>330</v>
      </c>
      <c r="D8" s="26" t="s">
        <v>329</v>
      </c>
      <c r="E8" s="26" t="s">
        <v>329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327</v>
      </c>
      <c r="C9" s="22" t="s">
        <v>84</v>
      </c>
      <c r="D9" s="22" t="s">
        <v>327</v>
      </c>
      <c r="E9" s="22" t="s">
        <v>327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333</v>
      </c>
      <c r="D10" s="16" t="s">
        <v>276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334</v>
      </c>
      <c r="D11" s="16" t="s">
        <v>276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329</v>
      </c>
      <c r="C12" s="26" t="s">
        <v>330</v>
      </c>
      <c r="D12" s="26" t="s">
        <v>329</v>
      </c>
      <c r="E12" s="26" t="s">
        <v>329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327</v>
      </c>
      <c r="C13" s="22" t="s">
        <v>84</v>
      </c>
      <c r="D13" s="22" t="s">
        <v>327</v>
      </c>
      <c r="E13" s="22" t="s">
        <v>327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280</v>
      </c>
      <c r="C14" s="16" t="s">
        <v>335</v>
      </c>
      <c r="D14" s="16" t="s">
        <v>276</v>
      </c>
      <c r="E14" s="16" t="s">
        <v>336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327</v>
      </c>
      <c r="C15" s="22" t="s">
        <v>84</v>
      </c>
      <c r="D15" s="22" t="s">
        <v>327</v>
      </c>
      <c r="E15" s="22" t="s">
        <v>327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281</v>
      </c>
      <c r="C16" s="16" t="s">
        <v>337</v>
      </c>
      <c r="D16" s="16" t="s">
        <v>276</v>
      </c>
      <c r="E16" s="16" t="s">
        <v>336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282</v>
      </c>
      <c r="C17" s="16" t="s">
        <v>338</v>
      </c>
      <c r="D17" s="16" t="s">
        <v>276</v>
      </c>
      <c r="E17" s="16" t="s">
        <v>336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339</v>
      </c>
      <c r="D18" s="16" t="s">
        <v>276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334</v>
      </c>
      <c r="D19" s="16" t="s">
        <v>276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327</v>
      </c>
      <c r="C20" s="22" t="s">
        <v>84</v>
      </c>
      <c r="D20" s="22" t="s">
        <v>327</v>
      </c>
      <c r="E20" s="22" t="s">
        <v>327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329</v>
      </c>
      <c r="C21" s="26" t="s">
        <v>330</v>
      </c>
      <c r="D21" s="26" t="s">
        <v>329</v>
      </c>
      <c r="E21" s="26" t="s">
        <v>329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283</v>
      </c>
      <c r="C22" s="16" t="s">
        <v>340</v>
      </c>
      <c r="D22" s="16" t="s">
        <v>276</v>
      </c>
      <c r="E22" s="16" t="s">
        <v>336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339</v>
      </c>
      <c r="D23" s="16" t="s">
        <v>276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329</v>
      </c>
      <c r="C24" s="26" t="s">
        <v>330</v>
      </c>
      <c r="D24" s="26" t="s">
        <v>329</v>
      </c>
      <c r="E24" s="26" t="s">
        <v>329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341</v>
      </c>
      <c r="C25" s="22" t="s">
        <v>342</v>
      </c>
      <c r="D25" s="22" t="s">
        <v>341</v>
      </c>
      <c r="E25" s="22" t="s">
        <v>341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343</v>
      </c>
      <c r="C26" s="22" t="s">
        <v>344</v>
      </c>
      <c r="D26" s="22" t="s">
        <v>343</v>
      </c>
      <c r="E26" s="22" t="s">
        <v>343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284</v>
      </c>
      <c r="C27" s="16" t="s">
        <v>345</v>
      </c>
      <c r="D27" s="16" t="s">
        <v>276</v>
      </c>
      <c r="E27" s="16" t="s">
        <v>336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341</v>
      </c>
      <c r="C28" s="22" t="s">
        <v>346</v>
      </c>
      <c r="D28" s="22" t="s">
        <v>341</v>
      </c>
      <c r="E28" s="22" t="s">
        <v>341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343</v>
      </c>
      <c r="C29" s="22" t="s">
        <v>347</v>
      </c>
      <c r="D29" s="22" t="s">
        <v>343</v>
      </c>
      <c r="E29" s="22" t="s">
        <v>343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327</v>
      </c>
      <c r="C30" s="22" t="s">
        <v>84</v>
      </c>
      <c r="D30" s="22" t="s">
        <v>327</v>
      </c>
      <c r="E30" s="22" t="s">
        <v>327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285</v>
      </c>
      <c r="C31" s="16" t="s">
        <v>348</v>
      </c>
      <c r="D31" s="16" t="s">
        <v>276</v>
      </c>
      <c r="E31" s="16" t="s">
        <v>336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286</v>
      </c>
      <c r="C32" s="16" t="s">
        <v>349</v>
      </c>
      <c r="D32" s="16" t="s">
        <v>276</v>
      </c>
      <c r="E32" s="16" t="s">
        <v>336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287</v>
      </c>
      <c r="C33" s="16" t="s">
        <v>350</v>
      </c>
      <c r="D33" s="16" t="s">
        <v>276</v>
      </c>
      <c r="E33" s="16" t="s">
        <v>336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331</v>
      </c>
      <c r="D34" s="16" t="s">
        <v>276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339</v>
      </c>
      <c r="D35" s="16" t="s">
        <v>276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341</v>
      </c>
      <c r="C36" s="22" t="s">
        <v>351</v>
      </c>
      <c r="D36" s="22" t="s">
        <v>341</v>
      </c>
      <c r="E36" s="22" t="s">
        <v>341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343</v>
      </c>
      <c r="C37" s="22" t="s">
        <v>352</v>
      </c>
      <c r="D37" s="22" t="s">
        <v>343</v>
      </c>
      <c r="E37" s="22" t="s">
        <v>343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341</v>
      </c>
      <c r="C38" s="22" t="s">
        <v>353</v>
      </c>
      <c r="D38" s="22" t="s">
        <v>341</v>
      </c>
      <c r="E38" s="22" t="s">
        <v>341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343</v>
      </c>
      <c r="C39" s="22" t="s">
        <v>354</v>
      </c>
      <c r="D39" s="22" t="s">
        <v>343</v>
      </c>
      <c r="E39" s="22" t="s">
        <v>343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289</v>
      </c>
      <c r="C40" s="16" t="s">
        <v>355</v>
      </c>
      <c r="D40" s="16" t="s">
        <v>276</v>
      </c>
      <c r="E40" s="16" t="s">
        <v>336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288</v>
      </c>
      <c r="C41" s="16" t="s">
        <v>356</v>
      </c>
      <c r="D41" s="16" t="s">
        <v>276</v>
      </c>
      <c r="E41" s="16" t="s">
        <v>336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290</v>
      </c>
      <c r="C42" s="16" t="s">
        <v>357</v>
      </c>
      <c r="D42" s="16" t="s">
        <v>276</v>
      </c>
      <c r="E42" s="16" t="s">
        <v>336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291</v>
      </c>
      <c r="C43" s="16" t="s">
        <v>358</v>
      </c>
      <c r="D43" s="16" t="s">
        <v>276</v>
      </c>
      <c r="E43" s="16" t="s">
        <v>336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291</v>
      </c>
      <c r="C44" s="16" t="s">
        <v>358</v>
      </c>
      <c r="D44" s="16" t="s">
        <v>276</v>
      </c>
      <c r="E44" s="16" t="s">
        <v>336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343</v>
      </c>
      <c r="C45" s="22" t="s">
        <v>359</v>
      </c>
      <c r="D45" s="22" t="s">
        <v>343</v>
      </c>
      <c r="E45" s="22" t="s">
        <v>343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343</v>
      </c>
      <c r="C46" s="22" t="s">
        <v>360</v>
      </c>
      <c r="D46" s="22" t="s">
        <v>343</v>
      </c>
      <c r="E46" s="22" t="s">
        <v>343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327</v>
      </c>
      <c r="C47" s="22" t="s">
        <v>84</v>
      </c>
      <c r="D47" s="22" t="s">
        <v>327</v>
      </c>
      <c r="E47" s="22" t="s">
        <v>327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292</v>
      </c>
      <c r="C48" s="16" t="s">
        <v>361</v>
      </c>
      <c r="D48" s="16" t="s">
        <v>276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362</v>
      </c>
      <c r="D49" s="16" t="s">
        <v>276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293</v>
      </c>
      <c r="C50" s="16" t="s">
        <v>363</v>
      </c>
      <c r="D50" s="16" t="s">
        <v>276</v>
      </c>
      <c r="E50" s="16" t="s">
        <v>336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293</v>
      </c>
      <c r="C51" s="16" t="s">
        <v>363</v>
      </c>
      <c r="D51" s="16" t="s">
        <v>276</v>
      </c>
      <c r="E51" s="16" t="s">
        <v>336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343</v>
      </c>
      <c r="C52" s="22" t="s">
        <v>364</v>
      </c>
      <c r="D52" s="22" t="s">
        <v>343</v>
      </c>
      <c r="E52" s="22" t="s">
        <v>343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327</v>
      </c>
      <c r="C53" s="22" t="s">
        <v>84</v>
      </c>
      <c r="D53" s="22" t="s">
        <v>327</v>
      </c>
      <c r="E53" s="22" t="s">
        <v>327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294</v>
      </c>
      <c r="C54" s="16" t="s">
        <v>365</v>
      </c>
      <c r="D54" s="16" t="s">
        <v>276</v>
      </c>
      <c r="E54" s="16" t="s">
        <v>336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341</v>
      </c>
      <c r="C55" s="22" t="s">
        <v>366</v>
      </c>
      <c r="D55" s="22" t="s">
        <v>341</v>
      </c>
      <c r="E55" s="22" t="s">
        <v>341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343</v>
      </c>
      <c r="C56" s="22" t="s">
        <v>367</v>
      </c>
      <c r="D56" s="22" t="s">
        <v>343</v>
      </c>
      <c r="E56" s="22" t="s">
        <v>343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341</v>
      </c>
      <c r="C57" s="22" t="s">
        <v>368</v>
      </c>
      <c r="D57" s="22" t="s">
        <v>341</v>
      </c>
      <c r="E57" s="22" t="s">
        <v>341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343</v>
      </c>
      <c r="C58" s="22" t="s">
        <v>369</v>
      </c>
      <c r="D58" s="22" t="s">
        <v>343</v>
      </c>
      <c r="E58" s="22" t="s">
        <v>343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295</v>
      </c>
      <c r="C59" s="16" t="s">
        <v>370</v>
      </c>
      <c r="D59" s="16" t="s">
        <v>276</v>
      </c>
      <c r="E59" s="16" t="s">
        <v>336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327</v>
      </c>
      <c r="C60" s="22" t="s">
        <v>84</v>
      </c>
      <c r="D60" s="22" t="s">
        <v>327</v>
      </c>
      <c r="E60" s="22" t="s">
        <v>327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296</v>
      </c>
      <c r="C61" s="16" t="s">
        <v>371</v>
      </c>
      <c r="D61" s="16" t="s">
        <v>276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294</v>
      </c>
      <c r="C62" s="16" t="s">
        <v>365</v>
      </c>
      <c r="D62" s="16" t="s">
        <v>276</v>
      </c>
      <c r="E62" s="16" t="s">
        <v>336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294</v>
      </c>
      <c r="C63" s="16" t="s">
        <v>365</v>
      </c>
      <c r="D63" s="16" t="s">
        <v>276</v>
      </c>
      <c r="E63" s="16" t="s">
        <v>336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343</v>
      </c>
      <c r="C64" s="22" t="s">
        <v>372</v>
      </c>
      <c r="D64" s="22" t="s">
        <v>343</v>
      </c>
      <c r="E64" s="22" t="s">
        <v>343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327</v>
      </c>
      <c r="C65" s="22" t="s">
        <v>84</v>
      </c>
      <c r="D65" s="22" t="s">
        <v>327</v>
      </c>
      <c r="E65" s="22" t="s">
        <v>327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294</v>
      </c>
      <c r="C66" s="16" t="s">
        <v>365</v>
      </c>
      <c r="D66" s="16" t="s">
        <v>276</v>
      </c>
      <c r="E66" s="16" t="s">
        <v>336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294</v>
      </c>
      <c r="C67" s="16" t="s">
        <v>365</v>
      </c>
      <c r="D67" s="16" t="s">
        <v>276</v>
      </c>
      <c r="E67" s="16" t="s">
        <v>336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294</v>
      </c>
      <c r="C68" s="16" t="s">
        <v>365</v>
      </c>
      <c r="D68" s="16" t="s">
        <v>276</v>
      </c>
      <c r="E68" s="16" t="s">
        <v>336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373</v>
      </c>
      <c r="D69" s="16" t="s">
        <v>276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373</v>
      </c>
      <c r="D70" s="16" t="s">
        <v>276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373</v>
      </c>
      <c r="D71" s="16" t="s">
        <v>276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343</v>
      </c>
      <c r="C72" s="22" t="s">
        <v>374</v>
      </c>
      <c r="D72" s="22" t="s">
        <v>343</v>
      </c>
      <c r="E72" s="22" t="s">
        <v>343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343</v>
      </c>
      <c r="C73" s="22" t="s">
        <v>375</v>
      </c>
      <c r="D73" s="22" t="s">
        <v>343</v>
      </c>
      <c r="E73" s="22" t="s">
        <v>343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327</v>
      </c>
      <c r="C74" s="22" t="s">
        <v>84</v>
      </c>
      <c r="D74" s="22" t="s">
        <v>327</v>
      </c>
      <c r="E74" s="22" t="s">
        <v>327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295</v>
      </c>
      <c r="C75" s="16" t="s">
        <v>370</v>
      </c>
      <c r="D75" s="16" t="s">
        <v>276</v>
      </c>
      <c r="E75" s="16" t="s">
        <v>336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285</v>
      </c>
      <c r="C76" s="16" t="s">
        <v>348</v>
      </c>
      <c r="D76" s="16" t="s">
        <v>276</v>
      </c>
      <c r="E76" s="16" t="s">
        <v>336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343</v>
      </c>
      <c r="C77" s="22" t="s">
        <v>376</v>
      </c>
      <c r="D77" s="22" t="s">
        <v>343</v>
      </c>
      <c r="E77" s="22" t="s">
        <v>343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341</v>
      </c>
      <c r="C78" s="22" t="s">
        <v>377</v>
      </c>
      <c r="D78" s="22" t="s">
        <v>341</v>
      </c>
      <c r="E78" s="22" t="s">
        <v>341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343</v>
      </c>
      <c r="C79" s="22" t="s">
        <v>378</v>
      </c>
      <c r="D79" s="22" t="s">
        <v>343</v>
      </c>
      <c r="E79" s="22" t="s">
        <v>343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296</v>
      </c>
      <c r="C80" s="30" t="s">
        <v>371</v>
      </c>
      <c r="D80" s="30" t="s">
        <v>300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379</v>
      </c>
      <c r="D81" s="16" t="s">
        <v>276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380</v>
      </c>
      <c r="D82" s="16" t="s">
        <v>276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291</v>
      </c>
      <c r="C83" s="16" t="s">
        <v>358</v>
      </c>
      <c r="D83" s="16" t="s">
        <v>276</v>
      </c>
      <c r="E83" s="16" t="s">
        <v>336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343</v>
      </c>
      <c r="C84" s="22" t="s">
        <v>381</v>
      </c>
      <c r="D84" s="22" t="s">
        <v>343</v>
      </c>
      <c r="E84" s="22" t="s">
        <v>343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343</v>
      </c>
      <c r="C85" s="22" t="s">
        <v>382</v>
      </c>
      <c r="D85" s="22" t="s">
        <v>343</v>
      </c>
      <c r="E85" s="22" t="s">
        <v>343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341</v>
      </c>
      <c r="C86" s="22" t="s">
        <v>383</v>
      </c>
      <c r="D86" s="22" t="s">
        <v>341</v>
      </c>
      <c r="E86" s="22" t="s">
        <v>341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343</v>
      </c>
      <c r="C87" s="22" t="s">
        <v>384</v>
      </c>
      <c r="D87" s="22" t="s">
        <v>343</v>
      </c>
      <c r="E87" s="22" t="s">
        <v>343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297</v>
      </c>
      <c r="C88" s="16" t="s">
        <v>385</v>
      </c>
      <c r="D88" s="16" t="s">
        <v>276</v>
      </c>
      <c r="E88" s="16" t="s">
        <v>336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297</v>
      </c>
      <c r="C89" s="16" t="s">
        <v>385</v>
      </c>
      <c r="D89" s="16" t="s">
        <v>276</v>
      </c>
      <c r="E89" s="16" t="s">
        <v>336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343</v>
      </c>
      <c r="C90" s="22" t="s">
        <v>386</v>
      </c>
      <c r="D90" s="22" t="s">
        <v>343</v>
      </c>
      <c r="E90" s="22" t="s">
        <v>343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343</v>
      </c>
      <c r="C91" s="22" t="s">
        <v>387</v>
      </c>
      <c r="D91" s="22" t="s">
        <v>343</v>
      </c>
      <c r="E91" s="22" t="s">
        <v>343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341</v>
      </c>
      <c r="C92" s="22" t="s">
        <v>388</v>
      </c>
      <c r="D92" s="22" t="s">
        <v>341</v>
      </c>
      <c r="E92" s="22" t="s">
        <v>341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341</v>
      </c>
      <c r="C93" s="22" t="s">
        <v>389</v>
      </c>
      <c r="D93" s="22" t="s">
        <v>341</v>
      </c>
      <c r="E93" s="22" t="s">
        <v>341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343</v>
      </c>
      <c r="C94" s="22" t="s">
        <v>390</v>
      </c>
      <c r="D94" s="22" t="s">
        <v>343</v>
      </c>
      <c r="E94" s="22" t="s">
        <v>343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343</v>
      </c>
      <c r="C95" s="22" t="s">
        <v>391</v>
      </c>
      <c r="D95" s="22" t="s">
        <v>343</v>
      </c>
      <c r="E95" s="22" t="s">
        <v>343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298</v>
      </c>
      <c r="C96" s="16" t="s">
        <v>392</v>
      </c>
      <c r="D96" s="16" t="s">
        <v>276</v>
      </c>
      <c r="E96" s="16" t="s">
        <v>336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298</v>
      </c>
      <c r="C97" s="16" t="s">
        <v>392</v>
      </c>
      <c r="D97" s="16" t="s">
        <v>276</v>
      </c>
      <c r="E97" s="16" t="s">
        <v>336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343</v>
      </c>
      <c r="C98" s="22" t="s">
        <v>84</v>
      </c>
      <c r="D98" s="22" t="s">
        <v>343</v>
      </c>
      <c r="E98" s="22" t="s">
        <v>343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393</v>
      </c>
      <c r="D99" s="16" t="s">
        <v>276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394</v>
      </c>
      <c r="D100" s="16" t="s">
        <v>276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48</v>
      </c>
      <c r="C101" s="16" t="s">
        <v>395</v>
      </c>
      <c r="D101" s="16" t="s">
        <v>276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343</v>
      </c>
      <c r="C102" s="22" t="s">
        <v>396</v>
      </c>
      <c r="D102" s="22" t="s">
        <v>343</v>
      </c>
      <c r="E102" s="22" t="s">
        <v>343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39</v>
      </c>
      <c r="C103" s="16" t="s">
        <v>397</v>
      </c>
      <c r="D103" s="16" t="s">
        <v>276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327</v>
      </c>
      <c r="C104" s="22" t="s">
        <v>84</v>
      </c>
      <c r="D104" s="22" t="s">
        <v>327</v>
      </c>
      <c r="E104" s="22" t="s">
        <v>327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299</v>
      </c>
      <c r="C105" s="16" t="s">
        <v>398</v>
      </c>
      <c r="D105" s="16" t="s">
        <v>276</v>
      </c>
      <c r="E105" s="16" t="s">
        <v>336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399</v>
      </c>
      <c r="D106" s="16" t="s">
        <v>276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393</v>
      </c>
      <c r="D107" s="16" t="s">
        <v>276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343</v>
      </c>
      <c r="C108" s="22" t="s">
        <v>400</v>
      </c>
      <c r="D108" s="22" t="s">
        <v>343</v>
      </c>
      <c r="E108" s="22" t="s">
        <v>343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343</v>
      </c>
      <c r="C109" s="22" t="s">
        <v>400</v>
      </c>
      <c r="D109" s="22" t="s">
        <v>343</v>
      </c>
      <c r="E109" s="22" t="s">
        <v>343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343</v>
      </c>
      <c r="C110" s="22" t="s">
        <v>401</v>
      </c>
      <c r="D110" s="22" t="s">
        <v>343</v>
      </c>
      <c r="E110" s="22" t="s">
        <v>343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343</v>
      </c>
      <c r="C111" s="22" t="s">
        <v>401</v>
      </c>
      <c r="D111" s="22" t="s">
        <v>343</v>
      </c>
      <c r="E111" s="22" t="s">
        <v>343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341</v>
      </c>
      <c r="C112" s="22" t="s">
        <v>402</v>
      </c>
      <c r="D112" s="22" t="s">
        <v>341</v>
      </c>
      <c r="E112" s="22" t="s">
        <v>341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343</v>
      </c>
      <c r="C113" s="22" t="s">
        <v>403</v>
      </c>
      <c r="D113" s="22" t="s">
        <v>343</v>
      </c>
      <c r="E113" s="22" t="s">
        <v>343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341</v>
      </c>
      <c r="C114" s="22" t="s">
        <v>402</v>
      </c>
      <c r="D114" s="22" t="s">
        <v>341</v>
      </c>
      <c r="E114" s="22" t="s">
        <v>341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343</v>
      </c>
      <c r="C115" s="22" t="s">
        <v>403</v>
      </c>
      <c r="D115" s="22" t="s">
        <v>343</v>
      </c>
      <c r="E115" s="22" t="s">
        <v>343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343</v>
      </c>
      <c r="C116" s="22" t="s">
        <v>404</v>
      </c>
      <c r="D116" s="22" t="s">
        <v>343</v>
      </c>
      <c r="E116" s="22" t="s">
        <v>343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343</v>
      </c>
      <c r="C117" s="22" t="s">
        <v>404</v>
      </c>
      <c r="D117" s="22" t="s">
        <v>343</v>
      </c>
      <c r="E117" s="22" t="s">
        <v>343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405</v>
      </c>
      <c r="D118" s="16" t="s">
        <v>276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406</v>
      </c>
      <c r="D119" s="16" t="s">
        <v>276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407</v>
      </c>
      <c r="D120" s="16" t="s">
        <v>276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343</v>
      </c>
      <c r="C121" s="22" t="s">
        <v>408</v>
      </c>
      <c r="D121" s="22" t="s">
        <v>343</v>
      </c>
      <c r="E121" s="22" t="s">
        <v>343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343</v>
      </c>
      <c r="C122" s="22" t="s">
        <v>408</v>
      </c>
      <c r="D122" s="22" t="s">
        <v>343</v>
      </c>
      <c r="E122" s="22" t="s">
        <v>343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341</v>
      </c>
      <c r="C123" s="22" t="s">
        <v>409</v>
      </c>
      <c r="D123" s="22" t="s">
        <v>341</v>
      </c>
      <c r="E123" s="22" t="s">
        <v>341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343</v>
      </c>
      <c r="C124" s="22" t="s">
        <v>410</v>
      </c>
      <c r="D124" s="22" t="s">
        <v>343</v>
      </c>
      <c r="E124" s="22" t="s">
        <v>343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42</v>
      </c>
      <c r="C125" s="16" t="s">
        <v>411</v>
      </c>
      <c r="D125" s="16" t="s">
        <v>276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45</v>
      </c>
      <c r="C126" s="16" t="s">
        <v>412</v>
      </c>
      <c r="D126" s="16" t="s">
        <v>276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343</v>
      </c>
      <c r="C127" s="22" t="s">
        <v>413</v>
      </c>
      <c r="D127" s="22" t="s">
        <v>343</v>
      </c>
      <c r="E127" s="22" t="s">
        <v>343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343</v>
      </c>
      <c r="C128" s="22" t="s">
        <v>414</v>
      </c>
      <c r="D128" s="22" t="s">
        <v>343</v>
      </c>
      <c r="E128" s="22" t="s">
        <v>343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343</v>
      </c>
      <c r="C129" s="22" t="s">
        <v>415</v>
      </c>
      <c r="D129" s="22" t="s">
        <v>343</v>
      </c>
      <c r="E129" s="22" t="s">
        <v>343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343</v>
      </c>
      <c r="C130" s="22" t="s">
        <v>416</v>
      </c>
      <c r="D130" s="22" t="s">
        <v>343</v>
      </c>
      <c r="E130" s="22" t="s">
        <v>343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417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419</v>
      </c>
      <c r="F1" s="34" t="s">
        <v>3</v>
      </c>
      <c r="G1" s="34" t="s">
        <v>420</v>
      </c>
      <c r="H1" s="34" t="s">
        <v>421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</row>
    <row collapsed="false" customFormat="false" customHeight="false" hidden="false" ht="12.1" outlineLevel="0" r="2">
      <c r="A2" s="33" t="n">
        <v>43917</v>
      </c>
      <c r="B2" s="16" t="s">
        <v>428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428</v>
      </c>
      <c r="C3" s="16" t="s">
        <v>39</v>
      </c>
      <c r="D3" s="16" t="s">
        <v>40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428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428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44022</v>
      </c>
      <c r="B6" s="16" t="s">
        <v>428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350</v>
      </c>
      <c r="H6" s="6" t="n">
        <v>5098</v>
      </c>
      <c r="I6" s="6" t="n">
        <v>4613.73</v>
      </c>
      <c r="J6" s="6" t="n">
        <v>46</v>
      </c>
      <c r="K6" s="6" t="n">
        <v>350</v>
      </c>
      <c r="L6" s="6" t="n">
        <v>304</v>
      </c>
      <c r="M6" s="6" t="n">
        <v>6.59</v>
      </c>
      <c r="N6" s="6" t="n">
        <v>5.96</v>
      </c>
    </row>
    <row collapsed="false" customFormat="false" customHeight="false" hidden="false" ht="12.1" outlineLevel="0" r="7">
      <c r="A7" s="33" t="n">
        <v>44023</v>
      </c>
      <c r="B7" s="16" t="s">
        <v>428</v>
      </c>
      <c r="C7" s="16" t="s">
        <v>42</v>
      </c>
      <c r="D7" s="16" t="s">
        <v>43</v>
      </c>
      <c r="E7" s="7" t="n">
        <v>30</v>
      </c>
      <c r="F7" s="16" t="s">
        <v>19</v>
      </c>
      <c r="G7" s="6" t="n">
        <v>3</v>
      </c>
      <c r="H7" s="6" t="n">
        <v>106.8</v>
      </c>
      <c r="I7" s="6" t="n">
        <v>102.07</v>
      </c>
      <c r="J7" s="6" t="n">
        <v>12</v>
      </c>
      <c r="K7" s="6" t="n">
        <v>90</v>
      </c>
      <c r="L7" s="6" t="n">
        <v>78</v>
      </c>
      <c r="M7" s="6" t="n">
        <v>2.55</v>
      </c>
      <c r="N7" s="6" t="n">
        <v>2.43</v>
      </c>
    </row>
    <row collapsed="false" customFormat="false" customHeight="false" hidden="false" ht="12.1" outlineLevel="0" r="8">
      <c r="A8" s="33" t="n">
        <v>44035</v>
      </c>
      <c r="B8" s="16" t="s">
        <v>428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428</v>
      </c>
      <c r="C9" s="16" t="s">
        <v>36</v>
      </c>
      <c r="D9" s="16" t="s">
        <v>37</v>
      </c>
      <c r="E9" s="7" t="n">
        <v>70</v>
      </c>
      <c r="F9" s="16" t="s">
        <v>19</v>
      </c>
      <c r="G9" s="6" t="n">
        <v>5</v>
      </c>
      <c r="H9" s="6" t="n">
        <v>96.62</v>
      </c>
      <c r="I9" s="6" t="n">
        <v>81.37</v>
      </c>
      <c r="J9" s="6" t="n">
        <v>46</v>
      </c>
      <c r="K9" s="6" t="n">
        <v>350</v>
      </c>
      <c r="L9" s="6" t="n">
        <v>304</v>
      </c>
      <c r="M9" s="6" t="n">
        <v>5.34</v>
      </c>
      <c r="N9" s="6" t="n">
        <v>4.49</v>
      </c>
    </row>
    <row collapsed="false" customFormat="false" customHeight="false" hidden="false" ht="12.1" outlineLevel="0" r="10">
      <c r="A10" s="33" t="n">
        <v>44064</v>
      </c>
      <c r="B10" s="16" t="s">
        <v>428</v>
      </c>
      <c r="C10" s="16" t="s">
        <v>16</v>
      </c>
      <c r="D10" s="16" t="s">
        <v>18</v>
      </c>
      <c r="E10" s="7" t="n">
        <v>5</v>
      </c>
      <c r="F10" s="16" t="s">
        <v>19</v>
      </c>
      <c r="G10" s="6" t="n">
        <v>12.65</v>
      </c>
      <c r="H10" s="6" t="n">
        <v>1892</v>
      </c>
      <c r="I10" s="6" t="n">
        <v>1077.32</v>
      </c>
      <c r="J10" s="6" t="n">
        <v>8</v>
      </c>
      <c r="K10" s="6" t="n">
        <v>63.25</v>
      </c>
      <c r="L10" s="6" t="n">
        <v>55.25</v>
      </c>
      <c r="M10" s="6" t="n">
        <v>1.03</v>
      </c>
      <c r="N10" s="6" t="n">
        <v>0.58</v>
      </c>
    </row>
    <row collapsed="false" customFormat="false" customHeight="false" hidden="false" ht="12.1" outlineLevel="0" r="11">
      <c r="A11" s="33" t="n">
        <v>44103</v>
      </c>
      <c r="B11" s="16" t="s">
        <v>428</v>
      </c>
      <c r="C11" s="16" t="s">
        <v>42</v>
      </c>
      <c r="D11" s="16" t="s">
        <v>43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428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428</v>
      </c>
      <c r="C13" s="16" t="s">
        <v>30</v>
      </c>
      <c r="D13" s="16" t="s">
        <v>31</v>
      </c>
      <c r="E13" s="7" t="n">
        <v>5</v>
      </c>
      <c r="F13" s="16" t="s">
        <v>19</v>
      </c>
      <c r="G13" s="6" t="n">
        <v>10</v>
      </c>
      <c r="H13" s="6" t="n">
        <v>597</v>
      </c>
      <c r="I13" s="6" t="n">
        <v>651.01</v>
      </c>
      <c r="J13" s="6" t="n">
        <v>7</v>
      </c>
      <c r="K13" s="6" t="n">
        <v>50</v>
      </c>
      <c r="L13" s="6" t="n">
        <v>43</v>
      </c>
      <c r="M13" s="6" t="n">
        <v>1.32</v>
      </c>
      <c r="N13" s="6" t="n">
        <v>1.44</v>
      </c>
    </row>
    <row collapsed="false" customFormat="false" customHeight="false" hidden="false" ht="12.1" outlineLevel="0" r="14">
      <c r="A14" s="33" t="n">
        <v>44116</v>
      </c>
      <c r="B14" s="16" t="s">
        <v>428</v>
      </c>
      <c r="C14" s="16" t="s">
        <v>48</v>
      </c>
      <c r="D14" s="16" t="s">
        <v>49</v>
      </c>
      <c r="E14" s="7" t="n">
        <v>2</v>
      </c>
      <c r="F14" s="16" t="s">
        <v>19</v>
      </c>
      <c r="G14" s="6" t="n">
        <v>9.94</v>
      </c>
      <c r="H14" s="6" t="n">
        <v>453.6</v>
      </c>
      <c r="I14" s="6" t="n">
        <v>560.33</v>
      </c>
      <c r="J14" s="6" t="n">
        <v>3</v>
      </c>
      <c r="K14" s="6" t="n">
        <v>19.88</v>
      </c>
      <c r="L14" s="6" t="n">
        <v>16.88</v>
      </c>
      <c r="M14" s="6" t="n">
        <v>1.51</v>
      </c>
      <c r="N14" s="6" t="n">
        <v>1.86</v>
      </c>
    </row>
    <row collapsed="false" customFormat="false" customHeight="false" hidden="false" ht="12.1" outlineLevel="0" r="15">
      <c r="A15" s="33" t="n">
        <v>44116</v>
      </c>
      <c r="B15" s="16" t="s">
        <v>428</v>
      </c>
      <c r="C15" s="16" t="s">
        <v>24</v>
      </c>
      <c r="D15" s="16" t="s">
        <v>25</v>
      </c>
      <c r="E15" s="7" t="n">
        <v>12</v>
      </c>
      <c r="F15" s="16" t="s">
        <v>19</v>
      </c>
      <c r="G15" s="6" t="n">
        <v>20</v>
      </c>
      <c r="H15" s="6" t="n">
        <v>869.6</v>
      </c>
      <c r="I15" s="6" t="n">
        <v>646.79</v>
      </c>
      <c r="J15" s="6" t="n">
        <v>31</v>
      </c>
      <c r="K15" s="6" t="n">
        <v>240</v>
      </c>
      <c r="L15" s="6" t="n">
        <v>209</v>
      </c>
      <c r="M15" s="6" t="n">
        <v>2.69</v>
      </c>
      <c r="N15" s="6" t="n">
        <v>2</v>
      </c>
    </row>
    <row collapsed="false" customFormat="false" customHeight="false" hidden="false" ht="12.1" outlineLevel="0" r="16">
      <c r="A16" s="33" t="n">
        <v>44155</v>
      </c>
      <c r="B16" s="16" t="s">
        <v>428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428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428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428</v>
      </c>
      <c r="C19" s="16" t="s">
        <v>42</v>
      </c>
      <c r="D19" s="16" t="s">
        <v>43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428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428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428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428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428</v>
      </c>
      <c r="C24" s="16" t="s">
        <v>39</v>
      </c>
      <c r="D24" s="16" t="s">
        <v>40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428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428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44386</v>
      </c>
      <c r="B27" s="16" t="s">
        <v>428</v>
      </c>
      <c r="C27" s="16" t="s">
        <v>48</v>
      </c>
      <c r="D27" s="16" t="s">
        <v>49</v>
      </c>
      <c r="E27" s="7" t="n">
        <v>2</v>
      </c>
      <c r="F27" s="16" t="s">
        <v>19</v>
      </c>
      <c r="G27" s="6" t="n">
        <v>12.3</v>
      </c>
      <c r="H27" s="6" t="n">
        <v>519.1</v>
      </c>
      <c r="I27" s="6" t="n">
        <v>560.33</v>
      </c>
      <c r="J27" s="6" t="n">
        <v>3</v>
      </c>
      <c r="K27" s="6" t="n">
        <v>24.6</v>
      </c>
      <c r="L27" s="6" t="n">
        <v>21.6</v>
      </c>
      <c r="M27" s="6" t="n">
        <v>1.93</v>
      </c>
      <c r="N27" s="6" t="n">
        <v>2.08</v>
      </c>
    </row>
    <row collapsed="false" customFormat="false" customHeight="false" hidden="false" ht="12.1" outlineLevel="0" r="28">
      <c r="A28" s="33" t="n">
        <v>44388</v>
      </c>
      <c r="B28" s="16" t="s">
        <v>428</v>
      </c>
      <c r="C28" s="16" t="s">
        <v>42</v>
      </c>
      <c r="D28" s="16" t="s">
        <v>43</v>
      </c>
      <c r="E28" s="7" t="n">
        <v>30</v>
      </c>
      <c r="F28" s="16" t="s">
        <v>19</v>
      </c>
      <c r="G28" s="6" t="n">
        <v>6.07</v>
      </c>
      <c r="H28" s="6" t="n">
        <v>143.7</v>
      </c>
      <c r="I28" s="6" t="n">
        <v>102.07</v>
      </c>
      <c r="J28" s="6" t="n">
        <v>24</v>
      </c>
      <c r="K28" s="6" t="n">
        <v>182.1</v>
      </c>
      <c r="L28" s="6" t="n">
        <v>158.1</v>
      </c>
      <c r="M28" s="6" t="n">
        <v>5.16</v>
      </c>
      <c r="N28" s="6" t="n">
        <v>3.67</v>
      </c>
    </row>
    <row collapsed="false" customFormat="false" customHeight="false" hidden="false" ht="12.1" outlineLevel="0" r="29">
      <c r="A29" s="33" t="n">
        <v>44389</v>
      </c>
      <c r="B29" s="16" t="s">
        <v>428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428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428</v>
      </c>
      <c r="C31" s="16" t="s">
        <v>48</v>
      </c>
      <c r="D31" s="16" t="s">
        <v>49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560.33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428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428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428</v>
      </c>
      <c r="C34" s="16" t="s">
        <v>42</v>
      </c>
      <c r="D34" s="16" t="s">
        <v>43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428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428</v>
      </c>
      <c r="C36" s="16" t="s">
        <v>48</v>
      </c>
      <c r="D36" s="16" t="s">
        <v>49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560.33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428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428</v>
      </c>
      <c r="C38" s="16" t="s">
        <v>48</v>
      </c>
      <c r="D38" s="16" t="s">
        <v>49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560.33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428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428</v>
      </c>
      <c r="C40" s="16" t="s">
        <v>48</v>
      </c>
      <c r="D40" s="16" t="s">
        <v>49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560.33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428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428</v>
      </c>
      <c r="C42" s="16" t="s">
        <v>45</v>
      </c>
      <c r="D42" s="16" t="s">
        <v>46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428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537</v>
      </c>
      <c r="H43" s="6" t="n">
        <v>4040.5</v>
      </c>
      <c r="I43" s="6" t="n">
        <v>4613.73</v>
      </c>
      <c r="J43" s="6" t="n">
        <v>70</v>
      </c>
      <c r="K43" s="6" t="n">
        <v>537</v>
      </c>
      <c r="L43" s="6" t="n">
        <v>467</v>
      </c>
      <c r="M43" s="6" t="n">
        <v>10.12</v>
      </c>
      <c r="N43" s="6" t="n">
        <v>11.56</v>
      </c>
    </row>
    <row collapsed="false" customFormat="false" customHeight="false" hidden="false" ht="12.1" outlineLevel="0" r="44">
      <c r="A44" s="33" t="n">
        <v>44916</v>
      </c>
      <c r="B44" s="16" t="s">
        <v>428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256</v>
      </c>
      <c r="H44" s="6" t="n">
        <v>4040.5</v>
      </c>
      <c r="I44" s="6" t="n">
        <v>4613.73</v>
      </c>
      <c r="J44" s="6" t="n">
        <v>33</v>
      </c>
      <c r="K44" s="6" t="n">
        <v>256</v>
      </c>
      <c r="L44" s="6" t="n">
        <v>223</v>
      </c>
      <c r="M44" s="6" t="n">
        <v>4.83</v>
      </c>
      <c r="N44" s="6" t="n">
        <v>5.52</v>
      </c>
    </row>
    <row collapsed="false" customFormat="false" customHeight="false" hidden="false" ht="12.1" outlineLevel="0" r="45">
      <c r="A45" s="33" t="n">
        <v>44936</v>
      </c>
      <c r="B45" s="16" t="s">
        <v>428</v>
      </c>
      <c r="C45" s="16" t="s">
        <v>48</v>
      </c>
      <c r="D45" s="16" t="s">
        <v>49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560.33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428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428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428</v>
      </c>
      <c r="C48" s="16" t="s">
        <v>39</v>
      </c>
      <c r="D48" s="16" t="s">
        <v>40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428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428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428</v>
      </c>
      <c r="C51" s="16" t="s">
        <v>48</v>
      </c>
      <c r="D51" s="16" t="s">
        <v>49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560.33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428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428</v>
      </c>
      <c r="C53" s="16" t="s">
        <v>48</v>
      </c>
      <c r="D53" s="16" t="s">
        <v>49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560.33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428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428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428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428</v>
      </c>
      <c r="C57" s="16" t="s">
        <v>48</v>
      </c>
      <c r="D57" s="16" t="s">
        <v>49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560.33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428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428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428</v>
      </c>
      <c r="C60" s="16" t="s">
        <v>39</v>
      </c>
      <c r="D60" s="16" t="s">
        <v>40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428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428</v>
      </c>
      <c r="C62" s="16" t="s">
        <v>48</v>
      </c>
      <c r="D62" s="16" t="s">
        <v>49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560.33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428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428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428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428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428</v>
      </c>
      <c r="C67" s="16" t="s">
        <v>48</v>
      </c>
      <c r="D67" s="16" t="s">
        <v>49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560.33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428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428</v>
      </c>
      <c r="C69" s="16" t="s">
        <v>33</v>
      </c>
      <c r="D69" s="16" t="s">
        <v>34</v>
      </c>
      <c r="E69" s="7" t="n">
        <v>1</v>
      </c>
      <c r="F69" s="16" t="s">
        <v>19</v>
      </c>
      <c r="G69" s="6" t="n">
        <v>514</v>
      </c>
      <c r="H69" s="6" t="n">
        <v>6290.5</v>
      </c>
      <c r="I69" s="6" t="n">
        <v>4613.73</v>
      </c>
      <c r="J69" s="6" t="n">
        <v>67</v>
      </c>
      <c r="K69" s="6" t="n">
        <v>514</v>
      </c>
      <c r="L69" s="6" t="n">
        <v>447</v>
      </c>
      <c r="M69" s="6" t="n">
        <v>9.69</v>
      </c>
      <c r="N69" s="6" t="n">
        <v>7.11</v>
      </c>
    </row>
    <row collapsed="false" customFormat="false" customHeight="false" hidden="false" ht="12.1" outlineLevel="0" r="70">
      <c r="A70" s="33" t="n">
        <v>45643</v>
      </c>
      <c r="B70" s="16" t="s">
        <v>428</v>
      </c>
      <c r="C70" s="16" t="s">
        <v>30</v>
      </c>
      <c r="D70" s="16" t="s">
        <v>31</v>
      </c>
      <c r="E70" s="7" t="n">
        <v>50</v>
      </c>
      <c r="F70" s="16" t="s">
        <v>19</v>
      </c>
      <c r="G70" s="6" t="n">
        <v>2.7</v>
      </c>
      <c r="H70" s="6" t="n">
        <v>120.7</v>
      </c>
      <c r="I70" s="6" t="n">
        <v>65.1</v>
      </c>
      <c r="J70" s="6" t="n">
        <v>18</v>
      </c>
      <c r="K70" s="6" t="n">
        <v>135</v>
      </c>
      <c r="L70" s="6" t="n">
        <v>117</v>
      </c>
      <c r="M70" s="6" t="n">
        <v>3.59</v>
      </c>
      <c r="N70" s="6" t="n">
        <v>1.94</v>
      </c>
    </row>
    <row collapsed="false" customFormat="false" customHeight="false" hidden="false" ht="12.1" outlineLevel="0" r="71">
      <c r="A71" s="33" t="n">
        <v>45665</v>
      </c>
      <c r="B71" s="16" t="s">
        <v>428</v>
      </c>
      <c r="C71" s="16" t="s">
        <v>48</v>
      </c>
      <c r="D71" s="16" t="s">
        <v>49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560.33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428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428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428</v>
      </c>
      <c r="C74" s="16" t="s">
        <v>48</v>
      </c>
      <c r="D74" s="16" t="s">
        <v>49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560.33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428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428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428</v>
      </c>
      <c r="C77" s="16" t="s">
        <v>39</v>
      </c>
      <c r="D77" s="16" t="s">
        <v>40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428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428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428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428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428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428</v>
      </c>
      <c r="C83" s="16" t="s">
        <v>48</v>
      </c>
      <c r="D83" s="16" t="s">
        <v>49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560.33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 t="n">
        <v>46021</v>
      </c>
      <c r="B84" s="16" t="s">
        <v>428</v>
      </c>
      <c r="C84" s="16" t="s">
        <v>30</v>
      </c>
      <c r="D84" s="16" t="s">
        <v>31</v>
      </c>
      <c r="E84" s="7" t="n">
        <v>50</v>
      </c>
      <c r="F84" s="16" t="s">
        <v>19</v>
      </c>
      <c r="G84" s="6" t="n">
        <v>3</v>
      </c>
      <c r="H84" s="6" t="n">
        <v>114.6</v>
      </c>
      <c r="I84" s="6" t="n">
        <v>65.1</v>
      </c>
      <c r="J84" s="6" t="n">
        <v>20</v>
      </c>
      <c r="K84" s="6" t="n">
        <v>150</v>
      </c>
      <c r="L84" s="6" t="n">
        <v>130</v>
      </c>
      <c r="M84" s="6" t="n">
        <v>3.99</v>
      </c>
      <c r="N84" s="6" t="n">
        <v>2.27</v>
      </c>
    </row>
    <row collapsed="false" customFormat="false" customHeight="false" hidden="false" ht="12.1" outlineLevel="0" r="85">
      <c r="A85" s="33" t="n">
        <v>46030</v>
      </c>
      <c r="B85" s="16" t="s">
        <v>428</v>
      </c>
      <c r="C85" s="16" t="s">
        <v>16</v>
      </c>
      <c r="D85" s="16" t="s">
        <v>18</v>
      </c>
      <c r="E85" s="7" t="n">
        <v>5</v>
      </c>
      <c r="F85" s="16" t="s">
        <v>19</v>
      </c>
      <c r="G85" s="6" t="n">
        <v>36</v>
      </c>
      <c r="H85" s="6" t="n">
        <v>3236.2</v>
      </c>
      <c r="I85" s="6" t="n">
        <v>1077.32</v>
      </c>
      <c r="J85" s="6" t="n">
        <v>23</v>
      </c>
      <c r="K85" s="6" t="n">
        <v>180</v>
      </c>
      <c r="L85" s="6" t="n">
        <v>157</v>
      </c>
      <c r="M85" s="6" t="n">
        <v>2.91</v>
      </c>
      <c r="N85" s="6" t="n">
        <v>0.97</v>
      </c>
    </row>
    <row collapsed="false" customFormat="false" customHeight="false" hidden="false" ht="12.1" outlineLevel="0" r="86">
      <c r="A86" s="33" t="n">
        <v>46033</v>
      </c>
      <c r="B86" s="16" t="s">
        <v>428</v>
      </c>
      <c r="C86" s="16" t="s">
        <v>48</v>
      </c>
      <c r="D86" s="16" t="s">
        <v>49</v>
      </c>
      <c r="E86" s="7" t="n">
        <v>2</v>
      </c>
      <c r="F86" s="16" t="s">
        <v>19</v>
      </c>
      <c r="G86" s="6" t="n">
        <v>8.13</v>
      </c>
      <c r="H86" s="6" t="n">
        <v>562.4</v>
      </c>
      <c r="I86" s="6" t="n">
        <v>560.33</v>
      </c>
      <c r="J86" s="6" t="n">
        <v>2</v>
      </c>
      <c r="K86" s="6" t="n">
        <v>16.26</v>
      </c>
      <c r="L86" s="6" t="n">
        <v>14.26</v>
      </c>
      <c r="M86" s="6" t="n">
        <v>1.27</v>
      </c>
      <c r="N86" s="6" t="n">
        <v>1.27</v>
      </c>
    </row>
    <row collapsed="false" customFormat="false" customHeight="false" hidden="false" ht="12.1" outlineLevel="0" r="87">
      <c r="A87" s="33" t="n">
        <v>46034</v>
      </c>
      <c r="B87" s="16" t="s">
        <v>428</v>
      </c>
      <c r="C87" s="16" t="s">
        <v>33</v>
      </c>
      <c r="D87" s="16" t="s">
        <v>34</v>
      </c>
      <c r="E87" s="7" t="n">
        <v>1</v>
      </c>
      <c r="F87" s="16" t="s">
        <v>19</v>
      </c>
      <c r="G87" s="6" t="n">
        <v>397</v>
      </c>
      <c r="H87" s="6" t="n">
        <v>5393</v>
      </c>
      <c r="I87" s="6" t="n">
        <v>4613.73</v>
      </c>
      <c r="J87" s="6" t="n">
        <v>52</v>
      </c>
      <c r="K87" s="6" t="n">
        <v>397</v>
      </c>
      <c r="L87" s="6" t="n">
        <v>345</v>
      </c>
      <c r="M87" s="6" t="n">
        <v>7.48</v>
      </c>
      <c r="N87" s="6" t="n">
        <v>6.4</v>
      </c>
    </row>
    <row collapsed="false" customFormat="false" customHeight="false" hidden="false" ht="12.1" outlineLevel="0" r="88">
      <c r="A88" s="33"/>
      <c r="B88" s="16"/>
      <c r="C88" s="16"/>
      <c r="D88" s="16"/>
      <c r="E88" s="7"/>
      <c r="F88" s="16"/>
      <c r="G88" s="6"/>
      <c r="H88" s="6"/>
      <c r="I88" s="6"/>
      <c r="J88" s="6"/>
      <c r="K88" s="6"/>
      <c r="L88" s="6"/>
      <c r="M88" s="6"/>
      <c r="N88" s="6"/>
    </row>
    <row collapsed="false" customFormat="false" customHeight="false" hidden="false" ht="12.1" outlineLevel="0" r="89">
      <c r="A89" s="33" t="n">
        <v>46146</v>
      </c>
      <c r="B89" s="16" t="s">
        <v>428</v>
      </c>
      <c r="C89" s="16" t="s">
        <v>33</v>
      </c>
      <c r="D89" s="16" t="s">
        <v>34</v>
      </c>
      <c r="E89" s="7" t="n">
        <v>1</v>
      </c>
      <c r="F89" s="16" t="s">
        <v>19</v>
      </c>
      <c r="G89" s="6" t="n">
        <v>278</v>
      </c>
      <c r="H89" s="6" t="n">
        <v>5392</v>
      </c>
      <c r="I89" s="6" t="n">
        <v>4613.73</v>
      </c>
      <c r="J89" s="6" t="n">
        <v>36</v>
      </c>
      <c r="K89" s="6" t="n">
        <v>278</v>
      </c>
      <c r="L89" s="6" t="n">
        <v>242</v>
      </c>
      <c r="M89" s="6" t="n">
        <v>5.25</v>
      </c>
      <c r="N89" s="6" t="n">
        <v>4.49</v>
      </c>
    </row>
    <row collapsed="false" customFormat="false" customHeight="false" hidden="false" ht="12.1" outlineLevel="0" r="90">
      <c r="A90" s="33" t="n">
        <v>46167</v>
      </c>
      <c r="B90" s="16" t="s">
        <v>428</v>
      </c>
      <c r="C90" s="16" t="s">
        <v>16</v>
      </c>
      <c r="D90" s="16" t="s">
        <v>18</v>
      </c>
      <c r="E90" s="7" t="n">
        <v>5</v>
      </c>
      <c r="F90" s="16" t="s">
        <v>19</v>
      </c>
      <c r="G90" s="6" t="n">
        <v>45</v>
      </c>
      <c r="H90" s="6" t="n">
        <v>3196</v>
      </c>
      <c r="I90" s="6" t="n">
        <v>1077.32</v>
      </c>
      <c r="J90" s="6" t="n">
        <v>29</v>
      </c>
      <c r="K90" s="6" t="n">
        <v>225</v>
      </c>
      <c r="L90" s="6" t="n">
        <v>196</v>
      </c>
      <c r="M90" s="6" t="n">
        <v>3.64</v>
      </c>
      <c r="N90" s="6" t="n">
        <v>1.23</v>
      </c>
    </row>
  </sheetData>
  <autoFilter ref="A1:N9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6</v>
      </c>
      <c r="F1" s="34" t="s">
        <v>419</v>
      </c>
      <c r="G1" s="34" t="s">
        <v>429</v>
      </c>
      <c r="H1" s="34" t="s">
        <v>423</v>
      </c>
      <c r="I1" s="34" t="s">
        <v>424</v>
      </c>
      <c r="J1" s="34" t="s">
        <v>425</v>
      </c>
    </row>
    <row collapsed="false" customFormat="false" customHeight="false" hidden="false" ht="12.1" outlineLevel="0" r="2">
      <c r="A2" s="35" t="n">
        <v>43740</v>
      </c>
      <c r="B2" s="16" t="s">
        <v>428</v>
      </c>
      <c r="C2" s="16" t="s">
        <v>283</v>
      </c>
      <c r="D2" s="16" t="s">
        <v>430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428</v>
      </c>
      <c r="C3" s="16" t="s">
        <v>282</v>
      </c>
      <c r="D3" s="16" t="s">
        <v>431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428</v>
      </c>
      <c r="C4" s="16" t="s">
        <v>281</v>
      </c>
      <c r="D4" s="16" t="s">
        <v>432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428</v>
      </c>
      <c r="C5" s="16" t="s">
        <v>284</v>
      </c>
      <c r="D5" s="16" t="s">
        <v>433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428</v>
      </c>
      <c r="C6" s="16" t="s">
        <v>288</v>
      </c>
      <c r="D6" s="16" t="s">
        <v>434</v>
      </c>
      <c r="E6" s="6" t="n">
        <v>1000</v>
      </c>
      <c r="F6" s="7" t="n">
        <v>1</v>
      </c>
      <c r="G6" s="6" t="n">
        <v>52.36</v>
      </c>
      <c r="H6" s="6" t="n">
        <v>7</v>
      </c>
      <c r="I6" s="6" t="n">
        <v>52.36</v>
      </c>
      <c r="J6" s="6" t="n">
        <v>45.36</v>
      </c>
    </row>
    <row collapsed="false" customFormat="false" customHeight="false" hidden="false" ht="12.1" outlineLevel="0" r="7">
      <c r="A7" s="35" t="n">
        <v>43759</v>
      </c>
      <c r="B7" s="16" t="s">
        <v>428</v>
      </c>
      <c r="C7" s="16" t="s">
        <v>285</v>
      </c>
      <c r="D7" s="16" t="s">
        <v>435</v>
      </c>
      <c r="E7" s="6" t="n">
        <v>1000</v>
      </c>
      <c r="F7" s="7" t="n">
        <v>5</v>
      </c>
      <c r="G7" s="6" t="n">
        <v>39.89</v>
      </c>
      <c r="H7" s="6" t="n">
        <v>0</v>
      </c>
      <c r="I7" s="6" t="n">
        <v>199.45</v>
      </c>
      <c r="J7" s="6" t="n">
        <v>199.45</v>
      </c>
    </row>
    <row collapsed="false" customFormat="false" customHeight="false" hidden="false" ht="12.1" outlineLevel="0" r="8">
      <c r="A8" s="35" t="n">
        <v>43806</v>
      </c>
      <c r="B8" s="16" t="s">
        <v>428</v>
      </c>
      <c r="C8" s="16" t="s">
        <v>286</v>
      </c>
      <c r="D8" s="16" t="s">
        <v>436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428</v>
      </c>
      <c r="C9" s="16" t="s">
        <v>280</v>
      </c>
      <c r="D9" s="16" t="s">
        <v>437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428</v>
      </c>
      <c r="C10" s="16" t="s">
        <v>290</v>
      </c>
      <c r="D10" s="16" t="s">
        <v>438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428</v>
      </c>
      <c r="C11" s="16" t="s">
        <v>291</v>
      </c>
      <c r="D11" s="16" t="s">
        <v>439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428</v>
      </c>
      <c r="C12" s="16" t="s">
        <v>286</v>
      </c>
      <c r="D12" s="16" t="s">
        <v>436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428</v>
      </c>
      <c r="C13" s="16" t="s">
        <v>294</v>
      </c>
      <c r="D13" s="16" t="s">
        <v>440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428</v>
      </c>
      <c r="C14" s="16" t="s">
        <v>293</v>
      </c>
      <c r="D14" s="16" t="s">
        <v>441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428</v>
      </c>
      <c r="C15" s="16" t="s">
        <v>287</v>
      </c>
      <c r="D15" s="16" t="s">
        <v>442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428</v>
      </c>
      <c r="C16" s="16" t="s">
        <v>289</v>
      </c>
      <c r="D16" s="16" t="s">
        <v>443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428</v>
      </c>
      <c r="C17" s="16" t="s">
        <v>291</v>
      </c>
      <c r="D17" s="16" t="s">
        <v>439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428</v>
      </c>
      <c r="C18" s="16" t="s">
        <v>285</v>
      </c>
      <c r="D18" s="16" t="s">
        <v>435</v>
      </c>
      <c r="E18" s="6" t="n">
        <v>1000</v>
      </c>
      <c r="F18" s="7" t="n">
        <v>6</v>
      </c>
      <c r="G18" s="6" t="n">
        <v>39.89</v>
      </c>
      <c r="H18" s="6" t="n">
        <v>0</v>
      </c>
      <c r="I18" s="6" t="n">
        <v>239.34</v>
      </c>
      <c r="J18" s="6" t="n">
        <v>239.34</v>
      </c>
    </row>
    <row collapsed="false" customFormat="false" customHeight="false" hidden="false" ht="12.1" outlineLevel="0" r="19">
      <c r="A19" s="35" t="n">
        <v>43941</v>
      </c>
      <c r="B19" s="16" t="s">
        <v>428</v>
      </c>
      <c r="C19" s="16" t="s">
        <v>288</v>
      </c>
      <c r="D19" s="16" t="s">
        <v>434</v>
      </c>
      <c r="E19" s="6" t="n">
        <v>1000</v>
      </c>
      <c r="F19" s="7" t="n">
        <v>1</v>
      </c>
      <c r="G19" s="6" t="n">
        <v>52.36</v>
      </c>
      <c r="H19" s="6" t="n">
        <v>7</v>
      </c>
      <c r="I19" s="6" t="n">
        <v>52.36</v>
      </c>
      <c r="J19" s="6" t="n">
        <v>45.36</v>
      </c>
    </row>
    <row collapsed="false" customFormat="false" customHeight="false" hidden="false" ht="12.1" outlineLevel="0" r="20">
      <c r="A20" s="35" t="n">
        <v>43950</v>
      </c>
      <c r="B20" s="16" t="s">
        <v>428</v>
      </c>
      <c r="C20" s="16" t="s">
        <v>295</v>
      </c>
      <c r="D20" s="16" t="s">
        <v>444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428</v>
      </c>
      <c r="C21" s="16" t="s">
        <v>286</v>
      </c>
      <c r="D21" s="16" t="s">
        <v>436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428</v>
      </c>
      <c r="C22" s="16" t="s">
        <v>294</v>
      </c>
      <c r="D22" s="16" t="s">
        <v>440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428</v>
      </c>
      <c r="C23" s="16" t="s">
        <v>299</v>
      </c>
      <c r="D23" s="16" t="s">
        <v>445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428</v>
      </c>
      <c r="C24" s="16" t="s">
        <v>298</v>
      </c>
      <c r="D24" s="16" t="s">
        <v>446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428</v>
      </c>
      <c r="C25" s="16" t="s">
        <v>291</v>
      </c>
      <c r="D25" s="16" t="s">
        <v>439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428</v>
      </c>
      <c r="C26" s="16" t="s">
        <v>286</v>
      </c>
      <c r="D26" s="16" t="s">
        <v>436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428</v>
      </c>
      <c r="C27" s="16" t="s">
        <v>293</v>
      </c>
      <c r="D27" s="16" t="s">
        <v>441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428</v>
      </c>
      <c r="C28" s="16" t="s">
        <v>299</v>
      </c>
      <c r="D28" s="16" t="s">
        <v>445</v>
      </c>
      <c r="E28" s="6" t="n">
        <v>1000</v>
      </c>
      <c r="F28" s="7" t="n">
        <v>9</v>
      </c>
      <c r="G28" s="6" t="n">
        <v>22.05</v>
      </c>
      <c r="H28" s="6" t="n">
        <v>0</v>
      </c>
      <c r="I28" s="6" t="n">
        <v>198.45</v>
      </c>
      <c r="J28" s="6" t="n">
        <v>198.45</v>
      </c>
    </row>
    <row collapsed="false" customFormat="false" customHeight="false" hidden="false" ht="12.1" outlineLevel="0" r="29">
      <c r="A29" s="35" t="n">
        <v>44088</v>
      </c>
      <c r="B29" s="16" t="s">
        <v>428</v>
      </c>
      <c r="C29" s="16" t="s">
        <v>297</v>
      </c>
      <c r="D29" s="16" t="s">
        <v>447</v>
      </c>
      <c r="E29" s="6" t="n">
        <v>1000</v>
      </c>
      <c r="F29" s="7" t="n">
        <v>6</v>
      </c>
      <c r="G29" s="6" t="n">
        <v>0.05</v>
      </c>
      <c r="H29" s="6" t="n">
        <v>0</v>
      </c>
      <c r="I29" s="6" t="n">
        <v>0.3</v>
      </c>
      <c r="J29" s="6" t="n">
        <v>0.3</v>
      </c>
    </row>
    <row collapsed="false" customFormat="false" customHeight="false" hidden="false" ht="12.1" outlineLevel="0" r="30">
      <c r="A30" s="35" t="n">
        <v>44092</v>
      </c>
      <c r="B30" s="16" t="s">
        <v>428</v>
      </c>
      <c r="C30" s="16" t="s">
        <v>287</v>
      </c>
      <c r="D30" s="16" t="s">
        <v>442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428</v>
      </c>
      <c r="C31" s="16" t="s">
        <v>291</v>
      </c>
      <c r="D31" s="16" t="s">
        <v>439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428</v>
      </c>
      <c r="C32" s="16" t="s">
        <v>295</v>
      </c>
      <c r="D32" s="16" t="s">
        <v>444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428</v>
      </c>
      <c r="C33" s="16" t="s">
        <v>286</v>
      </c>
      <c r="D33" s="16" t="s">
        <v>436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428</v>
      </c>
      <c r="C34" s="16" t="s">
        <v>299</v>
      </c>
      <c r="D34" s="16" t="s">
        <v>445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428</v>
      </c>
      <c r="C35" s="16" t="s">
        <v>298</v>
      </c>
      <c r="D35" s="16" t="s">
        <v>446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428</v>
      </c>
      <c r="C36" s="16" t="s">
        <v>286</v>
      </c>
      <c r="D36" s="16" t="s">
        <v>436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428</v>
      </c>
      <c r="C37" s="16" t="s">
        <v>299</v>
      </c>
      <c r="D37" s="16" t="s">
        <v>445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428</v>
      </c>
      <c r="C38" s="16" t="s">
        <v>286</v>
      </c>
      <c r="D38" s="16" t="s">
        <v>436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428</v>
      </c>
      <c r="C39" s="16" t="s">
        <v>299</v>
      </c>
      <c r="D39" s="16" t="s">
        <v>445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428</v>
      </c>
      <c r="C40" s="16" t="s">
        <v>286</v>
      </c>
      <c r="D40" s="16" t="s">
        <v>436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428</v>
      </c>
      <c r="C41" s="16" t="s">
        <v>299</v>
      </c>
      <c r="D41" s="16" t="s">
        <v>445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428</v>
      </c>
      <c r="C42" s="16" t="s">
        <v>286</v>
      </c>
      <c r="D42" s="16" t="s">
        <v>436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428</v>
      </c>
      <c r="C43" s="16" t="s">
        <v>299</v>
      </c>
      <c r="D43" s="16" t="s">
        <v>445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428</v>
      </c>
      <c r="C44" s="16" t="s">
        <v>286</v>
      </c>
      <c r="D44" s="16" t="s">
        <v>436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428</v>
      </c>
      <c r="C45" s="16" t="s">
        <v>299</v>
      </c>
      <c r="D45" s="16" t="s">
        <v>445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428</v>
      </c>
      <c r="C46" s="16" t="s">
        <v>286</v>
      </c>
      <c r="D46" s="16" t="s">
        <v>436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428</v>
      </c>
      <c r="C47" s="16" t="s">
        <v>299</v>
      </c>
      <c r="D47" s="16" t="s">
        <v>445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428</v>
      </c>
      <c r="C48" s="16" t="s">
        <v>286</v>
      </c>
      <c r="D48" s="16" t="s">
        <v>436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428</v>
      </c>
      <c r="C49" s="16" t="s">
        <v>299</v>
      </c>
      <c r="D49" s="16" t="s">
        <v>445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428</v>
      </c>
      <c r="C50" s="16" t="s">
        <v>286</v>
      </c>
      <c r="D50" s="16" t="s">
        <v>436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428</v>
      </c>
      <c r="C51" s="16" t="s">
        <v>299</v>
      </c>
      <c r="D51" s="16" t="s">
        <v>445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428</v>
      </c>
      <c r="C52" s="16" t="s">
        <v>286</v>
      </c>
      <c r="D52" s="16" t="s">
        <v>436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428</v>
      </c>
      <c r="C53" s="16" t="s">
        <v>299</v>
      </c>
      <c r="D53" s="16" t="s">
        <v>445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428</v>
      </c>
      <c r="C54" s="16" t="s">
        <v>286</v>
      </c>
      <c r="D54" s="16" t="s">
        <v>436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428</v>
      </c>
      <c r="C55" s="16" t="s">
        <v>299</v>
      </c>
      <c r="D55" s="16" t="s">
        <v>445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428</v>
      </c>
      <c r="C56" s="16" t="s">
        <v>286</v>
      </c>
      <c r="D56" s="16" t="s">
        <v>436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428</v>
      </c>
      <c r="C57" s="16" t="s">
        <v>299</v>
      </c>
      <c r="D57" s="16" t="s">
        <v>445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428</v>
      </c>
      <c r="C58" s="16" t="s">
        <v>286</v>
      </c>
      <c r="D58" s="16" t="s">
        <v>436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428</v>
      </c>
      <c r="C59" s="16" t="s">
        <v>299</v>
      </c>
      <c r="D59" s="16" t="s">
        <v>445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428</v>
      </c>
      <c r="C60" s="16" t="s">
        <v>286</v>
      </c>
      <c r="D60" s="16" t="s">
        <v>436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428</v>
      </c>
      <c r="C61" s="16" t="s">
        <v>299</v>
      </c>
      <c r="D61" s="16" t="s">
        <v>445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428</v>
      </c>
      <c r="C62" s="16" t="s">
        <v>286</v>
      </c>
      <c r="D62" s="16" t="s">
        <v>436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419</v>
      </c>
      <c r="F1" s="34" t="s">
        <v>448</v>
      </c>
      <c r="G1" s="34" t="s">
        <v>449</v>
      </c>
      <c r="H1" s="34" t="s">
        <v>81</v>
      </c>
      <c r="I1" s="34" t="s">
        <v>450</v>
      </c>
      <c r="J1" s="34" t="s">
        <v>451</v>
      </c>
      <c r="K1" s="34" t="s">
        <v>452</v>
      </c>
      <c r="L1" s="34" t="s">
        <v>453</v>
      </c>
      <c r="M1" s="34" t="s">
        <v>454</v>
      </c>
      <c r="N1" s="34" t="s">
        <v>455</v>
      </c>
      <c r="O1" s="34" t="s">
        <v>456</v>
      </c>
    </row>
    <row collapsed="false" customFormat="false" customHeight="false" hidden="false" ht="12.1" outlineLevel="0" r="2">
      <c r="A2" s="36" t="n">
        <v>43902</v>
      </c>
      <c r="B2" s="16" t="s">
        <v>428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2222</v>
      </c>
      <c r="J2" s="17" t="n">
        <v>1077.322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428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2173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428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2127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428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2127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428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2158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428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2222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428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2173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428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2158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43957</v>
      </c>
      <c r="B10" s="16" t="s">
        <v>428</v>
      </c>
      <c r="C10" s="16" t="s">
        <v>39</v>
      </c>
      <c r="D10" s="16" t="s">
        <v>40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2167</v>
      </c>
      <c r="J10" s="17" t="n">
        <v>123.632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44005</v>
      </c>
      <c r="B11" s="16" t="s">
        <v>428</v>
      </c>
      <c r="C11" s="16" t="s">
        <v>42</v>
      </c>
      <c r="D11" s="16" t="s">
        <v>43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2119</v>
      </c>
      <c r="J11" s="17" t="n">
        <v>102.07466666667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428</v>
      </c>
      <c r="C12" s="16" t="s">
        <v>45</v>
      </c>
      <c r="D12" s="16" t="s">
        <v>46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2119</v>
      </c>
      <c r="J12" s="17" t="n">
        <v>26.607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43951</v>
      </c>
      <c r="B13" s="16" t="s">
        <v>428</v>
      </c>
      <c r="C13" s="16" t="s">
        <v>48</v>
      </c>
      <c r="D13" s="16" t="s">
        <v>49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2173</v>
      </c>
      <c r="J13" s="17" t="n">
        <v>560.325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428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2127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428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2554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428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2497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428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2236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428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2236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428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2236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428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2526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428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2375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428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2497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428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2434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428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2344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428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2434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428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2406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428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2375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2026-04-11T18:49:56.00Z</dcterms:created>
  <dc:creator>izi-invest.ru</dc:creator>
  <cp:revision>0</cp:revision>
</cp:coreProperties>
</file>