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<sst xmlns="http://schemas.openxmlformats.org/spreadsheetml/2006/main" count="2211" uniqueCount="468">
  <si>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</si>
  <si>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</si>
  <si>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</si>
  <si>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</si>
  <si>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</si>
  <si>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</si>
  <si>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</si>
  <si>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</si>
  <si>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</si>
  <si>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</si>
  <si>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</si>
  <si>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</si>
  <si>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</si>
  <si>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</si>
  <si>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</si>
  <si>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</si>
  <si>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</si>
  <si>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</si>
  <si>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</si>
  <si>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</si>
  <si>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</si>
  <si>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YNDX</t>
  </si>
  <si>
    <t>Yandex clA</t>
  </si>
  <si>
    <t>BYN</t>
  </si>
  <si>
    <t>LSRG</t>
  </si>
  <si>
    <t>ЛСР ао</t>
  </si>
  <si>
    <t>CAD</t>
  </si>
  <si>
    <t>SBERP</t>
  </si>
  <si>
    <t>Сбербанк-п</t>
  </si>
  <si>
    <t>CHF</t>
  </si>
  <si>
    <t>GEMA</t>
  </si>
  <si>
    <t>iММЦБ ао</t>
  </si>
  <si>
    <t>CNY</t>
  </si>
  <si>
    <t>LKOH</t>
  </si>
  <si>
    <t>ЛУКОЙЛ</t>
  </si>
  <si>
    <t>EUR</t>
  </si>
  <si>
    <t>RTKM</t>
  </si>
  <si>
    <t>Ростел -ао</t>
  </si>
  <si>
    <t>GBP</t>
  </si>
  <si>
    <t>DSKY</t>
  </si>
  <si>
    <t>ДетскийМир</t>
  </si>
  <si>
    <t>GLD</t>
  </si>
  <si>
    <t>MOEX</t>
  </si>
  <si>
    <t>МосБиржа</t>
  </si>
  <si>
    <t>HKD</t>
  </si>
  <si>
    <t>TATN</t>
  </si>
  <si>
    <t>Татнфт 3ао</t>
  </si>
  <si>
    <t>JPY</t>
  </si>
  <si>
    <t>RUAL</t>
  </si>
  <si>
    <t>РУСАЛ ао</t>
  </si>
  <si>
    <t>KZT</t>
  </si>
  <si>
    <t>ETLN</t>
  </si>
  <si>
    <t>ЭталонГруп</t>
  </si>
  <si>
    <t>Сумма по акциям:</t>
  </si>
  <si>
    <t>SLV</t>
  </si>
  <si>
    <t>FXUS</t>
  </si>
  <si>
    <t>etf</t>
  </si>
  <si>
    <t>FXUS ETF</t>
  </si>
  <si>
    <t>TRY</t>
  </si>
  <si>
    <t>FXIT</t>
  </si>
  <si>
    <t>iFXIT ETF</t>
  </si>
  <si>
    <t>UAH</t>
  </si>
  <si>
    <t>FXRW</t>
  </si>
  <si>
    <t>FXRW ETF</t>
  </si>
  <si>
    <t>USD</t>
  </si>
  <si>
    <t>FXRL</t>
  </si>
  <si>
    <t>FXRL ETF</t>
  </si>
  <si>
    <t>FXCN</t>
  </si>
  <si>
    <t>FXCN ETF</t>
  </si>
  <si>
    <t>SBGB</t>
  </si>
  <si>
    <t>SBGB ETF</t>
  </si>
  <si>
    <t>SBMX</t>
  </si>
  <si>
    <t>SBMX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</si>
  <si>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</si>
  <si>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</si>
  <si>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</si>
  <si>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</si>
  <si>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</si>
  <si>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</si>
  <si>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</si>
  <si>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</si>
  <si>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</si>
  <si>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</si>
  <si>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</si>
  <si>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</si>
  <si>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Купон по RU000A0JUVF8 - ПромсвбБО6 11шт. по 42.37 RUR - налог 61 RUR (данные из БД)</t>
  </si>
  <si>
    <t>Амортизация ПромсвбБО6: 11 шт. по 1000 RUR.  (данные из БД)</t>
  </si>
  <si>
    <t>Зачисление д/с (амортизация ПромсвбБО6) (данные из сделок)</t>
  </si>
  <si>
    <t>Зачисление д/с (купон 10 по ПромсвбБО6). Налог удержан. (данные из сделок)</t>
  </si>
  <si>
    <t>Купон по RU000A0JUR46 - Новсиб2014 19шт. по 6.79 RUR - налог 0 RUR (данные из БД)</t>
  </si>
  <si>
    <t>Амортизация Новсиб2014: 19 шт. по 250 RUR.  (данные из БД)</t>
  </si>
  <si>
    <t>Зачисление д/с (амортизация Новсиб2014) (данные из сделок)</t>
  </si>
  <si>
    <t>Зачисление д/с (купон 20 по Новсиб2014) (данные из сделок)</t>
  </si>
  <si>
    <t>Амортизация ВоронежОб7: 20 шт. по 300 RUR.  (данные из БД)</t>
  </si>
  <si>
    <t>Купон по RU000A0JUWK6 - ВоронежОб7 20шт. по 8.88 RUR - налог 0 RUR (данные из БД)</t>
  </si>
  <si>
    <t>Амортизация ОмскОб2014: 54 шт. по 200 RUR.  (данные из БД)</t>
  </si>
  <si>
    <t>Купон по RU000A0JUX89 - ОмскОб2014 54шт. по 6.13 RUR - налог 0 RUR (данные из БД)</t>
  </si>
  <si>
    <t>Зачисление д/с (амортизация ВоронежОб7) (данные из сделок)</t>
  </si>
  <si>
    <t>Зачисление д/с (купон 20 по ВоронежОб7) (данные из сделок)</t>
  </si>
  <si>
    <t>Зачисление д/с (амортизация ОмскОб2014) (данные из сделок)</t>
  </si>
  <si>
    <t>Зачисление д/с (купон 20 по ОмскОб2014) (данные из сделок)</t>
  </si>
  <si>
    <t>Купон по RU000A100AE6 - ВТБ Б-1-28 5шт. по 39.89 RUR - налог 0 RUR (данные из БД)</t>
  </si>
  <si>
    <t>Купон по RU000A0JVD17 - О'КЕЙ-Б05 1шт. по 52.36 RUR - налог 7 RUR (данные из БД)</t>
  </si>
  <si>
    <t>Зачисление д/с (купон 1 по ВТБ Б-1-28) (данные из сделок)</t>
  </si>
  <si>
    <t>Зачисление д/с (купон 9 по ОКЕЙ-Б05). Налог удержан. (данные из сделок)</t>
  </si>
  <si>
    <t>Купон по RU000A0JXSD3 - ВлгОб35007 5шт. по 22.19 RUR - налог 0 RUR (данные из БД)</t>
  </si>
  <si>
    <t>Зачисление д/с (купон 10 по ВлгОб35007) (данные из сделок)</t>
  </si>
  <si>
    <t>Амортизация Автодор1P2: 6 шт. по 1000 RUR.  (данные из БД)</t>
  </si>
  <si>
    <t>Амортизация КОМКОРПБ1: 5 шт. по 1000 RUR.  (данные из БД)</t>
  </si>
  <si>
    <t>Купон по RU000A0ZYKM5 - Автодор1P2 6шт. по 40.39 RUR - налог 0 RUR (данные из БД)</t>
  </si>
  <si>
    <t>Купон по RU000A0JX3H0 - КОМКОРПБ1 5шт. по 62.88 RUR - налог 41 RUR (данные из БД)</t>
  </si>
  <si>
    <t>Зачисление д/с (погашение КОМКОР ПБ1) (данные из сделок)</t>
  </si>
  <si>
    <t>Зачисление д/с (купон 6 по КОМКОР ПБ1). Налог удержан. (данные из сделок)</t>
  </si>
  <si>
    <t>Зачисление д/с (погашение Автодор1P2) (данные из сделок)</t>
  </si>
  <si>
    <t>Зачисление д/с (купон 4 по Автодор1P2) (данные из сделок)</t>
  </si>
  <si>
    <t>Купон по RU000A0JVV49 - Мордовия02 18шт. по 10.28 RUR - налог 0 RUR (данные из БД)</t>
  </si>
  <si>
    <t>Зачисление д/с (купон 17 по MORDOVIYA02) (данные из сделок)</t>
  </si>
  <si>
    <t>Зачисление дивидендов  по бумаге FXAU ETF 4 шт. (данные из сделок)</t>
  </si>
  <si>
    <t>Зачисление дивидендов  по бумаге FXJP ETF 1 шт. (данные из сделок)</t>
  </si>
  <si>
    <t>Амортизация КаркадеБ03: 134 шт. по 83 RUR.  (данные из БД)</t>
  </si>
  <si>
    <t>Купон по RU000A0JXTH2 - КаркадеБ03 134шт. по 5.72 RUR - налог 46 RUR (данные из БД)</t>
  </si>
  <si>
    <t>Зачисление д/с (купон 11 по ВлгОб35007) (данные из сделок)</t>
  </si>
  <si>
    <t>Зачисление д/с (амортизация КаркадеБ03) (данные из сделок)</t>
  </si>
  <si>
    <t>Зачисление д/с (купон 11 по КаркадеБ03). Налог удержан. (данные из сделок)</t>
  </si>
  <si>
    <t>Купон по RU000A0ZYA74 - РСГ-ФинБ3 6шт. по 66.07 RUR - налог 19 RUR (данные из БД)</t>
  </si>
  <si>
    <t>Зачисление д/с (купон 5 по РСГ-ФинБ3). Налог удержан. (данные из сделок)</t>
  </si>
  <si>
    <t>Купон по RU000A0ZYAE3 - ГПБ БО-14 5шт. по 41.88 RUR - налог 0 RUR (данные из БД)</t>
  </si>
  <si>
    <t>Зачисление д/с (купон 5 по ГПБ БО-14) (данные из сделок)</t>
  </si>
  <si>
    <t>Амортизация МКБ БО-09: 5 шт. по 1000 RUR.  (данные из БД)</t>
  </si>
  <si>
    <t>Купон по RU000A0JU898 - МКБ БО-09 5шт. по 51.11 RUR - налог 33 RUR (данные из БД)</t>
  </si>
  <si>
    <t>Зачисление д/с (погашение МКБ БО-09) (данные из сделок)</t>
  </si>
  <si>
    <t>Зачисление д/с (купон 10 по МКБ БО-09). Налог удержан. (данные из сделок)</t>
  </si>
  <si>
    <t>Дивиденд по T - Т-Техно ао 5шт. по 15.13 RUR - налог 10 RUR (данные из БД)</t>
  </si>
  <si>
    <t>Дивиденды по ГДР TCS Group Holding PLC ORD SHS CL A (ISIN US87238U2033) конвертация по курсу ЦБ. Без НДС. (данные из сделок)</t>
  </si>
  <si>
    <t>Купон по RU000A0JVV49 - Мордовия02 55шт. по 10.28 RUR - налог 0 RUR (данные из БД)</t>
  </si>
  <si>
    <t>Зачисление д/с (купон 18 по Мордовия02) (данные из сделок)</t>
  </si>
  <si>
    <t>Амортизация ВТБ Б-1-28: 6 шт. по 1000 RUR.  (данные из БД)</t>
  </si>
  <si>
    <t>Амортизация О'КЕЙ-Б05: 1 шт. по 1000 RUR.  (данные из БД)</t>
  </si>
  <si>
    <t>Купон по RU000A100AE6 - ВТБ Б-1-28 6шт. по 39.89 RUR - налог 0 RUR (данные из БД)</t>
  </si>
  <si>
    <t>Зачисление д/с (погашение ОКЕЙ-Б05) (данные из сделок)</t>
  </si>
  <si>
    <t>Зачисление д/с (погашение ВТБ Б-1-28) (данные из сделок)</t>
  </si>
  <si>
    <t>Зачисление д/с (купон 10 по ОКЕЙ-Б05). Налог удержан. (данные из сделок)</t>
  </si>
  <si>
    <t>Зачисление д/с (купон 2 по ВТБ Б-1-28) (данные из сделок)</t>
  </si>
  <si>
    <t>Купон по RU000A0JXQJ4 - ТелХолПБО3 28шт. по 53.1 RUR - налог 0 RUR (данные из БД)</t>
  </si>
  <si>
    <t>Зачисление д/с (данные из сделок)</t>
  </si>
  <si>
    <t>Зачисление д/с (купон 6 по ТелХолПБО3) (данные из сделок)</t>
  </si>
  <si>
    <t>Дивиденд по MOEX - МосБиржа 10шт. по 7.93 RUR - налог 10 RUR (данные из БД)</t>
  </si>
  <si>
    <t>Дивиденд по T - Т-Техно ао 5шт. по 10.04 RUR - налог 7 RUR (данные из БД)</t>
  </si>
  <si>
    <t>Дивиденды по акциям ПАО Московская Биржа за 2019 год. Налог удержан.  Без НДС. (данные из сделок)</t>
  </si>
  <si>
    <t>Зачисление д/с (купон 12 по ВлгОб35007) (данные из сделок)</t>
  </si>
  <si>
    <t>Амортизация КаркадеБ03: 134 шт. по 87 RUR.  (данные из БД)</t>
  </si>
  <si>
    <t>Купон по RU000A0JXTH2 - КаркадеБ03 134шт. по 2.93 RUR - налог 28 RUR (данные из БД)</t>
  </si>
  <si>
    <t>Зачисление д/с (погашение КаркадеБ03) (данные из сделок)</t>
  </si>
  <si>
    <t>Зачисление д/с (купон 12 по КаркадеБ03). Налог удержан. (данные из сделок)</t>
  </si>
  <si>
    <t>Купон по RU000A101KK0 - РОСНАНО2P4 9шт. по 18.22 RUR - налог 0 RUR (данные из БД)</t>
  </si>
  <si>
    <t>Дивиденды по ГДР TCS Group Holding PLC ORD SHS CL A (ISIN US87238U2033) Конвертация по курсу ЦБ USD/RUB. Без НДС. (данные из сделок)</t>
  </si>
  <si>
    <t>Зачисление д/с (купон 1 по РОСНАНО2P4) (данные из сделок)</t>
  </si>
  <si>
    <t>Амортизация iСЛТ 1Р1: 7 шт. по 500 RUR.  (данные из БД)</t>
  </si>
  <si>
    <t>Купон по RU000A0ZYLD2 - iСЛТ 1Р1 7шт. по 54.85 RUR - налог 2 RUR (данные из БД)</t>
  </si>
  <si>
    <t>Зачисление д/с (амортизация СЛТ 1Р1) (данные из сделок)</t>
  </si>
  <si>
    <t>Зачисление д/с (купон 5 по СЛТ 1Р1). Налог удержан. (данные из сделок)</t>
  </si>
  <si>
    <t>Дивиденд по GEMA - iММЦБ ао 5шт. по 18.5 RUR - налог 12 RUR (данные из БД)</t>
  </si>
  <si>
    <t>Дивиденд по LKOH - ЛУКОЙЛ 1шт. по 350 RUR - налог 46 RUR (данные из БД)</t>
  </si>
  <si>
    <t>Дивиденд по DSKY - ДетскийМир 30шт. по 3 RUR - налог 12 RUR (данные из БД)</t>
  </si>
  <si>
    <t>Зачисление д/с (купон 19 по Мордовия02) (данные из сделок)</t>
  </si>
  <si>
    <t>Дивиденды по акциям ПАО ММЦБ за 12 месяцев 2019 г. Налог удержан.  Без НДС. (данные из сделок)</t>
  </si>
  <si>
    <t>Дивиденды по акциям ПАО Детский мир за 12 месяцев 2019 г. Налог удержан.  Без НДС. (данные из сделок)</t>
  </si>
  <si>
    <t>Дивиденд по GEMA - iММЦБ ао 5шт. по 17.5 RUR - налог 11 RUR (данные из БД)</t>
  </si>
  <si>
    <t>Дивиденды по акциям ПАО ЛУКОЙЛ за 2019 год. Налог удержан.  Без НДС. (данные из сделок)</t>
  </si>
  <si>
    <t>Дивиденд по T - Т-Техно ао 5шт. по 12.65 RUR - налог 8 RUR (данные из БД)</t>
  </si>
  <si>
    <t>Дивиденд по RTKM - Ростел -ао 70шт. по 5 RUR - налог 46 RUR (данные из БД)</t>
  </si>
  <si>
    <t>Купон по RU000A0JXSD3 - ВлгОб35007 5шт. по 21.57 RUR - налог 0 RUR (данные из БД)</t>
  </si>
  <si>
    <t>Амортизация РСГ-ФинБ3: 6 шт. по 1000 RUR.  (данные из БД)</t>
  </si>
  <si>
    <t>Купон по RU000A0ZYA74 - РСГ-ФинБ3 6шт. по 66.07 RUR - налог 33 RUR (данные из БД)</t>
  </si>
  <si>
    <t>Амортизация ВТБ Б-1-39: 6 шт. по 1000 RUR.  (данные из БД)</t>
  </si>
  <si>
    <t>Купон по RU000A100TW8 - ВТБ Б-1-39 6шт. по 0.05 RUR - налог 0 RUR (данные из БД)</t>
  </si>
  <si>
    <t>Купон по RU000A101KK0 - РОСНАНО2P4 9шт. по 22.05 RUR - налог 0 RUR (данные из БД)</t>
  </si>
  <si>
    <t>Амортизация ГПБ БО-14: 5 шт. по 1000 RUR.  (данные из БД)</t>
  </si>
  <si>
    <t>Купон по RU000A0ZYAE3 - ГПБ БО-14 5шт. по 42.35 RUR - налог 0 RUR (данные из БД)</t>
  </si>
  <si>
    <t>Дивиденд по DSKY - ДетскийМир 30шт. по 2.5 RUR - налог 10 RUR (данные из БД)</t>
  </si>
  <si>
    <t>Дивиденд по SBERP - Сбербанк-п 20шт. по 18.7 RUR - налог 49 RUR (данные из БД)</t>
  </si>
  <si>
    <t>Дивиденд по TATN - Татнфт 3ао 2шт. по 9.94 RUR - налог 3 RUR (данные из БД)</t>
  </si>
  <si>
    <t>Дивиденд по GEMA - iММЦБ ао 5шт. по 10 RUR - налог 7 RUR (данные из БД)</t>
  </si>
  <si>
    <t>Дивиденд по LSRG - ЛСР ао 12шт. по 20 RUR - налог 31 RUR (данные из БД)</t>
  </si>
  <si>
    <t>Амортизация Мордовия02: 55 шт. по 300 RUR.  (данные из БД)</t>
  </si>
  <si>
    <t>Амортизация ТелХолПБО3: 28 шт. по 1000 RUR.  (данные из БД)</t>
  </si>
  <si>
    <t>Купон по RU000A0JXQJ4 - ТелХолПБО3 28шт. по 53.1 RUR - налог 48 RUR (данные из БД)</t>
  </si>
  <si>
    <t>Дивиденд по ETLN - ЭталонГруп 8шт. по 12 RUR - налог 12 RUR (данные из БД)</t>
  </si>
  <si>
    <t>Дивиденд по T - Т-Техно ао 5шт. по 19.1 RUR - налог 12 RUR (данные из БД)</t>
  </si>
  <si>
    <t>Купон по RU000A0ZYLD2 - iСЛТ 1Р1 7шт. по 27.42 RUR - налог 10 RUR (данные из БД)</t>
  </si>
  <si>
    <t>Дивиденд по LKOH - ЛУКОЙЛ 1шт. по 46 RUR - налог 6 RUR (данные из БД)</t>
  </si>
  <si>
    <t>Дивиденд по DSKY - ДетскийМир 30шт. по 5.08 RUR - налог 20 RUR (данные из БД)</t>
  </si>
  <si>
    <t>Дивиденд по GEMA - iММЦБ ао 5шт. по 27 RUR - налог 18 RUR (данные из БД)</t>
  </si>
  <si>
    <t>Купон по RU000A0JXSD3 - ВлгОб35007 5шт. по 21.57 RUR - налог 14 RUR (данные из БД)</t>
  </si>
  <si>
    <t>Купон по RU000A101KK0 - РОСНАНО2P4 9шт. по 17.01 RUR - налог 20 RUR (данные из БД)</t>
  </si>
  <si>
    <t>Дивиденд по T - Т-Техно ао 5шт. по 18.53 RUR - налог 12 RUR (данные из БД)</t>
  </si>
  <si>
    <t>Дивиденд по LSRG - ЛСР ао 12шт. по 39 RUR - налог 61 RUR (данные из БД)</t>
  </si>
  <si>
    <t>Дивиденд по MOEX - МосБиржа 10шт. по 9.45 RUR - налог 12 RUR (данные из БД)</t>
  </si>
  <si>
    <t>Дивиденд по GEMA - iММЦБ ао 5шт. по 28.6 RUR - налог 19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</si>
  <si>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</si>
  <si>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</si>
  <si>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DSKY - ДетскийМир 30шт. по 6.07 RUR - налог 24 RUR (данные из БД)</t>
  </si>
  <si>
    <t>Амортизация ВлгОб35007: 5 шт. по 100 RUR.  (данные из БД)</t>
  </si>
  <si>
    <t>Купон по RU000A0JXSD3 - ВлгОб35007 5шт. по 20.94 RUR - налог 14 RUR (данные из БД)</t>
  </si>
  <si>
    <t>Дивиденд по GEMA - iММЦБ ао 5шт. по 45 RUR - налог 29 RUR (данные из БД)</t>
  </si>
  <si>
    <t>Дивиденд по TATN - Татнфт 3ао 2шт. по 16.52 RUR - налог 4 RUR (данные из БД)</t>
  </si>
  <si>
    <t>Купон по RU000A0JXSD3 - ВлгОб35007 5шт. по 18.85 RUR - налог 12 RUR (данные из БД)</t>
  </si>
  <si>
    <t>Дивиденд по ETLN - ЭталонГруп 8шт. по 9.39 RUR - налог 10 RUR (данные из БД)</t>
  </si>
  <si>
    <t>Дивиденд по LKOH - ЛУКОЙЛ 1шт. по 340 RUR - налог 44 RUR (данные из БД)</t>
  </si>
  <si>
    <t>Дивиденд по DSKY - ДетскийМир 30шт. по 5.2 RUR - налог 20 RUR (данные из БД)</t>
  </si>
  <si>
    <t>Дивиденд по GEMA - iММЦБ ао 5шт. по 23.5 RUR - налог 15 RUR (данные из БД)</t>
  </si>
  <si>
    <t>Дивиденд по TATN - Татнфт 3ао 2шт. по 9.98 RUR - налог 3 RUR (данные из БД)</t>
  </si>
  <si>
    <t>Купон по RU000A0JXSD3 - ВлгОб35007 5шт. по 16.75 RUR - налог 11 RUR (данные из БД)</t>
  </si>
  <si>
    <t>Дивиденд по GEMA - iММЦБ ао 5шт. по 18 RUR - налог 12 RUR (данные из БД)</t>
  </si>
  <si>
    <t>Дивиденд по TATN - Татнфт 3ао 2шт. по 16.14 RUR - налог 4 RUR (данные из БД)</t>
  </si>
  <si>
    <t>Дивиденд по RTKM - Ростел -ао 70шт. по 4.56 RUR - налог 41 RUR (данные из БД)</t>
  </si>
  <si>
    <t>Амортизация ВлгОб35007: 5 шт. по 150 RUR.  (данные из БД)</t>
  </si>
  <si>
    <t>Купон по RU000A0JXSD3 - ВлгОб35007 5шт. по 16.26 RUR - налог 11 RUR (данные из БД)</t>
  </si>
  <si>
    <t>Дивиденд по TATN - Татнфт 3ао 2шт. по 32.71 RUR - налог 9 RUR (данные из БД)</t>
  </si>
  <si>
    <t>Дивиденд по GEMA - iММЦБ ао 5шт. по 53 RUR - налог 34 RUR (данные из БД)</t>
  </si>
  <si>
    <t>Дивиденд по RUAL - РУСАЛ ао 30шт. по 1.21 RUR - налог 5 RUR (данные из БД)</t>
  </si>
  <si>
    <t>Купон по RU000A0JXSD3 - ВлгОб35007 5шт. по 13.21 RUR - налог 9 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</si>
  <si>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</si>
  <si>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</si>
  <si>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TATN - Татнфт 3ао 2шт. по 6.86 RUR - налог 2 RUR (данные из БД)</t>
  </si>
  <si>
    <t>Дивиденд по SBERP - Сбербанк-п 20шт. по 25 RUR - налог 65 RUR (данные из БД)</t>
  </si>
  <si>
    <t>Купон по RU000A0JXSD3 - ВлгОб35007 5шт. по 10.16 RUR - налог 7 RUR (данные из БД)</t>
  </si>
  <si>
    <t>Дивиденд по LKOH - ЛУКОЙЛ 1шт. по 438 RUR - налог 57 RUR (данные из БД)</t>
  </si>
  <si>
    <t>Дивиденд по MOEX - МосБиржа 10шт. по 4.84 RUR - налог 6 RUR (данные из БД)</t>
  </si>
  <si>
    <t>Дивиденд по LSRG - ЛСР ао 12шт. по 78 RUR - налог 122 RUR (данные из БД)</t>
  </si>
  <si>
    <t>Дивиденд по GEMA - iММЦБ ао 5шт. по 27.22 RUR - налог 18 RUR (данные из БД)</t>
  </si>
  <si>
    <t>Дивиденд по TATN - Татнфт 3ао 2шт. по 27.71 RUR - налог 7 RUR (данные из БД)</t>
  </si>
  <si>
    <t>Амортизация ВлгОб35007: 5 шт. по 200 RUR.  (данные из БД)</t>
  </si>
  <si>
    <t>Купон по RU000A0JXSD3 - ВлгОб35007 5шт. по 9.85 RUR - налог 6 RUR (данные из БД)</t>
  </si>
  <si>
    <t>Дивиденд по GEMA - iММЦБ ао 5шт. по 42 RUR - налог 27 RUR (данные из БД)</t>
  </si>
  <si>
    <t>Дивиденд по TATN - Татнфт 3ао 2шт. по 27.54 RUR - налог 7 RUR (данные из БД)</t>
  </si>
  <si>
    <t>Дивиденд по RTKM - Ростел -ао 70шт. по 5.45 RUR - налог 50 RUR (данные из БД)</t>
  </si>
  <si>
    <t>Купон по RU000A0JXSD3 - ВлгОб35007 5шт. по 5.91 RUR - налог 4 RUR (данные из БД)</t>
  </si>
  <si>
    <t>Дивиденд по LKOH - ЛУКОЙЛ 1шт. по 447 RUR - налог 58 RUR (данные из БД)</t>
  </si>
  <si>
    <t>Дивиденд по GEMA - iММЦБ ао 5шт. по 20 RUR - налог 13 RUR (данные из БД)</t>
  </si>
  <si>
    <t>Дивиденд по TATN - Татнфт 3ао 2шт. по 35.17 RUR - налог 9 RUR (данные из БД)</t>
  </si>
  <si>
    <t>Амортизация РОСНАНО2P4: 9 шт. по 1000 RUR.  (данные из БД)</t>
  </si>
  <si>
    <t>Дивиденд по LSRG - ЛСР ао 12шт. по 100 RUR - налог 156 RUR (данные из БД)</t>
  </si>
  <si>
    <t>Дивиденд по LKOH - ЛУКОЙЛ 1шт. по 498 RUR - налог 65 RUR (данные из БД)</t>
  </si>
  <si>
    <t>Амортизация ВлгОб35007: 5 шт. по 300 RUR.  (данные из БД)</t>
  </si>
  <si>
    <t>Дивиденд по MOEX - МосБиржа 10шт. по 17.35 RUR - налог 23 RUR (данные из БД)</t>
  </si>
  <si>
    <t>Дивиденд по GEMA - iММЦБ ао 50шт. по 2.2 RUR - налог 14 RUR (данные из БД)</t>
  </si>
  <si>
    <t>Дивиденд по TATN - Татнфт 3ао 2шт. по 25.17 RUR - налог 7 RUR (данные из БД)</t>
  </si>
  <si>
    <t>Дивиденд по SBERP - Сбербанк-п 20шт. по 33.3 RUR - налог 87 RUR (данные из БД)</t>
  </si>
  <si>
    <t>Дивиденд по GEMA - iММЦБ ао 50шт. по 5 RUR - налог 33 RUR (данные из БД)</t>
  </si>
  <si>
    <t>Дивиденд по YNDX - Yandex clA 3шт. по 80 RUR - налог 31 RUR (данные из БД)</t>
  </si>
  <si>
    <t>Дивиденд по RTKM - Ростел -ао 70шт. по 6.06 RUR - налог 55 RUR (данные из БД)</t>
  </si>
  <si>
    <t>Дивиденд по TATN - Татнфт 3ао 2шт. по 38.2 RUR - налог 10 RUR (данные из БД)</t>
  </si>
  <si>
    <t>Дивиденд по T - Т-Техно ао 5шт. по 92.5 RUR - налог 60 RUR (данные из БД)</t>
  </si>
  <si>
    <t>Дивиденд по LKOH - ЛУКОЙЛ 1шт. по 514 RUR - налог 67 RUR (данные из БД)</t>
  </si>
  <si>
    <t>Дивиденд по GEMA - iММЦБ ао 50шт. по 2.7 RUR - налог 18 RUR (данные из БД)</t>
  </si>
  <si>
    <t>Дивиденд по TATN - Татнфт 3ао 2шт. по 17.39 RUR - налог 5 RUR (данные из БД)</t>
  </si>
  <si>
    <t>Дивиденд по T - Т-Техно ао 5шт. по 32 RUR - налог 21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</si>
  <si>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</si>
  <si>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</si>
  <si>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GEMA - iММЦБ ао 50шт. по 2.4 RUR - налог 16 RUR (данные из БД)</t>
  </si>
  <si>
    <t>Дивиденд по MOEX - МосБиржа 10шт. по 26.11 RUR - налог 34 RUR (данные из БД)</t>
  </si>
  <si>
    <t>Дивиденд по T - Т-Техно ао 5шт. по 33 RUR - налог 21 RUR (данные из БД)</t>
  </si>
  <si>
    <t>Дивиденд по SBERP - Сбербанк-п 20шт. по 34.84 RUR - налог 91 RUR (данные из БД)</t>
  </si>
  <si>
    <t>Дивиденд по RTKM - Ростел -ао 70шт. по 2.71 RUR - налог 25 RUR (данные из БД)</t>
  </si>
  <si>
    <t>Дивиденд по T - Т-Техно ао 5шт. по 35 RUR - налог 23 RUR (данные из БД)</t>
  </si>
  <si>
    <t>Дивиденд по TATN - Татнфт 3ао 2шт. по 14.35 RUR - налог 4 RUR (данные из БД)</t>
  </si>
  <si>
    <t>Дивиденд по GEMA - iММЦБ ао 50шт. по 3 RUR - налог 20 RUR (данные из БД)</t>
  </si>
  <si>
    <t>Дивиденд по T - Т-Техно ао 5шт. по 36 RUR - налог 23 RUR (данные из БД)</t>
  </si>
  <si>
    <t>Дивиденд по TATN - Татнфт 3ао 2шт. по 8.13 RUR - налог 2 RUR (данные из БД)</t>
  </si>
  <si>
    <t>Дивиденд по LKOH - ЛУКОЙЛ 1шт. по 397 RUR - налог 52 RUR (данные из БД)</t>
  </si>
  <si>
    <t>Дивиденд по LKOH - ЛУКОЙЛ 1шт. по 278 RUR - налог 36 RUR (данные из БД)</t>
  </si>
  <si>
    <t>Дивиденд по T - Т-Техно ао 50шт. по 4.5 RUR - налог 29 RUR (данные из БД)</t>
  </si>
  <si>
    <t>Дивиденд по GEMA - iММЦБ ао 50шт. по 2.8 RUR - налог 18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</si>
  <si>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</si>
  <si>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</si>
  <si>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</si>
  <si>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</si>
  <si>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</si>
  <si>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</si>
  <si>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</si>
  <si>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</si>
  <si>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FXJP</t>
  </si>
  <si>
    <t>RU000A0ZYKM5</t>
  </si>
  <si>
    <t>RU000A0JUWK6</t>
  </si>
  <si>
    <t>RU000A0JUR46</t>
  </si>
  <si>
    <t>RU000A0JUVF8</t>
  </si>
  <si>
    <t>RU000A0JUX89</t>
  </si>
  <si>
    <t>RU000A100AE6</t>
  </si>
  <si>
    <t>RU000A0JXSD3</t>
  </si>
  <si>
    <t>RU000A0ZYAE3</t>
  </si>
  <si>
    <t>RU000A0JU898</t>
  </si>
  <si>
    <t>RU000A0JVD17</t>
  </si>
  <si>
    <t>RU000A0JX3H0</t>
  </si>
  <si>
    <t>RU000A0JVV49</t>
  </si>
  <si>
    <t>FXAU</t>
  </si>
  <si>
    <t>RU000A0ZYA74</t>
  </si>
  <si>
    <t>RU000A0JXTH2</t>
  </si>
  <si>
    <t>RU000A0JXQJ4</t>
  </si>
  <si>
    <t>FXGD</t>
  </si>
  <si>
    <t>RU000A100TW8</t>
  </si>
  <si>
    <t>RU000A0ZYLD2</t>
  </si>
  <si>
    <t>RU000A101KK0</t>
  </si>
  <si>
    <t>sell</t>
  </si>
  <si>
    <t>T
Т-Техно ао</t>
  </si>
  <si>
    <t>YNDX
Yandex clA</t>
  </si>
  <si>
    <t>LSRG
ЛСР ао</t>
  </si>
  <si>
    <t>SBERP
Сбербанк-п</t>
  </si>
  <si>
    <t>GEMA
iММЦБ ао</t>
  </si>
  <si>
    <t>LKOH
ЛУКОЙЛ</t>
  </si>
  <si>
    <t>RTKM
Ростел -ао</t>
  </si>
  <si>
    <t>DSKY
ДетскийМир</t>
  </si>
  <si>
    <t>MOEX
МосБиржа</t>
  </si>
  <si>
    <t>TATN
Татнфт 3ао</t>
  </si>
  <si>
    <t>RUAL
РУСАЛ ао</t>
  </si>
  <si>
    <t>ETLN
ЭталонГруп</t>
  </si>
  <si>
    <t>FXUS
FXUS ETF</t>
  </si>
  <si>
    <t>FXIT
iFXIT ETF</t>
  </si>
  <si>
    <t>FXRW
FXRW ETF</t>
  </si>
  <si>
    <t>FXRL
FXRL ETF</t>
  </si>
  <si>
    <t>FXCN
FXCN ETF</t>
  </si>
  <si>
    <t>SBGB
SBGB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</si>
  <si>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</si>
  <si>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</si>
  <si>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</si>
  <si>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</si>
  <si>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</si>
  <si>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</si>
  <si>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</si>
  <si>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</si>
  <si>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</si>
  <si>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</si>
  <si>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commission</t>
  </si>
  <si>
    <t>Оплата депозитарных услуг</t>
  </si>
  <si>
    <t>FinEx RTS UCITS ETF USD</t>
  </si>
  <si>
    <t>FINEX JAPAN UCITS ETF</t>
  </si>
  <si>
    <t>FinEx USA IT UCITS ETF</t>
  </si>
  <si>
    <t>FINEX CHINA UCITS ETF</t>
  </si>
  <si>
    <t>Автодор ГК БО-001P-02</t>
  </si>
  <si>
    <t>bond</t>
  </si>
  <si>
    <t>Воронежская обл.07обл.</t>
  </si>
  <si>
    <t>Новосибирская область 2014</t>
  </si>
  <si>
    <t>БПИФ Сбербанк Индекс Мосбиржи</t>
  </si>
  <si>
    <t>Промсвязьбанк ПАО БО-06</t>
  </si>
  <si>
    <t>amort</t>
  </si>
  <si>
    <t>Зачисление д/с (амортизация ПромсвбБО6)</t>
  </si>
  <si>
    <t>dohod</t>
  </si>
  <si>
    <t>Зачисление д/с (купон 10 по ПромсвбБО6). Налог удержан.</t>
  </si>
  <si>
    <t>Омская обл. 34002 обл.</t>
  </si>
  <si>
    <t>Зачисление д/с (амортизация Новсиб2014)</t>
  </si>
  <si>
    <t>Зачисление д/с (купон 20 по Новсиб2014)</t>
  </si>
  <si>
    <t>Банк ВТБ (ПАО) Б-1-28</t>
  </si>
  <si>
    <t>Волгоградская обл. 35007 обл.</t>
  </si>
  <si>
    <t>ГПБ (АО) БО-14</t>
  </si>
  <si>
    <t>Зачисление д/с (амортизация ВоронежОб7)</t>
  </si>
  <si>
    <t>Зачисление д/с (купон 20 по ВоронежОб7)</t>
  </si>
  <si>
    <t>Зачисление д/с (амортизация ОмскОб2014)</t>
  </si>
  <si>
    <t>Зачисление д/с (купон 20 по ОмскОб2014)</t>
  </si>
  <si>
    <t>"МКБ" ПАО БО-09</t>
  </si>
  <si>
    <t>"О'КЕЙ" ООО БО-05</t>
  </si>
  <si>
    <t>ОАО КОМКОР П01-БО-01</t>
  </si>
  <si>
    <t>Мордовия 34002 обл.</t>
  </si>
  <si>
    <t>Зачисление д/с (купон 1 по ВТБ Б-1-28)</t>
  </si>
  <si>
    <t>Зачисление д/с (купон 9 по ОКЕЙ-Б05). Налог удержан.</t>
  </si>
  <si>
    <t>FinEx Australia UCITS ETF</t>
  </si>
  <si>
    <t>БПИФ СбербанкИндексМосбиржиОФЗ</t>
  </si>
  <si>
    <t>РСГ-Финанс ООО обл. БО-3</t>
  </si>
  <si>
    <t>Зачисление д/с (купон 10 по ВлгОб35007)</t>
  </si>
  <si>
    <t>Каркаде ООО БО-03</t>
  </si>
  <si>
    <t>Зачисление д/с (погашение КОМКОР ПБ1)</t>
  </si>
  <si>
    <t>Зачисление д/с (купон 6 по КОМКОР ПБ1). Налог удержан.</t>
  </si>
  <si>
    <t>Зачисление д/с (погашение Автодор1P2)</t>
  </si>
  <si>
    <t>Зачисление д/с (купон 4 по Автодор1P2)</t>
  </si>
  <si>
    <t>АО "ЭР-Телеком Холдинг" ПБО-03</t>
  </si>
  <si>
    <t>FinEx Gold ETF USD</t>
  </si>
  <si>
    <t>Зачисление д/с (купон 17 по MORDOVIYA02)</t>
  </si>
  <si>
    <t>FinEx RUB GLOBAL EQUITY UC ETF</t>
  </si>
  <si>
    <t>Зачисление дивидендов  по бумаге FXAU ETF 4 шт.</t>
  </si>
  <si>
    <t>Зачисление дивидендов  по бумаге FXJP ETF 1 шт.</t>
  </si>
  <si>
    <t>Зачисление д/с (купон 11 по ВлгОб35007)</t>
  </si>
  <si>
    <t>Зачисление д/с (амортизация КаркадеБ03)</t>
  </si>
  <si>
    <t>Зачисление д/с (купон 11 по КаркадеБ03). Налог удержан.</t>
  </si>
  <si>
    <t>НК ЛУКОЙЛ (ПАО) - ао</t>
  </si>
  <si>
    <t>ГДР TCS Group Holding ORD SHS</t>
  </si>
  <si>
    <t>Зачисление д/с (купон 5 по РСГ-ФинБ3). Налог удержан.</t>
  </si>
  <si>
    <t>Зачисление д/с (купон 5 по ГПБ БО-14)</t>
  </si>
  <si>
    <t>Зачисление д/с (погашение МКБ БО-09)</t>
  </si>
  <si>
    <t>Зачисление д/с (купон 10 по МКБ БО-09). Налог удержан.</t>
  </si>
  <si>
    <t>Банк ВТБ (ПАО) Б-1-39</t>
  </si>
  <si>
    <t>Дивиденды по ГДР TCS Group Holding PLC ORD SHS CL A (ISIN US87238U2033) конвертация по курсу ЦБ. Без НДС.</t>
  </si>
  <si>
    <t>Зачисление д/с (купон 18 по Мордовия02)</t>
  </si>
  <si>
    <t>Зачисление д/с (погашение ОКЕЙ-Б05)</t>
  </si>
  <si>
    <t>Зачисление д/с (погашение ВТБ Б-1-28)</t>
  </si>
  <si>
    <t>Зачисление д/с (купон 10 по ОКЕЙ-Б05). Налог удержан.</t>
  </si>
  <si>
    <t>Зачисление д/с (купон 2 по ВТБ Б-1-28)</t>
  </si>
  <si>
    <t>iСофтЛайн Трейд АО 001Р-01</t>
  </si>
  <si>
    <t>Ростелеком (ПАО) ао.</t>
  </si>
  <si>
    <t>PLLC Yandex N.V. class A shs</t>
  </si>
  <si>
    <t>ПАО "Татнефть" ао</t>
  </si>
  <si>
    <t>Зачисление д/с (купон 6 по ТелХолПБО3)</t>
  </si>
  <si>
    <t>ПАО Московская Биржа</t>
  </si>
  <si>
    <t>РОСНАНО АО БО-002P-04</t>
  </si>
  <si>
    <t>ПАО ММЦБ ао</t>
  </si>
  <si>
    <t>Дивиденды по акциям ПАО Московская Биржа за 2019 год. Налог удержан.  Без НДС.</t>
  </si>
  <si>
    <t>Зачисление д/с (купон 12 по ВлгОб35007)</t>
  </si>
  <si>
    <t>Зачисление д/с (погашение КаркадеБ03)</t>
  </si>
  <si>
    <t>Зачисление д/с (купон 12 по КаркадеБ03). Налог удержан.</t>
  </si>
  <si>
    <t>Дивиденды по ГДР TCS Group Holding PLC ORD SHS CL A (ISIN US87238U2033) Конвертация по курсу ЦБ USD/RUB. Без НДС.</t>
  </si>
  <si>
    <t>Группа ЛСР ПАО ао</t>
  </si>
  <si>
    <t>Сбербанк России ПАО ап</t>
  </si>
  <si>
    <t>ГДР ETALON GROUP PLC ORD SHS</t>
  </si>
  <si>
    <t>Зачисление д/с (купон 1 по РОСНАНО2P4)</t>
  </si>
  <si>
    <t>Зачисление д/с (амортизация СЛТ 1Р1)</t>
  </si>
  <si>
    <t>Зачисление д/с (купон 5 по СЛТ 1Р1). Налог удержан.</t>
  </si>
  <si>
    <t>ПАО Детский мир</t>
  </si>
  <si>
    <t>United Company RUSAL Plc</t>
  </si>
  <si>
    <t>Зачисление д/с (купон 19 по Мордовия02)</t>
  </si>
  <si>
    <t>Дивиденды по акциям ПАО ММЦБ за 12 месяцев 2019 г. Налог удержан.  Без НДС.</t>
  </si>
  <si>
    <t>Дивиденды по акциям ПАО Детский мир за 12 месяцев 2019 г. Налог удержан.  Без НДС.</t>
  </si>
  <si>
    <t>Дивиденды по акциям ПАО ЛУКОЙЛ за 2019 год.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</si>
  <si>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</si>
  <si>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</si>
  <si>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</si>
  <si>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</si>
  <si>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</si>
  <si>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</si>
  <si>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</si>
  <si>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</si>
  <si>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</si>
  <si>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</si>
  <si>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</si>
  <si>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</si>
  <si>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Купон</t>
  </si>
  <si>
    <t>ПромсвбБО6</t>
  </si>
  <si>
    <t>Новсиб2014</t>
  </si>
  <si>
    <t>ВоронежОб7</t>
  </si>
  <si>
    <t>ОмскОб2014</t>
  </si>
  <si>
    <t>ВТБ Б-1-28</t>
  </si>
  <si>
    <t>О'КЕЙ-Б05</t>
  </si>
  <si>
    <t>ВлгОб35007</t>
  </si>
  <si>
    <t>Автодор1P2</t>
  </si>
  <si>
    <t>КОМКОРПБ1</t>
  </si>
  <si>
    <t>Мордовия02</t>
  </si>
  <si>
    <t>КаркадеБ03</t>
  </si>
  <si>
    <t>РСГ-ФинБ3</t>
  </si>
  <si>
    <t>ГПБ БО-14</t>
  </si>
  <si>
    <t>МКБ БО-09</t>
  </si>
  <si>
    <t>ТелХолПБО3</t>
  </si>
  <si>
    <t>РОСНАНО2P4</t>
  </si>
  <si>
    <t>iСЛТ 1Р1</t>
  </si>
  <si>
    <t>ВТБ Б-1-39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</si>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</sst>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</v>
      </c>
      <c r="F2" s="6" t="n">
        <v>247.06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0.17</v>
      </c>
      <c r="L2" s="6" t="n">
        <v>107.73</v>
      </c>
      <c r="M2" s="17" t="n">
        <v>6.94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0.059</v>
      </c>
      <c r="L3" s="6" t="n">
        <v>2906.96</v>
      </c>
      <c r="M3" s="17" t="n">
        <v>6.86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12</v>
      </c>
      <c r="F4" s="6" t="n">
        <v>489.8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0.0335</v>
      </c>
      <c r="L4" s="6" t="n">
        <v>646.79</v>
      </c>
      <c r="M4" s="17" t="n">
        <v>3.3</v>
      </c>
      <c r="N4" s="16"/>
      <c r="O4" s="16" t="s">
        <v>26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</v>
      </c>
      <c r="F5" s="6" t="n">
        <v>291.99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0.1652</v>
      </c>
      <c r="L5" s="6" t="n">
        <v>188.33</v>
      </c>
      <c r="M5" s="17" t="n">
        <v>3.28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50</v>
      </c>
      <c r="F6" s="6" t="n">
        <v>107.5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0.1947</v>
      </c>
      <c r="L6" s="6" t="n">
        <v>65.1</v>
      </c>
      <c r="M6" s="17" t="n">
        <v>3.02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4399.5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0.1392</v>
      </c>
      <c r="L7" s="6" t="n">
        <v>4613.73</v>
      </c>
      <c r="M7" s="17" t="n">
        <v>2.47</v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70</v>
      </c>
      <c r="F8" s="6" t="n">
        <v>41.07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-0.0411</v>
      </c>
      <c r="L8" s="6" t="n">
        <v>81.37</v>
      </c>
      <c r="M8" s="17" t="n">
        <v>1.61</v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</v>
      </c>
      <c r="F9" s="6" t="n">
        <v>51.02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-0.0751</v>
      </c>
      <c r="L9" s="6" t="n">
        <v>102.07</v>
      </c>
      <c r="M9" s="17" t="n">
        <v>0.86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145.15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0.0973</v>
      </c>
      <c r="L10" s="6" t="n">
        <v>123.63</v>
      </c>
      <c r="M10" s="17" t="n">
        <v>0.81</v>
      </c>
      <c r="N10" s="16"/>
      <c r="O10" s="16" t="s">
        <v>44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</v>
      </c>
      <c r="F11" s="6" t="n">
        <v>466.3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0.0623</v>
      </c>
      <c r="L11" s="6" t="n">
        <v>560.32</v>
      </c>
      <c r="M11" s="17" t="n">
        <v>0.52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30</v>
      </c>
      <c r="F12" s="6" t="n">
        <v>23.475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-0.0138</v>
      </c>
      <c r="L12" s="6" t="n">
        <v>26.61</v>
      </c>
      <c r="M12" s="17" t="n">
        <v>0.4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</v>
      </c>
      <c r="F13" s="6" t="n">
        <v>21.54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-0.1722</v>
      </c>
      <c r="L13" s="6" t="n">
        <v>90.1</v>
      </c>
      <c r="M13" s="17" t="n">
        <v>0.1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0" t="s">
        <f>=J14/J25</f>
      </c>
      <c r="N14" s="16"/>
      <c r="O14" s="16" t="s">
        <v>54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400</v>
      </c>
      <c r="F15" s="6" t="n">
        <v>105.53746083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0.2992</v>
      </c>
      <c r="L15" s="6" t="n">
        <v>33.31</v>
      </c>
      <c r="M15" s="17" t="n">
        <v>23.7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56</v>
      </c>
      <c r="C16" s="16" t="s">
        <v>60</v>
      </c>
      <c r="D16" s="16" t="s">
        <v>19</v>
      </c>
      <c r="E16" s="7" t="n">
        <v>1</v>
      </c>
      <c r="F16" s="6" t="n">
        <v>24812.48133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0.5714</v>
      </c>
      <c r="L16" s="6" t="n">
        <v>4912.14</v>
      </c>
      <c r="M16" s="17" t="n">
        <v>13.93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56</v>
      </c>
      <c r="C17" s="16" t="s">
        <v>63</v>
      </c>
      <c r="D17" s="16" t="s">
        <v>19</v>
      </c>
      <c r="E17" s="7" t="n">
        <v>11100</v>
      </c>
      <c r="F17" s="6" t="n">
        <v>1.13094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0.0222</v>
      </c>
      <c r="L17" s="6" t="n">
        <v>0.98</v>
      </c>
      <c r="M17" s="17" t="n">
        <v>7.05</v>
      </c>
      <c r="N17" s="16"/>
      <c r="O17" s="16" t="s">
        <v>64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56</v>
      </c>
      <c r="C18" s="16" t="s">
        <v>66</v>
      </c>
      <c r="D18" s="16" t="s">
        <v>19</v>
      </c>
      <c r="E18" s="7" t="n">
        <v>400</v>
      </c>
      <c r="F18" s="6" t="n">
        <v>26.72272529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0.0001</v>
      </c>
      <c r="L18" s="6" t="n">
        <v>26.7</v>
      </c>
      <c r="M18" s="17" t="n">
        <v>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56</v>
      </c>
      <c r="C19" s="16" t="s">
        <v>68</v>
      </c>
      <c r="D19" s="16" t="s">
        <v>19</v>
      </c>
      <c r="E19" s="7" t="n">
        <v>3</v>
      </c>
      <c r="F19" s="6" t="n">
        <v>2791.315881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0.0204</v>
      </c>
      <c r="L19" s="6" t="n">
        <v>2424.15</v>
      </c>
      <c r="M19" s="17" t="n">
        <v>4.7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56</v>
      </c>
      <c r="C20" s="16" t="s">
        <v>70</v>
      </c>
      <c r="D20" s="16" t="s">
        <v>19</v>
      </c>
      <c r="E20" s="7" t="n">
        <v>500</v>
      </c>
      <c r="F20" s="6" t="n">
        <v>15.166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0.0463</v>
      </c>
      <c r="L20" s="6" t="n">
        <v>11.59</v>
      </c>
      <c r="M20" s="17" t="n">
        <v>4.26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56</v>
      </c>
      <c r="C21" s="16" t="s">
        <v>72</v>
      </c>
      <c r="D21" s="16" t="s">
        <v>19</v>
      </c>
      <c r="E21" s="7" t="n">
        <v>300</v>
      </c>
      <c r="F21" s="6" t="n">
        <v>14.85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0.0253</v>
      </c>
      <c r="L21" s="6" t="n">
        <v>12.52</v>
      </c>
      <c r="M21" s="17" t="n">
        <v>2.5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=SUM(J15:J21)</f>
      </c>
      <c r="K22" s="4"/>
      <c r="L22" s="4"/>
      <c r="M22" s="10" t="s">
        <f>=J22/J25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19</v>
      </c>
      <c r="B23" s="16" t="s">
        <v>3</v>
      </c>
      <c r="C23" s="16" t="s">
        <v>74</v>
      </c>
      <c r="D23" s="16" t="s">
        <v>19</v>
      </c>
      <c r="E23" s="7" t="n">
        <v>13714.18</v>
      </c>
      <c r="F23" s="6" t="n">
        <v>1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=SUM(J23:J23)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=J14+J22+J24</f>
      </c>
      <c r="K25" s="17"/>
      <c r="L25" s="6"/>
      <c r="M25" s="17"/>
      <c r="N25" s="16"/>
      <c r="O25" s="16"/>
      <c r="P25" s="17"/>
      <c r="Q25" s="17"/>
    </row>
  </sheetData>
  <mergeCells>
    <mergeCell ref="H14:I14"/>
    <mergeCell ref="H22:I22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460</v>
      </c>
      <c r="D1" s="34" t="s">
        <v>461</v>
      </c>
      <c r="E1" s="34" t="s">
        <v>425</v>
      </c>
      <c r="F1" s="34" t="s">
        <v>462</v>
      </c>
      <c r="G1" s="34" t="s">
        <v>422</v>
      </c>
      <c r="H1" s="34" t="s">
        <v>463</v>
      </c>
      <c r="I1" s="34" t="s">
        <v>464</v>
      </c>
      <c r="J1" s="34" t="s">
        <v>465</v>
      </c>
      <c r="K1" s="34" t="s">
        <v>466</v>
      </c>
    </row>
    <row collapsed="false" customFormat="false" customHeight="false" hidden="false" ht="12.1" outlineLevel="0" r="2">
      <c r="A2" s="16" t="s">
        <v>283</v>
      </c>
      <c r="B2" s="16" t="s">
        <v>440</v>
      </c>
      <c r="C2" s="37" t="n">
        <v>43657</v>
      </c>
      <c r="D2" s="38" t="n">
        <v>43811</v>
      </c>
      <c r="E2" s="17" t="n">
        <v>1010.095</v>
      </c>
      <c r="F2" s="17" t="n">
        <v>1000</v>
      </c>
      <c r="G2" s="17" t="n">
        <v>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284</v>
      </c>
      <c r="B3" s="16" t="s">
        <v>435</v>
      </c>
      <c r="C3" s="37" t="n">
        <v>43690</v>
      </c>
      <c r="D3" s="38" t="n">
        <v>43751</v>
      </c>
      <c r="E3" s="17" t="n">
        <v>306.0755</v>
      </c>
      <c r="F3" s="17" t="n">
        <v>300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285</v>
      </c>
      <c r="B4" s="16" t="s">
        <v>434</v>
      </c>
      <c r="C4" s="37" t="n">
        <v>43690</v>
      </c>
      <c r="D4" s="38" t="n">
        <v>43746</v>
      </c>
      <c r="E4" s="17" t="n">
        <v>255.3153</v>
      </c>
      <c r="F4" s="17" t="n">
        <v>250</v>
      </c>
      <c r="G4" s="17" t="n">
        <v>19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286</v>
      </c>
      <c r="B5" s="16" t="s">
        <v>433</v>
      </c>
      <c r="C5" s="37" t="n">
        <v>43718</v>
      </c>
      <c r="D5" s="38" t="n">
        <v>43740</v>
      </c>
      <c r="E5" s="17" t="n">
        <v>1040.7936</v>
      </c>
      <c r="F5" s="17" t="n">
        <v>1000</v>
      </c>
      <c r="G5" s="17" t="n">
        <v>11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287</v>
      </c>
      <c r="B6" s="16" t="s">
        <v>436</v>
      </c>
      <c r="C6" s="37" t="n">
        <v>43742</v>
      </c>
      <c r="D6" s="38" t="n">
        <v>43752</v>
      </c>
      <c r="E6" s="17" t="n">
        <v>206.3131</v>
      </c>
      <c r="F6" s="17" t="n">
        <v>200</v>
      </c>
      <c r="G6" s="17" t="n">
        <v>54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288</v>
      </c>
      <c r="B7" s="16" t="s">
        <v>437</v>
      </c>
      <c r="C7" s="37" t="n">
        <v>43749</v>
      </c>
      <c r="D7" s="38" t="n">
        <v>43941</v>
      </c>
      <c r="E7" s="17" t="n">
        <v>1048.404</v>
      </c>
      <c r="F7" s="17" t="n">
        <v>1000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288</v>
      </c>
      <c r="B8" s="16" t="s">
        <v>437</v>
      </c>
      <c r="C8" s="37" t="n">
        <v>43896</v>
      </c>
      <c r="D8" s="38" t="n">
        <v>43941</v>
      </c>
      <c r="E8" s="17" t="n">
        <v>1032.16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289</v>
      </c>
      <c r="B9" s="16" t="s">
        <v>439</v>
      </c>
      <c r="C9" s="37" t="n">
        <v>43749</v>
      </c>
      <c r="D9" s="38" t="n">
        <v>45444</v>
      </c>
      <c r="E9" s="17" t="n">
        <v>1039.038</v>
      </c>
      <c r="F9" s="17" t="n">
        <v>300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290</v>
      </c>
      <c r="B10" s="16" t="s">
        <v>445</v>
      </c>
      <c r="C10" s="37" t="n">
        <v>43749</v>
      </c>
      <c r="D10" s="38" t="n">
        <v>44092</v>
      </c>
      <c r="E10" s="17" t="n">
        <v>1038.254</v>
      </c>
      <c r="F10" s="17" t="n">
        <v>1000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291</v>
      </c>
      <c r="B11" s="16" t="s">
        <v>446</v>
      </c>
      <c r="C11" s="37" t="n">
        <v>43754</v>
      </c>
      <c r="D11" s="38" t="n">
        <v>43914</v>
      </c>
      <c r="E11" s="17" t="n">
        <v>1025.05</v>
      </c>
      <c r="F11" s="17" t="n">
        <v>1000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292</v>
      </c>
      <c r="B12" s="16" t="s">
        <v>438</v>
      </c>
      <c r="C12" s="37" t="n">
        <v>43754</v>
      </c>
      <c r="D12" s="38" t="n">
        <v>43941</v>
      </c>
      <c r="E12" s="17" t="n">
        <v>1070.28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293</v>
      </c>
      <c r="B13" s="16" t="s">
        <v>441</v>
      </c>
      <c r="C13" s="37" t="n">
        <v>43755</v>
      </c>
      <c r="D13" s="38" t="n">
        <v>43811</v>
      </c>
      <c r="E13" s="17" t="n">
        <v>1050.54</v>
      </c>
      <c r="F13" s="17" t="n">
        <v>1000</v>
      </c>
      <c r="G13" s="17" t="n">
        <v>5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294</v>
      </c>
      <c r="B14" s="16" t="s">
        <v>442</v>
      </c>
      <c r="C14" s="37" t="n">
        <v>43755</v>
      </c>
      <c r="D14" s="38" t="n">
        <v>44117</v>
      </c>
      <c r="E14" s="17" t="n">
        <v>321.0517</v>
      </c>
      <c r="F14" s="17" t="n">
        <v>300</v>
      </c>
      <c r="G14" s="17" t="n">
        <v>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294</v>
      </c>
      <c r="B15" s="16" t="s">
        <v>442</v>
      </c>
      <c r="C15" s="37" t="n">
        <v>43755</v>
      </c>
      <c r="D15" s="38" t="n">
        <v>44117</v>
      </c>
      <c r="E15" s="17" t="n">
        <v>321.9542</v>
      </c>
      <c r="F15" s="17" t="n">
        <v>300</v>
      </c>
      <c r="G15" s="17" t="n">
        <v>12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294</v>
      </c>
      <c r="B16" s="16" t="s">
        <v>442</v>
      </c>
      <c r="C16" s="37" t="n">
        <v>43903</v>
      </c>
      <c r="D16" s="38" t="n">
        <v>44117</v>
      </c>
      <c r="E16" s="17" t="n">
        <v>316.6586</v>
      </c>
      <c r="F16" s="17" t="n">
        <v>300</v>
      </c>
      <c r="G16" s="17" t="n">
        <v>37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296</v>
      </c>
      <c r="B17" s="16" t="s">
        <v>444</v>
      </c>
      <c r="C17" s="37" t="n">
        <v>43780</v>
      </c>
      <c r="D17" s="38" t="n">
        <v>44084</v>
      </c>
      <c r="E17" s="17" t="n">
        <v>1044.28</v>
      </c>
      <c r="F17" s="17" t="n">
        <v>1000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296</v>
      </c>
      <c r="B18" s="16" t="s">
        <v>444</v>
      </c>
      <c r="C18" s="37" t="n">
        <v>43780</v>
      </c>
      <c r="D18" s="38" t="n">
        <v>44084</v>
      </c>
      <c r="E18" s="17" t="n">
        <v>1044.38</v>
      </c>
      <c r="F18" s="17" t="n">
        <v>1000</v>
      </c>
      <c r="G18" s="17" t="n">
        <v>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297</v>
      </c>
      <c r="B19" s="16" t="s">
        <v>443</v>
      </c>
      <c r="C19" s="37" t="n">
        <v>43810</v>
      </c>
      <c r="D19" s="38" t="n">
        <v>43991</v>
      </c>
      <c r="E19" s="17" t="n">
        <v>173.733</v>
      </c>
      <c r="F19" s="17" t="n">
        <v>87</v>
      </c>
      <c r="G19" s="17" t="n">
        <v>30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297</v>
      </c>
      <c r="B20" s="16" t="s">
        <v>443</v>
      </c>
      <c r="C20" s="37" t="n">
        <v>43843</v>
      </c>
      <c r="D20" s="38" t="n">
        <v>43991</v>
      </c>
      <c r="E20" s="17" t="n">
        <v>175.9562</v>
      </c>
      <c r="F20" s="17" t="n">
        <v>87</v>
      </c>
      <c r="G20" s="17" t="n">
        <v>37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297</v>
      </c>
      <c r="B21" s="16" t="s">
        <v>443</v>
      </c>
      <c r="C21" s="37" t="n">
        <v>43843</v>
      </c>
      <c r="D21" s="38" t="n">
        <v>43991</v>
      </c>
      <c r="E21" s="17" t="n">
        <v>175.9733</v>
      </c>
      <c r="F21" s="17" t="n">
        <v>87</v>
      </c>
      <c r="G21" s="17" t="n">
        <v>15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297</v>
      </c>
      <c r="B22" s="16" t="s">
        <v>443</v>
      </c>
      <c r="C22" s="37" t="n">
        <v>43871</v>
      </c>
      <c r="D22" s="38" t="n">
        <v>43991</v>
      </c>
      <c r="E22" s="17" t="n">
        <v>176.375</v>
      </c>
      <c r="F22" s="17" t="n">
        <v>87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297</v>
      </c>
      <c r="B23" s="16" t="s">
        <v>443</v>
      </c>
      <c r="C23" s="37" t="n">
        <v>43871</v>
      </c>
      <c r="D23" s="38" t="n">
        <v>43991</v>
      </c>
      <c r="E23" s="17" t="n">
        <v>176.3975</v>
      </c>
      <c r="F23" s="17" t="n">
        <v>87</v>
      </c>
      <c r="G23" s="17" t="n">
        <v>4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297</v>
      </c>
      <c r="B24" s="16" t="s">
        <v>443</v>
      </c>
      <c r="C24" s="37" t="n">
        <v>43871</v>
      </c>
      <c r="D24" s="38" t="n">
        <v>43991</v>
      </c>
      <c r="E24" s="17" t="n">
        <v>176.4135</v>
      </c>
      <c r="F24" s="17" t="n">
        <v>87</v>
      </c>
      <c r="G24" s="17" t="n">
        <v>46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298</v>
      </c>
      <c r="B25" s="16" t="s">
        <v>447</v>
      </c>
      <c r="C25" s="37" t="n">
        <v>43823</v>
      </c>
      <c r="D25" s="38" t="n">
        <v>44132</v>
      </c>
      <c r="E25" s="17" t="n">
        <v>1047.8491</v>
      </c>
      <c r="F25" s="17" t="n">
        <v>1000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298</v>
      </c>
      <c r="B26" s="16" t="s">
        <v>447</v>
      </c>
      <c r="C26" s="37" t="n">
        <v>43896</v>
      </c>
      <c r="D26" s="38" t="n">
        <v>44132</v>
      </c>
      <c r="E26" s="17" t="n">
        <v>1059.1624</v>
      </c>
      <c r="F26" s="17" t="n">
        <v>1000</v>
      </c>
      <c r="G26" s="17" t="n">
        <v>17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299</v>
      </c>
      <c r="B27" s="16" t="s">
        <v>467</v>
      </c>
      <c r="C27" s="37" t="n">
        <v>43843</v>
      </c>
      <c r="D27" s="38" t="n">
        <v>43902</v>
      </c>
      <c r="E27" s="17" t="n">
        <v>653.8167</v>
      </c>
      <c r="F27" s="17" t="n">
        <v>822.4483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300</v>
      </c>
      <c r="B28" s="16" t="s">
        <v>450</v>
      </c>
      <c r="C28" s="37" t="n">
        <v>43917</v>
      </c>
      <c r="D28" s="38" t="n">
        <v>44088</v>
      </c>
      <c r="E28" s="17" t="n">
        <v>970.2975</v>
      </c>
      <c r="F28" s="17" t="n">
        <v>1000</v>
      </c>
      <c r="G28" s="17" t="n">
        <v>4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300</v>
      </c>
      <c r="B29" s="16" t="s">
        <v>450</v>
      </c>
      <c r="C29" s="37" t="n">
        <v>43917</v>
      </c>
      <c r="D29" s="38" t="n">
        <v>44088</v>
      </c>
      <c r="E29" s="17" t="n">
        <v>970.395</v>
      </c>
      <c r="F29" s="17" t="n">
        <v>1000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301</v>
      </c>
      <c r="B30" s="16" t="s">
        <v>449</v>
      </c>
      <c r="C30" s="37" t="n">
        <v>43950</v>
      </c>
      <c r="D30" s="38" t="n">
        <v>44181</v>
      </c>
      <c r="E30" s="17" t="n">
        <v>1054.715</v>
      </c>
      <c r="F30" s="17" t="n">
        <v>500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301</v>
      </c>
      <c r="B31" s="16" t="s">
        <v>449</v>
      </c>
      <c r="C31" s="37" t="n">
        <v>43950</v>
      </c>
      <c r="D31" s="38" t="n">
        <v>44181</v>
      </c>
      <c r="E31" s="17" t="n">
        <v>1054.9167</v>
      </c>
      <c r="F31" s="17" t="n">
        <v>500</v>
      </c>
      <c r="G31" s="17" t="n">
        <v>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302</v>
      </c>
      <c r="B32" s="16" t="s">
        <v>448</v>
      </c>
      <c r="C32" s="37" t="n">
        <v>43966</v>
      </c>
      <c r="D32" s="38" t="n">
        <v>45376</v>
      </c>
      <c r="E32" s="17" t="n">
        <v>1027.6322</v>
      </c>
      <c r="F32" s="17" t="n">
        <v>1000</v>
      </c>
      <c r="G32" s="17" t="n">
        <v>9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43570</v>
      </c>
      <c r="B2" s="6" t="n">
        <v>13887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43598</v>
      </c>
      <c r="B3" s="6" t="n">
        <v>4500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43627</v>
      </c>
      <c r="B4" s="6" t="n">
        <v>7500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43657</v>
      </c>
      <c r="B5" s="6" t="n">
        <v>6150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43690</v>
      </c>
      <c r="B6" s="6" t="n">
        <v>17000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43718</v>
      </c>
      <c r="B7" s="6" t="n">
        <v>13000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43740</v>
      </c>
      <c r="B8" s="6" t="n">
        <v>-405.07</v>
      </c>
      <c r="C8" s="16" t="s">
        <v>85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43740</v>
      </c>
      <c r="B9" s="6" t="n">
        <v>-11000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43741</v>
      </c>
      <c r="B10" s="6" t="n">
        <v>11000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43741</v>
      </c>
      <c r="B11" s="6" t="n">
        <v>405.07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-129.01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43746</v>
      </c>
      <c r="B13" s="6" t="n">
        <v>-4750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43747</v>
      </c>
      <c r="B14" s="6" t="n">
        <v>4750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43747</v>
      </c>
      <c r="B15" s="6" t="n">
        <v>129.01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43749</v>
      </c>
      <c r="B16" s="6" t="n">
        <v>20000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43751</v>
      </c>
      <c r="B17" s="6" t="n">
        <v>-6000</v>
      </c>
      <c r="C17" s="16" t="s">
        <v>93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43752</v>
      </c>
      <c r="B18" s="6" t="n">
        <v>-177.6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43752</v>
      </c>
      <c r="B19" s="6" t="n">
        <v>-10800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43753</v>
      </c>
      <c r="B20" s="6" t="n">
        <v>-331.02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43753</v>
      </c>
      <c r="B21" s="6" t="n">
        <v>6000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43753</v>
      </c>
      <c r="B22" s="6" t="n">
        <v>177.6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43754</v>
      </c>
      <c r="B23" s="6" t="n">
        <v>10800</v>
      </c>
      <c r="C23" s="16" t="s">
        <v>99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43754</v>
      </c>
      <c r="B24" s="6" t="n">
        <v>331.02</v>
      </c>
      <c r="C24" s="16" t="s">
        <v>100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43760</v>
      </c>
      <c r="B25" s="6" t="n">
        <v>-199.45</v>
      </c>
      <c r="C25" s="16" t="s">
        <v>101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43760</v>
      </c>
      <c r="B26" s="6" t="n">
        <v>-45.36</v>
      </c>
      <c r="C26" s="16" t="s">
        <v>102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43761</v>
      </c>
      <c r="B27" s="6" t="n">
        <v>199.45</v>
      </c>
      <c r="C27" s="16" t="s">
        <v>103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43761</v>
      </c>
      <c r="B28" s="6" t="n">
        <v>46.36</v>
      </c>
      <c r="C28" s="16" t="s">
        <v>104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43780</v>
      </c>
      <c r="B29" s="6" t="n">
        <v>20000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43807</v>
      </c>
      <c r="B30" s="6" t="n">
        <v>-110.95</v>
      </c>
      <c r="C30" s="16" t="s">
        <v>105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43809</v>
      </c>
      <c r="B31" s="6" t="n">
        <v>110.95</v>
      </c>
      <c r="C31" s="16" t="s">
        <v>106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43810</v>
      </c>
      <c r="B32" s="6" t="n">
        <v>5000</v>
      </c>
      <c r="C32" s="16" t="s">
        <v>84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43811</v>
      </c>
      <c r="B33" s="6" t="n">
        <v>-6000</v>
      </c>
      <c r="C33" s="16" t="s">
        <v>107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43811</v>
      </c>
      <c r="B34" s="6" t="n">
        <v>-5000</v>
      </c>
      <c r="C34" s="16" t="s">
        <v>108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43812</v>
      </c>
      <c r="B35" s="6" t="n">
        <v>-242.34</v>
      </c>
      <c r="C35" s="16" t="s">
        <v>109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43812</v>
      </c>
      <c r="B36" s="6" t="n">
        <v>-273.4</v>
      </c>
      <c r="C36" s="16" t="s">
        <v>110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43815</v>
      </c>
      <c r="B37" s="6" t="n">
        <v>5000</v>
      </c>
      <c r="C37" s="16" t="s">
        <v>111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43815</v>
      </c>
      <c r="B38" s="6" t="n">
        <v>273.4</v>
      </c>
      <c r="C38" s="16" t="s">
        <v>112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43815</v>
      </c>
      <c r="B39" s="6" t="n">
        <v>6000</v>
      </c>
      <c r="C39" s="16" t="s">
        <v>113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43815</v>
      </c>
      <c r="B40" s="6" t="n">
        <v>242.34</v>
      </c>
      <c r="C40" s="16" t="s">
        <v>114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43843</v>
      </c>
      <c r="B41" s="6" t="n">
        <v>17000</v>
      </c>
      <c r="C41" s="16" t="s">
        <v>84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43845</v>
      </c>
      <c r="B42" s="6" t="n">
        <v>-185.04</v>
      </c>
      <c r="C42" s="16" t="s">
        <v>115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43846</v>
      </c>
      <c r="B43" s="6" t="n">
        <v>185.04</v>
      </c>
      <c r="C43" s="16" t="s">
        <v>116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43871</v>
      </c>
      <c r="B44" s="6" t="n">
        <v>9000</v>
      </c>
      <c r="C44" s="16" t="s">
        <v>84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43888</v>
      </c>
      <c r="B45" s="6" t="n">
        <v>8508.23</v>
      </c>
      <c r="C45" s="16" t="s">
        <v>117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43888</v>
      </c>
      <c r="B46" s="6" t="n">
        <v>2527.73</v>
      </c>
      <c r="C46" s="16" t="s">
        <v>118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43896</v>
      </c>
      <c r="B47" s="6" t="n">
        <v>19000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43898</v>
      </c>
      <c r="B48" s="6" t="n">
        <v>-110.95</v>
      </c>
      <c r="C48" s="16" t="s">
        <v>105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43900</v>
      </c>
      <c r="B49" s="6" t="n">
        <v>-11122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43901</v>
      </c>
      <c r="B50" s="6" t="n">
        <v>-720.48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43901</v>
      </c>
      <c r="B51" s="6" t="n">
        <v>110.95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43902</v>
      </c>
      <c r="B52" s="6" t="n">
        <v>11122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43902</v>
      </c>
      <c r="B53" s="6" t="n">
        <v>720.48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43903</v>
      </c>
      <c r="B54" s="6" t="n">
        <v>-377.42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43906</v>
      </c>
      <c r="B55" s="6" t="n">
        <v>377.42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43909</v>
      </c>
      <c r="B56" s="6" t="n">
        <v>-209.4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43910</v>
      </c>
      <c r="B57" s="6" t="n">
        <v>209.4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43914</v>
      </c>
      <c r="B58" s="6" t="n">
        <v>-5000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43915</v>
      </c>
      <c r="B59" s="6" t="n">
        <v>-222.55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43916</v>
      </c>
      <c r="B60" s="6" t="n">
        <v>5000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43916</v>
      </c>
      <c r="B61" s="6" t="n">
        <v>222.55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43917</v>
      </c>
      <c r="B62" s="6" t="n">
        <v>-65.65</v>
      </c>
      <c r="C62" s="16" t="s">
        <v>132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43927</v>
      </c>
      <c r="B63" s="6" t="n">
        <v>81.62</v>
      </c>
      <c r="C63" s="16" t="s">
        <v>133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43936</v>
      </c>
      <c r="B64" s="6" t="n">
        <v>-565.4</v>
      </c>
      <c r="C64" s="16" t="s">
        <v>134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43937</v>
      </c>
      <c r="B65" s="6" t="n">
        <v>565.4</v>
      </c>
      <c r="C65" s="16" t="s">
        <v>135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43941</v>
      </c>
      <c r="B66" s="6" t="n">
        <v>-6000</v>
      </c>
      <c r="C66" s="16" t="s">
        <v>136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43941</v>
      </c>
      <c r="B67" s="6" t="n">
        <v>-1000</v>
      </c>
      <c r="C67" s="16" t="s">
        <v>137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43942</v>
      </c>
      <c r="B68" s="6" t="n">
        <v>-239.34</v>
      </c>
      <c r="C68" s="16" t="s">
        <v>138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43942</v>
      </c>
      <c r="B69" s="6" t="n">
        <v>-45.36</v>
      </c>
      <c r="C69" s="16" t="s">
        <v>102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43943</v>
      </c>
      <c r="B70" s="6" t="n">
        <v>1000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43943</v>
      </c>
      <c r="B71" s="6" t="n">
        <v>6000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43943</v>
      </c>
      <c r="B72" s="6" t="n">
        <v>45.36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43943</v>
      </c>
      <c r="B73" s="6" t="n">
        <v>239.34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43951</v>
      </c>
      <c r="B74" s="6" t="n">
        <v>-1486.8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43951</v>
      </c>
      <c r="B75" s="6" t="n">
        <v>13914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43957</v>
      </c>
      <c r="B76" s="6" t="n">
        <v>1486.8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43966</v>
      </c>
      <c r="B77" s="6" t="n">
        <v>-69.3</v>
      </c>
      <c r="C77" s="16" t="s">
        <v>146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43966</v>
      </c>
      <c r="B78" s="6" t="n">
        <v>13000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43979</v>
      </c>
      <c r="B79" s="6" t="n">
        <v>-43.2</v>
      </c>
      <c r="C79" s="16" t="s">
        <v>147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43986</v>
      </c>
      <c r="B80" s="6" t="n">
        <v>69.3</v>
      </c>
      <c r="C80" s="16" t="s">
        <v>148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43986</v>
      </c>
      <c r="B81" s="6" t="n">
        <v>69.3</v>
      </c>
      <c r="C81" s="16" t="s">
        <v>148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43989</v>
      </c>
      <c r="B82" s="6" t="n">
        <v>-110.95</v>
      </c>
      <c r="C82" s="16" t="s">
        <v>105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43991</v>
      </c>
      <c r="B83" s="6" t="n">
        <v>110.95</v>
      </c>
      <c r="C83" s="16" t="s">
        <v>149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43991</v>
      </c>
      <c r="B84" s="6" t="n">
        <v>110.95</v>
      </c>
      <c r="C84" s="16" t="s">
        <v>149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43991</v>
      </c>
      <c r="B85" s="6" t="n">
        <v>-11658</v>
      </c>
      <c r="C85" s="16" t="s">
        <v>150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43992</v>
      </c>
      <c r="B86" s="6" t="n">
        <v>-364.62</v>
      </c>
      <c r="C86" s="16" t="s">
        <v>151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43993</v>
      </c>
      <c r="B87" s="6" t="n">
        <v>11658</v>
      </c>
      <c r="C87" s="16" t="s">
        <v>152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43993</v>
      </c>
      <c r="B88" s="6" t="n">
        <v>365.62</v>
      </c>
      <c r="C88" s="16" t="s">
        <v>153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43993</v>
      </c>
      <c r="B89" s="6" t="n">
        <v>11658</v>
      </c>
      <c r="C89" s="16" t="s">
        <v>152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43993</v>
      </c>
      <c r="B90" s="6" t="n">
        <v>365.62</v>
      </c>
      <c r="C90" s="16" t="s">
        <v>153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43997</v>
      </c>
      <c r="B91" s="6" t="n">
        <v>-163.98</v>
      </c>
      <c r="C91" s="16" t="s">
        <v>154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43997</v>
      </c>
      <c r="B92" s="6" t="n">
        <v>48.39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43997</v>
      </c>
      <c r="B93" s="6" t="n">
        <v>48.39</v>
      </c>
      <c r="C93" s="16" t="s">
        <v>155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43998</v>
      </c>
      <c r="B94" s="6" t="n">
        <v>163.98</v>
      </c>
      <c r="C94" s="16" t="s">
        <v>156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43998</v>
      </c>
      <c r="B95" s="6" t="n">
        <v>163.98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43999</v>
      </c>
      <c r="B96" s="6" t="n">
        <v>-3500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44000</v>
      </c>
      <c r="B97" s="6" t="n">
        <v>-381.95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44001</v>
      </c>
      <c r="B98" s="6" t="n">
        <v>3500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44001</v>
      </c>
      <c r="B99" s="6" t="n">
        <v>381.95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44015</v>
      </c>
      <c r="B100" s="6" t="n">
        <v>-80.5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44022</v>
      </c>
      <c r="B101" s="6" t="n">
        <v>-304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44023</v>
      </c>
      <c r="B102" s="6" t="n">
        <v>-78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44027</v>
      </c>
      <c r="B103" s="6" t="n">
        <v>-565.4</v>
      </c>
      <c r="C103" s="16" t="s">
        <v>134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44028</v>
      </c>
      <c r="B104" s="6" t="n">
        <v>565.4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44029</v>
      </c>
      <c r="B105" s="6" t="n">
        <v>80.5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44032</v>
      </c>
      <c r="B106" s="6" t="n">
        <v>78</v>
      </c>
      <c r="C106" s="16" t="s">
        <v>166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44035</v>
      </c>
      <c r="B107" s="6" t="n">
        <v>-76.5</v>
      </c>
      <c r="C107" s="16" t="s">
        <v>167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44036</v>
      </c>
      <c r="B108" s="6" t="n">
        <v>305</v>
      </c>
      <c r="C108" s="16" t="s">
        <v>168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44064</v>
      </c>
      <c r="B109" s="6" t="n">
        <v>-55.25</v>
      </c>
      <c r="C109" s="16" t="s">
        <v>169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44064</v>
      </c>
      <c r="B110" s="6" t="n">
        <v>-304</v>
      </c>
      <c r="C110" s="16" t="s">
        <v>170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44080</v>
      </c>
      <c r="B111" s="6" t="n">
        <v>-107.85</v>
      </c>
      <c r="C111" s="16" t="s">
        <v>171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44084</v>
      </c>
      <c r="B112" s="6" t="n">
        <v>-6000</v>
      </c>
      <c r="C112" s="16" t="s">
        <v>172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44085</v>
      </c>
      <c r="B113" s="6" t="n">
        <v>-363.42</v>
      </c>
      <c r="C113" s="16" t="s">
        <v>173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44088</v>
      </c>
      <c r="B114" s="6" t="n">
        <v>-6000</v>
      </c>
      <c r="C114" s="16" t="s">
        <v>174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44089</v>
      </c>
      <c r="B115" s="6" t="n">
        <v>-0.3</v>
      </c>
      <c r="C115" s="16" t="s">
        <v>175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44089</v>
      </c>
      <c r="B116" s="6" t="n">
        <v>-198.45</v>
      </c>
      <c r="C116" s="16" t="s">
        <v>176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44092</v>
      </c>
      <c r="B117" s="6" t="n">
        <v>-5000</v>
      </c>
      <c r="C117" s="16" t="s">
        <v>177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44093</v>
      </c>
      <c r="B118" s="6" t="n">
        <v>-211.75</v>
      </c>
      <c r="C118" s="16" t="s">
        <v>178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44103</v>
      </c>
      <c r="B119" s="6" t="n">
        <v>-65</v>
      </c>
      <c r="C119" s="16" t="s">
        <v>179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44109</v>
      </c>
      <c r="B120" s="6" t="n">
        <v>-325</v>
      </c>
      <c r="C120" s="16" t="s">
        <v>180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44116</v>
      </c>
      <c r="B121" s="6" t="n">
        <v>-16.88</v>
      </c>
      <c r="C121" s="16" t="s">
        <v>181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44116</v>
      </c>
      <c r="B122" s="6" t="n">
        <v>-43</v>
      </c>
      <c r="C122" s="16" t="s">
        <v>182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44116</v>
      </c>
      <c r="B123" s="6" t="n">
        <v>-209</v>
      </c>
      <c r="C123" s="16" t="s">
        <v>183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44117</v>
      </c>
      <c r="B124" s="6" t="n">
        <v>-16500</v>
      </c>
      <c r="C124" s="16" t="s">
        <v>184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44118</v>
      </c>
      <c r="B125" s="6" t="n">
        <v>-565.4</v>
      </c>
      <c r="C125" s="16" t="s">
        <v>134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44132</v>
      </c>
      <c r="B126" s="6" t="n">
        <v>-28000</v>
      </c>
      <c r="C126" s="16" t="s">
        <v>185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44133</v>
      </c>
      <c r="B127" s="6" t="n">
        <v>-1438.8</v>
      </c>
      <c r="C127" s="16" t="s">
        <v>186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44155</v>
      </c>
      <c r="B128" s="6" t="n">
        <v>-84</v>
      </c>
      <c r="C128" s="16" t="s">
        <v>187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44160</v>
      </c>
      <c r="B129" s="6" t="n">
        <v>-83.5</v>
      </c>
      <c r="C129" s="16" t="s">
        <v>188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44171</v>
      </c>
      <c r="B130" s="6" t="n">
        <v>-107.85</v>
      </c>
      <c r="C130" s="16" t="s">
        <v>171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44181</v>
      </c>
      <c r="B131" s="6" t="n">
        <v>-198.45</v>
      </c>
      <c r="C131" s="16" t="s">
        <v>176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44181</v>
      </c>
      <c r="B132" s="6" t="n">
        <v>-3500</v>
      </c>
      <c r="C132" s="16" t="s">
        <v>157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44182</v>
      </c>
      <c r="B133" s="6" t="n">
        <v>-181.94</v>
      </c>
      <c r="C133" s="16" t="s">
        <v>189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44183</v>
      </c>
      <c r="B134" s="6" t="n">
        <v>-40</v>
      </c>
      <c r="C134" s="16" t="s">
        <v>190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44193</v>
      </c>
      <c r="B135" s="6" t="n">
        <v>-132.4</v>
      </c>
      <c r="C135" s="16" t="s">
        <v>191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44207</v>
      </c>
      <c r="B136" s="6" t="n">
        <v>-117</v>
      </c>
      <c r="C136" s="16" t="s">
        <v>192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44262</v>
      </c>
      <c r="B137" s="6" t="n">
        <v>-93.85</v>
      </c>
      <c r="C137" s="16" t="s">
        <v>193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44273</v>
      </c>
      <c r="B138" s="6" t="n">
        <v>-133.09</v>
      </c>
      <c r="C138" s="16" t="s">
        <v>194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44281</v>
      </c>
      <c r="B139" s="6" t="n">
        <v>-80.65</v>
      </c>
      <c r="C139" s="16" t="s">
        <v>195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</v>
      </c>
      <c r="B140" s="6" t="n">
        <v>-407</v>
      </c>
      <c r="C140" s="16" t="s">
        <v>196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-325</v>
      </c>
      <c r="C141" s="16" t="s">
        <v>180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44330</v>
      </c>
      <c r="B142" s="6" t="n">
        <v>-82.5</v>
      </c>
      <c r="C142" s="16" t="s">
        <v>197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44353</v>
      </c>
      <c r="B143" s="6" t="n">
        <v>-93.85</v>
      </c>
      <c r="C143" s="16" t="s">
        <v>193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44356</v>
      </c>
      <c r="B144" s="6" t="n">
        <v>-124</v>
      </c>
      <c r="C144" s="16" t="s">
        <v>198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44365</v>
      </c>
      <c r="B145" s="6" t="n">
        <v>-133.09</v>
      </c>
      <c r="C145" s="16" t="s">
        <v>194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44382</v>
      </c>
      <c r="B146" s="6" t="n">
        <v>-185</v>
      </c>
      <c r="C146" s="16" t="s">
        <v>199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44386</v>
      </c>
      <c r="B147" s="6" t="n">
        <v>-21.6</v>
      </c>
      <c r="C147" s="16" t="s">
        <v>200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44388</v>
      </c>
      <c r="B148" s="6" t="n">
        <v>-158.1</v>
      </c>
      <c r="C148" s="16" t="s">
        <v>201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44389</v>
      </c>
      <c r="B149" s="6" t="n">
        <v>-304</v>
      </c>
      <c r="C149" s="16" t="s">
        <v>170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44443</v>
      </c>
      <c r="B150" s="6" t="n">
        <v>-500</v>
      </c>
      <c r="C150" s="16" t="s">
        <v>202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44444</v>
      </c>
      <c r="B151" s="6" t="n">
        <v>-90.7</v>
      </c>
      <c r="C151" s="16" t="s">
        <v>203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44457</v>
      </c>
      <c r="B152" s="6" t="n">
        <v>-133.09</v>
      </c>
      <c r="C152" s="16" t="s">
        <v>194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44474</v>
      </c>
      <c r="B153" s="6" t="n">
        <v>-196</v>
      </c>
      <c r="C153" s="16" t="s">
        <v>204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44481</v>
      </c>
      <c r="B154" s="6" t="n">
        <v>-29.04</v>
      </c>
      <c r="C154" s="16" t="s">
        <v>205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44535</v>
      </c>
      <c r="B155" s="6" t="n">
        <v>-82.25</v>
      </c>
      <c r="C155" s="16" t="s">
        <v>206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44540</v>
      </c>
      <c r="B156" s="6" t="n">
        <v>-65.12</v>
      </c>
      <c r="C156" s="16" t="s">
        <v>207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44549</v>
      </c>
      <c r="B157" s="6" t="n">
        <v>-133.09</v>
      </c>
      <c r="C157" s="16" t="s">
        <v>194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44551</v>
      </c>
      <c r="B158" s="6" t="n">
        <v>-296</v>
      </c>
      <c r="C158" s="16" t="s">
        <v>208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44556</v>
      </c>
      <c r="B159" s="6" t="n">
        <v>-136</v>
      </c>
      <c r="C159" s="16" t="s">
        <v>209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44566</v>
      </c>
      <c r="B160" s="6" t="n">
        <v>-102.5</v>
      </c>
      <c r="C160" s="16" t="s">
        <v>210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44571</v>
      </c>
      <c r="B161" s="6" t="n">
        <v>-16.96</v>
      </c>
      <c r="C161" s="16" t="s">
        <v>211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44625</v>
      </c>
      <c r="B162" s="6" t="n">
        <v>-500</v>
      </c>
      <c r="C162" s="16" t="s">
        <v>202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44626</v>
      </c>
      <c r="B163" s="6" t="n">
        <v>-82.25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44641</v>
      </c>
      <c r="B164" s="6" t="n">
        <v>-133.09</v>
      </c>
      <c r="C164" s="16" t="s">
        <v>194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44717</v>
      </c>
      <c r="B165" s="6" t="n">
        <v>-72.75</v>
      </c>
      <c r="C165" s="16" t="s">
        <v>212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44733</v>
      </c>
      <c r="B166" s="6" t="n">
        <v>-78</v>
      </c>
      <c r="C166" s="16" t="s">
        <v>213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44733</v>
      </c>
      <c r="B167" s="6" t="n">
        <v>-133.09</v>
      </c>
      <c r="C167" s="16" t="s">
        <v>194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44750</v>
      </c>
      <c r="B168" s="6" t="n">
        <v>-28.28</v>
      </c>
      <c r="C168" s="16" t="s">
        <v>214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44762</v>
      </c>
      <c r="B169" s="6" t="n">
        <v>-278.2</v>
      </c>
      <c r="C169" s="16" t="s">
        <v>215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44807</v>
      </c>
      <c r="B170" s="6" t="n">
        <v>-750</v>
      </c>
      <c r="C170" s="16" t="s">
        <v>216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44808</v>
      </c>
      <c r="B171" s="6" t="n">
        <v>-70.3</v>
      </c>
      <c r="C171" s="16" t="s">
        <v>217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44825</v>
      </c>
      <c r="B172" s="6" t="n">
        <v>-133.09</v>
      </c>
      <c r="C172" s="16" t="s">
        <v>194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44845</v>
      </c>
      <c r="B173" s="6" t="n">
        <v>-56.42</v>
      </c>
      <c r="C173" s="16" t="s">
        <v>218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44851</v>
      </c>
      <c r="B174" s="6" t="n">
        <v>-231</v>
      </c>
      <c r="C174" s="16" t="s">
        <v>219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44854</v>
      </c>
      <c r="B175" s="6" t="n">
        <v>-31.3</v>
      </c>
      <c r="C175" s="16" t="s">
        <v>220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44899</v>
      </c>
      <c r="B176" s="6" t="n">
        <v>-57.05</v>
      </c>
      <c r="C176" s="16" t="s">
        <v>221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44916</v>
      </c>
      <c r="B177" s="6" t="n">
        <v>-223</v>
      </c>
      <c r="C177" s="16" t="s">
        <v>222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44916</v>
      </c>
      <c r="B178" s="6" t="n">
        <v>-467</v>
      </c>
      <c r="C178" s="16" t="s">
        <v>223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44917</v>
      </c>
      <c r="B179" s="6" t="n">
        <v>-133.09</v>
      </c>
      <c r="C179" s="16" t="s">
        <v>194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44936</v>
      </c>
      <c r="B180" s="6" t="n">
        <v>-11.72</v>
      </c>
      <c r="C180" s="16" t="s">
        <v>224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44989</v>
      </c>
      <c r="B181" s="6" t="n">
        <v>-750</v>
      </c>
      <c r="C181" s="16" t="s">
        <v>216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44990</v>
      </c>
      <c r="B182" s="6" t="n">
        <v>-57.05</v>
      </c>
      <c r="C182" s="16" t="s">
        <v>221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45009</v>
      </c>
      <c r="B183" s="6" t="n">
        <v>-133.09</v>
      </c>
      <c r="C183" s="16" t="s">
        <v>194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45057</v>
      </c>
      <c r="B184" s="6" t="n">
        <v>-435</v>
      </c>
      <c r="C184" s="16" t="s">
        <v>225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45081</v>
      </c>
      <c r="B185" s="6" t="n">
        <v>-43.8</v>
      </c>
      <c r="C185" s="16" t="s">
        <v>226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45082</v>
      </c>
      <c r="B186" s="6" t="n">
        <v>-381</v>
      </c>
      <c r="C186" s="16" t="s">
        <v>227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45093</v>
      </c>
      <c r="B187" s="6" t="n">
        <v>-42.4</v>
      </c>
      <c r="C187" s="16" t="s">
        <v>228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45101</v>
      </c>
      <c r="B188" s="6" t="n">
        <v>-133.09</v>
      </c>
      <c r="C188" s="16" t="s">
        <v>194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45114</v>
      </c>
      <c r="B189" s="6" t="n">
        <v>-814</v>
      </c>
      <c r="C189" s="16" t="s">
        <v>229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45117</v>
      </c>
      <c r="B190" s="6" t="n">
        <v>-118.1</v>
      </c>
      <c r="C190" s="16" t="s">
        <v>230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45118</v>
      </c>
      <c r="B191" s="6" t="n">
        <v>-48.42</v>
      </c>
      <c r="C191" s="16" t="s">
        <v>231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45171</v>
      </c>
      <c r="B192" s="6" t="n">
        <v>-1000</v>
      </c>
      <c r="C192" s="16" t="s">
        <v>232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45172</v>
      </c>
      <c r="B193" s="6" t="n">
        <v>-43.25</v>
      </c>
      <c r="C193" s="16" t="s">
        <v>233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45193</v>
      </c>
      <c r="B194" s="6" t="n">
        <v>-133.09</v>
      </c>
      <c r="C194" s="16" t="s">
        <v>194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45194</v>
      </c>
      <c r="B195" s="6" t="n">
        <v>-183</v>
      </c>
      <c r="C195" s="16" t="s">
        <v>234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45210</v>
      </c>
      <c r="B196" s="6" t="n">
        <v>-48.08</v>
      </c>
      <c r="C196" s="16" t="s">
        <v>235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45261</v>
      </c>
      <c r="B197" s="6" t="n">
        <v>-331.26</v>
      </c>
      <c r="C197" s="16" t="s">
        <v>236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45263</v>
      </c>
      <c r="B198" s="6" t="n">
        <v>-25.55</v>
      </c>
      <c r="C198" s="16" t="s">
        <v>237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45277</v>
      </c>
      <c r="B199" s="6" t="n">
        <v>-389</v>
      </c>
      <c r="C199" s="16" t="s">
        <v>238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45285</v>
      </c>
      <c r="B200" s="6" t="n">
        <v>-87</v>
      </c>
      <c r="C200" s="16" t="s">
        <v>239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45285</v>
      </c>
      <c r="B201" s="6" t="n">
        <v>-133.09</v>
      </c>
      <c r="C201" s="16" t="s">
        <v>194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</v>
      </c>
      <c r="B202" s="6" t="n">
        <v>-61.34</v>
      </c>
      <c r="C202" s="16" t="s">
        <v>240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45354</v>
      </c>
      <c r="B203" s="6" t="n">
        <v>-25.55</v>
      </c>
      <c r="C203" s="16" t="s">
        <v>237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45376</v>
      </c>
      <c r="B204" s="6" t="n">
        <v>-9000</v>
      </c>
      <c r="C204" s="16" t="s">
        <v>241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45377</v>
      </c>
      <c r="B205" s="6" t="n">
        <v>-133.09</v>
      </c>
      <c r="C205" s="16" t="s">
        <v>194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45414</v>
      </c>
      <c r="B206" s="6" t="n">
        <v>-1044</v>
      </c>
      <c r="C206" s="16" t="s">
        <v>242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45419</v>
      </c>
      <c r="B207" s="6" t="n">
        <v>-433</v>
      </c>
      <c r="C207" s="16" t="s">
        <v>243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45444</v>
      </c>
      <c r="B208" s="6" t="n">
        <v>-1500</v>
      </c>
      <c r="C208" s="16" t="s">
        <v>244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45445</v>
      </c>
      <c r="B209" s="6" t="n">
        <v>-25.55</v>
      </c>
      <c r="C209" s="16" t="s">
        <v>237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45457</v>
      </c>
      <c r="B210" s="6" t="n">
        <v>-150.5</v>
      </c>
      <c r="C210" s="16" t="s">
        <v>245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45467</v>
      </c>
      <c r="B211" s="6" t="n">
        <v>-96</v>
      </c>
      <c r="C211" s="16" t="s">
        <v>246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45482</v>
      </c>
      <c r="B212" s="6" t="n">
        <v>-43.34</v>
      </c>
      <c r="C212" s="16" t="s">
        <v>247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-579</v>
      </c>
      <c r="C213" s="16" t="s">
        <v>248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45551</v>
      </c>
      <c r="B214" s="6" t="n">
        <v>-217</v>
      </c>
      <c r="C214" s="16" t="s">
        <v>249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45555</v>
      </c>
      <c r="B215" s="6" t="n">
        <v>-209</v>
      </c>
      <c r="C215" s="16" t="s">
        <v>250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45562</v>
      </c>
      <c r="B216" s="6" t="n">
        <v>-369.2</v>
      </c>
      <c r="C216" s="16" t="s">
        <v>251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-66.4</v>
      </c>
      <c r="C217" s="16" t="s">
        <v>252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45621</v>
      </c>
      <c r="B218" s="6" t="n">
        <v>-402.5</v>
      </c>
      <c r="C218" s="16" t="s">
        <v>253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45643</v>
      </c>
      <c r="B219" s="6" t="n">
        <v>-447</v>
      </c>
      <c r="C219" s="16" t="s">
        <v>254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45643</v>
      </c>
      <c r="B220" s="6" t="n">
        <v>-117</v>
      </c>
      <c r="C220" s="16" t="s">
        <v>255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45665</v>
      </c>
      <c r="B221" s="6" t="n">
        <v>-29.78</v>
      </c>
      <c r="C221" s="16" t="s">
        <v>256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45776</v>
      </c>
      <c r="B222" s="6" t="n">
        <v>-814</v>
      </c>
      <c r="C222" s="16" t="s">
        <v>229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45793</v>
      </c>
      <c r="B223" s="6" t="n">
        <v>-139</v>
      </c>
      <c r="C223" s="16" t="s">
        <v>257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45810</v>
      </c>
      <c r="B224" s="6" t="n">
        <v>-75.22</v>
      </c>
      <c r="C224" s="16" t="s">
        <v>258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45811</v>
      </c>
      <c r="B225" s="6" t="n">
        <v>-471</v>
      </c>
      <c r="C225" s="16" t="s">
        <v>259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45824</v>
      </c>
      <c r="B226" s="6" t="n">
        <v>-104</v>
      </c>
      <c r="C226" s="16" t="s">
        <v>260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45848</v>
      </c>
      <c r="B227" s="6" t="n">
        <v>-227.1</v>
      </c>
      <c r="C227" s="16" t="s">
        <v>261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45855</v>
      </c>
      <c r="B228" s="6" t="n">
        <v>-144</v>
      </c>
      <c r="C228" s="16" t="s">
        <v>262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45856</v>
      </c>
      <c r="B229" s="6" t="n">
        <v>-605.8</v>
      </c>
      <c r="C229" s="16" t="s">
        <v>263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45882</v>
      </c>
      <c r="B230" s="6" t="n">
        <v>-164.7</v>
      </c>
      <c r="C230" s="16" t="s">
        <v>264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45929</v>
      </c>
      <c r="B231" s="6" t="n">
        <v>-217</v>
      </c>
      <c r="C231" s="16" t="s">
        <v>249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45936</v>
      </c>
      <c r="B232" s="6" t="n">
        <v>-152</v>
      </c>
      <c r="C232" s="16" t="s">
        <v>265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45944</v>
      </c>
      <c r="B233" s="6" t="n">
        <v>-24.7</v>
      </c>
      <c r="C233" s="16" t="s">
        <v>266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46021</v>
      </c>
      <c r="B234" s="6" t="n">
        <v>-130</v>
      </c>
      <c r="C234" s="16" t="s">
        <v>267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46030</v>
      </c>
      <c r="B235" s="6" t="n">
        <v>-157</v>
      </c>
      <c r="C235" s="16" t="s">
        <v>268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46033</v>
      </c>
      <c r="B236" s="6" t="n">
        <v>-14.26</v>
      </c>
      <c r="C236" s="16" t="s">
        <v>269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46034</v>
      </c>
      <c r="B237" s="6" t="n">
        <v>-345</v>
      </c>
      <c r="C237" s="16" t="s">
        <v>270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46146</v>
      </c>
      <c r="B238" s="6" t="n">
        <v>-242</v>
      </c>
      <c r="C238" s="16" t="s">
        <v>271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46167</v>
      </c>
      <c r="B239" s="6" t="n">
        <v>-196</v>
      </c>
      <c r="C239" s="16" t="s">
        <v>272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46188</v>
      </c>
      <c r="B240" s="6" t="n">
        <v>-122</v>
      </c>
      <c r="C240" s="16" t="s">
        <v>273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2" t="n">
        <v>46215</v>
      </c>
      <c r="B241" s="5" t="n">
        <v>-178120.79</v>
      </c>
      <c r="C241" s="14" t="s">
        <v>274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/>
      <c r="B242" s="9" t="s">
        <f>=XIRR(B2:B241,A2:A241)</f>
      </c>
      <c r="C242" s="16" t="s">
        <v>275</v>
      </c>
      <c r="D242" s="16"/>
      <c r="E242" s="16"/>
      <c r="F242" s="7"/>
      <c r="G242" s="2" t="s">
        <v>276</v>
      </c>
      <c r="H242" s="6" t="s">
        <f>=SUM(I2:H241)/365</f>
      </c>
    </row>
    <row collapsed="false" customFormat="false" customHeight="false" hidden="false" ht="12.1" outlineLevel="0" r="243">
      <c r="A243" s="13"/>
      <c r="B243" s="5" t="s">
        <f>=-SUM(B2:B241)</f>
      </c>
      <c r="C243" s="16" t="s">
        <v>277</v>
      </c>
      <c r="D243" s="16"/>
      <c r="E243" s="16"/>
      <c r="F243" s="7"/>
      <c r="G243" s="14" t="s">
        <v>278</v>
      </c>
      <c r="H243" s="9" t="s">
        <f>=B243/H242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55</v>
      </c>
      <c r="AM1" s="0"/>
      <c r="AN1" s="0"/>
      <c r="AO1" s="4" t="s">
        <v>59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</row>
    <row collapsed="false" customFormat="false" customHeight="false" hidden="false" ht="12.1" outlineLevel="0" r="2">
      <c r="A2" s="11" t="n">
        <v>43902</v>
      </c>
      <c r="B2" s="6" t="n">
        <v>5386.61</v>
      </c>
      <c r="C2" s="0" t="s">
        <v>279</v>
      </c>
      <c r="D2" s="11" t="n">
        <v>43951</v>
      </c>
      <c r="E2" s="6" t="n">
        <v>8720.88</v>
      </c>
      <c r="F2" s="0" t="s">
        <v>279</v>
      </c>
      <c r="G2" s="11" t="n">
        <v>43997</v>
      </c>
      <c r="H2" s="6" t="n">
        <v>7761.53</v>
      </c>
      <c r="I2" s="0" t="s">
        <v>279</v>
      </c>
      <c r="J2" s="11" t="n">
        <v>43997</v>
      </c>
      <c r="K2" s="6" t="n">
        <v>3766.61</v>
      </c>
      <c r="L2" s="0" t="s">
        <v>279</v>
      </c>
      <c r="M2" s="11" t="n">
        <v>43966</v>
      </c>
      <c r="N2" s="6" t="n">
        <v>3255.04</v>
      </c>
      <c r="O2" s="0" t="s">
        <v>279</v>
      </c>
      <c r="P2" s="11" t="n">
        <v>43902</v>
      </c>
      <c r="Q2" s="6" t="n">
        <v>4613.73</v>
      </c>
      <c r="R2" s="0" t="s">
        <v>279</v>
      </c>
      <c r="S2" s="11" t="n">
        <v>43951</v>
      </c>
      <c r="T2" s="6" t="n">
        <v>4879.85</v>
      </c>
      <c r="U2" s="0" t="s">
        <v>279</v>
      </c>
      <c r="V2" s="11" t="n">
        <v>44005</v>
      </c>
      <c r="W2" s="6" t="n">
        <v>3062.24</v>
      </c>
      <c r="X2" s="0" t="s">
        <v>279</v>
      </c>
      <c r="Y2" s="11" t="n">
        <v>43957</v>
      </c>
      <c r="Z2" s="6" t="n">
        <v>1236.32</v>
      </c>
      <c r="AA2" s="0" t="s">
        <v>279</v>
      </c>
      <c r="AB2" s="11" t="n">
        <v>43951</v>
      </c>
      <c r="AC2" s="6" t="n">
        <v>1120.65</v>
      </c>
      <c r="AD2" s="0" t="s">
        <v>279</v>
      </c>
      <c r="AE2" s="11" t="n">
        <v>44005</v>
      </c>
      <c r="AF2" s="6" t="n">
        <v>798.21</v>
      </c>
      <c r="AG2" s="0" t="s">
        <v>279</v>
      </c>
      <c r="AH2" s="11" t="n">
        <v>43997</v>
      </c>
      <c r="AI2" s="6" t="n">
        <v>720.79</v>
      </c>
      <c r="AJ2" s="0" t="s">
        <v>279</v>
      </c>
      <c r="AK2" s="11" t="n">
        <v>43570</v>
      </c>
      <c r="AL2" s="6" t="n">
        <v>13325.09</v>
      </c>
      <c r="AM2" s="0" t="s">
        <v>279</v>
      </c>
      <c r="AN2" s="11" t="n">
        <v>43627</v>
      </c>
      <c r="AO2" s="6" t="n">
        <v>4912.14</v>
      </c>
      <c r="AP2" s="0" t="s">
        <v>279</v>
      </c>
      <c r="AQ2" s="11" t="n">
        <v>43888</v>
      </c>
      <c r="AR2" s="6" t="n">
        <v>1437.45</v>
      </c>
      <c r="AS2" s="0" t="s">
        <v>279</v>
      </c>
      <c r="AT2" s="11" t="n">
        <v>43598</v>
      </c>
      <c r="AU2" s="6" t="n">
        <v>2422.48</v>
      </c>
      <c r="AV2" s="0" t="s">
        <v>279</v>
      </c>
      <c r="AW2" s="11" t="n">
        <v>43627</v>
      </c>
      <c r="AX2" s="6" t="n">
        <v>2485.67</v>
      </c>
      <c r="AY2" s="0" t="s">
        <v>279</v>
      </c>
      <c r="AZ2" s="11" t="n">
        <v>43780</v>
      </c>
      <c r="BA2" s="6" t="n">
        <v>5793.87</v>
      </c>
      <c r="BB2" s="0" t="s">
        <v>279</v>
      </c>
      <c r="BC2" s="11" t="n">
        <v>43690</v>
      </c>
      <c r="BD2" s="6" t="n">
        <v>1223.78</v>
      </c>
      <c r="BE2" s="0" t="s">
        <v>279</v>
      </c>
    </row>
    <row collapsed="false" customFormat="false" customHeight="false" hidden="false" ht="12.1" outlineLevel="0" r="3">
      <c r="A3" s="11" t="n">
        <v>43917</v>
      </c>
      <c r="B3" s="6" t="n">
        <v>-65.65</v>
      </c>
      <c r="C3" s="0" t="s">
        <v>132</v>
      </c>
      <c r="D3" s="11" t="n">
        <v>45555</v>
      </c>
      <c r="E3" s="6" t="n">
        <v>-209</v>
      </c>
      <c r="F3" s="0" t="s">
        <v>250</v>
      </c>
      <c r="G3" s="11" t="n">
        <v>44116</v>
      </c>
      <c r="H3" s="6" t="n">
        <v>-209</v>
      </c>
      <c r="I3" s="0" t="s">
        <v>183</v>
      </c>
      <c r="J3" s="11" t="n">
        <v>44109</v>
      </c>
      <c r="K3" s="6" t="n">
        <v>-325</v>
      </c>
      <c r="L3" s="0" t="s">
        <v>180</v>
      </c>
      <c r="M3" s="11" t="n">
        <v>44015</v>
      </c>
      <c r="N3" s="6" t="n">
        <v>-80.5</v>
      </c>
      <c r="O3" s="0" t="s">
        <v>161</v>
      </c>
      <c r="P3" s="11" t="n">
        <v>44022</v>
      </c>
      <c r="Q3" s="6" t="n">
        <v>-304</v>
      </c>
      <c r="R3" s="0" t="s">
        <v>162</v>
      </c>
      <c r="S3" s="11" t="n">
        <v>43966</v>
      </c>
      <c r="T3" s="6" t="n">
        <v>816.31</v>
      </c>
      <c r="U3" s="0" t="s">
        <v>279</v>
      </c>
      <c r="V3" s="11" t="n">
        <v>44023</v>
      </c>
      <c r="W3" s="6" t="n">
        <v>-78</v>
      </c>
      <c r="X3" s="0" t="s">
        <v>163</v>
      </c>
      <c r="Y3" s="11" t="n">
        <v>43966</v>
      </c>
      <c r="Z3" s="6" t="n">
        <v>-69.3</v>
      </c>
      <c r="AA3" s="0" t="s">
        <v>146</v>
      </c>
      <c r="AB3" s="11" t="n">
        <v>44116</v>
      </c>
      <c r="AC3" s="6" t="n">
        <v>-16.88</v>
      </c>
      <c r="AD3" s="0" t="s">
        <v>181</v>
      </c>
      <c r="AE3" s="11" t="n">
        <v>44854</v>
      </c>
      <c r="AF3" s="6" t="n">
        <v>-31.3</v>
      </c>
      <c r="AG3" s="0" t="s">
        <v>220</v>
      </c>
      <c r="AH3" s="11" t="n">
        <v>44155</v>
      </c>
      <c r="AI3" s="6" t="n">
        <v>-84</v>
      </c>
      <c r="AJ3" s="0" t="s">
        <v>187</v>
      </c>
      <c r="AK3" s="11" t="n">
        <v>46215</v>
      </c>
      <c r="AL3" s="8" t="s">
        <f>=-Портфель!J15</f>
      </c>
      <c r="AM3" s="0" t="s">
        <v>280</v>
      </c>
      <c r="AN3" s="11" t="n">
        <v>46215</v>
      </c>
      <c r="AO3" s="8" t="s">
        <f>=-Портфель!J16</f>
      </c>
      <c r="AP3" s="0" t="s">
        <v>280</v>
      </c>
      <c r="AQ3" s="11" t="n">
        <v>43888</v>
      </c>
      <c r="AR3" s="6" t="n">
        <v>3478.4</v>
      </c>
      <c r="AS3" s="0" t="s">
        <v>279</v>
      </c>
      <c r="AT3" s="11" t="n">
        <v>43749</v>
      </c>
      <c r="AU3" s="6" t="n">
        <v>8257.46</v>
      </c>
      <c r="AV3" s="0" t="s">
        <v>279</v>
      </c>
      <c r="AW3" s="11" t="n">
        <v>43690</v>
      </c>
      <c r="AX3" s="6" t="n">
        <v>4786.77</v>
      </c>
      <c r="AY3" s="0" t="s">
        <v>279</v>
      </c>
      <c r="AZ3" s="11" t="n">
        <v>46215</v>
      </c>
      <c r="BA3" s="8" t="s">
        <f>=-Портфель!J20</f>
      </c>
      <c r="BB3" s="0" t="s">
        <v>280</v>
      </c>
      <c r="BC3" s="11" t="n">
        <v>43718</v>
      </c>
      <c r="BD3" s="6" t="n">
        <v>1270.42</v>
      </c>
      <c r="BE3" s="0" t="s">
        <v>279</v>
      </c>
    </row>
    <row collapsed="false" customFormat="false" customHeight="false" hidden="false" ht="12.1" outlineLevel="0" r="4">
      <c r="A4" s="11" t="n">
        <v>43979</v>
      </c>
      <c r="B4" s="6" t="n">
        <v>-43.2</v>
      </c>
      <c r="C4" s="0" t="s">
        <v>147</v>
      </c>
      <c r="D4" s="11" t="n">
        <v>46215</v>
      </c>
      <c r="E4" s="8" t="s">
        <f>=-Портфель!J3</f>
      </c>
      <c r="F4" s="0" t="s">
        <v>280</v>
      </c>
      <c r="G4" s="11" t="n">
        <v>44327</v>
      </c>
      <c r="H4" s="6" t="n">
        <v>-407</v>
      </c>
      <c r="I4" s="0" t="s">
        <v>196</v>
      </c>
      <c r="J4" s="11" t="n">
        <v>44328</v>
      </c>
      <c r="K4" s="6" t="n">
        <v>-325</v>
      </c>
      <c r="L4" s="0" t="s">
        <v>180</v>
      </c>
      <c r="M4" s="11" t="n">
        <v>44035</v>
      </c>
      <c r="N4" s="6" t="n">
        <v>-76.5</v>
      </c>
      <c r="O4" s="0" t="s">
        <v>167</v>
      </c>
      <c r="P4" s="11" t="n">
        <v>44183</v>
      </c>
      <c r="Q4" s="6" t="n">
        <v>-40</v>
      </c>
      <c r="R4" s="0" t="s">
        <v>190</v>
      </c>
      <c r="S4" s="11" t="n">
        <v>44064</v>
      </c>
      <c r="T4" s="6" t="n">
        <v>-304</v>
      </c>
      <c r="U4" s="0" t="s">
        <v>170</v>
      </c>
      <c r="V4" s="11" t="n">
        <v>44103</v>
      </c>
      <c r="W4" s="6" t="n">
        <v>-65</v>
      </c>
      <c r="X4" s="0" t="s">
        <v>179</v>
      </c>
      <c r="Y4" s="11" t="n">
        <v>44330</v>
      </c>
      <c r="Z4" s="6" t="n">
        <v>-82.5</v>
      </c>
      <c r="AA4" s="0" t="s">
        <v>197</v>
      </c>
      <c r="AB4" s="11" t="n">
        <v>44386</v>
      </c>
      <c r="AC4" s="6" t="n">
        <v>-21.6</v>
      </c>
      <c r="AD4" s="0" t="s">
        <v>200</v>
      </c>
      <c r="AE4" s="11" t="n">
        <v>46215</v>
      </c>
      <c r="AF4" s="8" t="s">
        <f>=-Портфель!J12</f>
      </c>
      <c r="AG4" s="0" t="s">
        <v>280</v>
      </c>
      <c r="AH4" s="11" t="n">
        <v>44540</v>
      </c>
      <c r="AI4" s="6" t="n">
        <v>-65.12</v>
      </c>
      <c r="AJ4" s="0" t="s">
        <v>207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11" t="n">
        <v>43888</v>
      </c>
      <c r="AR4" s="6" t="n">
        <v>5994.66</v>
      </c>
      <c r="AS4" s="0" t="s">
        <v>279</v>
      </c>
      <c r="AT4" s="11" t="n">
        <v>46215</v>
      </c>
      <c r="AU4" s="8" t="s">
        <f>=-Портфель!J18</f>
      </c>
      <c r="AV4" s="0" t="s">
        <v>280</v>
      </c>
      <c r="AW4" s="11" t="n">
        <v>46215</v>
      </c>
      <c r="AX4" s="8" t="s">
        <f>=-Портфель!J19</f>
      </c>
      <c r="AY4" s="0" t="s">
        <v>280</v>
      </c>
      <c r="AZ4" s="0"/>
      <c r="BA4" s="10" t="s">
        <f>=XIRR(BA2:BA3,AZ2:AZ3)</f>
      </c>
      <c r="BB4" s="0"/>
      <c r="BC4" s="11" t="n">
        <v>43749</v>
      </c>
      <c r="BD4" s="6" t="n">
        <v>1260.89</v>
      </c>
      <c r="BE4" s="0" t="s">
        <v>279</v>
      </c>
    </row>
    <row collapsed="false" customFormat="false" customHeight="false" hidden="false" ht="12.1" outlineLevel="0" r="5">
      <c r="A5" s="11" t="n">
        <v>44064</v>
      </c>
      <c r="B5" s="6" t="n">
        <v>-55.25</v>
      </c>
      <c r="C5" s="0" t="s">
        <v>169</v>
      </c>
      <c r="D5" s="0"/>
      <c r="E5" s="10" t="s">
        <f>=XIRR(E2:E4,D2:D4)</f>
      </c>
      <c r="F5" s="0"/>
      <c r="G5" s="11" t="n">
        <v>45114</v>
      </c>
      <c r="H5" s="6" t="n">
        <v>-814</v>
      </c>
      <c r="I5" s="0" t="s">
        <v>229</v>
      </c>
      <c r="J5" s="11" t="n">
        <v>45057</v>
      </c>
      <c r="K5" s="6" t="n">
        <v>-435</v>
      </c>
      <c r="L5" s="0" t="s">
        <v>225</v>
      </c>
      <c r="M5" s="11" t="n">
        <v>44116</v>
      </c>
      <c r="N5" s="6" t="n">
        <v>-43</v>
      </c>
      <c r="O5" s="0" t="s">
        <v>182</v>
      </c>
      <c r="P5" s="11" t="n">
        <v>44382</v>
      </c>
      <c r="Q5" s="6" t="n">
        <v>-185</v>
      </c>
      <c r="R5" s="0" t="s">
        <v>199</v>
      </c>
      <c r="S5" s="11" t="n">
        <v>44389</v>
      </c>
      <c r="T5" s="6" t="n">
        <v>-304</v>
      </c>
      <c r="U5" s="0" t="s">
        <v>170</v>
      </c>
      <c r="V5" s="11" t="n">
        <v>44193</v>
      </c>
      <c r="W5" s="6" t="n">
        <v>-132.4</v>
      </c>
      <c r="X5" s="0" t="s">
        <v>191</v>
      </c>
      <c r="Y5" s="11" t="n">
        <v>45093</v>
      </c>
      <c r="Z5" s="6" t="n">
        <v>-42.4</v>
      </c>
      <c r="AA5" s="0" t="s">
        <v>228</v>
      </c>
      <c r="AB5" s="11" t="n">
        <v>44481</v>
      </c>
      <c r="AC5" s="6" t="n">
        <v>-29.04</v>
      </c>
      <c r="AD5" s="0" t="s">
        <v>205</v>
      </c>
      <c r="AE5" s="0"/>
      <c r="AF5" s="10" t="s">
        <f>=XIRR(AF2:AF4,AE2:AE4)</f>
      </c>
      <c r="AG5" s="0"/>
      <c r="AH5" s="11" t="n">
        <v>46215</v>
      </c>
      <c r="AI5" s="8" t="s">
        <f>=-Портфель!J13</f>
      </c>
      <c r="AJ5" s="0" t="s">
        <v>280</v>
      </c>
      <c r="AK5" s="0"/>
      <c r="AL5" s="8" t="s">
        <f>=-SUM(AL2:AL3)</f>
      </c>
      <c r="AM5" s="0" t="s">
        <v>281</v>
      </c>
      <c r="AN5" s="0"/>
      <c r="AO5" s="8" t="s">
        <f>=-SUM(AO2:AO3)</f>
      </c>
      <c r="AP5" s="0" t="s">
        <v>281</v>
      </c>
      <c r="AQ5" s="11" t="n">
        <v>46215</v>
      </c>
      <c r="AR5" s="8" t="s">
        <f>=-Портфель!J17</f>
      </c>
      <c r="AS5" s="0" t="s">
        <v>280</v>
      </c>
      <c r="AT5" s="0"/>
      <c r="AU5" s="10" t="s">
        <f>=XIRR(AU2:AU4,AT2:AT4)</f>
      </c>
      <c r="AV5" s="0"/>
      <c r="AW5" s="0"/>
      <c r="AX5" s="10" t="s">
        <f>=XIRR(AX2:AX4,AW2:AW4)</f>
      </c>
      <c r="AY5" s="0"/>
      <c r="AZ5" s="0"/>
      <c r="BA5" s="8" t="s">
        <f>=-SUM(BA2:BA3)</f>
      </c>
      <c r="BB5" s="0" t="s">
        <v>281</v>
      </c>
      <c r="BC5" s="11" t="n">
        <v>46215</v>
      </c>
      <c r="BD5" s="8" t="s">
        <f>=-Портфель!J21</f>
      </c>
      <c r="BE5" s="0" t="s">
        <v>280</v>
      </c>
    </row>
    <row collapsed="false" customFormat="false" customHeight="false" hidden="false" ht="12.1" outlineLevel="0" r="6">
      <c r="A6" s="11" t="n">
        <v>44160</v>
      </c>
      <c r="B6" s="6" t="n">
        <v>-83.5</v>
      </c>
      <c r="C6" s="0" t="s">
        <v>188</v>
      </c>
      <c r="D6" s="0"/>
      <c r="E6" s="8" t="s">
        <f>=-SUM(E2:E4)</f>
      </c>
      <c r="F6" s="0" t="s">
        <v>281</v>
      </c>
      <c r="G6" s="11" t="n">
        <v>45414</v>
      </c>
      <c r="H6" s="6" t="n">
        <v>-1044</v>
      </c>
      <c r="I6" s="0" t="s">
        <v>242</v>
      </c>
      <c r="J6" s="11" t="n">
        <v>45484</v>
      </c>
      <c r="K6" s="6" t="n">
        <v>-579</v>
      </c>
      <c r="L6" s="0" t="s">
        <v>248</v>
      </c>
      <c r="M6" s="11" t="n">
        <v>44207</v>
      </c>
      <c r="N6" s="6" t="n">
        <v>-117</v>
      </c>
      <c r="O6" s="0" t="s">
        <v>192</v>
      </c>
      <c r="P6" s="11" t="n">
        <v>44551</v>
      </c>
      <c r="Q6" s="6" t="n">
        <v>-296</v>
      </c>
      <c r="R6" s="0" t="s">
        <v>208</v>
      </c>
      <c r="S6" s="11" t="n">
        <v>44762</v>
      </c>
      <c r="T6" s="6" t="n">
        <v>-278.2</v>
      </c>
      <c r="U6" s="0" t="s">
        <v>215</v>
      </c>
      <c r="V6" s="11" t="n">
        <v>44388</v>
      </c>
      <c r="W6" s="6" t="n">
        <v>-158.1</v>
      </c>
      <c r="X6" s="0" t="s">
        <v>201</v>
      </c>
      <c r="Y6" s="11" t="n">
        <v>45457</v>
      </c>
      <c r="Z6" s="6" t="n">
        <v>-150.5</v>
      </c>
      <c r="AA6" s="0" t="s">
        <v>245</v>
      </c>
      <c r="AB6" s="11" t="n">
        <v>44571</v>
      </c>
      <c r="AC6" s="6" t="n">
        <v>-16.96</v>
      </c>
      <c r="AD6" s="0" t="s">
        <v>211</v>
      </c>
      <c r="AE6" s="0"/>
      <c r="AF6" s="8" t="s">
        <f>=-SUM(AF2:AF4)</f>
      </c>
      <c r="AG6" s="0" t="s">
        <v>281</v>
      </c>
      <c r="AH6" s="0"/>
      <c r="AI6" s="10" t="s">
        <f>=XIRR(AI2:AI5,AH2:AH5)</f>
      </c>
      <c r="AJ6" s="0"/>
      <c r="AK6" s="0"/>
      <c r="AL6" s="0"/>
      <c r="AM6" s="0"/>
      <c r="AN6" s="0"/>
      <c r="AO6" s="0"/>
      <c r="AP6" s="0"/>
      <c r="AQ6" s="0"/>
      <c r="AR6" s="10" t="s">
        <f>=XIRR(AR2:AR5,AQ2:AQ5)</f>
      </c>
      <c r="AS6" s="0"/>
      <c r="AT6" s="0"/>
      <c r="AU6" s="8" t="s">
        <f>=-SUM(AU2:AU4)</f>
      </c>
      <c r="AV6" s="0" t="s">
        <v>281</v>
      </c>
      <c r="AW6" s="0"/>
      <c r="AX6" s="8" t="s">
        <f>=-SUM(AX2:AX4)</f>
      </c>
      <c r="AY6" s="0" t="s">
        <v>281</v>
      </c>
      <c r="AZ6" s="0"/>
      <c r="BA6" s="0"/>
      <c r="BB6" s="0"/>
      <c r="BC6" s="0"/>
      <c r="BD6" s="10" t="s">
        <f>=XIRR(BD2:BD5,BC2:BC5)</f>
      </c>
      <c r="BE6" s="0"/>
    </row>
    <row collapsed="false" customFormat="false" customHeight="false" hidden="false" ht="12.1" outlineLevel="0" r="7">
      <c r="A7" s="11" t="n">
        <v>44281</v>
      </c>
      <c r="B7" s="6" t="n">
        <v>-80.65</v>
      </c>
      <c r="C7" s="0" t="s">
        <v>195</v>
      </c>
      <c r="D7" s="0"/>
      <c r="E7" s="0"/>
      <c r="F7" s="0"/>
      <c r="G7" s="11" t="n">
        <v>45776</v>
      </c>
      <c r="H7" s="6" t="n">
        <v>-814</v>
      </c>
      <c r="I7" s="0" t="s">
        <v>229</v>
      </c>
      <c r="J7" s="11" t="n">
        <v>45856</v>
      </c>
      <c r="K7" s="6" t="n">
        <v>-605.8</v>
      </c>
      <c r="L7" s="0" t="s">
        <v>263</v>
      </c>
      <c r="M7" s="11" t="n">
        <v>44356</v>
      </c>
      <c r="N7" s="6" t="n">
        <v>-124</v>
      </c>
      <c r="O7" s="0" t="s">
        <v>198</v>
      </c>
      <c r="P7" s="11" t="n">
        <v>44916</v>
      </c>
      <c r="Q7" s="6" t="n">
        <v>-223</v>
      </c>
      <c r="R7" s="0" t="s">
        <v>222</v>
      </c>
      <c r="S7" s="11" t="n">
        <v>45261</v>
      </c>
      <c r="T7" s="6" t="n">
        <v>-331.26</v>
      </c>
      <c r="U7" s="0" t="s">
        <v>236</v>
      </c>
      <c r="V7" s="11" t="n">
        <v>44556</v>
      </c>
      <c r="W7" s="6" t="n">
        <v>-136</v>
      </c>
      <c r="X7" s="0" t="s">
        <v>209</v>
      </c>
      <c r="Y7" s="11" t="n">
        <v>45848</v>
      </c>
      <c r="Z7" s="6" t="n">
        <v>-227.1</v>
      </c>
      <c r="AA7" s="0" t="s">
        <v>261</v>
      </c>
      <c r="AB7" s="11" t="n">
        <v>44750</v>
      </c>
      <c r="AC7" s="6" t="n">
        <v>-28.28</v>
      </c>
      <c r="AD7" s="0" t="s">
        <v>214</v>
      </c>
      <c r="AE7" s="0"/>
      <c r="AF7" s="0"/>
      <c r="AG7" s="0"/>
      <c r="AH7" s="0"/>
      <c r="AI7" s="8" t="s">
        <f>=-SUM(AI2:AI5)</f>
      </c>
      <c r="AJ7" s="0" t="s">
        <v>281</v>
      </c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281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8" t="s">
        <f>=-SUM(BD2:BD5)</f>
      </c>
      <c r="BE7" s="0" t="s">
        <v>281</v>
      </c>
    </row>
    <row collapsed="false" customFormat="false" customHeight="false" hidden="false" ht="12.1" outlineLevel="0" r="8">
      <c r="A8" s="11" t="n">
        <v>45621</v>
      </c>
      <c r="B8" s="6" t="n">
        <v>-402.5</v>
      </c>
      <c r="C8" s="0" t="s">
        <v>253</v>
      </c>
      <c r="D8" s="0"/>
      <c r="E8" s="0"/>
      <c r="F8" s="0"/>
      <c r="G8" s="11" t="n">
        <v>46215</v>
      </c>
      <c r="H8" s="8" t="s">
        <f>=-Портфель!J4</f>
      </c>
      <c r="I8" s="0" t="s">
        <v>280</v>
      </c>
      <c r="J8" s="11" t="n">
        <v>46215</v>
      </c>
      <c r="K8" s="8" t="s">
        <f>=-Портфель!J5</f>
      </c>
      <c r="L8" s="0" t="s">
        <v>280</v>
      </c>
      <c r="M8" s="11" t="n">
        <v>44474</v>
      </c>
      <c r="N8" s="6" t="n">
        <v>-196</v>
      </c>
      <c r="O8" s="0" t="s">
        <v>204</v>
      </c>
      <c r="P8" s="11" t="n">
        <v>44916</v>
      </c>
      <c r="Q8" s="6" t="n">
        <v>-467</v>
      </c>
      <c r="R8" s="0" t="s">
        <v>223</v>
      </c>
      <c r="S8" s="11" t="n">
        <v>45562</v>
      </c>
      <c r="T8" s="6" t="n">
        <v>-369.2</v>
      </c>
      <c r="U8" s="0" t="s">
        <v>251</v>
      </c>
      <c r="V8" s="11" t="n">
        <v>46215</v>
      </c>
      <c r="W8" s="8" t="s">
        <f>=-Портфель!J9</f>
      </c>
      <c r="X8" s="0" t="s">
        <v>280</v>
      </c>
      <c r="Y8" s="11" t="n">
        <v>46215</v>
      </c>
      <c r="Z8" s="8" t="s">
        <f>=-Портфель!J10</f>
      </c>
      <c r="AA8" s="0" t="s">
        <v>280</v>
      </c>
      <c r="AB8" s="11" t="n">
        <v>44845</v>
      </c>
      <c r="AC8" s="6" t="n">
        <v>-56.42</v>
      </c>
      <c r="AD8" s="0" t="s">
        <v>218</v>
      </c>
    </row>
    <row collapsed="false" customFormat="false" customHeight="false" hidden="false" ht="12.1" outlineLevel="0" r="9">
      <c r="A9" s="11" t="n">
        <v>45793</v>
      </c>
      <c r="B9" s="6" t="n">
        <v>-139</v>
      </c>
      <c r="C9" s="0" t="s">
        <v>257</v>
      </c>
      <c r="D9" s="0"/>
      <c r="E9" s="0"/>
      <c r="F9" s="0"/>
      <c r="G9" s="0"/>
      <c r="H9" s="10" t="s">
        <f>=XIRR(H2:H8,G2:G8)</f>
      </c>
      <c r="I9" s="0"/>
      <c r="J9" s="0"/>
      <c r="K9" s="10" t="s">
        <f>=XIRR(K2:K8,J2:J8)</f>
      </c>
      <c r="L9" s="0"/>
      <c r="M9" s="11" t="n">
        <v>44566</v>
      </c>
      <c r="N9" s="6" t="n">
        <v>-102.5</v>
      </c>
      <c r="O9" s="0" t="s">
        <v>210</v>
      </c>
      <c r="P9" s="11" t="n">
        <v>45082</v>
      </c>
      <c r="Q9" s="6" t="n">
        <v>-381</v>
      </c>
      <c r="R9" s="0" t="s">
        <v>227</v>
      </c>
      <c r="S9" s="11" t="n">
        <v>45882</v>
      </c>
      <c r="T9" s="6" t="n">
        <v>-164.7</v>
      </c>
      <c r="U9" s="0" t="s">
        <v>264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11" t="n">
        <v>44936</v>
      </c>
      <c r="AC9" s="6" t="n">
        <v>-11.72</v>
      </c>
      <c r="AD9" s="0" t="s">
        <v>224</v>
      </c>
    </row>
    <row collapsed="false" customFormat="false" customHeight="false" hidden="false" ht="12.1" outlineLevel="0" r="10">
      <c r="A10" s="11" t="n">
        <v>45855</v>
      </c>
      <c r="B10" s="6" t="n">
        <v>-144</v>
      </c>
      <c r="C10" s="0" t="s">
        <v>262</v>
      </c>
      <c r="D10" s="0"/>
      <c r="E10" s="0"/>
      <c r="F10" s="0"/>
      <c r="G10" s="0"/>
      <c r="H10" s="8" t="s">
        <f>=-SUM(H2:H8)</f>
      </c>
      <c r="I10" s="0" t="s">
        <v>281</v>
      </c>
      <c r="J10" s="0"/>
      <c r="K10" s="8" t="s">
        <f>=-SUM(K2:K8)</f>
      </c>
      <c r="L10" s="0" t="s">
        <v>281</v>
      </c>
      <c r="M10" s="11" t="n">
        <v>44733</v>
      </c>
      <c r="N10" s="6" t="n">
        <v>-78</v>
      </c>
      <c r="O10" s="0" t="s">
        <v>213</v>
      </c>
      <c r="P10" s="11" t="n">
        <v>45277</v>
      </c>
      <c r="Q10" s="6" t="n">
        <v>-389</v>
      </c>
      <c r="R10" s="0" t="s">
        <v>238</v>
      </c>
      <c r="S10" s="11" t="n">
        <v>46215</v>
      </c>
      <c r="T10" s="8" t="s">
        <f>=-Портфель!J8</f>
      </c>
      <c r="U10" s="0" t="s">
        <v>280</v>
      </c>
      <c r="V10" s="0"/>
      <c r="W10" s="8" t="s">
        <f>=-SUM(W2:W8)</f>
      </c>
      <c r="X10" s="0" t="s">
        <v>281</v>
      </c>
      <c r="Y10" s="0"/>
      <c r="Z10" s="8" t="s">
        <f>=-SUM(Z2:Z8)</f>
      </c>
      <c r="AA10" s="0" t="s">
        <v>281</v>
      </c>
      <c r="AB10" s="11" t="n">
        <v>45118</v>
      </c>
      <c r="AC10" s="6" t="n">
        <v>-48.42</v>
      </c>
      <c r="AD10" s="0" t="s">
        <v>231</v>
      </c>
    </row>
    <row collapsed="false" customFormat="false" customHeight="false" hidden="false" ht="12.1" outlineLevel="0" r="11">
      <c r="A11" s="11" t="n">
        <v>45936</v>
      </c>
      <c r="B11" s="6" t="n">
        <v>-152</v>
      </c>
      <c r="C11" s="0" t="s">
        <v>265</v>
      </c>
      <c r="D11" s="0"/>
      <c r="E11" s="0"/>
      <c r="F11" s="0"/>
      <c r="G11" s="0"/>
      <c r="H11" s="0"/>
      <c r="I11" s="0"/>
      <c r="J11" s="0"/>
      <c r="K11" s="0"/>
      <c r="L11" s="0"/>
      <c r="M11" s="11" t="n">
        <v>44851</v>
      </c>
      <c r="N11" s="6" t="n">
        <v>-231</v>
      </c>
      <c r="O11" s="0" t="s">
        <v>219</v>
      </c>
      <c r="P11" s="11" t="n">
        <v>45419</v>
      </c>
      <c r="Q11" s="6" t="n">
        <v>-433</v>
      </c>
      <c r="R11" s="0" t="s">
        <v>243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11" t="n">
        <v>45210</v>
      </c>
      <c r="AC11" s="6" t="n">
        <v>-48.08</v>
      </c>
      <c r="AD11" s="0" t="s">
        <v>235</v>
      </c>
    </row>
    <row collapsed="false" customFormat="false" customHeight="false" hidden="false" ht="12.1" outlineLevel="0" r="12">
      <c r="A12" s="11" t="n">
        <v>46030</v>
      </c>
      <c r="B12" s="6" t="n">
        <v>-157</v>
      </c>
      <c r="C12" s="0" t="s">
        <v>268</v>
      </c>
      <c r="D12" s="0"/>
      <c r="E12" s="0"/>
      <c r="F12" s="0"/>
      <c r="G12" s="0"/>
      <c r="H12" s="0"/>
      <c r="I12" s="0"/>
      <c r="J12" s="0"/>
      <c r="K12" s="0"/>
      <c r="L12" s="0"/>
      <c r="M12" s="11" t="n">
        <v>45117</v>
      </c>
      <c r="N12" s="6" t="n">
        <v>-118.1</v>
      </c>
      <c r="O12" s="0" t="s">
        <v>230</v>
      </c>
      <c r="P12" s="11" t="n">
        <v>45643</v>
      </c>
      <c r="Q12" s="6" t="n">
        <v>-447</v>
      </c>
      <c r="R12" s="0" t="s">
        <v>254</v>
      </c>
      <c r="S12" s="0"/>
      <c r="T12" s="8" t="s">
        <f>=-SUM(T2:T10)</f>
      </c>
      <c r="U12" s="0" t="s">
        <v>281</v>
      </c>
      <c r="V12" s="0"/>
      <c r="W12" s="0"/>
      <c r="X12" s="0"/>
      <c r="Y12" s="0"/>
      <c r="Z12" s="0"/>
      <c r="AA12" s="0"/>
      <c r="AB12" s="11" t="n">
        <v>45300</v>
      </c>
      <c r="AC12" s="6" t="n">
        <v>-61.34</v>
      </c>
      <c r="AD12" s="0" t="s">
        <v>240</v>
      </c>
    </row>
    <row collapsed="false" customFormat="false" customHeight="false" hidden="false" ht="12.1" outlineLevel="0" r="13">
      <c r="A13" s="11" t="n">
        <v>46167</v>
      </c>
      <c r="B13" s="6" t="n">
        <v>-196</v>
      </c>
      <c r="C13" s="0" t="s">
        <v>272</v>
      </c>
      <c r="D13" s="0"/>
      <c r="E13" s="0"/>
      <c r="F13" s="0"/>
      <c r="G13" s="0"/>
      <c r="H13" s="0"/>
      <c r="I13" s="0"/>
      <c r="J13" s="0"/>
      <c r="K13" s="0"/>
      <c r="L13" s="0"/>
      <c r="M13" s="11" t="n">
        <v>45194</v>
      </c>
      <c r="N13" s="6" t="n">
        <v>-183</v>
      </c>
      <c r="O13" s="0" t="s">
        <v>234</v>
      </c>
      <c r="P13" s="11" t="n">
        <v>45811</v>
      </c>
      <c r="Q13" s="6" t="n">
        <v>-471</v>
      </c>
      <c r="R13" s="0" t="s">
        <v>259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45482</v>
      </c>
      <c r="AC13" s="6" t="n">
        <v>-43.34</v>
      </c>
      <c r="AD13" s="0" t="s">
        <v>247</v>
      </c>
    </row>
    <row collapsed="false" customFormat="false" customHeight="false" hidden="false" ht="12.1" outlineLevel="0" r="14">
      <c r="A14" s="11" t="n">
        <v>46215</v>
      </c>
      <c r="B14" s="8" t="s">
        <f>=-Портфель!J2</f>
      </c>
      <c r="C14" s="0" t="s">
        <v>280</v>
      </c>
      <c r="D14" s="0"/>
      <c r="E14" s="0"/>
      <c r="F14" s="0"/>
      <c r="G14" s="0"/>
      <c r="H14" s="0"/>
      <c r="I14" s="0"/>
      <c r="J14" s="0"/>
      <c r="K14" s="0"/>
      <c r="L14" s="0"/>
      <c r="M14" s="11" t="n">
        <v>45285</v>
      </c>
      <c r="N14" s="6" t="n">
        <v>-87</v>
      </c>
      <c r="O14" s="0" t="s">
        <v>239</v>
      </c>
      <c r="P14" s="11" t="n">
        <v>46034</v>
      </c>
      <c r="Q14" s="6" t="n">
        <v>-345</v>
      </c>
      <c r="R14" s="0" t="s">
        <v>270</v>
      </c>
      <c r="S14" s="0"/>
      <c r="T14" s="0"/>
      <c r="U14" s="0"/>
      <c r="V14" s="0"/>
      <c r="W14" s="0"/>
      <c r="X14" s="0"/>
      <c r="Y14" s="0"/>
      <c r="Z14" s="0"/>
      <c r="AA14" s="0"/>
      <c r="AB14" s="11" t="n">
        <v>45573</v>
      </c>
      <c r="AC14" s="6" t="n">
        <v>-66.4</v>
      </c>
      <c r="AD14" s="0" t="s">
        <v>252</v>
      </c>
    </row>
    <row collapsed="false" customFormat="false" customHeight="false" hidden="false" ht="12.1" outlineLevel="0" r="15">
      <c r="A15" s="0"/>
      <c r="B15" s="10" t="s">
        <f>=XIRR(B2:B14,A2:A14)</f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45467</v>
      </c>
      <c r="N15" s="6" t="n">
        <v>-96</v>
      </c>
      <c r="O15" s="0" t="s">
        <v>246</v>
      </c>
      <c r="P15" s="11" t="n">
        <v>46146</v>
      </c>
      <c r="Q15" s="6" t="n">
        <v>-242</v>
      </c>
      <c r="R15" s="0" t="s">
        <v>271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45665</v>
      </c>
      <c r="AC15" s="6" t="n">
        <v>-29.78</v>
      </c>
      <c r="AD15" s="0" t="s">
        <v>256</v>
      </c>
    </row>
    <row collapsed="false" customFormat="false" customHeight="false" hidden="false" ht="12.1" outlineLevel="0" r="16">
      <c r="A16" s="0"/>
      <c r="B16" s="8" t="s">
        <f>=-SUM(B2:B14)</f>
      </c>
      <c r="C16" s="0" t="s">
        <v>281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45551</v>
      </c>
      <c r="N16" s="6" t="n">
        <v>-217</v>
      </c>
      <c r="O16" s="0" t="s">
        <v>249</v>
      </c>
      <c r="P16" s="11" t="n">
        <v>46215</v>
      </c>
      <c r="Q16" s="8" t="s">
        <f>=-Портфель!J7</f>
      </c>
      <c r="R16" s="0" t="s">
        <v>280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45810</v>
      </c>
      <c r="AC16" s="6" t="n">
        <v>-75.22</v>
      </c>
      <c r="AD16" s="0" t="s">
        <v>258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45643</v>
      </c>
      <c r="N17" s="6" t="n">
        <v>-117</v>
      </c>
      <c r="O17" s="0" t="s">
        <v>255</v>
      </c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45944</v>
      </c>
      <c r="AC17" s="6" t="n">
        <v>-24.7</v>
      </c>
      <c r="AD17" s="0" t="s">
        <v>266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45824</v>
      </c>
      <c r="N18" s="6" t="n">
        <v>-104</v>
      </c>
      <c r="O18" s="0" t="s">
        <v>260</v>
      </c>
      <c r="P18" s="0"/>
      <c r="Q18" s="8" t="s">
        <f>=-SUM(Q2:Q16)</f>
      </c>
      <c r="R18" s="0" t="s">
        <v>281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46033</v>
      </c>
      <c r="AC18" s="6" t="n">
        <v>-14.26</v>
      </c>
      <c r="AD18" s="0" t="s">
        <v>269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45929</v>
      </c>
      <c r="N19" s="6" t="n">
        <v>-217</v>
      </c>
      <c r="O19" s="0" t="s">
        <v>249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46215</v>
      </c>
      <c r="AC19" s="8" t="s">
        <f>=-Портфель!J11</f>
      </c>
      <c r="AD19" s="0" t="s">
        <v>280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46021</v>
      </c>
      <c r="N20" s="6" t="n">
        <v>-130</v>
      </c>
      <c r="O20" s="0" t="s">
        <v>267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10" t="s">
        <f>=XIRR(AC2:AC19,AB2:AB19)</f>
      </c>
      <c r="AD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46188</v>
      </c>
      <c r="N21" s="6" t="n">
        <v>-122</v>
      </c>
      <c r="O21" s="0" t="s">
        <v>273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8" t="s">
        <f>=-SUM(AC2:AC19)</f>
      </c>
      <c r="AD21" s="0" t="s">
        <v>281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46215</v>
      </c>
      <c r="N22" s="8" t="s">
        <f>=-Портфель!J6</f>
      </c>
      <c r="O22" s="0" t="s">
        <v>280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281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282</v>
      </c>
      <c r="C1" s="0"/>
      <c r="D1" s="0"/>
      <c r="E1" s="4" t="s">
        <v>283</v>
      </c>
      <c r="F1" s="0"/>
      <c r="G1" s="0"/>
      <c r="H1" s="4" t="s">
        <v>284</v>
      </c>
      <c r="I1" s="0"/>
      <c r="J1" s="0"/>
      <c r="K1" s="4" t="s">
        <v>285</v>
      </c>
      <c r="L1" s="0"/>
      <c r="M1" s="0"/>
      <c r="N1" s="4" t="s">
        <v>286</v>
      </c>
      <c r="O1" s="0"/>
      <c r="P1" s="0"/>
      <c r="Q1" s="4" t="s">
        <v>287</v>
      </c>
      <c r="R1" s="0"/>
      <c r="S1" s="0"/>
      <c r="T1" s="4" t="s">
        <v>288</v>
      </c>
      <c r="U1" s="0"/>
      <c r="V1" s="0"/>
      <c r="W1" s="4" t="s">
        <v>289</v>
      </c>
      <c r="X1" s="0"/>
      <c r="Y1" s="0"/>
      <c r="Z1" s="4" t="s">
        <v>290</v>
      </c>
      <c r="AA1" s="0"/>
      <c r="AB1" s="0"/>
      <c r="AC1" s="4" t="s">
        <v>291</v>
      </c>
      <c r="AD1" s="0"/>
      <c r="AE1" s="0"/>
      <c r="AF1" s="4" t="s">
        <v>292</v>
      </c>
      <c r="AG1" s="0"/>
      <c r="AH1" s="0"/>
      <c r="AI1" s="4" t="s">
        <v>293</v>
      </c>
      <c r="AJ1" s="0"/>
      <c r="AK1" s="0"/>
      <c r="AL1" s="4" t="s">
        <v>294</v>
      </c>
      <c r="AM1" s="0"/>
      <c r="AN1" s="0"/>
      <c r="AO1" s="4" t="s">
        <v>295</v>
      </c>
      <c r="AP1" s="0"/>
      <c r="AQ1" s="0"/>
      <c r="AR1" s="4" t="s">
        <v>296</v>
      </c>
      <c r="AS1" s="0"/>
      <c r="AT1" s="0"/>
      <c r="AU1" s="4" t="s">
        <v>297</v>
      </c>
      <c r="AV1" s="0"/>
      <c r="AW1" s="0"/>
      <c r="AX1" s="4" t="s">
        <v>298</v>
      </c>
      <c r="AY1" s="0"/>
      <c r="AZ1" s="0"/>
      <c r="BA1" s="4" t="s">
        <v>299</v>
      </c>
      <c r="BB1" s="0"/>
      <c r="BC1" s="0"/>
      <c r="BD1" s="4" t="s">
        <v>300</v>
      </c>
      <c r="BE1" s="0"/>
      <c r="BF1" s="0"/>
      <c r="BG1" s="4" t="s">
        <v>301</v>
      </c>
      <c r="BH1" s="0"/>
      <c r="BI1" s="0"/>
      <c r="BJ1" s="4" t="s">
        <v>302</v>
      </c>
      <c r="BK1" s="0"/>
    </row>
    <row collapsed="false" customFormat="false" customHeight="false" hidden="false" ht="12.1" outlineLevel="0" r="2">
      <c r="A2" s="11" t="n">
        <v>43598</v>
      </c>
      <c r="B2" s="6" t="n">
        <v>2267.99</v>
      </c>
      <c r="C2" s="0" t="s">
        <v>279</v>
      </c>
      <c r="D2" s="11" t="n">
        <v>43657</v>
      </c>
      <c r="E2" s="6" t="n">
        <v>6060.57</v>
      </c>
      <c r="F2" s="0" t="s">
        <v>279</v>
      </c>
      <c r="G2" s="11" t="n">
        <v>43690</v>
      </c>
      <c r="H2" s="6" t="n">
        <v>6121.51</v>
      </c>
      <c r="I2" s="0" t="s">
        <v>279</v>
      </c>
      <c r="J2" s="11" t="n">
        <v>43690</v>
      </c>
      <c r="K2" s="6" t="n">
        <v>4850.99</v>
      </c>
      <c r="L2" s="0" t="s">
        <v>279</v>
      </c>
      <c r="M2" s="11" t="n">
        <v>43718</v>
      </c>
      <c r="N2" s="6" t="n">
        <v>11448.73</v>
      </c>
      <c r="O2" s="0" t="s">
        <v>279</v>
      </c>
      <c r="P2" s="11" t="n">
        <v>43742</v>
      </c>
      <c r="Q2" s="6" t="n">
        <v>11140.91</v>
      </c>
      <c r="R2" s="0" t="s">
        <v>279</v>
      </c>
      <c r="S2" s="11" t="n">
        <v>43749</v>
      </c>
      <c r="T2" s="6" t="n">
        <v>5242.02</v>
      </c>
      <c r="U2" s="0" t="s">
        <v>279</v>
      </c>
      <c r="V2" s="11" t="n">
        <v>43749</v>
      </c>
      <c r="W2" s="6" t="n">
        <v>5195.19</v>
      </c>
      <c r="X2" s="0" t="s">
        <v>279</v>
      </c>
      <c r="Y2" s="11" t="n">
        <v>43749</v>
      </c>
      <c r="Z2" s="6" t="n">
        <v>5191.27</v>
      </c>
      <c r="AA2" s="0" t="s">
        <v>279</v>
      </c>
      <c r="AB2" s="11" t="n">
        <v>43754</v>
      </c>
      <c r="AC2" s="6" t="n">
        <v>5125.25</v>
      </c>
      <c r="AD2" s="0" t="s">
        <v>279</v>
      </c>
      <c r="AE2" s="11" t="n">
        <v>43754</v>
      </c>
      <c r="AF2" s="6" t="n">
        <v>1070.28</v>
      </c>
      <c r="AG2" s="0" t="s">
        <v>279</v>
      </c>
      <c r="AH2" s="11" t="n">
        <v>43755</v>
      </c>
      <c r="AI2" s="6" t="n">
        <v>5252.7</v>
      </c>
      <c r="AJ2" s="0" t="s">
        <v>279</v>
      </c>
      <c r="AK2" s="11" t="n">
        <v>43755</v>
      </c>
      <c r="AL2" s="6" t="n">
        <v>1926.31</v>
      </c>
      <c r="AM2" s="0" t="s">
        <v>279</v>
      </c>
      <c r="AN2" s="11" t="n">
        <v>43780</v>
      </c>
      <c r="AO2" s="6" t="n">
        <v>8044.81</v>
      </c>
      <c r="AP2" s="0" t="s">
        <v>279</v>
      </c>
      <c r="AQ2" s="11" t="n">
        <v>43780</v>
      </c>
      <c r="AR2" s="6" t="n">
        <v>1044.28</v>
      </c>
      <c r="AS2" s="0" t="s">
        <v>279</v>
      </c>
      <c r="AT2" s="11" t="n">
        <v>43810</v>
      </c>
      <c r="AU2" s="6" t="n">
        <v>5211.99</v>
      </c>
      <c r="AV2" s="0" t="s">
        <v>279</v>
      </c>
      <c r="AW2" s="11" t="n">
        <v>43823</v>
      </c>
      <c r="AX2" s="6" t="n">
        <v>11526.34</v>
      </c>
      <c r="AY2" s="0" t="s">
        <v>279</v>
      </c>
      <c r="AZ2" s="11" t="n">
        <v>43843</v>
      </c>
      <c r="BA2" s="6" t="n">
        <v>7845.8</v>
      </c>
      <c r="BB2" s="0" t="s">
        <v>279</v>
      </c>
      <c r="BC2" s="11" t="n">
        <v>43917</v>
      </c>
      <c r="BD2" s="6" t="n">
        <v>3881.19</v>
      </c>
      <c r="BE2" s="0" t="s">
        <v>279</v>
      </c>
      <c r="BF2" s="11" t="n">
        <v>43950</v>
      </c>
      <c r="BG2" s="6" t="n">
        <v>4218.86</v>
      </c>
      <c r="BH2" s="0" t="s">
        <v>279</v>
      </c>
      <c r="BI2" s="11" t="n">
        <v>43966</v>
      </c>
      <c r="BJ2" s="6" t="n">
        <v>9248.69</v>
      </c>
      <c r="BK2" s="0" t="s">
        <v>279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43812</v>
      </c>
      <c r="E3" s="6" t="n">
        <v>-242.34</v>
      </c>
      <c r="F3" s="0" t="s">
        <v>109</v>
      </c>
      <c r="G3" s="11" t="n">
        <v>43752</v>
      </c>
      <c r="H3" s="6" t="n">
        <v>-177.6</v>
      </c>
      <c r="I3" s="0" t="s">
        <v>94</v>
      </c>
      <c r="J3" s="11" t="n">
        <v>43746</v>
      </c>
      <c r="K3" s="6" t="n">
        <v>-129.01</v>
      </c>
      <c r="L3" s="0" t="s">
        <v>89</v>
      </c>
      <c r="M3" s="11" t="n">
        <v>43740</v>
      </c>
      <c r="N3" s="6" t="n">
        <v>-405.07</v>
      </c>
      <c r="O3" s="0" t="s">
        <v>85</v>
      </c>
      <c r="P3" s="11" t="n">
        <v>43753</v>
      </c>
      <c r="Q3" s="6" t="n">
        <v>-331.02</v>
      </c>
      <c r="R3" s="0" t="s">
        <v>96</v>
      </c>
      <c r="S3" s="11" t="n">
        <v>43760</v>
      </c>
      <c r="T3" s="6" t="n">
        <v>-199.45</v>
      </c>
      <c r="U3" s="0" t="s">
        <v>101</v>
      </c>
      <c r="V3" s="11" t="n">
        <v>43807</v>
      </c>
      <c r="W3" s="6" t="n">
        <v>-110.95</v>
      </c>
      <c r="X3" s="0" t="s">
        <v>105</v>
      </c>
      <c r="Y3" s="11" t="n">
        <v>43909</v>
      </c>
      <c r="Z3" s="6" t="n">
        <v>-209.4</v>
      </c>
      <c r="AA3" s="0" t="s">
        <v>126</v>
      </c>
      <c r="AB3" s="11" t="n">
        <v>43915</v>
      </c>
      <c r="AC3" s="6" t="n">
        <v>-222.55</v>
      </c>
      <c r="AD3" s="0" t="s">
        <v>129</v>
      </c>
      <c r="AE3" s="11" t="n">
        <v>43760</v>
      </c>
      <c r="AF3" s="6" t="n">
        <v>-45.36</v>
      </c>
      <c r="AG3" s="0" t="s">
        <v>102</v>
      </c>
      <c r="AH3" s="11" t="n">
        <v>43812</v>
      </c>
      <c r="AI3" s="6" t="n">
        <v>-273.4</v>
      </c>
      <c r="AJ3" s="0" t="s">
        <v>110</v>
      </c>
      <c r="AK3" s="11" t="n">
        <v>43755</v>
      </c>
      <c r="AL3" s="6" t="n">
        <v>3863.45</v>
      </c>
      <c r="AM3" s="0" t="s">
        <v>279</v>
      </c>
      <c r="AN3" s="0"/>
      <c r="AO3" s="10" t="s">
        <f>=XIRR(AO2:AO2,AN2:AN2)</f>
      </c>
      <c r="AP3" s="0"/>
      <c r="AQ3" s="11" t="n">
        <v>43780</v>
      </c>
      <c r="AR3" s="6" t="n">
        <v>5221.9</v>
      </c>
      <c r="AS3" s="0" t="s">
        <v>279</v>
      </c>
      <c r="AT3" s="11" t="n">
        <v>43843</v>
      </c>
      <c r="AU3" s="6" t="n">
        <v>6510.38</v>
      </c>
      <c r="AV3" s="0" t="s">
        <v>279</v>
      </c>
      <c r="AW3" s="11" t="n">
        <v>43896</v>
      </c>
      <c r="AX3" s="6" t="n">
        <v>18005.76</v>
      </c>
      <c r="AY3" s="0" t="s">
        <v>279</v>
      </c>
      <c r="AZ3" s="11" t="n">
        <v>43902</v>
      </c>
      <c r="BA3" s="6" t="n">
        <v>-9869.38</v>
      </c>
      <c r="BB3" s="0" t="s">
        <v>303</v>
      </c>
      <c r="BC3" s="11" t="n">
        <v>43917</v>
      </c>
      <c r="BD3" s="6" t="n">
        <v>1940.79</v>
      </c>
      <c r="BE3" s="0" t="s">
        <v>279</v>
      </c>
      <c r="BF3" s="11" t="n">
        <v>43950</v>
      </c>
      <c r="BG3" s="6" t="n">
        <v>3164.75</v>
      </c>
      <c r="BH3" s="0" t="s">
        <v>279</v>
      </c>
      <c r="BI3" s="11" t="n">
        <v>43997</v>
      </c>
      <c r="BJ3" s="6" t="n">
        <v>-163.98</v>
      </c>
      <c r="BK3" s="0" t="s">
        <v>154</v>
      </c>
    </row>
    <row collapsed="false" customFormat="false" customHeight="false" hidden="false" ht="12.1" outlineLevel="0" r="4">
      <c r="A4" s="0"/>
      <c r="B4" s="8" t="s">
        <f>=-SUM(B2:B2)</f>
      </c>
      <c r="C4" s="0" t="s">
        <v>281</v>
      </c>
      <c r="D4" s="11" t="n">
        <v>43811</v>
      </c>
      <c r="E4" s="6" t="n">
        <v>-6000</v>
      </c>
      <c r="F4" s="0" t="s">
        <v>107</v>
      </c>
      <c r="G4" s="11" t="n">
        <v>43751</v>
      </c>
      <c r="H4" s="6" t="n">
        <v>-6000</v>
      </c>
      <c r="I4" s="0" t="s">
        <v>93</v>
      </c>
      <c r="J4" s="11" t="n">
        <v>43746</v>
      </c>
      <c r="K4" s="6" t="n">
        <v>-4750</v>
      </c>
      <c r="L4" s="0" t="s">
        <v>90</v>
      </c>
      <c r="M4" s="11" t="n">
        <v>43740</v>
      </c>
      <c r="N4" s="6" t="n">
        <v>-11000</v>
      </c>
      <c r="O4" s="0" t="s">
        <v>86</v>
      </c>
      <c r="P4" s="11" t="n">
        <v>43752</v>
      </c>
      <c r="Q4" s="6" t="n">
        <v>-10800</v>
      </c>
      <c r="R4" s="0" t="s">
        <v>95</v>
      </c>
      <c r="S4" s="11" t="n">
        <v>43896</v>
      </c>
      <c r="T4" s="6" t="n">
        <v>1032.16</v>
      </c>
      <c r="U4" s="0" t="s">
        <v>279</v>
      </c>
      <c r="V4" s="11" t="n">
        <v>43898</v>
      </c>
      <c r="W4" s="6" t="n">
        <v>-110.95</v>
      </c>
      <c r="X4" s="0" t="s">
        <v>105</v>
      </c>
      <c r="Y4" s="11" t="n">
        <v>44093</v>
      </c>
      <c r="Z4" s="6" t="n">
        <v>-211.75</v>
      </c>
      <c r="AA4" s="0" t="s">
        <v>178</v>
      </c>
      <c r="AB4" s="11" t="n">
        <v>43914</v>
      </c>
      <c r="AC4" s="6" t="n">
        <v>-5000</v>
      </c>
      <c r="AD4" s="0" t="s">
        <v>128</v>
      </c>
      <c r="AE4" s="11" t="n">
        <v>43942</v>
      </c>
      <c r="AF4" s="6" t="n">
        <v>-45.36</v>
      </c>
      <c r="AG4" s="0" t="s">
        <v>102</v>
      </c>
      <c r="AH4" s="11" t="n">
        <v>43811</v>
      </c>
      <c r="AI4" s="6" t="n">
        <v>-5000</v>
      </c>
      <c r="AJ4" s="0" t="s">
        <v>108</v>
      </c>
      <c r="AK4" s="11" t="n">
        <v>43845</v>
      </c>
      <c r="AL4" s="6" t="n">
        <v>-185.04</v>
      </c>
      <c r="AM4" s="0" t="s">
        <v>115</v>
      </c>
      <c r="AN4" s="0"/>
      <c r="AO4" s="8" t="s">
        <f>=-SUM(AO2:AO2)</f>
      </c>
      <c r="AP4" s="0" t="s">
        <v>281</v>
      </c>
      <c r="AQ4" s="11" t="n">
        <v>43903</v>
      </c>
      <c r="AR4" s="6" t="n">
        <v>-377.42</v>
      </c>
      <c r="AS4" s="0" t="s">
        <v>124</v>
      </c>
      <c r="AT4" s="11" t="n">
        <v>43843</v>
      </c>
      <c r="AU4" s="6" t="n">
        <v>2639.6</v>
      </c>
      <c r="AV4" s="0" t="s">
        <v>279</v>
      </c>
      <c r="AW4" s="11" t="n">
        <v>43951</v>
      </c>
      <c r="AX4" s="6" t="n">
        <v>-1486.8</v>
      </c>
      <c r="AY4" s="0" t="s">
        <v>143</v>
      </c>
      <c r="AZ4" s="0"/>
      <c r="BA4" s="10" t="s">
        <f>=XIRR(BA2:BA3,AZ2:AZ3)</f>
      </c>
      <c r="BB4" s="0"/>
      <c r="BC4" s="11" t="n">
        <v>44089</v>
      </c>
      <c r="BD4" s="6" t="n">
        <v>-0.3</v>
      </c>
      <c r="BE4" s="0" t="s">
        <v>175</v>
      </c>
      <c r="BF4" s="11" t="n">
        <v>44000</v>
      </c>
      <c r="BG4" s="6" t="n">
        <v>-381.95</v>
      </c>
      <c r="BH4" s="0" t="s">
        <v>158</v>
      </c>
      <c r="BI4" s="11" t="n">
        <v>44089</v>
      </c>
      <c r="BJ4" s="6" t="n">
        <v>-198.45</v>
      </c>
      <c r="BK4" s="0" t="s">
        <v>176</v>
      </c>
    </row>
    <row collapsed="false" customFormat="false" customHeight="false" hidden="false" ht="12.1" outlineLevel="0" r="5">
      <c r="A5" s="0"/>
      <c r="B5" s="0"/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43942</v>
      </c>
      <c r="T5" s="6" t="n">
        <v>-239.34</v>
      </c>
      <c r="U5" s="0" t="s">
        <v>138</v>
      </c>
      <c r="V5" s="11" t="n">
        <v>43989</v>
      </c>
      <c r="W5" s="6" t="n">
        <v>-110.95</v>
      </c>
      <c r="X5" s="0" t="s">
        <v>105</v>
      </c>
      <c r="Y5" s="11" t="n">
        <v>44092</v>
      </c>
      <c r="Z5" s="6" t="n">
        <v>-5000</v>
      </c>
      <c r="AA5" s="0" t="s">
        <v>177</v>
      </c>
      <c r="AB5" s="0"/>
      <c r="AC5" s="10" t="s">
        <f>=XIRR(AC2:AC4,AB2:AB4)</f>
      </c>
      <c r="AD5" s="0"/>
      <c r="AE5" s="11" t="n">
        <v>43941</v>
      </c>
      <c r="AF5" s="6" t="n">
        <v>-1000</v>
      </c>
      <c r="AG5" s="0" t="s">
        <v>137</v>
      </c>
      <c r="AH5" s="0"/>
      <c r="AI5" s="10" t="s">
        <f>=XIRR(AI2:AI4,AH2:AH4)</f>
      </c>
      <c r="AJ5" s="0"/>
      <c r="AK5" s="11" t="n">
        <v>43903</v>
      </c>
      <c r="AL5" s="6" t="n">
        <v>11716.37</v>
      </c>
      <c r="AM5" s="0" t="s">
        <v>279</v>
      </c>
      <c r="AN5" s="0"/>
      <c r="AO5" s="0"/>
      <c r="AP5" s="0"/>
      <c r="AQ5" s="11" t="n">
        <v>44085</v>
      </c>
      <c r="AR5" s="6" t="n">
        <v>-363.42</v>
      </c>
      <c r="AS5" s="0" t="s">
        <v>173</v>
      </c>
      <c r="AT5" s="11" t="n">
        <v>43871</v>
      </c>
      <c r="AU5" s="6" t="n">
        <v>352.75</v>
      </c>
      <c r="AV5" s="0" t="s">
        <v>279</v>
      </c>
      <c r="AW5" s="11" t="n">
        <v>44133</v>
      </c>
      <c r="AX5" s="6" t="n">
        <v>-1438.8</v>
      </c>
      <c r="AY5" s="0" t="s">
        <v>186</v>
      </c>
      <c r="AZ5" s="0"/>
      <c r="BA5" s="8" t="s">
        <f>=-SUM(BA2:BA3)</f>
      </c>
      <c r="BB5" s="0" t="s">
        <v>281</v>
      </c>
      <c r="BC5" s="11" t="n">
        <v>44088</v>
      </c>
      <c r="BD5" s="6" t="n">
        <v>-6000</v>
      </c>
      <c r="BE5" s="0" t="s">
        <v>174</v>
      </c>
      <c r="BF5" s="11" t="n">
        <v>43999</v>
      </c>
      <c r="BG5" s="6" t="n">
        <v>-3500</v>
      </c>
      <c r="BH5" s="0" t="s">
        <v>157</v>
      </c>
      <c r="BI5" s="11" t="n">
        <v>44181</v>
      </c>
      <c r="BJ5" s="6" t="n">
        <v>-198.45</v>
      </c>
      <c r="BK5" s="0" t="s">
        <v>176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281</v>
      </c>
      <c r="G6" s="0"/>
      <c r="H6" s="8" t="s">
        <f>=-SUM(H2:H4)</f>
      </c>
      <c r="I6" s="0" t="s">
        <v>281</v>
      </c>
      <c r="J6" s="0"/>
      <c r="K6" s="8" t="s">
        <f>=-SUM(K2:K4)</f>
      </c>
      <c r="L6" s="0" t="s">
        <v>281</v>
      </c>
      <c r="M6" s="0"/>
      <c r="N6" s="8" t="s">
        <f>=-SUM(N2:N4)</f>
      </c>
      <c r="O6" s="0" t="s">
        <v>281</v>
      </c>
      <c r="P6" s="0"/>
      <c r="Q6" s="8" t="s">
        <f>=-SUM(Q2:Q4)</f>
      </c>
      <c r="R6" s="0" t="s">
        <v>281</v>
      </c>
      <c r="S6" s="11" t="n">
        <v>43941</v>
      </c>
      <c r="T6" s="6" t="n">
        <v>-6000</v>
      </c>
      <c r="U6" s="0" t="s">
        <v>136</v>
      </c>
      <c r="V6" s="11" t="n">
        <v>44080</v>
      </c>
      <c r="W6" s="6" t="n">
        <v>-107.85</v>
      </c>
      <c r="X6" s="0" t="s">
        <v>171</v>
      </c>
      <c r="Y6" s="0"/>
      <c r="Z6" s="10" t="s">
        <f>=XIRR(Z2:Z5,Y2:Y5)</f>
      </c>
      <c r="AA6" s="0"/>
      <c r="AB6" s="0"/>
      <c r="AC6" s="8" t="s">
        <f>=-SUM(AC2:AC4)</f>
      </c>
      <c r="AD6" s="0" t="s">
        <v>281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281</v>
      </c>
      <c r="AK6" s="11" t="n">
        <v>43936</v>
      </c>
      <c r="AL6" s="6" t="n">
        <v>-565.4</v>
      </c>
      <c r="AM6" s="0" t="s">
        <v>134</v>
      </c>
      <c r="AN6" s="0"/>
      <c r="AO6" s="0"/>
      <c r="AP6" s="0"/>
      <c r="AQ6" s="11" t="n">
        <v>44084</v>
      </c>
      <c r="AR6" s="6" t="n">
        <v>-6000</v>
      </c>
      <c r="AS6" s="0" t="s">
        <v>172</v>
      </c>
      <c r="AT6" s="11" t="n">
        <v>43871</v>
      </c>
      <c r="AU6" s="6" t="n">
        <v>705.59</v>
      </c>
      <c r="AV6" s="0" t="s">
        <v>279</v>
      </c>
      <c r="AW6" s="11" t="n">
        <v>44132</v>
      </c>
      <c r="AX6" s="6" t="n">
        <v>-28000</v>
      </c>
      <c r="AY6" s="0" t="s">
        <v>185</v>
      </c>
      <c r="AZ6" s="0"/>
      <c r="BA6" s="0"/>
      <c r="BB6" s="0"/>
      <c r="BC6" s="0"/>
      <c r="BD6" s="10" t="s">
        <f>=XIRR(BD2:BD5,BC2:BC5)</f>
      </c>
      <c r="BE6" s="0"/>
      <c r="BF6" s="11" t="n">
        <v>44182</v>
      </c>
      <c r="BG6" s="6" t="n">
        <v>-181.94</v>
      </c>
      <c r="BH6" s="0" t="s">
        <v>189</v>
      </c>
      <c r="BI6" s="11" t="n">
        <v>44273</v>
      </c>
      <c r="BJ6" s="6" t="n">
        <v>-133.09</v>
      </c>
      <c r="BK6" s="0" t="s">
        <v>194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11" t="n">
        <v>44171</v>
      </c>
      <c r="W7" s="6" t="n">
        <v>-107.85</v>
      </c>
      <c r="X7" s="0" t="s">
        <v>171</v>
      </c>
      <c r="Y7" s="0"/>
      <c r="Z7" s="8" t="s">
        <f>=-SUM(Z2:Z5)</f>
      </c>
      <c r="AA7" s="0" t="s">
        <v>281</v>
      </c>
      <c r="AB7" s="0"/>
      <c r="AC7" s="0"/>
      <c r="AD7" s="0"/>
      <c r="AE7" s="0"/>
      <c r="AF7" s="8" t="s">
        <f>=-SUM(AF2:AF5)</f>
      </c>
      <c r="AG7" s="0" t="s">
        <v>281</v>
      </c>
      <c r="AH7" s="0"/>
      <c r="AI7" s="0"/>
      <c r="AJ7" s="0"/>
      <c r="AK7" s="11" t="n">
        <v>44027</v>
      </c>
      <c r="AL7" s="6" t="n">
        <v>-565.4</v>
      </c>
      <c r="AM7" s="0" t="s">
        <v>134</v>
      </c>
      <c r="AN7" s="0"/>
      <c r="AO7" s="0"/>
      <c r="AP7" s="0"/>
      <c r="AQ7" s="0"/>
      <c r="AR7" s="10" t="s">
        <f>=XIRR(AR2:AR6,AQ2:AQ6)</f>
      </c>
      <c r="AS7" s="0"/>
      <c r="AT7" s="11" t="n">
        <v>43871</v>
      </c>
      <c r="AU7" s="6" t="n">
        <v>8115.02</v>
      </c>
      <c r="AV7" s="0" t="s">
        <v>279</v>
      </c>
      <c r="AW7" s="0"/>
      <c r="AX7" s="10" t="s">
        <f>=XIRR(AX2:AX6,AW2:AW6)</f>
      </c>
      <c r="AY7" s="0"/>
      <c r="AZ7" s="0"/>
      <c r="BA7" s="0"/>
      <c r="BB7" s="0"/>
      <c r="BC7" s="0"/>
      <c r="BD7" s="8" t="s">
        <f>=-SUM(BD2:BD5)</f>
      </c>
      <c r="BE7" s="0" t="s">
        <v>281</v>
      </c>
      <c r="BF7" s="11" t="n">
        <v>44181</v>
      </c>
      <c r="BG7" s="6" t="n">
        <v>-3500</v>
      </c>
      <c r="BH7" s="0" t="s">
        <v>157</v>
      </c>
      <c r="BI7" s="11" t="n">
        <v>44365</v>
      </c>
      <c r="BJ7" s="6" t="n">
        <v>-133.09</v>
      </c>
      <c r="BK7" s="0" t="s">
        <v>194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8" t="s">
        <f>=-SUM(T2:T6)</f>
      </c>
      <c r="U8" s="0" t="s">
        <v>281</v>
      </c>
      <c r="V8" s="11" t="n">
        <v>44262</v>
      </c>
      <c r="W8" s="6" t="n">
        <v>-93.85</v>
      </c>
      <c r="X8" s="0" t="s">
        <v>193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11" t="n">
        <v>44118</v>
      </c>
      <c r="AL8" s="6" t="n">
        <v>-565.4</v>
      </c>
      <c r="AM8" s="0" t="s">
        <v>134</v>
      </c>
      <c r="AN8" s="0"/>
      <c r="AO8" s="0"/>
      <c r="AP8" s="0"/>
      <c r="AQ8" s="0"/>
      <c r="AR8" s="8" t="s">
        <f>=-SUM(AR2:AR6)</f>
      </c>
      <c r="AS8" s="0" t="s">
        <v>281</v>
      </c>
      <c r="AT8" s="11" t="n">
        <v>43901</v>
      </c>
      <c r="AU8" s="6" t="n">
        <v>-720.48</v>
      </c>
      <c r="AV8" s="0" t="s">
        <v>120</v>
      </c>
      <c r="AW8" s="0"/>
      <c r="AX8" s="8" t="s">
        <f>=-SUM(AX2:AX6)</f>
      </c>
      <c r="AY8" s="0" t="s">
        <v>281</v>
      </c>
      <c r="AZ8" s="0"/>
      <c r="BA8" s="0"/>
      <c r="BB8" s="0"/>
      <c r="BC8" s="0"/>
      <c r="BD8" s="0"/>
      <c r="BE8" s="0"/>
      <c r="BF8" s="0"/>
      <c r="BG8" s="10" t="s">
        <f>=XIRR(BG2:BG7,BF2:BF7)</f>
      </c>
      <c r="BH8" s="0"/>
      <c r="BI8" s="11" t="n">
        <v>44457</v>
      </c>
      <c r="BJ8" s="6" t="n">
        <v>-133.09</v>
      </c>
      <c r="BK8" s="0" t="s">
        <v>194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11" t="n">
        <v>44353</v>
      </c>
      <c r="W9" s="6" t="n">
        <v>-93.85</v>
      </c>
      <c r="X9" s="0" t="s">
        <v>193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11" t="n">
        <v>44117</v>
      </c>
      <c r="AL9" s="6" t="n">
        <v>-16500</v>
      </c>
      <c r="AM9" s="0" t="s">
        <v>184</v>
      </c>
      <c r="AN9" s="0"/>
      <c r="AO9" s="0"/>
      <c r="AP9" s="0"/>
      <c r="AQ9" s="0"/>
      <c r="AR9" s="0"/>
      <c r="AS9" s="0"/>
      <c r="AT9" s="11" t="n">
        <v>43900</v>
      </c>
      <c r="AU9" s="6" t="n">
        <v>-11122</v>
      </c>
      <c r="AV9" s="0" t="s">
        <v>119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8" t="s">
        <f>=-SUM(BG2:BG7)</f>
      </c>
      <c r="BH9" s="0" t="s">
        <v>281</v>
      </c>
      <c r="BI9" s="11" t="n">
        <v>44549</v>
      </c>
      <c r="BJ9" s="6" t="n">
        <v>-133.09</v>
      </c>
      <c r="BK9" s="0" t="s">
        <v>194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11" t="n">
        <v>44444</v>
      </c>
      <c r="W10" s="6" t="n">
        <v>-90.7</v>
      </c>
      <c r="X10" s="0" t="s">
        <v>203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10" t="s">
        <f>=XIRR(AL2:AL9,AK2:AK9)</f>
      </c>
      <c r="AM10" s="0"/>
      <c r="AN10" s="0"/>
      <c r="AO10" s="0"/>
      <c r="AP10" s="0"/>
      <c r="AQ10" s="0"/>
      <c r="AR10" s="0"/>
      <c r="AS10" s="0"/>
      <c r="AT10" s="11" t="n">
        <v>43992</v>
      </c>
      <c r="AU10" s="6" t="n">
        <v>-364.62</v>
      </c>
      <c r="AV10" s="0" t="s">
        <v>151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11" t="n">
        <v>44641</v>
      </c>
      <c r="BJ10" s="6" t="n">
        <v>-133.09</v>
      </c>
      <c r="BK10" s="0" t="s">
        <v>194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11" t="n">
        <v>44443</v>
      </c>
      <c r="W11" s="6" t="n">
        <v>-500</v>
      </c>
      <c r="X11" s="0" t="s">
        <v>202</v>
      </c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8" t="s">
        <f>=-SUM(AL2:AL9)</f>
      </c>
      <c r="AM11" s="0" t="s">
        <v>281</v>
      </c>
      <c r="AN11" s="0"/>
      <c r="AO11" s="0"/>
      <c r="AP11" s="0"/>
      <c r="AQ11" s="0"/>
      <c r="AR11" s="0"/>
      <c r="AS11" s="0"/>
      <c r="AT11" s="11" t="n">
        <v>43991</v>
      </c>
      <c r="AU11" s="6" t="n">
        <v>-11658</v>
      </c>
      <c r="AV11" s="0" t="s">
        <v>150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11" t="n">
        <v>44733</v>
      </c>
      <c r="BJ11" s="6" t="n">
        <v>-133.09</v>
      </c>
      <c r="BK11" s="0" t="s">
        <v>194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44535</v>
      </c>
      <c r="W12" s="6" t="n">
        <v>-82.25</v>
      </c>
      <c r="X12" s="0" t="s">
        <v>206</v>
      </c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10" t="s">
        <f>=XIRR(AU2:AU11,AT2:AT11)</f>
      </c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11" t="n">
        <v>44825</v>
      </c>
      <c r="BJ12" s="6" t="n">
        <v>-133.09</v>
      </c>
      <c r="BK12" s="0" t="s">
        <v>194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44626</v>
      </c>
      <c r="W13" s="6" t="n">
        <v>-82.25</v>
      </c>
      <c r="X13" s="0" t="s">
        <v>206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8" t="s">
        <f>=-SUM(AU2:AU11)</f>
      </c>
      <c r="AV13" s="0" t="s">
        <v>281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44917</v>
      </c>
      <c r="BJ13" s="6" t="n">
        <v>-133.09</v>
      </c>
      <c r="BK13" s="0" t="s">
        <v>194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44625</v>
      </c>
      <c r="W14" s="6" t="n">
        <v>-500</v>
      </c>
      <c r="X14" s="0" t="s">
        <v>202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45009</v>
      </c>
      <c r="BJ14" s="6" t="n">
        <v>-133.09</v>
      </c>
      <c r="BK14" s="0" t="s">
        <v>194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44717</v>
      </c>
      <c r="W15" s="6" t="n">
        <v>-72.75</v>
      </c>
      <c r="X15" s="0" t="s">
        <v>212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45101</v>
      </c>
      <c r="BJ15" s="6" t="n">
        <v>-133.09</v>
      </c>
      <c r="BK15" s="0" t="s">
        <v>194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44808</v>
      </c>
      <c r="W16" s="6" t="n">
        <v>-70.3</v>
      </c>
      <c r="X16" s="0" t="s">
        <v>217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45193</v>
      </c>
      <c r="BJ16" s="6" t="n">
        <v>-133.09</v>
      </c>
      <c r="BK16" s="0" t="s">
        <v>194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44807</v>
      </c>
      <c r="W17" s="6" t="n">
        <v>-750</v>
      </c>
      <c r="X17" s="0" t="s">
        <v>216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45285</v>
      </c>
      <c r="BJ17" s="6" t="n">
        <v>-133.09</v>
      </c>
      <c r="BK17" s="0" t="s">
        <v>194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44899</v>
      </c>
      <c r="W18" s="6" t="n">
        <v>-57.05</v>
      </c>
      <c r="X18" s="0" t="s">
        <v>221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45377</v>
      </c>
      <c r="BJ18" s="6" t="n">
        <v>-133.09</v>
      </c>
      <c r="BK18" s="0" t="s">
        <v>194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44990</v>
      </c>
      <c r="W19" s="6" t="n">
        <v>-57.05</v>
      </c>
      <c r="X19" s="0" t="s">
        <v>221</v>
      </c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45376</v>
      </c>
      <c r="BJ19" s="6" t="n">
        <v>-9000</v>
      </c>
      <c r="BK19" s="0" t="s">
        <v>241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44989</v>
      </c>
      <c r="W20" s="6" t="n">
        <v>-750</v>
      </c>
      <c r="X20" s="0" t="s">
        <v>216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10" t="s">
        <f>=XIRR(BJ2:BJ19,BI2:BI19)</f>
      </c>
      <c r="BK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45081</v>
      </c>
      <c r="W21" s="6" t="n">
        <v>-43.8</v>
      </c>
      <c r="X21" s="0" t="s">
        <v>226</v>
      </c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8" t="s">
        <f>=-SUM(BJ2:BJ19)</f>
      </c>
      <c r="BK21" s="0" t="s">
        <v>281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45172</v>
      </c>
      <c r="W22" s="6" t="n">
        <v>-43.25</v>
      </c>
      <c r="X22" s="0" t="s">
        <v>233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45171</v>
      </c>
      <c r="W23" s="6" t="n">
        <v>-1000</v>
      </c>
      <c r="X23" s="0" t="s">
        <v>232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45263</v>
      </c>
      <c r="W24" s="6" t="n">
        <v>-25.55</v>
      </c>
      <c r="X24" s="0" t="s">
        <v>237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45354</v>
      </c>
      <c r="W25" s="6" t="n">
        <v>-25.55</v>
      </c>
      <c r="X25" s="0" t="s">
        <v>237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45445</v>
      </c>
      <c r="W26" s="6" t="n">
        <v>-25.55</v>
      </c>
      <c r="X26" s="0" t="s">
        <v>237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11" t="n">
        <v>45444</v>
      </c>
      <c r="W27" s="6" t="n">
        <v>-1500</v>
      </c>
      <c r="X27" s="0" t="s">
        <v>244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10" t="s">
        <f>=XIRR(W2:W27,V2:V27)</f>
      </c>
      <c r="X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8" t="s">
        <f>=-SUM(W2:W27)</f>
      </c>
      <c r="X29" s="0" t="s">
        <v>281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304</v>
      </c>
      <c r="C1" s="0"/>
      <c r="D1" s="0"/>
      <c r="E1" s="3" t="s">
        <v>305</v>
      </c>
      <c r="F1" s="0"/>
      <c r="G1" s="0"/>
      <c r="H1" s="3" t="s">
        <v>306</v>
      </c>
      <c r="I1" s="0"/>
      <c r="J1" s="0"/>
      <c r="K1" s="3" t="s">
        <v>307</v>
      </c>
      <c r="L1" s="0"/>
      <c r="M1" s="0"/>
      <c r="N1" s="3" t="s">
        <v>308</v>
      </c>
      <c r="O1" s="0"/>
      <c r="P1" s="0"/>
      <c r="Q1" s="3" t="s">
        <v>309</v>
      </c>
      <c r="R1" s="0"/>
      <c r="S1" s="0"/>
      <c r="T1" s="3" t="s">
        <v>310</v>
      </c>
      <c r="U1" s="0"/>
      <c r="V1" s="0"/>
      <c r="W1" s="3" t="s">
        <v>311</v>
      </c>
      <c r="X1" s="0"/>
      <c r="Y1" s="0"/>
      <c r="Z1" s="3" t="s">
        <v>312</v>
      </c>
      <c r="AA1" s="0"/>
      <c r="AB1" s="0"/>
      <c r="AC1" s="3" t="s">
        <v>313</v>
      </c>
      <c r="AD1" s="0"/>
      <c r="AE1" s="0"/>
      <c r="AF1" s="3" t="s">
        <v>314</v>
      </c>
      <c r="AG1" s="0"/>
      <c r="AH1" s="0"/>
      <c r="AI1" s="3" t="s">
        <v>315</v>
      </c>
      <c r="AJ1" s="0"/>
      <c r="AK1" s="0"/>
      <c r="AL1" s="3" t="s">
        <v>316</v>
      </c>
      <c r="AM1" s="0"/>
      <c r="AN1" s="0"/>
      <c r="AO1" s="3" t="s">
        <v>317</v>
      </c>
      <c r="AP1" s="0"/>
      <c r="AQ1" s="0"/>
      <c r="AR1" s="3" t="s">
        <v>318</v>
      </c>
      <c r="AS1" s="0"/>
      <c r="AT1" s="0"/>
      <c r="AU1" s="3" t="s">
        <v>319</v>
      </c>
      <c r="AV1" s="0"/>
      <c r="AW1" s="0"/>
      <c r="AX1" s="3" t="s">
        <v>320</v>
      </c>
      <c r="AY1" s="0"/>
      <c r="AZ1" s="0"/>
      <c r="BA1" s="3" t="s">
        <v>321</v>
      </c>
      <c r="BB1" s="0"/>
      <c r="BC1" s="0"/>
      <c r="BD1" s="3" t="s">
        <v>322</v>
      </c>
      <c r="BE1" s="0"/>
    </row>
    <row collapsed="false" customFormat="false" customHeight="false" hidden="false" ht="12.1" outlineLevel="0" r="2">
      <c r="A2" s="11" t="n">
        <v>43902</v>
      </c>
      <c r="B2" s="6" t="n">
        <v>50</v>
      </c>
      <c r="C2" s="6" t="n">
        <v>5386.61</v>
      </c>
      <c r="D2" s="11" t="n">
        <v>43951</v>
      </c>
      <c r="E2" s="6" t="n">
        <v>3</v>
      </c>
      <c r="F2" s="6" t="n">
        <v>8720.88</v>
      </c>
      <c r="G2" s="11" t="n">
        <v>43997</v>
      </c>
      <c r="H2" s="6" t="n">
        <v>12</v>
      </c>
      <c r="I2" s="6" t="n">
        <v>7761.53</v>
      </c>
      <c r="J2" s="11" t="n">
        <v>43997</v>
      </c>
      <c r="K2" s="6" t="n">
        <v>20</v>
      </c>
      <c r="L2" s="6" t="n">
        <v>3766.61</v>
      </c>
      <c r="M2" s="11" t="n">
        <v>43966</v>
      </c>
      <c r="N2" s="6" t="n">
        <v>50</v>
      </c>
      <c r="O2" s="6" t="n">
        <v>3255.04</v>
      </c>
      <c r="P2" s="11" t="n">
        <v>43902</v>
      </c>
      <c r="Q2" s="6" t="n">
        <v>1</v>
      </c>
      <c r="R2" s="6" t="n">
        <v>4613.73</v>
      </c>
      <c r="S2" s="11" t="n">
        <v>43951</v>
      </c>
      <c r="T2" s="6" t="n">
        <v>60</v>
      </c>
      <c r="U2" s="6" t="n">
        <v>4879.85</v>
      </c>
      <c r="V2" s="11" t="n">
        <v>44005</v>
      </c>
      <c r="W2" s="6" t="n">
        <v>30</v>
      </c>
      <c r="X2" s="6" t="n">
        <v>3062.24</v>
      </c>
      <c r="Y2" s="11" t="n">
        <v>43957</v>
      </c>
      <c r="Z2" s="6" t="n">
        <v>10</v>
      </c>
      <c r="AA2" s="6" t="n">
        <v>1236.32</v>
      </c>
      <c r="AB2" s="11" t="n">
        <v>43951</v>
      </c>
      <c r="AC2" s="6" t="n">
        <v>2</v>
      </c>
      <c r="AD2" s="6" t="n">
        <v>1120.65</v>
      </c>
      <c r="AE2" s="11" t="n">
        <v>44005</v>
      </c>
      <c r="AF2" s="6" t="n">
        <v>30</v>
      </c>
      <c r="AG2" s="6" t="n">
        <v>798.21</v>
      </c>
      <c r="AH2" s="11" t="n">
        <v>43997</v>
      </c>
      <c r="AI2" s="6" t="n">
        <v>8</v>
      </c>
      <c r="AJ2" s="6" t="n">
        <v>720.79</v>
      </c>
      <c r="AK2" s="11" t="n">
        <v>43570</v>
      </c>
      <c r="AL2" s="6" t="n">
        <v>400</v>
      </c>
      <c r="AM2" s="6" t="n">
        <v>13325.09</v>
      </c>
      <c r="AN2" s="11" t="n">
        <v>43627</v>
      </c>
      <c r="AO2" s="6" t="n">
        <v>1</v>
      </c>
      <c r="AP2" s="6" t="n">
        <v>4912.14</v>
      </c>
      <c r="AQ2" s="11" t="n">
        <v>43888</v>
      </c>
      <c r="AR2" s="6" t="n">
        <v>1463</v>
      </c>
      <c r="AS2" s="6" t="n">
        <v>1437.45</v>
      </c>
      <c r="AT2" s="11" t="n">
        <v>43598</v>
      </c>
      <c r="AU2" s="6" t="n">
        <v>100</v>
      </c>
      <c r="AV2" s="6" t="n">
        <v>2422.48</v>
      </c>
      <c r="AW2" s="11" t="n">
        <v>43627</v>
      </c>
      <c r="AX2" s="6" t="n">
        <v>1</v>
      </c>
      <c r="AY2" s="6" t="n">
        <v>2485.67</v>
      </c>
      <c r="AZ2" s="11" t="n">
        <v>43780</v>
      </c>
      <c r="BA2" s="6" t="n">
        <v>500</v>
      </c>
      <c r="BB2" s="6" t="n">
        <v>5793.87</v>
      </c>
      <c r="BC2" s="11" t="n">
        <v>43690</v>
      </c>
      <c r="BD2" s="6" t="n">
        <v>100</v>
      </c>
      <c r="BE2" s="6" t="n">
        <v>1223.78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43966</v>
      </c>
      <c r="T3" s="6" t="n">
        <v>10</v>
      </c>
      <c r="U3" s="6" t="n">
        <v>816.31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43888</v>
      </c>
      <c r="AR3" s="6" t="n">
        <v>3537</v>
      </c>
      <c r="AS3" s="6" t="n">
        <v>3478.4</v>
      </c>
      <c r="AT3" s="11" t="n">
        <v>43749</v>
      </c>
      <c r="AU3" s="6" t="n">
        <v>300</v>
      </c>
      <c r="AV3" s="6" t="n">
        <v>8257.46</v>
      </c>
      <c r="AW3" s="11" t="n">
        <v>43690</v>
      </c>
      <c r="AX3" s="6" t="n">
        <v>2</v>
      </c>
      <c r="AY3" s="6" t="n">
        <v>4786.77</v>
      </c>
      <c r="AZ3" s="0"/>
      <c r="BA3" s="5" t="s">
        <f>=SUM(BB2:BB2)/SUM(BA2:BA2)</f>
      </c>
      <c r="BB3" s="0" t="s">
        <v>11</v>
      </c>
      <c r="BC3" s="11" t="n">
        <v>43718</v>
      </c>
      <c r="BD3" s="6" t="n">
        <v>100</v>
      </c>
      <c r="BE3" s="6" t="n">
        <v>1270.42</v>
      </c>
    </row>
    <row collapsed="false" customFormat="false" customHeight="false" hidden="false" ht="12.1" outlineLevel="0" r="4">
      <c r="A4" s="0"/>
      <c r="B4" s="6" t="n">
        <v>247.06</v>
      </c>
      <c r="C4" s="0" t="s">
        <v>323</v>
      </c>
      <c r="D4" s="0"/>
      <c r="E4" s="6" t="n">
        <v>4071.2</v>
      </c>
      <c r="F4" s="0" t="s">
        <v>323</v>
      </c>
      <c r="G4" s="0"/>
      <c r="H4" s="6" t="n">
        <v>489.8</v>
      </c>
      <c r="I4" s="0" t="s">
        <v>323</v>
      </c>
      <c r="J4" s="0"/>
      <c r="K4" s="6" t="n">
        <v>291.99</v>
      </c>
      <c r="L4" s="0" t="s">
        <v>323</v>
      </c>
      <c r="M4" s="0"/>
      <c r="N4" s="6" t="n">
        <v>107.5</v>
      </c>
      <c r="O4" s="0" t="s">
        <v>323</v>
      </c>
      <c r="P4" s="0"/>
      <c r="Q4" s="6" t="n">
        <v>4399.5</v>
      </c>
      <c r="R4" s="0" t="s">
        <v>323</v>
      </c>
      <c r="S4" s="0"/>
      <c r="T4" s="5" t="s">
        <f>=SUM(U2:U3)/SUM(T2:T3)</f>
      </c>
      <c r="U4" s="0" t="s">
        <v>11</v>
      </c>
      <c r="V4" s="0"/>
      <c r="W4" s="6" t="n">
        <v>51.02</v>
      </c>
      <c r="X4" s="0" t="s">
        <v>323</v>
      </c>
      <c r="Y4" s="0"/>
      <c r="Z4" s="6" t="n">
        <v>145.15</v>
      </c>
      <c r="AA4" s="0" t="s">
        <v>323</v>
      </c>
      <c r="AB4" s="0"/>
      <c r="AC4" s="6" t="n">
        <v>466.3</v>
      </c>
      <c r="AD4" s="0" t="s">
        <v>323</v>
      </c>
      <c r="AE4" s="0"/>
      <c r="AF4" s="6" t="n">
        <v>23.475</v>
      </c>
      <c r="AG4" s="0" t="s">
        <v>323</v>
      </c>
      <c r="AH4" s="0"/>
      <c r="AI4" s="6" t="n">
        <v>21.54</v>
      </c>
      <c r="AJ4" s="0" t="s">
        <v>323</v>
      </c>
      <c r="AK4" s="0"/>
      <c r="AL4" s="6" t="n">
        <v>105.53746083</v>
      </c>
      <c r="AM4" s="0" t="s">
        <v>323</v>
      </c>
      <c r="AN4" s="0"/>
      <c r="AO4" s="6" t="n">
        <v>24812.48133</v>
      </c>
      <c r="AP4" s="0" t="s">
        <v>323</v>
      </c>
      <c r="AQ4" s="11" t="n">
        <v>43888</v>
      </c>
      <c r="AR4" s="6" t="n">
        <v>6100</v>
      </c>
      <c r="AS4" s="6" t="n">
        <v>5994.66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0"/>
      <c r="BA4" s="6" t="n">
        <v>15.166</v>
      </c>
      <c r="BB4" s="0" t="s">
        <v>323</v>
      </c>
      <c r="BC4" s="11" t="n">
        <v>43749</v>
      </c>
      <c r="BD4" s="6" t="n">
        <v>100</v>
      </c>
      <c r="BE4" s="6" t="n">
        <v>1260.89</v>
      </c>
    </row>
    <row collapsed="false" customFormat="false" customHeight="false" hidden="false" ht="12.1" outlineLevel="0" r="5">
      <c r="A5" s="0"/>
      <c r="B5" s="6" t="n">
        <v>50</v>
      </c>
      <c r="C5" s="0" t="s">
        <v>324</v>
      </c>
      <c r="D5" s="0"/>
      <c r="E5" s="6" t="n">
        <v>3</v>
      </c>
      <c r="F5" s="0" t="s">
        <v>324</v>
      </c>
      <c r="G5" s="0"/>
      <c r="H5" s="6" t="n">
        <v>12</v>
      </c>
      <c r="I5" s="0" t="s">
        <v>324</v>
      </c>
      <c r="J5" s="0"/>
      <c r="K5" s="6" t="n">
        <v>20</v>
      </c>
      <c r="L5" s="0" t="s">
        <v>324</v>
      </c>
      <c r="M5" s="0"/>
      <c r="N5" s="6" t="n">
        <v>50</v>
      </c>
      <c r="O5" s="0" t="s">
        <v>324</v>
      </c>
      <c r="P5" s="0"/>
      <c r="Q5" s="6" t="n">
        <v>1</v>
      </c>
      <c r="R5" s="0" t="s">
        <v>324</v>
      </c>
      <c r="S5" s="0"/>
      <c r="T5" s="6" t="n">
        <v>41.07</v>
      </c>
      <c r="U5" s="0" t="s">
        <v>323</v>
      </c>
      <c r="V5" s="0"/>
      <c r="W5" s="6" t="n">
        <v>30</v>
      </c>
      <c r="X5" s="0" t="s">
        <v>324</v>
      </c>
      <c r="Y5" s="0"/>
      <c r="Z5" s="6" t="n">
        <v>10</v>
      </c>
      <c r="AA5" s="0" t="s">
        <v>324</v>
      </c>
      <c r="AB5" s="0"/>
      <c r="AC5" s="6" t="n">
        <v>2</v>
      </c>
      <c r="AD5" s="0" t="s">
        <v>324</v>
      </c>
      <c r="AE5" s="0"/>
      <c r="AF5" s="6" t="n">
        <v>30</v>
      </c>
      <c r="AG5" s="0" t="s">
        <v>324</v>
      </c>
      <c r="AH5" s="0"/>
      <c r="AI5" s="6" t="n">
        <v>8</v>
      </c>
      <c r="AJ5" s="0" t="s">
        <v>324</v>
      </c>
      <c r="AK5" s="0"/>
      <c r="AL5" s="6" t="n">
        <v>400</v>
      </c>
      <c r="AM5" s="0" t="s">
        <v>324</v>
      </c>
      <c r="AN5" s="0"/>
      <c r="AO5" s="6" t="n">
        <v>1</v>
      </c>
      <c r="AP5" s="0" t="s">
        <v>324</v>
      </c>
      <c r="AQ5" s="0"/>
      <c r="AR5" s="5" t="s">
        <f>=SUM(AS2:AS4)/SUM(AR2:AR4)</f>
      </c>
      <c r="AS5" s="0" t="s">
        <v>11</v>
      </c>
      <c r="AT5" s="0"/>
      <c r="AU5" s="6" t="n">
        <v>26.72272529</v>
      </c>
      <c r="AV5" s="0" t="s">
        <v>323</v>
      </c>
      <c r="AW5" s="0"/>
      <c r="AX5" s="6" t="n">
        <v>2791.315881</v>
      </c>
      <c r="AY5" s="0" t="s">
        <v>323</v>
      </c>
      <c r="AZ5" s="0"/>
      <c r="BA5" s="6" t="n">
        <v>500</v>
      </c>
      <c r="BB5" s="0" t="s">
        <v>324</v>
      </c>
      <c r="BC5" s="0"/>
      <c r="BD5" s="5" t="s">
        <f>=SUM(BE2:BE4)/SUM(BD2:BD4)</f>
      </c>
      <c r="BE5" s="0" t="s">
        <v>11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325</v>
      </c>
      <c r="D6" s="0"/>
      <c r="E6" s="5" t="s">
        <f>=E5*(ABS(E4)-ABS(E3))</f>
      </c>
      <c r="F6" s="0" t="s">
        <v>325</v>
      </c>
      <c r="G6" s="0"/>
      <c r="H6" s="5" t="s">
        <f>=H5*(ABS(H4)-ABS(H3))</f>
      </c>
      <c r="I6" s="0" t="s">
        <v>325</v>
      </c>
      <c r="J6" s="0"/>
      <c r="K6" s="5" t="s">
        <f>=K5*(ABS(K4)-ABS(K3))</f>
      </c>
      <c r="L6" s="0" t="s">
        <v>325</v>
      </c>
      <c r="M6" s="0"/>
      <c r="N6" s="5" t="s">
        <f>=N5*(ABS(N4)-ABS(N3))</f>
      </c>
      <c r="O6" s="0" t="s">
        <v>325</v>
      </c>
      <c r="P6" s="0"/>
      <c r="Q6" s="5" t="s">
        <f>=Q5*(ABS(Q4)-ABS(Q3))</f>
      </c>
      <c r="R6" s="0" t="s">
        <v>325</v>
      </c>
      <c r="S6" s="0"/>
      <c r="T6" s="6" t="n">
        <v>70</v>
      </c>
      <c r="U6" s="0" t="s">
        <v>324</v>
      </c>
      <c r="V6" s="0"/>
      <c r="W6" s="5" t="s">
        <f>=W5*(ABS(W4)-ABS(W3))</f>
      </c>
      <c r="X6" s="0" t="s">
        <v>325</v>
      </c>
      <c r="Y6" s="0"/>
      <c r="Z6" s="5" t="s">
        <f>=Z5*(ABS(Z4)-ABS(Z3))</f>
      </c>
      <c r="AA6" s="0" t="s">
        <v>325</v>
      </c>
      <c r="AB6" s="0"/>
      <c r="AC6" s="5" t="s">
        <f>=AC5*(ABS(AC4)-ABS(AC3))</f>
      </c>
      <c r="AD6" s="0" t="s">
        <v>325</v>
      </c>
      <c r="AE6" s="0"/>
      <c r="AF6" s="5" t="s">
        <f>=AF5*(ABS(AF4)-ABS(AF3))</f>
      </c>
      <c r="AG6" s="0" t="s">
        <v>325</v>
      </c>
      <c r="AH6" s="0"/>
      <c r="AI6" s="5" t="s">
        <f>=AI5*(ABS(AI4)-ABS(AI3))</f>
      </c>
      <c r="AJ6" s="0" t="s">
        <v>325</v>
      </c>
      <c r="AK6" s="0"/>
      <c r="AL6" s="5" t="s">
        <f>=AL5*(ABS(AL4)-ABS(AL3))</f>
      </c>
      <c r="AM6" s="0" t="s">
        <v>325</v>
      </c>
      <c r="AN6" s="0"/>
      <c r="AO6" s="5" t="s">
        <f>=AO5*(ABS(AO4)-ABS(AO3))</f>
      </c>
      <c r="AP6" s="0" t="s">
        <v>325</v>
      </c>
      <c r="AQ6" s="0"/>
      <c r="AR6" s="6" t="n">
        <v>1.13094</v>
      </c>
      <c r="AS6" s="0" t="s">
        <v>323</v>
      </c>
      <c r="AT6" s="0"/>
      <c r="AU6" s="6" t="n">
        <v>400</v>
      </c>
      <c r="AV6" s="0" t="s">
        <v>324</v>
      </c>
      <c r="AW6" s="0"/>
      <c r="AX6" s="6" t="n">
        <v>3</v>
      </c>
      <c r="AY6" s="0" t="s">
        <v>324</v>
      </c>
      <c r="AZ6" s="0"/>
      <c r="BA6" s="5" t="s">
        <f>=BA5*(ABS(BA4)-ABS(BA3))</f>
      </c>
      <c r="BB6" s="0" t="s">
        <v>325</v>
      </c>
      <c r="BC6" s="0"/>
      <c r="BD6" s="6" t="n">
        <v>14.85</v>
      </c>
      <c r="BE6" s="0" t="s">
        <v>323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325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6" t="n">
        <v>11100</v>
      </c>
      <c r="AS7" s="0" t="s">
        <v>324</v>
      </c>
      <c r="AT7" s="0"/>
      <c r="AU7" s="5" t="s">
        <f>=AU6*(ABS(AU5)-ABS(AU4))</f>
      </c>
      <c r="AV7" s="0" t="s">
        <v>325</v>
      </c>
      <c r="AW7" s="0"/>
      <c r="AX7" s="5" t="s">
        <f>=AX6*(ABS(AX5)-ABS(AX4))</f>
      </c>
      <c r="AY7" s="0" t="s">
        <v>325</v>
      </c>
      <c r="AZ7" s="0"/>
      <c r="BA7" s="0"/>
      <c r="BB7" s="0"/>
      <c r="BC7" s="0"/>
      <c r="BD7" s="6" t="n">
        <v>300</v>
      </c>
      <c r="BE7" s="0" t="s">
        <v>324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5" t="s">
        <f>=AR7*(ABS(AR6)-ABS(AR5))</f>
      </c>
      <c r="AS8" s="0" t="s">
        <v>325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5" t="s">
        <f>=BD7*(ABS(BD6)-ABS(BD5))</f>
      </c>
      <c r="BE8" s="0" t="s">
        <v>325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326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327</v>
      </c>
      <c r="L1" s="18" t="s">
        <v>328</v>
      </c>
      <c r="M1" s="18" t="s">
        <v>19</v>
      </c>
      <c r="N1" s="18" t="s">
        <v>329</v>
      </c>
    </row>
    <row collapsed="false" customFormat="false" customHeight="false" hidden="false" ht="12.1" outlineLevel="0" r="2">
      <c r="A2" s="21" t="n">
        <v>43570</v>
      </c>
      <c r="B2" s="22" t="s">
        <v>330</v>
      </c>
      <c r="C2" s="22" t="s">
        <v>84</v>
      </c>
      <c r="D2" s="22" t="s">
        <v>330</v>
      </c>
      <c r="E2" s="22" t="s">
        <v>330</v>
      </c>
      <c r="F2" s="22" t="s">
        <v>19</v>
      </c>
      <c r="G2" s="23" t="n">
        <v>1</v>
      </c>
      <c r="H2" s="24" t="n">
        <v>13887</v>
      </c>
      <c r="I2" s="24" t="n">
        <v>13887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43570</v>
      </c>
      <c r="B3" s="16" t="s">
        <v>55</v>
      </c>
      <c r="C3" s="16" t="s">
        <v>331</v>
      </c>
      <c r="D3" s="16" t="s">
        <v>279</v>
      </c>
      <c r="E3" s="16" t="s">
        <v>56</v>
      </c>
      <c r="F3" s="16" t="s">
        <v>19</v>
      </c>
      <c r="G3" s="7" t="n">
        <v>4</v>
      </c>
      <c r="H3" s="6" t="n">
        <v>3321</v>
      </c>
      <c r="I3" s="6" t="n">
        <v>-13284</v>
      </c>
      <c r="J3" s="6" t="n">
        <v>-0</v>
      </c>
      <c r="K3" s="6" t="n">
        <v>-39.85</v>
      </c>
      <c r="L3" s="6" t="n">
        <v>-1.24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43573</v>
      </c>
      <c r="B4" s="26" t="s">
        <v>332</v>
      </c>
      <c r="C4" s="26" t="s">
        <v>333</v>
      </c>
      <c r="D4" s="26" t="s">
        <v>332</v>
      </c>
      <c r="E4" s="26" t="s">
        <v>332</v>
      </c>
      <c r="F4" s="26" t="s">
        <v>19</v>
      </c>
      <c r="G4" s="27" t="n">
        <v>1</v>
      </c>
      <c r="H4" s="28" t="n">
        <v>-149</v>
      </c>
      <c r="I4" s="28" t="n">
        <v>-149</v>
      </c>
      <c r="J4" s="28" t="n">
        <v>0</v>
      </c>
      <c r="K4" s="28" t="n">
        <v>-0</v>
      </c>
      <c r="L4" s="28" t="n">
        <v>-0</v>
      </c>
      <c r="M4" s="6" t="s">
        <f>=I4+J4+K4+L4</f>
      </c>
      <c r="N4" s="26"/>
    </row>
    <row collapsed="false" customFormat="false" customHeight="false" hidden="false" ht="12.1" outlineLevel="0" r="5">
      <c r="A5" s="21" t="n">
        <v>43598</v>
      </c>
      <c r="B5" s="22" t="s">
        <v>330</v>
      </c>
      <c r="C5" s="22" t="s">
        <v>84</v>
      </c>
      <c r="D5" s="22" t="s">
        <v>330</v>
      </c>
      <c r="E5" s="22" t="s">
        <v>330</v>
      </c>
      <c r="F5" s="22" t="s">
        <v>19</v>
      </c>
      <c r="G5" s="23" t="n">
        <v>1</v>
      </c>
      <c r="H5" s="24" t="n">
        <v>4500</v>
      </c>
      <c r="I5" s="24" t="n">
        <v>4500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43598</v>
      </c>
      <c r="B6" s="16" t="s">
        <v>65</v>
      </c>
      <c r="C6" s="16" t="s">
        <v>334</v>
      </c>
      <c r="D6" s="16" t="s">
        <v>279</v>
      </c>
      <c r="E6" s="16" t="s">
        <v>56</v>
      </c>
      <c r="F6" s="16" t="s">
        <v>19</v>
      </c>
      <c r="G6" s="7" t="n">
        <v>1</v>
      </c>
      <c r="H6" s="6" t="n">
        <v>2415</v>
      </c>
      <c r="I6" s="6" t="n">
        <v>-2415</v>
      </c>
      <c r="J6" s="6" t="n">
        <v>-0</v>
      </c>
      <c r="K6" s="6" t="n">
        <v>-7.25</v>
      </c>
      <c r="L6" s="6" t="n">
        <v>-0.23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43598</v>
      </c>
      <c r="B7" s="16" t="s">
        <v>282</v>
      </c>
      <c r="C7" s="16" t="s">
        <v>335</v>
      </c>
      <c r="D7" s="16" t="s">
        <v>279</v>
      </c>
      <c r="E7" s="16" t="s">
        <v>56</v>
      </c>
      <c r="F7" s="16" t="s">
        <v>19</v>
      </c>
      <c r="G7" s="7" t="n">
        <v>1</v>
      </c>
      <c r="H7" s="6" t="n">
        <v>2261</v>
      </c>
      <c r="I7" s="6" t="n">
        <v>-2261</v>
      </c>
      <c r="J7" s="6" t="n">
        <v>-0</v>
      </c>
      <c r="K7" s="6" t="n">
        <v>-6.78</v>
      </c>
      <c r="L7" s="6" t="n">
        <v>-0.21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43601</v>
      </c>
      <c r="B8" s="26" t="s">
        <v>332</v>
      </c>
      <c r="C8" s="26" t="s">
        <v>333</v>
      </c>
      <c r="D8" s="26" t="s">
        <v>332</v>
      </c>
      <c r="E8" s="26" t="s">
        <v>332</v>
      </c>
      <c r="F8" s="26" t="s">
        <v>19</v>
      </c>
      <c r="G8" s="27" t="n">
        <v>1</v>
      </c>
      <c r="H8" s="28" t="n">
        <v>-149</v>
      </c>
      <c r="I8" s="28" t="n">
        <v>-149</v>
      </c>
      <c r="J8" s="28" t="n">
        <v>0</v>
      </c>
      <c r="K8" s="28" t="n">
        <v>-0</v>
      </c>
      <c r="L8" s="28" t="n">
        <v>-0</v>
      </c>
      <c r="M8" s="6" t="s">
        <f>=I8+J8+K8+L8</f>
      </c>
      <c r="N8" s="26"/>
    </row>
    <row collapsed="false" customFormat="false" customHeight="false" hidden="false" ht="12.1" outlineLevel="0" r="9">
      <c r="A9" s="21" t="n">
        <v>43627</v>
      </c>
      <c r="B9" s="22" t="s">
        <v>330</v>
      </c>
      <c r="C9" s="22" t="s">
        <v>84</v>
      </c>
      <c r="D9" s="22" t="s">
        <v>330</v>
      </c>
      <c r="E9" s="22" t="s">
        <v>330</v>
      </c>
      <c r="F9" s="22" t="s">
        <v>19</v>
      </c>
      <c r="G9" s="23" t="n">
        <v>1</v>
      </c>
      <c r="H9" s="24" t="n">
        <v>7500</v>
      </c>
      <c r="I9" s="24" t="n">
        <v>7500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43627</v>
      </c>
      <c r="B10" s="16" t="s">
        <v>59</v>
      </c>
      <c r="C10" s="16" t="s">
        <v>336</v>
      </c>
      <c r="D10" s="16" t="s">
        <v>279</v>
      </c>
      <c r="E10" s="16" t="s">
        <v>56</v>
      </c>
      <c r="F10" s="16" t="s">
        <v>19</v>
      </c>
      <c r="G10" s="7" t="n">
        <v>1</v>
      </c>
      <c r="H10" s="6" t="n">
        <v>4897</v>
      </c>
      <c r="I10" s="6" t="n">
        <v>-4897</v>
      </c>
      <c r="J10" s="6" t="n">
        <v>-0</v>
      </c>
      <c r="K10" s="6" t="n">
        <v>-14.69</v>
      </c>
      <c r="L10" s="6" t="n">
        <v>-0.45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43627</v>
      </c>
      <c r="B11" s="16" t="s">
        <v>67</v>
      </c>
      <c r="C11" s="16" t="s">
        <v>337</v>
      </c>
      <c r="D11" s="16" t="s">
        <v>279</v>
      </c>
      <c r="E11" s="16" t="s">
        <v>56</v>
      </c>
      <c r="F11" s="16" t="s">
        <v>19</v>
      </c>
      <c r="G11" s="7" t="n">
        <v>1</v>
      </c>
      <c r="H11" s="6" t="n">
        <v>2478</v>
      </c>
      <c r="I11" s="6" t="n">
        <v>-2478</v>
      </c>
      <c r="J11" s="6" t="n">
        <v>-0</v>
      </c>
      <c r="K11" s="6" t="n">
        <v>-7.44</v>
      </c>
      <c r="L11" s="6" t="n">
        <v>-0.23</v>
      </c>
      <c r="M11" s="6" t="s">
        <f>=I11+J11+K11+L11</f>
      </c>
      <c r="N11" s="16"/>
    </row>
    <row collapsed="false" customFormat="false" customHeight="false" hidden="false" ht="12.1" outlineLevel="0" r="12">
      <c r="A12" s="25" t="n">
        <v>43633</v>
      </c>
      <c r="B12" s="26" t="s">
        <v>332</v>
      </c>
      <c r="C12" s="26" t="s">
        <v>333</v>
      </c>
      <c r="D12" s="26" t="s">
        <v>332</v>
      </c>
      <c r="E12" s="26" t="s">
        <v>332</v>
      </c>
      <c r="F12" s="26" t="s">
        <v>19</v>
      </c>
      <c r="G12" s="27" t="n">
        <v>1</v>
      </c>
      <c r="H12" s="28" t="n">
        <v>-149</v>
      </c>
      <c r="I12" s="28" t="n">
        <v>-149</v>
      </c>
      <c r="J12" s="28" t="n">
        <v>0</v>
      </c>
      <c r="K12" s="28" t="n">
        <v>-0</v>
      </c>
      <c r="L12" s="28" t="n">
        <v>-0</v>
      </c>
      <c r="M12" s="6" t="s">
        <f>=I12+J12+K12+L12</f>
      </c>
      <c r="N12" s="26"/>
    </row>
    <row collapsed="false" customFormat="false" customHeight="false" hidden="false" ht="12.1" outlineLevel="0" r="13">
      <c r="A13" s="21" t="n">
        <v>43657</v>
      </c>
      <c r="B13" s="22" t="s">
        <v>330</v>
      </c>
      <c r="C13" s="22" t="s">
        <v>84</v>
      </c>
      <c r="D13" s="22" t="s">
        <v>330</v>
      </c>
      <c r="E13" s="22" t="s">
        <v>330</v>
      </c>
      <c r="F13" s="22" t="s">
        <v>19</v>
      </c>
      <c r="G13" s="23" t="n">
        <v>1</v>
      </c>
      <c r="H13" s="24" t="n">
        <v>6150</v>
      </c>
      <c r="I13" s="24" t="n">
        <v>6150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43657</v>
      </c>
      <c r="B14" s="16" t="s">
        <v>283</v>
      </c>
      <c r="C14" s="16" t="s">
        <v>338</v>
      </c>
      <c r="D14" s="16" t="s">
        <v>279</v>
      </c>
      <c r="E14" s="16" t="s">
        <v>339</v>
      </c>
      <c r="F14" s="16" t="s">
        <v>19</v>
      </c>
      <c r="G14" s="7" t="n">
        <v>6</v>
      </c>
      <c r="H14" s="6" t="n">
        <v>100.1</v>
      </c>
      <c r="I14" s="6" t="n">
        <v>-6006</v>
      </c>
      <c r="J14" s="6" t="n">
        <v>-35.94</v>
      </c>
      <c r="K14" s="6" t="n">
        <v>-18.02</v>
      </c>
      <c r="L14" s="6" t="n">
        <v>-0.61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43690</v>
      </c>
      <c r="B15" s="22" t="s">
        <v>330</v>
      </c>
      <c r="C15" s="22" t="s">
        <v>84</v>
      </c>
      <c r="D15" s="22" t="s">
        <v>330</v>
      </c>
      <c r="E15" s="22" t="s">
        <v>330</v>
      </c>
      <c r="F15" s="22" t="s">
        <v>19</v>
      </c>
      <c r="G15" s="23" t="n">
        <v>1</v>
      </c>
      <c r="H15" s="24" t="n">
        <v>17000</v>
      </c>
      <c r="I15" s="24" t="n">
        <v>17000</v>
      </c>
      <c r="J15" s="24" t="n">
        <v>0</v>
      </c>
      <c r="K15" s="24" t="n">
        <v>-0</v>
      </c>
      <c r="L15" s="24" t="n">
        <v>-0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43690</v>
      </c>
      <c r="B16" s="16" t="s">
        <v>284</v>
      </c>
      <c r="C16" s="16" t="s">
        <v>340</v>
      </c>
      <c r="D16" s="16" t="s">
        <v>279</v>
      </c>
      <c r="E16" s="16" t="s">
        <v>339</v>
      </c>
      <c r="F16" s="16" t="s">
        <v>19</v>
      </c>
      <c r="G16" s="7" t="n">
        <v>20</v>
      </c>
      <c r="H16" s="6" t="n">
        <v>100.75</v>
      </c>
      <c r="I16" s="6" t="n">
        <v>-6045</v>
      </c>
      <c r="J16" s="6" t="n">
        <v>-58</v>
      </c>
      <c r="K16" s="6" t="n">
        <v>-18.13</v>
      </c>
      <c r="L16" s="6" t="n">
        <v>-0.38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43690</v>
      </c>
      <c r="B17" s="16" t="s">
        <v>285</v>
      </c>
      <c r="C17" s="16" t="s">
        <v>341</v>
      </c>
      <c r="D17" s="16" t="s">
        <v>279</v>
      </c>
      <c r="E17" s="16" t="s">
        <v>339</v>
      </c>
      <c r="F17" s="16" t="s">
        <v>19</v>
      </c>
      <c r="G17" s="7" t="n">
        <v>19</v>
      </c>
      <c r="H17" s="6" t="n">
        <v>100.85</v>
      </c>
      <c r="I17" s="6" t="n">
        <v>-4790.38</v>
      </c>
      <c r="J17" s="6" t="n">
        <v>-45.98</v>
      </c>
      <c r="K17" s="6" t="n">
        <v>-14.37</v>
      </c>
      <c r="L17" s="6" t="n">
        <v>-0.26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43690</v>
      </c>
      <c r="B18" s="16" t="s">
        <v>71</v>
      </c>
      <c r="C18" s="16" t="s">
        <v>342</v>
      </c>
      <c r="D18" s="16" t="s">
        <v>279</v>
      </c>
      <c r="E18" s="16" t="s">
        <v>56</v>
      </c>
      <c r="F18" s="16" t="s">
        <v>19</v>
      </c>
      <c r="G18" s="7" t="n">
        <v>1</v>
      </c>
      <c r="H18" s="6" t="n">
        <v>1220</v>
      </c>
      <c r="I18" s="6" t="n">
        <v>-1220</v>
      </c>
      <c r="J18" s="6" t="n">
        <v>-0</v>
      </c>
      <c r="K18" s="6" t="n">
        <v>-3.66</v>
      </c>
      <c r="L18" s="6" t="n">
        <v>-0.12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43690</v>
      </c>
      <c r="B19" s="16" t="s">
        <v>67</v>
      </c>
      <c r="C19" s="16" t="s">
        <v>337</v>
      </c>
      <c r="D19" s="16" t="s">
        <v>279</v>
      </c>
      <c r="E19" s="16" t="s">
        <v>56</v>
      </c>
      <c r="F19" s="16" t="s">
        <v>19</v>
      </c>
      <c r="G19" s="7" t="n">
        <v>2</v>
      </c>
      <c r="H19" s="6" t="n">
        <v>2386</v>
      </c>
      <c r="I19" s="6" t="n">
        <v>-4772</v>
      </c>
      <c r="J19" s="6" t="n">
        <v>-0</v>
      </c>
      <c r="K19" s="6" t="n">
        <v>-14.32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43718</v>
      </c>
      <c r="B20" s="22" t="s">
        <v>330</v>
      </c>
      <c r="C20" s="22" t="s">
        <v>84</v>
      </c>
      <c r="D20" s="22" t="s">
        <v>330</v>
      </c>
      <c r="E20" s="22" t="s">
        <v>330</v>
      </c>
      <c r="F20" s="22" t="s">
        <v>19</v>
      </c>
      <c r="G20" s="23" t="n">
        <v>1</v>
      </c>
      <c r="H20" s="24" t="n">
        <v>13000</v>
      </c>
      <c r="I20" s="24" t="n">
        <v>13000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2"/>
    </row>
    <row collapsed="false" customFormat="false" customHeight="false" hidden="false" ht="12.1" outlineLevel="0" r="21">
      <c r="A21" s="25" t="n">
        <v>43718</v>
      </c>
      <c r="B21" s="26" t="s">
        <v>332</v>
      </c>
      <c r="C21" s="26" t="s">
        <v>333</v>
      </c>
      <c r="D21" s="26" t="s">
        <v>332</v>
      </c>
      <c r="E21" s="26" t="s">
        <v>332</v>
      </c>
      <c r="F21" s="26" t="s">
        <v>19</v>
      </c>
      <c r="G21" s="27" t="n">
        <v>1</v>
      </c>
      <c r="H21" s="28" t="n">
        <v>-149</v>
      </c>
      <c r="I21" s="28" t="n">
        <v>-149</v>
      </c>
      <c r="J21" s="28" t="n">
        <v>0</v>
      </c>
      <c r="K21" s="28" t="n">
        <v>-0</v>
      </c>
      <c r="L21" s="28" t="n">
        <v>-0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43718</v>
      </c>
      <c r="B22" s="16" t="s">
        <v>286</v>
      </c>
      <c r="C22" s="16" t="s">
        <v>343</v>
      </c>
      <c r="D22" s="16" t="s">
        <v>279</v>
      </c>
      <c r="E22" s="16" t="s">
        <v>339</v>
      </c>
      <c r="F22" s="16" t="s">
        <v>19</v>
      </c>
      <c r="G22" s="7" t="n">
        <v>11</v>
      </c>
      <c r="H22" s="6" t="n">
        <v>100.05</v>
      </c>
      <c r="I22" s="6" t="n">
        <v>-11005.5</v>
      </c>
      <c r="J22" s="6" t="n">
        <v>-409.97</v>
      </c>
      <c r="K22" s="6" t="n">
        <v>-33.02</v>
      </c>
      <c r="L22" s="6" t="n">
        <v>-0.24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43718</v>
      </c>
      <c r="B23" s="16" t="s">
        <v>71</v>
      </c>
      <c r="C23" s="16" t="s">
        <v>342</v>
      </c>
      <c r="D23" s="16" t="s">
        <v>279</v>
      </c>
      <c r="E23" s="16" t="s">
        <v>56</v>
      </c>
      <c r="F23" s="16" t="s">
        <v>19</v>
      </c>
      <c r="G23" s="7" t="n">
        <v>1</v>
      </c>
      <c r="H23" s="6" t="n">
        <v>1266.5</v>
      </c>
      <c r="I23" s="6" t="n">
        <v>-1266.5</v>
      </c>
      <c r="J23" s="6" t="n">
        <v>-0</v>
      </c>
      <c r="K23" s="6" t="n">
        <v>-3.8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43719</v>
      </c>
      <c r="B24" s="26" t="s">
        <v>332</v>
      </c>
      <c r="C24" s="26" t="s">
        <v>333</v>
      </c>
      <c r="D24" s="26" t="s">
        <v>332</v>
      </c>
      <c r="E24" s="26" t="s">
        <v>332</v>
      </c>
      <c r="F24" s="26" t="s">
        <v>19</v>
      </c>
      <c r="G24" s="27" t="n">
        <v>1</v>
      </c>
      <c r="H24" s="28" t="n">
        <v>-149</v>
      </c>
      <c r="I24" s="28" t="n">
        <v>-149</v>
      </c>
      <c r="J24" s="28" t="n">
        <v>0</v>
      </c>
      <c r="K24" s="28" t="n">
        <v>-0</v>
      </c>
      <c r="L24" s="28" t="n">
        <v>-0</v>
      </c>
      <c r="M24" s="6" t="s">
        <f>=I24+J24+K24+L24</f>
      </c>
      <c r="N24" s="26"/>
    </row>
    <row collapsed="false" customFormat="false" customHeight="false" hidden="false" ht="12.1" outlineLevel="0" r="25">
      <c r="A25" s="21" t="n">
        <v>43741</v>
      </c>
      <c r="B25" s="22" t="s">
        <v>344</v>
      </c>
      <c r="C25" s="22" t="s">
        <v>345</v>
      </c>
      <c r="D25" s="22" t="s">
        <v>344</v>
      </c>
      <c r="E25" s="22" t="s">
        <v>344</v>
      </c>
      <c r="F25" s="22" t="s">
        <v>19</v>
      </c>
      <c r="G25" s="23" t="n">
        <v>1</v>
      </c>
      <c r="H25" s="24" t="n">
        <v>11000</v>
      </c>
      <c r="I25" s="24" t="n">
        <v>11000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43741</v>
      </c>
      <c r="B26" s="22" t="s">
        <v>346</v>
      </c>
      <c r="C26" s="22" t="s">
        <v>347</v>
      </c>
      <c r="D26" s="22" t="s">
        <v>346</v>
      </c>
      <c r="E26" s="22" t="s">
        <v>346</v>
      </c>
      <c r="F26" s="22" t="s">
        <v>19</v>
      </c>
      <c r="G26" s="23" t="n">
        <v>1</v>
      </c>
      <c r="H26" s="24" t="n">
        <v>405.07</v>
      </c>
      <c r="I26" s="24" t="n">
        <v>405.07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43742</v>
      </c>
      <c r="B27" s="16" t="s">
        <v>287</v>
      </c>
      <c r="C27" s="16" t="s">
        <v>348</v>
      </c>
      <c r="D27" s="16" t="s">
        <v>279</v>
      </c>
      <c r="E27" s="16" t="s">
        <v>339</v>
      </c>
      <c r="F27" s="16" t="s">
        <v>19</v>
      </c>
      <c r="G27" s="7" t="n">
        <v>54</v>
      </c>
      <c r="H27" s="6" t="n">
        <v>100.16</v>
      </c>
      <c r="I27" s="6" t="n">
        <v>-10817.28</v>
      </c>
      <c r="J27" s="6" t="n">
        <v>-291.06</v>
      </c>
      <c r="K27" s="6" t="n">
        <v>-32.45</v>
      </c>
      <c r="L27" s="6" t="n">
        <v>-0.12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43747</v>
      </c>
      <c r="B28" s="22" t="s">
        <v>344</v>
      </c>
      <c r="C28" s="22" t="s">
        <v>349</v>
      </c>
      <c r="D28" s="22" t="s">
        <v>344</v>
      </c>
      <c r="E28" s="22" t="s">
        <v>344</v>
      </c>
      <c r="F28" s="22" t="s">
        <v>19</v>
      </c>
      <c r="G28" s="23" t="n">
        <v>1</v>
      </c>
      <c r="H28" s="24" t="n">
        <v>4750</v>
      </c>
      <c r="I28" s="24" t="n">
        <v>4750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43747</v>
      </c>
      <c r="B29" s="22" t="s">
        <v>346</v>
      </c>
      <c r="C29" s="22" t="s">
        <v>350</v>
      </c>
      <c r="D29" s="22" t="s">
        <v>346</v>
      </c>
      <c r="E29" s="22" t="s">
        <v>346</v>
      </c>
      <c r="F29" s="22" t="s">
        <v>19</v>
      </c>
      <c r="G29" s="23" t="n">
        <v>1</v>
      </c>
      <c r="H29" s="24" t="n">
        <v>129.01</v>
      </c>
      <c r="I29" s="24" t="n">
        <v>129.01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43749</v>
      </c>
      <c r="B30" s="22" t="s">
        <v>330</v>
      </c>
      <c r="C30" s="22" t="s">
        <v>84</v>
      </c>
      <c r="D30" s="22" t="s">
        <v>330</v>
      </c>
      <c r="E30" s="22" t="s">
        <v>330</v>
      </c>
      <c r="F30" s="22" t="s">
        <v>19</v>
      </c>
      <c r="G30" s="23" t="n">
        <v>1</v>
      </c>
      <c r="H30" s="24" t="n">
        <v>20000</v>
      </c>
      <c r="I30" s="24" t="n">
        <v>20000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2"/>
    </row>
    <row collapsed="false" customFormat="false" customHeight="false" hidden="false" ht="12.1" outlineLevel="0" r="31">
      <c r="A31" s="20" t="n">
        <v>43749</v>
      </c>
      <c r="B31" s="16" t="s">
        <v>288</v>
      </c>
      <c r="C31" s="16" t="s">
        <v>351</v>
      </c>
      <c r="D31" s="16" t="s">
        <v>279</v>
      </c>
      <c r="E31" s="16" t="s">
        <v>339</v>
      </c>
      <c r="F31" s="16" t="s">
        <v>19</v>
      </c>
      <c r="G31" s="7" t="n">
        <v>5</v>
      </c>
      <c r="H31" s="6" t="n">
        <v>100.78</v>
      </c>
      <c r="I31" s="6" t="n">
        <v>-5039</v>
      </c>
      <c r="J31" s="6" t="n">
        <v>-187.4</v>
      </c>
      <c r="K31" s="6" t="n">
        <v>-15.12</v>
      </c>
      <c r="L31" s="6" t="n">
        <v>-0.5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43749</v>
      </c>
      <c r="B32" s="16" t="s">
        <v>289</v>
      </c>
      <c r="C32" s="16" t="s">
        <v>352</v>
      </c>
      <c r="D32" s="16" t="s">
        <v>279</v>
      </c>
      <c r="E32" s="16" t="s">
        <v>339</v>
      </c>
      <c r="F32" s="16" t="s">
        <v>19</v>
      </c>
      <c r="G32" s="7" t="n">
        <v>5</v>
      </c>
      <c r="H32" s="6" t="n">
        <v>102.78</v>
      </c>
      <c r="I32" s="6" t="n">
        <v>-5139</v>
      </c>
      <c r="J32" s="6" t="n">
        <v>-40.25</v>
      </c>
      <c r="K32" s="6" t="n">
        <v>-15.42</v>
      </c>
      <c r="L32" s="6" t="n">
        <v>-0.52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43749</v>
      </c>
      <c r="B33" s="16" t="s">
        <v>290</v>
      </c>
      <c r="C33" s="16" t="s">
        <v>353</v>
      </c>
      <c r="D33" s="16" t="s">
        <v>279</v>
      </c>
      <c r="E33" s="16" t="s">
        <v>339</v>
      </c>
      <c r="F33" s="16" t="s">
        <v>19</v>
      </c>
      <c r="G33" s="7" t="n">
        <v>5</v>
      </c>
      <c r="H33" s="6" t="n">
        <v>103</v>
      </c>
      <c r="I33" s="6" t="n">
        <v>-5150</v>
      </c>
      <c r="J33" s="6" t="n">
        <v>-25.3</v>
      </c>
      <c r="K33" s="6" t="n">
        <v>-15.45</v>
      </c>
      <c r="L33" s="6" t="n">
        <v>-0.52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43749</v>
      </c>
      <c r="B34" s="16" t="s">
        <v>65</v>
      </c>
      <c r="C34" s="16" t="s">
        <v>334</v>
      </c>
      <c r="D34" s="16" t="s">
        <v>279</v>
      </c>
      <c r="E34" s="16" t="s">
        <v>56</v>
      </c>
      <c r="F34" s="16" t="s">
        <v>19</v>
      </c>
      <c r="G34" s="7" t="n">
        <v>3</v>
      </c>
      <c r="H34" s="6" t="n">
        <v>2744</v>
      </c>
      <c r="I34" s="6" t="n">
        <v>-8232</v>
      </c>
      <c r="J34" s="6" t="n">
        <v>-0</v>
      </c>
      <c r="K34" s="6" t="n">
        <v>-24.69</v>
      </c>
      <c r="L34" s="6" t="n">
        <v>-0.77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43749</v>
      </c>
      <c r="B35" s="16" t="s">
        <v>71</v>
      </c>
      <c r="C35" s="16" t="s">
        <v>342</v>
      </c>
      <c r="D35" s="16" t="s">
        <v>279</v>
      </c>
      <c r="E35" s="16" t="s">
        <v>56</v>
      </c>
      <c r="F35" s="16" t="s">
        <v>19</v>
      </c>
      <c r="G35" s="7" t="n">
        <v>1</v>
      </c>
      <c r="H35" s="6" t="n">
        <v>1257</v>
      </c>
      <c r="I35" s="6" t="n">
        <v>-1257</v>
      </c>
      <c r="J35" s="6" t="n">
        <v>-0</v>
      </c>
      <c r="K35" s="6" t="n">
        <v>-3.77</v>
      </c>
      <c r="L35" s="6" t="n">
        <v>-0.12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43753</v>
      </c>
      <c r="B36" s="22" t="s">
        <v>344</v>
      </c>
      <c r="C36" s="22" t="s">
        <v>354</v>
      </c>
      <c r="D36" s="22" t="s">
        <v>344</v>
      </c>
      <c r="E36" s="22" t="s">
        <v>344</v>
      </c>
      <c r="F36" s="22" t="s">
        <v>19</v>
      </c>
      <c r="G36" s="23" t="n">
        <v>1</v>
      </c>
      <c r="H36" s="24" t="n">
        <v>6000</v>
      </c>
      <c r="I36" s="24" t="n">
        <v>6000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43753</v>
      </c>
      <c r="B37" s="22" t="s">
        <v>346</v>
      </c>
      <c r="C37" s="22" t="s">
        <v>355</v>
      </c>
      <c r="D37" s="22" t="s">
        <v>346</v>
      </c>
      <c r="E37" s="22" t="s">
        <v>346</v>
      </c>
      <c r="F37" s="22" t="s">
        <v>19</v>
      </c>
      <c r="G37" s="23" t="n">
        <v>1</v>
      </c>
      <c r="H37" s="24" t="n">
        <v>177.6</v>
      </c>
      <c r="I37" s="24" t="n">
        <v>177.6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43754</v>
      </c>
      <c r="B38" s="22" t="s">
        <v>344</v>
      </c>
      <c r="C38" s="22" t="s">
        <v>356</v>
      </c>
      <c r="D38" s="22" t="s">
        <v>344</v>
      </c>
      <c r="E38" s="22" t="s">
        <v>344</v>
      </c>
      <c r="F38" s="22" t="s">
        <v>19</v>
      </c>
      <c r="G38" s="23" t="n">
        <v>1</v>
      </c>
      <c r="H38" s="24" t="n">
        <v>10800</v>
      </c>
      <c r="I38" s="24" t="n">
        <v>10800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43754</v>
      </c>
      <c r="B39" s="22" t="s">
        <v>346</v>
      </c>
      <c r="C39" s="22" t="s">
        <v>357</v>
      </c>
      <c r="D39" s="22" t="s">
        <v>346</v>
      </c>
      <c r="E39" s="22" t="s">
        <v>346</v>
      </c>
      <c r="F39" s="22" t="s">
        <v>19</v>
      </c>
      <c r="G39" s="23" t="n">
        <v>1</v>
      </c>
      <c r="H39" s="24" t="n">
        <v>331.02</v>
      </c>
      <c r="I39" s="24" t="n">
        <v>331.02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43754</v>
      </c>
      <c r="B40" s="16" t="s">
        <v>291</v>
      </c>
      <c r="C40" s="16" t="s">
        <v>358</v>
      </c>
      <c r="D40" s="16" t="s">
        <v>279</v>
      </c>
      <c r="E40" s="16" t="s">
        <v>339</v>
      </c>
      <c r="F40" s="16" t="s">
        <v>19</v>
      </c>
      <c r="G40" s="7" t="n">
        <v>5</v>
      </c>
      <c r="H40" s="6" t="n">
        <v>101.6</v>
      </c>
      <c r="I40" s="6" t="n">
        <v>-5080</v>
      </c>
      <c r="J40" s="6" t="n">
        <v>-29.5</v>
      </c>
      <c r="K40" s="6" t="n">
        <v>-15.24</v>
      </c>
      <c r="L40" s="6" t="n">
        <v>-0.51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43754</v>
      </c>
      <c r="B41" s="16" t="s">
        <v>292</v>
      </c>
      <c r="C41" s="16" t="s">
        <v>359</v>
      </c>
      <c r="D41" s="16" t="s">
        <v>279</v>
      </c>
      <c r="E41" s="16" t="s">
        <v>339</v>
      </c>
      <c r="F41" s="16" t="s">
        <v>19</v>
      </c>
      <c r="G41" s="7" t="n">
        <v>1</v>
      </c>
      <c r="H41" s="6" t="n">
        <v>101.65</v>
      </c>
      <c r="I41" s="6" t="n">
        <v>-1016.5</v>
      </c>
      <c r="J41" s="6" t="n">
        <v>-50.63</v>
      </c>
      <c r="K41" s="6" t="n">
        <v>-3.05</v>
      </c>
      <c r="L41" s="6" t="n">
        <v>-0.1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43755</v>
      </c>
      <c r="B42" s="16" t="s">
        <v>293</v>
      </c>
      <c r="C42" s="16" t="s">
        <v>360</v>
      </c>
      <c r="D42" s="16" t="s">
        <v>279</v>
      </c>
      <c r="E42" s="16" t="s">
        <v>339</v>
      </c>
      <c r="F42" s="16" t="s">
        <v>19</v>
      </c>
      <c r="G42" s="7" t="n">
        <v>5</v>
      </c>
      <c r="H42" s="6" t="n">
        <v>100.45</v>
      </c>
      <c r="I42" s="6" t="n">
        <v>-5022.5</v>
      </c>
      <c r="J42" s="6" t="n">
        <v>-214.85</v>
      </c>
      <c r="K42" s="6" t="n">
        <v>-15.07</v>
      </c>
      <c r="L42" s="6" t="n">
        <v>-0.28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43755</v>
      </c>
      <c r="B43" s="16" t="s">
        <v>294</v>
      </c>
      <c r="C43" s="16" t="s">
        <v>361</v>
      </c>
      <c r="D43" s="16" t="s">
        <v>279</v>
      </c>
      <c r="E43" s="16" t="s">
        <v>339</v>
      </c>
      <c r="F43" s="16" t="s">
        <v>19</v>
      </c>
      <c r="G43" s="7" t="n">
        <v>6</v>
      </c>
      <c r="H43" s="6" t="n">
        <v>106.65</v>
      </c>
      <c r="I43" s="6" t="n">
        <v>-1919.7</v>
      </c>
      <c r="J43" s="6" t="n">
        <v>-0.66</v>
      </c>
      <c r="K43" s="6" t="n">
        <v>-5.76</v>
      </c>
      <c r="L43" s="6" t="n">
        <v>-0.19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43755</v>
      </c>
      <c r="B44" s="16" t="s">
        <v>294</v>
      </c>
      <c r="C44" s="16" t="s">
        <v>361</v>
      </c>
      <c r="D44" s="16" t="s">
        <v>279</v>
      </c>
      <c r="E44" s="16" t="s">
        <v>339</v>
      </c>
      <c r="F44" s="16" t="s">
        <v>19</v>
      </c>
      <c r="G44" s="7" t="n">
        <v>12</v>
      </c>
      <c r="H44" s="6" t="n">
        <v>106.95</v>
      </c>
      <c r="I44" s="6" t="n">
        <v>-3850.2</v>
      </c>
      <c r="J44" s="6" t="n">
        <v>-1.32</v>
      </c>
      <c r="K44" s="6" t="n">
        <v>-11.55</v>
      </c>
      <c r="L44" s="6" t="n">
        <v>-0.38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43761</v>
      </c>
      <c r="B45" s="22" t="s">
        <v>346</v>
      </c>
      <c r="C45" s="22" t="s">
        <v>362</v>
      </c>
      <c r="D45" s="22" t="s">
        <v>346</v>
      </c>
      <c r="E45" s="22" t="s">
        <v>346</v>
      </c>
      <c r="F45" s="22" t="s">
        <v>19</v>
      </c>
      <c r="G45" s="23" t="n">
        <v>1</v>
      </c>
      <c r="H45" s="24" t="n">
        <v>199.45</v>
      </c>
      <c r="I45" s="24" t="n">
        <v>199.45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43761</v>
      </c>
      <c r="B46" s="22" t="s">
        <v>346</v>
      </c>
      <c r="C46" s="22" t="s">
        <v>363</v>
      </c>
      <c r="D46" s="22" t="s">
        <v>346</v>
      </c>
      <c r="E46" s="22" t="s">
        <v>346</v>
      </c>
      <c r="F46" s="22" t="s">
        <v>19</v>
      </c>
      <c r="G46" s="23" t="n">
        <v>1</v>
      </c>
      <c r="H46" s="24" t="n">
        <v>46.36</v>
      </c>
      <c r="I46" s="24" t="n">
        <v>46.36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43780</v>
      </c>
      <c r="B47" s="22" t="s">
        <v>330</v>
      </c>
      <c r="C47" s="22" t="s">
        <v>84</v>
      </c>
      <c r="D47" s="22" t="s">
        <v>330</v>
      </c>
      <c r="E47" s="22" t="s">
        <v>330</v>
      </c>
      <c r="F47" s="22" t="s">
        <v>19</v>
      </c>
      <c r="G47" s="23" t="n">
        <v>1</v>
      </c>
      <c r="H47" s="24" t="n">
        <v>20000</v>
      </c>
      <c r="I47" s="24" t="n">
        <v>20000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43780</v>
      </c>
      <c r="B48" s="16" t="s">
        <v>295</v>
      </c>
      <c r="C48" s="16" t="s">
        <v>364</v>
      </c>
      <c r="D48" s="16" t="s">
        <v>279</v>
      </c>
      <c r="E48" s="16" t="s">
        <v>56</v>
      </c>
      <c r="F48" s="16" t="s">
        <v>19</v>
      </c>
      <c r="G48" s="7" t="n">
        <v>4</v>
      </c>
      <c r="H48" s="6" t="n">
        <v>2005</v>
      </c>
      <c r="I48" s="6" t="n">
        <v>-8020</v>
      </c>
      <c r="J48" s="6" t="n">
        <v>-0</v>
      </c>
      <c r="K48" s="6" t="n">
        <v>-24.06</v>
      </c>
      <c r="L48" s="6" t="n">
        <v>-0.75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43780</v>
      </c>
      <c r="B49" s="16" t="s">
        <v>69</v>
      </c>
      <c r="C49" s="16" t="s">
        <v>365</v>
      </c>
      <c r="D49" s="16" t="s">
        <v>279</v>
      </c>
      <c r="E49" s="16" t="s">
        <v>56</v>
      </c>
      <c r="F49" s="16" t="s">
        <v>19</v>
      </c>
      <c r="G49" s="7" t="n">
        <v>5</v>
      </c>
      <c r="H49" s="6" t="n">
        <v>1155.2</v>
      </c>
      <c r="I49" s="6" t="n">
        <v>-5776</v>
      </c>
      <c r="J49" s="6" t="n">
        <v>-0</v>
      </c>
      <c r="K49" s="6" t="n">
        <v>-17.33</v>
      </c>
      <c r="L49" s="6" t="n">
        <v>-0.54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43780</v>
      </c>
      <c r="B50" s="16" t="s">
        <v>296</v>
      </c>
      <c r="C50" s="16" t="s">
        <v>366</v>
      </c>
      <c r="D50" s="16" t="s">
        <v>279</v>
      </c>
      <c r="E50" s="16" t="s">
        <v>339</v>
      </c>
      <c r="F50" s="16" t="s">
        <v>19</v>
      </c>
      <c r="G50" s="7" t="n">
        <v>1</v>
      </c>
      <c r="H50" s="6" t="n">
        <v>101.97</v>
      </c>
      <c r="I50" s="6" t="n">
        <v>-1019.7</v>
      </c>
      <c r="J50" s="6" t="n">
        <v>-21.42</v>
      </c>
      <c r="K50" s="6" t="n">
        <v>-3.06</v>
      </c>
      <c r="L50" s="6" t="n">
        <v>-0.1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43780</v>
      </c>
      <c r="B51" s="16" t="s">
        <v>296</v>
      </c>
      <c r="C51" s="16" t="s">
        <v>366</v>
      </c>
      <c r="D51" s="16" t="s">
        <v>279</v>
      </c>
      <c r="E51" s="16" t="s">
        <v>339</v>
      </c>
      <c r="F51" s="16" t="s">
        <v>19</v>
      </c>
      <c r="G51" s="7" t="n">
        <v>5</v>
      </c>
      <c r="H51" s="6" t="n">
        <v>101.98</v>
      </c>
      <c r="I51" s="6" t="n">
        <v>-5099</v>
      </c>
      <c r="J51" s="6" t="n">
        <v>-107.1</v>
      </c>
      <c r="K51" s="6" t="n">
        <v>-15.29</v>
      </c>
      <c r="L51" s="6" t="n">
        <v>-0.51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43809</v>
      </c>
      <c r="B52" s="22" t="s">
        <v>346</v>
      </c>
      <c r="C52" s="22" t="s">
        <v>367</v>
      </c>
      <c r="D52" s="22" t="s">
        <v>346</v>
      </c>
      <c r="E52" s="22" t="s">
        <v>346</v>
      </c>
      <c r="F52" s="22" t="s">
        <v>19</v>
      </c>
      <c r="G52" s="23" t="n">
        <v>1</v>
      </c>
      <c r="H52" s="24" t="n">
        <v>110.95</v>
      </c>
      <c r="I52" s="24" t="n">
        <v>110.95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43810</v>
      </c>
      <c r="B53" s="22" t="s">
        <v>330</v>
      </c>
      <c r="C53" s="22" t="s">
        <v>84</v>
      </c>
      <c r="D53" s="22" t="s">
        <v>330</v>
      </c>
      <c r="E53" s="22" t="s">
        <v>330</v>
      </c>
      <c r="F53" s="22" t="s">
        <v>19</v>
      </c>
      <c r="G53" s="23" t="n">
        <v>1</v>
      </c>
      <c r="H53" s="24" t="n">
        <v>5000</v>
      </c>
      <c r="I53" s="24" t="n">
        <v>5000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43810</v>
      </c>
      <c r="B54" s="16" t="s">
        <v>297</v>
      </c>
      <c r="C54" s="16" t="s">
        <v>368</v>
      </c>
      <c r="D54" s="16" t="s">
        <v>279</v>
      </c>
      <c r="E54" s="16" t="s">
        <v>339</v>
      </c>
      <c r="F54" s="16" t="s">
        <v>19</v>
      </c>
      <c r="G54" s="7" t="n">
        <v>30</v>
      </c>
      <c r="H54" s="6" t="n">
        <v>101.88</v>
      </c>
      <c r="I54" s="6" t="n">
        <v>-5195.88</v>
      </c>
      <c r="J54" s="6" t="n">
        <v>-0</v>
      </c>
      <c r="K54" s="6" t="n">
        <v>-15.59</v>
      </c>
      <c r="L54" s="6" t="n">
        <v>-0.52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43815</v>
      </c>
      <c r="B55" s="22" t="s">
        <v>344</v>
      </c>
      <c r="C55" s="22" t="s">
        <v>369</v>
      </c>
      <c r="D55" s="22" t="s">
        <v>344</v>
      </c>
      <c r="E55" s="22" t="s">
        <v>344</v>
      </c>
      <c r="F55" s="22" t="s">
        <v>19</v>
      </c>
      <c r="G55" s="23" t="n">
        <v>1</v>
      </c>
      <c r="H55" s="24" t="n">
        <v>5000</v>
      </c>
      <c r="I55" s="24" t="n">
        <v>5000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43815</v>
      </c>
      <c r="B56" s="22" t="s">
        <v>346</v>
      </c>
      <c r="C56" s="22" t="s">
        <v>370</v>
      </c>
      <c r="D56" s="22" t="s">
        <v>346</v>
      </c>
      <c r="E56" s="22" t="s">
        <v>346</v>
      </c>
      <c r="F56" s="22" t="s">
        <v>19</v>
      </c>
      <c r="G56" s="23" t="n">
        <v>1</v>
      </c>
      <c r="H56" s="24" t="n">
        <v>273.4</v>
      </c>
      <c r="I56" s="24" t="n">
        <v>273.4</v>
      </c>
      <c r="J56" s="24" t="n">
        <v>0</v>
      </c>
      <c r="K56" s="24" t="n">
        <v>-0</v>
      </c>
      <c r="L56" s="24" t="n">
        <v>-0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43815</v>
      </c>
      <c r="B57" s="22" t="s">
        <v>344</v>
      </c>
      <c r="C57" s="22" t="s">
        <v>371</v>
      </c>
      <c r="D57" s="22" t="s">
        <v>344</v>
      </c>
      <c r="E57" s="22" t="s">
        <v>344</v>
      </c>
      <c r="F57" s="22" t="s">
        <v>19</v>
      </c>
      <c r="G57" s="23" t="n">
        <v>1</v>
      </c>
      <c r="H57" s="24" t="n">
        <v>6000</v>
      </c>
      <c r="I57" s="24" t="n">
        <v>6000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43815</v>
      </c>
      <c r="B58" s="22" t="s">
        <v>346</v>
      </c>
      <c r="C58" s="22" t="s">
        <v>372</v>
      </c>
      <c r="D58" s="22" t="s">
        <v>346</v>
      </c>
      <c r="E58" s="22" t="s">
        <v>346</v>
      </c>
      <c r="F58" s="22" t="s">
        <v>19</v>
      </c>
      <c r="G58" s="23" t="n">
        <v>1</v>
      </c>
      <c r="H58" s="24" t="n">
        <v>242.34</v>
      </c>
      <c r="I58" s="24" t="n">
        <v>242.34</v>
      </c>
      <c r="J58" s="24" t="n">
        <v>0</v>
      </c>
      <c r="K58" s="24" t="n">
        <v>-0</v>
      </c>
      <c r="L58" s="24" t="n">
        <v>-0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43823</v>
      </c>
      <c r="B59" s="16" t="s">
        <v>298</v>
      </c>
      <c r="C59" s="16" t="s">
        <v>373</v>
      </c>
      <c r="D59" s="16" t="s">
        <v>279</v>
      </c>
      <c r="E59" s="16" t="s">
        <v>339</v>
      </c>
      <c r="F59" s="16" t="s">
        <v>19</v>
      </c>
      <c r="G59" s="7" t="n">
        <v>11</v>
      </c>
      <c r="H59" s="6" t="n">
        <v>102.89</v>
      </c>
      <c r="I59" s="6" t="n">
        <v>-11317.9</v>
      </c>
      <c r="J59" s="6" t="n">
        <v>-173.36</v>
      </c>
      <c r="K59" s="6" t="n">
        <v>-33.95</v>
      </c>
      <c r="L59" s="6" t="n">
        <v>-1.13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43843</v>
      </c>
      <c r="B60" s="22" t="s">
        <v>330</v>
      </c>
      <c r="C60" s="22" t="s">
        <v>84</v>
      </c>
      <c r="D60" s="22" t="s">
        <v>330</v>
      </c>
      <c r="E60" s="22" t="s">
        <v>330</v>
      </c>
      <c r="F60" s="22" t="s">
        <v>19</v>
      </c>
      <c r="G60" s="23" t="n">
        <v>1</v>
      </c>
      <c r="H60" s="24" t="n">
        <v>17000</v>
      </c>
      <c r="I60" s="24" t="n">
        <v>17000</v>
      </c>
      <c r="J60" s="24" t="n">
        <v>0</v>
      </c>
      <c r="K60" s="24" t="n">
        <v>-0</v>
      </c>
      <c r="L60" s="24" t="n">
        <v>-0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43843</v>
      </c>
      <c r="B61" s="16" t="s">
        <v>299</v>
      </c>
      <c r="C61" s="16" t="s">
        <v>374</v>
      </c>
      <c r="D61" s="16" t="s">
        <v>279</v>
      </c>
      <c r="E61" s="16" t="s">
        <v>56</v>
      </c>
      <c r="F61" s="16" t="s">
        <v>19</v>
      </c>
      <c r="G61" s="7" t="n">
        <v>12</v>
      </c>
      <c r="H61" s="6" t="n">
        <v>651.8</v>
      </c>
      <c r="I61" s="6" t="n">
        <v>-7821.6</v>
      </c>
      <c r="J61" s="6" t="n">
        <v>-0</v>
      </c>
      <c r="K61" s="6" t="n">
        <v>-23.47</v>
      </c>
      <c r="L61" s="6" t="n">
        <v>-0.73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43843</v>
      </c>
      <c r="B62" s="16" t="s">
        <v>297</v>
      </c>
      <c r="C62" s="16" t="s">
        <v>368</v>
      </c>
      <c r="D62" s="16" t="s">
        <v>279</v>
      </c>
      <c r="E62" s="16" t="s">
        <v>339</v>
      </c>
      <c r="F62" s="16" t="s">
        <v>19</v>
      </c>
      <c r="G62" s="7" t="n">
        <v>37</v>
      </c>
      <c r="H62" s="6" t="n">
        <v>101.97</v>
      </c>
      <c r="I62" s="6" t="n">
        <v>-6413.91</v>
      </c>
      <c r="J62" s="6" t="n">
        <v>-76.59</v>
      </c>
      <c r="K62" s="6" t="n">
        <v>-19.24</v>
      </c>
      <c r="L62" s="6" t="n">
        <v>-0.64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43843</v>
      </c>
      <c r="B63" s="16" t="s">
        <v>297</v>
      </c>
      <c r="C63" s="16" t="s">
        <v>368</v>
      </c>
      <c r="D63" s="16" t="s">
        <v>279</v>
      </c>
      <c r="E63" s="16" t="s">
        <v>339</v>
      </c>
      <c r="F63" s="16" t="s">
        <v>19</v>
      </c>
      <c r="G63" s="7" t="n">
        <v>15</v>
      </c>
      <c r="H63" s="6" t="n">
        <v>101.98</v>
      </c>
      <c r="I63" s="6" t="n">
        <v>-2600.49</v>
      </c>
      <c r="J63" s="6" t="n">
        <v>-31.05</v>
      </c>
      <c r="K63" s="6" t="n">
        <v>-7.8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43846</v>
      </c>
      <c r="B64" s="22" t="s">
        <v>346</v>
      </c>
      <c r="C64" s="22" t="s">
        <v>375</v>
      </c>
      <c r="D64" s="22" t="s">
        <v>346</v>
      </c>
      <c r="E64" s="22" t="s">
        <v>346</v>
      </c>
      <c r="F64" s="22" t="s">
        <v>19</v>
      </c>
      <c r="G64" s="23" t="n">
        <v>1</v>
      </c>
      <c r="H64" s="24" t="n">
        <v>185.04</v>
      </c>
      <c r="I64" s="24" t="n">
        <v>185.04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43871</v>
      </c>
      <c r="B65" s="22" t="s">
        <v>330</v>
      </c>
      <c r="C65" s="22" t="s">
        <v>84</v>
      </c>
      <c r="D65" s="22" t="s">
        <v>330</v>
      </c>
      <c r="E65" s="22" t="s">
        <v>330</v>
      </c>
      <c r="F65" s="22" t="s">
        <v>19</v>
      </c>
      <c r="G65" s="23" t="n">
        <v>1</v>
      </c>
      <c r="H65" s="24" t="n">
        <v>9000</v>
      </c>
      <c r="I65" s="24" t="n">
        <v>9000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43871</v>
      </c>
      <c r="B66" s="16" t="s">
        <v>297</v>
      </c>
      <c r="C66" s="16" t="s">
        <v>368</v>
      </c>
      <c r="D66" s="16" t="s">
        <v>279</v>
      </c>
      <c r="E66" s="16" t="s">
        <v>339</v>
      </c>
      <c r="F66" s="16" t="s">
        <v>19</v>
      </c>
      <c r="G66" s="7" t="n">
        <v>2</v>
      </c>
      <c r="H66" s="6" t="n">
        <v>101.18</v>
      </c>
      <c r="I66" s="6" t="n">
        <v>-344.01</v>
      </c>
      <c r="J66" s="6" t="n">
        <v>-7.68</v>
      </c>
      <c r="K66" s="6" t="n">
        <v>-1.03</v>
      </c>
      <c r="L66" s="6" t="n">
        <v>-0.03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43871</v>
      </c>
      <c r="B67" s="16" t="s">
        <v>297</v>
      </c>
      <c r="C67" s="16" t="s">
        <v>368</v>
      </c>
      <c r="D67" s="16" t="s">
        <v>279</v>
      </c>
      <c r="E67" s="16" t="s">
        <v>339</v>
      </c>
      <c r="F67" s="16" t="s">
        <v>19</v>
      </c>
      <c r="G67" s="7" t="n">
        <v>4</v>
      </c>
      <c r="H67" s="6" t="n">
        <v>101.19</v>
      </c>
      <c r="I67" s="6" t="n">
        <v>-688.09</v>
      </c>
      <c r="J67" s="6" t="n">
        <v>-15.36</v>
      </c>
      <c r="K67" s="6" t="n">
        <v>-2.07</v>
      </c>
      <c r="L67" s="6" t="n">
        <v>-0.07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43871</v>
      </c>
      <c r="B68" s="16" t="s">
        <v>297</v>
      </c>
      <c r="C68" s="16" t="s">
        <v>368</v>
      </c>
      <c r="D68" s="16" t="s">
        <v>279</v>
      </c>
      <c r="E68" s="16" t="s">
        <v>339</v>
      </c>
      <c r="F68" s="16" t="s">
        <v>19</v>
      </c>
      <c r="G68" s="7" t="n">
        <v>46</v>
      </c>
      <c r="H68" s="6" t="n">
        <v>101.2</v>
      </c>
      <c r="I68" s="6" t="n">
        <v>-7913.84</v>
      </c>
      <c r="J68" s="6" t="n">
        <v>-176.64</v>
      </c>
      <c r="K68" s="6" t="n">
        <v>-23.74</v>
      </c>
      <c r="L68" s="6" t="n">
        <v>-0.8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43888</v>
      </c>
      <c r="B69" s="16" t="s">
        <v>62</v>
      </c>
      <c r="C69" s="16" t="s">
        <v>376</v>
      </c>
      <c r="D69" s="16" t="s">
        <v>279</v>
      </c>
      <c r="E69" s="16" t="s">
        <v>56</v>
      </c>
      <c r="F69" s="16" t="s">
        <v>19</v>
      </c>
      <c r="G69" s="7" t="n">
        <v>1463</v>
      </c>
      <c r="H69" s="6" t="n">
        <v>0.9795</v>
      </c>
      <c r="I69" s="6" t="n">
        <v>-1433.01</v>
      </c>
      <c r="J69" s="6" t="n">
        <v>-0</v>
      </c>
      <c r="K69" s="6" t="n">
        <v>-4.3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43888</v>
      </c>
      <c r="B70" s="16" t="s">
        <v>62</v>
      </c>
      <c r="C70" s="16" t="s">
        <v>376</v>
      </c>
      <c r="D70" s="16" t="s">
        <v>279</v>
      </c>
      <c r="E70" s="16" t="s">
        <v>56</v>
      </c>
      <c r="F70" s="16" t="s">
        <v>19</v>
      </c>
      <c r="G70" s="7" t="n">
        <v>3537</v>
      </c>
      <c r="H70" s="6" t="n">
        <v>0.9804</v>
      </c>
      <c r="I70" s="6" t="n">
        <v>-3467.67</v>
      </c>
      <c r="J70" s="6" t="n">
        <v>-0</v>
      </c>
      <c r="K70" s="6" t="n">
        <v>-10.4</v>
      </c>
      <c r="L70" s="6" t="n">
        <v>-0.33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43888</v>
      </c>
      <c r="B71" s="16" t="s">
        <v>62</v>
      </c>
      <c r="C71" s="16" t="s">
        <v>376</v>
      </c>
      <c r="D71" s="16" t="s">
        <v>279</v>
      </c>
      <c r="E71" s="16" t="s">
        <v>56</v>
      </c>
      <c r="F71" s="16" t="s">
        <v>19</v>
      </c>
      <c r="G71" s="7" t="n">
        <v>6100</v>
      </c>
      <c r="H71" s="6" t="n">
        <v>0.9797</v>
      </c>
      <c r="I71" s="6" t="n">
        <v>-5976.17</v>
      </c>
      <c r="J71" s="6" t="n">
        <v>-0</v>
      </c>
      <c r="K71" s="6" t="n">
        <v>-17.93</v>
      </c>
      <c r="L71" s="6" t="n">
        <v>-0.56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43888.125</v>
      </c>
      <c r="B72" s="22" t="s">
        <v>346</v>
      </c>
      <c r="C72" s="22" t="s">
        <v>377</v>
      </c>
      <c r="D72" s="22" t="s">
        <v>346</v>
      </c>
      <c r="E72" s="22" t="s">
        <v>346</v>
      </c>
      <c r="F72" s="22" t="s">
        <v>19</v>
      </c>
      <c r="G72" s="23" t="n">
        <v>1</v>
      </c>
      <c r="H72" s="24" t="n">
        <v>8508.23</v>
      </c>
      <c r="I72" s="24" t="n">
        <v>8508.23</v>
      </c>
      <c r="J72" s="24" t="n">
        <v>0</v>
      </c>
      <c r="K72" s="24" t="n">
        <v>-0</v>
      </c>
      <c r="L72" s="24" t="n">
        <v>-0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43888.125</v>
      </c>
      <c r="B73" s="22" t="s">
        <v>346</v>
      </c>
      <c r="C73" s="22" t="s">
        <v>378</v>
      </c>
      <c r="D73" s="22" t="s">
        <v>346</v>
      </c>
      <c r="E73" s="22" t="s">
        <v>346</v>
      </c>
      <c r="F73" s="22" t="s">
        <v>19</v>
      </c>
      <c r="G73" s="23" t="n">
        <v>1</v>
      </c>
      <c r="H73" s="24" t="n">
        <v>2527.73</v>
      </c>
      <c r="I73" s="24" t="n">
        <v>2527.73</v>
      </c>
      <c r="J73" s="24" t="n">
        <v>0</v>
      </c>
      <c r="K73" s="24" t="n">
        <v>-0</v>
      </c>
      <c r="L73" s="24" t="n">
        <v>-0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43896</v>
      </c>
      <c r="B74" s="22" t="s">
        <v>330</v>
      </c>
      <c r="C74" s="22" t="s">
        <v>84</v>
      </c>
      <c r="D74" s="22" t="s">
        <v>330</v>
      </c>
      <c r="E74" s="22" t="s">
        <v>330</v>
      </c>
      <c r="F74" s="22" t="s">
        <v>19</v>
      </c>
      <c r="G74" s="23" t="n">
        <v>1</v>
      </c>
      <c r="H74" s="24" t="n">
        <v>19000</v>
      </c>
      <c r="I74" s="24" t="n">
        <v>19000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43896</v>
      </c>
      <c r="B75" s="16" t="s">
        <v>298</v>
      </c>
      <c r="C75" s="16" t="s">
        <v>373</v>
      </c>
      <c r="D75" s="16" t="s">
        <v>279</v>
      </c>
      <c r="E75" s="16" t="s">
        <v>339</v>
      </c>
      <c r="F75" s="16" t="s">
        <v>19</v>
      </c>
      <c r="G75" s="7" t="n">
        <v>17</v>
      </c>
      <c r="H75" s="6" t="n">
        <v>102.2</v>
      </c>
      <c r="I75" s="6" t="n">
        <v>-17374</v>
      </c>
      <c r="J75" s="6" t="n">
        <v>-630.02</v>
      </c>
      <c r="K75" s="6" t="n">
        <v>-0</v>
      </c>
      <c r="L75" s="6" t="n">
        <v>-1.74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43896</v>
      </c>
      <c r="B76" s="16" t="s">
        <v>288</v>
      </c>
      <c r="C76" s="16" t="s">
        <v>351</v>
      </c>
      <c r="D76" s="16" t="s">
        <v>279</v>
      </c>
      <c r="E76" s="16" t="s">
        <v>339</v>
      </c>
      <c r="F76" s="16" t="s">
        <v>19</v>
      </c>
      <c r="G76" s="7" t="n">
        <v>1</v>
      </c>
      <c r="H76" s="6" t="n">
        <v>100.23</v>
      </c>
      <c r="I76" s="6" t="n">
        <v>-1002.3</v>
      </c>
      <c r="J76" s="6" t="n">
        <v>-29.81</v>
      </c>
      <c r="K76" s="6" t="n">
        <v>-0</v>
      </c>
      <c r="L76" s="6" t="n">
        <v>-0.05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43901</v>
      </c>
      <c r="B77" s="22" t="s">
        <v>346</v>
      </c>
      <c r="C77" s="22" t="s">
        <v>379</v>
      </c>
      <c r="D77" s="22" t="s">
        <v>346</v>
      </c>
      <c r="E77" s="22" t="s">
        <v>346</v>
      </c>
      <c r="F77" s="22" t="s">
        <v>19</v>
      </c>
      <c r="G77" s="23" t="n">
        <v>1</v>
      </c>
      <c r="H77" s="24" t="n">
        <v>110.95</v>
      </c>
      <c r="I77" s="24" t="n">
        <v>110.95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43902</v>
      </c>
      <c r="B78" s="22" t="s">
        <v>344</v>
      </c>
      <c r="C78" s="22" t="s">
        <v>380</v>
      </c>
      <c r="D78" s="22" t="s">
        <v>344</v>
      </c>
      <c r="E78" s="22" t="s">
        <v>344</v>
      </c>
      <c r="F78" s="22" t="s">
        <v>19</v>
      </c>
      <c r="G78" s="23" t="n">
        <v>1</v>
      </c>
      <c r="H78" s="24" t="n">
        <v>11122</v>
      </c>
      <c r="I78" s="24" t="n">
        <v>11122</v>
      </c>
      <c r="J78" s="24" t="n">
        <v>0</v>
      </c>
      <c r="K78" s="24" t="n">
        <v>-0</v>
      </c>
      <c r="L78" s="24" t="n">
        <v>-0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43902</v>
      </c>
      <c r="B79" s="22" t="s">
        <v>346</v>
      </c>
      <c r="C79" s="22" t="s">
        <v>381</v>
      </c>
      <c r="D79" s="22" t="s">
        <v>346</v>
      </c>
      <c r="E79" s="22" t="s">
        <v>346</v>
      </c>
      <c r="F79" s="22" t="s">
        <v>19</v>
      </c>
      <c r="G79" s="23" t="n">
        <v>1</v>
      </c>
      <c r="H79" s="24" t="n">
        <v>720.48</v>
      </c>
      <c r="I79" s="24" t="n">
        <v>720.48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2"/>
    </row>
    <row collapsed="false" customFormat="false" customHeight="false" hidden="false" ht="12.1" outlineLevel="0" r="80">
      <c r="A80" s="29" t="n">
        <v>43902</v>
      </c>
      <c r="B80" s="30" t="s">
        <v>299</v>
      </c>
      <c r="C80" s="30" t="s">
        <v>374</v>
      </c>
      <c r="D80" s="30" t="s">
        <v>303</v>
      </c>
      <c r="E80" s="30" t="s">
        <v>56</v>
      </c>
      <c r="F80" s="30" t="s">
        <v>19</v>
      </c>
      <c r="G80" s="31" t="n">
        <v>-12</v>
      </c>
      <c r="H80" s="32" t="n">
        <v>825</v>
      </c>
      <c r="I80" s="32" t="n">
        <v>9900</v>
      </c>
      <c r="J80" s="32" t="n">
        <v>0</v>
      </c>
      <c r="K80" s="32" t="n">
        <v>-29.7</v>
      </c>
      <c r="L80" s="32" t="n">
        <v>-0.92</v>
      </c>
      <c r="M80" s="6" t="s">
        <f>=I80+J80+K80+L80</f>
      </c>
      <c r="N80" s="30"/>
    </row>
    <row collapsed="false" customFormat="false" customHeight="false" hidden="false" ht="12.1" outlineLevel="0" r="81">
      <c r="A81" s="20" t="n">
        <v>43902</v>
      </c>
      <c r="B81" s="16" t="s">
        <v>33</v>
      </c>
      <c r="C81" s="16" t="s">
        <v>382</v>
      </c>
      <c r="D81" s="16" t="s">
        <v>279</v>
      </c>
      <c r="E81" s="16" t="s">
        <v>17</v>
      </c>
      <c r="F81" s="16" t="s">
        <v>19</v>
      </c>
      <c r="G81" s="7" t="n">
        <v>1</v>
      </c>
      <c r="H81" s="6" t="n">
        <v>4599.5</v>
      </c>
      <c r="I81" s="6" t="n">
        <v>-4599.5</v>
      </c>
      <c r="J81" s="6" t="n">
        <v>-0</v>
      </c>
      <c r="K81" s="6" t="n">
        <v>-13.8</v>
      </c>
      <c r="L81" s="6" t="n">
        <v>-0.43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43902</v>
      </c>
      <c r="B82" s="16" t="s">
        <v>16</v>
      </c>
      <c r="C82" s="16" t="s">
        <v>383</v>
      </c>
      <c r="D82" s="16" t="s">
        <v>279</v>
      </c>
      <c r="E82" s="16" t="s">
        <v>17</v>
      </c>
      <c r="F82" s="16" t="s">
        <v>19</v>
      </c>
      <c r="G82" s="7" t="n">
        <v>5</v>
      </c>
      <c r="H82" s="6" t="n">
        <v>1074</v>
      </c>
      <c r="I82" s="6" t="n">
        <v>-5370</v>
      </c>
      <c r="J82" s="6" t="n">
        <v>-0</v>
      </c>
      <c r="K82" s="6" t="n">
        <v>-16.11</v>
      </c>
      <c r="L82" s="6" t="n">
        <v>-0.5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43903</v>
      </c>
      <c r="B83" s="16" t="s">
        <v>294</v>
      </c>
      <c r="C83" s="16" t="s">
        <v>361</v>
      </c>
      <c r="D83" s="16" t="s">
        <v>279</v>
      </c>
      <c r="E83" s="16" t="s">
        <v>339</v>
      </c>
      <c r="F83" s="16" t="s">
        <v>19</v>
      </c>
      <c r="G83" s="7" t="n">
        <v>37</v>
      </c>
      <c r="H83" s="6" t="n">
        <v>103.05</v>
      </c>
      <c r="I83" s="6" t="n">
        <v>-11438.55</v>
      </c>
      <c r="J83" s="6" t="n">
        <v>-242.35</v>
      </c>
      <c r="K83" s="6" t="n">
        <v>-34.32</v>
      </c>
      <c r="L83" s="6" t="n">
        <v>-1.15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43906</v>
      </c>
      <c r="B84" s="22" t="s">
        <v>346</v>
      </c>
      <c r="C84" s="22" t="s">
        <v>384</v>
      </c>
      <c r="D84" s="22" t="s">
        <v>346</v>
      </c>
      <c r="E84" s="22" t="s">
        <v>346</v>
      </c>
      <c r="F84" s="22" t="s">
        <v>19</v>
      </c>
      <c r="G84" s="23" t="n">
        <v>1</v>
      </c>
      <c r="H84" s="24" t="n">
        <v>377.42</v>
      </c>
      <c r="I84" s="24" t="n">
        <v>377.42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43910</v>
      </c>
      <c r="B85" s="22" t="s">
        <v>346</v>
      </c>
      <c r="C85" s="22" t="s">
        <v>385</v>
      </c>
      <c r="D85" s="22" t="s">
        <v>346</v>
      </c>
      <c r="E85" s="22" t="s">
        <v>346</v>
      </c>
      <c r="F85" s="22" t="s">
        <v>19</v>
      </c>
      <c r="G85" s="23" t="n">
        <v>1</v>
      </c>
      <c r="H85" s="24" t="n">
        <v>209.4</v>
      </c>
      <c r="I85" s="24" t="n">
        <v>209.4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43916</v>
      </c>
      <c r="B86" s="22" t="s">
        <v>344</v>
      </c>
      <c r="C86" s="22" t="s">
        <v>386</v>
      </c>
      <c r="D86" s="22" t="s">
        <v>344</v>
      </c>
      <c r="E86" s="22" t="s">
        <v>344</v>
      </c>
      <c r="F86" s="22" t="s">
        <v>19</v>
      </c>
      <c r="G86" s="23" t="n">
        <v>1</v>
      </c>
      <c r="H86" s="24" t="n">
        <v>5000</v>
      </c>
      <c r="I86" s="24" t="n">
        <v>5000</v>
      </c>
      <c r="J86" s="24" t="n">
        <v>0</v>
      </c>
      <c r="K86" s="24" t="n">
        <v>-0</v>
      </c>
      <c r="L86" s="24" t="n">
        <v>-0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43916</v>
      </c>
      <c r="B87" s="22" t="s">
        <v>346</v>
      </c>
      <c r="C87" s="22" t="s">
        <v>387</v>
      </c>
      <c r="D87" s="22" t="s">
        <v>346</v>
      </c>
      <c r="E87" s="22" t="s">
        <v>346</v>
      </c>
      <c r="F87" s="22" t="s">
        <v>19</v>
      </c>
      <c r="G87" s="23" t="n">
        <v>1</v>
      </c>
      <c r="H87" s="24" t="n">
        <v>222.55</v>
      </c>
      <c r="I87" s="24" t="n">
        <v>222.55</v>
      </c>
      <c r="J87" s="24" t="n">
        <v>0</v>
      </c>
      <c r="K87" s="24" t="n">
        <v>-0</v>
      </c>
      <c r="L87" s="24" t="n">
        <v>-0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43917</v>
      </c>
      <c r="B88" s="16" t="s">
        <v>300</v>
      </c>
      <c r="C88" s="16" t="s">
        <v>388</v>
      </c>
      <c r="D88" s="16" t="s">
        <v>279</v>
      </c>
      <c r="E88" s="16" t="s">
        <v>339</v>
      </c>
      <c r="F88" s="16" t="s">
        <v>19</v>
      </c>
      <c r="G88" s="7" t="n">
        <v>4</v>
      </c>
      <c r="H88" s="6" t="n">
        <v>96.73</v>
      </c>
      <c r="I88" s="6" t="n">
        <v>-3869.2</v>
      </c>
      <c r="J88" s="6" t="n">
        <v>-0</v>
      </c>
      <c r="K88" s="6" t="n">
        <v>-11.61</v>
      </c>
      <c r="L88" s="6" t="n">
        <v>-0.38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43917</v>
      </c>
      <c r="B89" s="16" t="s">
        <v>300</v>
      </c>
      <c r="C89" s="16" t="s">
        <v>388</v>
      </c>
      <c r="D89" s="16" t="s">
        <v>279</v>
      </c>
      <c r="E89" s="16" t="s">
        <v>339</v>
      </c>
      <c r="F89" s="16" t="s">
        <v>19</v>
      </c>
      <c r="G89" s="7" t="n">
        <v>2</v>
      </c>
      <c r="H89" s="6" t="n">
        <v>96.74</v>
      </c>
      <c r="I89" s="6" t="n">
        <v>-1934.8</v>
      </c>
      <c r="J89" s="6" t="n">
        <v>-0</v>
      </c>
      <c r="K89" s="6" t="n">
        <v>-5.8</v>
      </c>
      <c r="L89" s="6" t="n">
        <v>-0.19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43927</v>
      </c>
      <c r="B90" s="22" t="s">
        <v>346</v>
      </c>
      <c r="C90" s="22" t="s">
        <v>389</v>
      </c>
      <c r="D90" s="22" t="s">
        <v>346</v>
      </c>
      <c r="E90" s="22" t="s">
        <v>346</v>
      </c>
      <c r="F90" s="22" t="s">
        <v>19</v>
      </c>
      <c r="G90" s="23" t="n">
        <v>1</v>
      </c>
      <c r="H90" s="24" t="n">
        <v>81.62</v>
      </c>
      <c r="I90" s="24" t="n">
        <v>81.62</v>
      </c>
      <c r="J90" s="24" t="n">
        <v>0</v>
      </c>
      <c r="K90" s="24" t="n">
        <v>-0</v>
      </c>
      <c r="L90" s="24" t="n">
        <v>-0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43937</v>
      </c>
      <c r="B91" s="22" t="s">
        <v>346</v>
      </c>
      <c r="C91" s="22" t="s">
        <v>390</v>
      </c>
      <c r="D91" s="22" t="s">
        <v>346</v>
      </c>
      <c r="E91" s="22" t="s">
        <v>346</v>
      </c>
      <c r="F91" s="22" t="s">
        <v>19</v>
      </c>
      <c r="G91" s="23" t="n">
        <v>1</v>
      </c>
      <c r="H91" s="24" t="n">
        <v>565.4</v>
      </c>
      <c r="I91" s="24" t="n">
        <v>565.4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43943</v>
      </c>
      <c r="B92" s="22" t="s">
        <v>344</v>
      </c>
      <c r="C92" s="22" t="s">
        <v>391</v>
      </c>
      <c r="D92" s="22" t="s">
        <v>344</v>
      </c>
      <c r="E92" s="22" t="s">
        <v>344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43943</v>
      </c>
      <c r="B93" s="22" t="s">
        <v>344</v>
      </c>
      <c r="C93" s="22" t="s">
        <v>392</v>
      </c>
      <c r="D93" s="22" t="s">
        <v>344</v>
      </c>
      <c r="E93" s="22" t="s">
        <v>344</v>
      </c>
      <c r="F93" s="22" t="s">
        <v>19</v>
      </c>
      <c r="G93" s="23" t="n">
        <v>1</v>
      </c>
      <c r="H93" s="24" t="n">
        <v>6000</v>
      </c>
      <c r="I93" s="24" t="n">
        <v>6000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43943</v>
      </c>
      <c r="B94" s="22" t="s">
        <v>346</v>
      </c>
      <c r="C94" s="22" t="s">
        <v>393</v>
      </c>
      <c r="D94" s="22" t="s">
        <v>346</v>
      </c>
      <c r="E94" s="22" t="s">
        <v>346</v>
      </c>
      <c r="F94" s="22" t="s">
        <v>19</v>
      </c>
      <c r="G94" s="23" t="n">
        <v>1</v>
      </c>
      <c r="H94" s="24" t="n">
        <v>45.36</v>
      </c>
      <c r="I94" s="24" t="n">
        <v>45.36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43943</v>
      </c>
      <c r="B95" s="22" t="s">
        <v>346</v>
      </c>
      <c r="C95" s="22" t="s">
        <v>394</v>
      </c>
      <c r="D95" s="22" t="s">
        <v>346</v>
      </c>
      <c r="E95" s="22" t="s">
        <v>346</v>
      </c>
      <c r="F95" s="22" t="s">
        <v>19</v>
      </c>
      <c r="G95" s="23" t="n">
        <v>1</v>
      </c>
      <c r="H95" s="24" t="n">
        <v>239.34</v>
      </c>
      <c r="I95" s="24" t="n">
        <v>239.34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43950</v>
      </c>
      <c r="B96" s="16" t="s">
        <v>301</v>
      </c>
      <c r="C96" s="16" t="s">
        <v>395</v>
      </c>
      <c r="D96" s="16" t="s">
        <v>279</v>
      </c>
      <c r="E96" s="16" t="s">
        <v>339</v>
      </c>
      <c r="F96" s="16" t="s">
        <v>19</v>
      </c>
      <c r="G96" s="7" t="n">
        <v>4</v>
      </c>
      <c r="H96" s="6" t="n">
        <v>101.18</v>
      </c>
      <c r="I96" s="6" t="n">
        <v>-4047.2</v>
      </c>
      <c r="J96" s="6" t="n">
        <v>-159.12</v>
      </c>
      <c r="K96" s="6" t="n">
        <v>-12.14</v>
      </c>
      <c r="L96" s="6" t="n">
        <v>-0.4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43950</v>
      </c>
      <c r="B97" s="16" t="s">
        <v>301</v>
      </c>
      <c r="C97" s="16" t="s">
        <v>395</v>
      </c>
      <c r="D97" s="16" t="s">
        <v>279</v>
      </c>
      <c r="E97" s="16" t="s">
        <v>339</v>
      </c>
      <c r="F97" s="16" t="s">
        <v>19</v>
      </c>
      <c r="G97" s="7" t="n">
        <v>3</v>
      </c>
      <c r="H97" s="6" t="n">
        <v>101.2</v>
      </c>
      <c r="I97" s="6" t="n">
        <v>-3036</v>
      </c>
      <c r="J97" s="6" t="n">
        <v>-119.34</v>
      </c>
      <c r="K97" s="6" t="n">
        <v>-9.11</v>
      </c>
      <c r="L97" s="6" t="n">
        <v>-0.3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43951</v>
      </c>
      <c r="B98" s="22" t="s">
        <v>346</v>
      </c>
      <c r="C98" s="22" t="s">
        <v>84</v>
      </c>
      <c r="D98" s="22" t="s">
        <v>346</v>
      </c>
      <c r="E98" s="22" t="s">
        <v>346</v>
      </c>
      <c r="F98" s="22" t="s">
        <v>19</v>
      </c>
      <c r="G98" s="23" t="n">
        <v>1</v>
      </c>
      <c r="H98" s="24" t="n">
        <v>13914</v>
      </c>
      <c r="I98" s="24" t="n">
        <v>13914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43951</v>
      </c>
      <c r="B99" s="16" t="s">
        <v>36</v>
      </c>
      <c r="C99" s="16" t="s">
        <v>396</v>
      </c>
      <c r="D99" s="16" t="s">
        <v>279</v>
      </c>
      <c r="E99" s="16" t="s">
        <v>17</v>
      </c>
      <c r="F99" s="16" t="s">
        <v>19</v>
      </c>
      <c r="G99" s="7" t="n">
        <v>60</v>
      </c>
      <c r="H99" s="6" t="n">
        <v>81.08</v>
      </c>
      <c r="I99" s="6" t="n">
        <v>-4864.8</v>
      </c>
      <c r="J99" s="6" t="n">
        <v>-0</v>
      </c>
      <c r="K99" s="6" t="n">
        <v>-14.6</v>
      </c>
      <c r="L99" s="6" t="n">
        <v>-0.45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43951</v>
      </c>
      <c r="B100" s="16" t="s">
        <v>21</v>
      </c>
      <c r="C100" s="16" t="s">
        <v>397</v>
      </c>
      <c r="D100" s="16" t="s">
        <v>279</v>
      </c>
      <c r="E100" s="16" t="s">
        <v>17</v>
      </c>
      <c r="F100" s="16" t="s">
        <v>19</v>
      </c>
      <c r="G100" s="7" t="n">
        <v>3</v>
      </c>
      <c r="H100" s="6" t="n">
        <v>2898</v>
      </c>
      <c r="I100" s="6" t="n">
        <v>-8694</v>
      </c>
      <c r="J100" s="6" t="n">
        <v>-0</v>
      </c>
      <c r="K100" s="6" t="n">
        <v>-26.08</v>
      </c>
      <c r="L100" s="6" t="n">
        <v>-0.8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43951</v>
      </c>
      <c r="B101" s="16" t="s">
        <v>45</v>
      </c>
      <c r="C101" s="16" t="s">
        <v>398</v>
      </c>
      <c r="D101" s="16" t="s">
        <v>279</v>
      </c>
      <c r="E101" s="16" t="s">
        <v>17</v>
      </c>
      <c r="F101" s="16" t="s">
        <v>19</v>
      </c>
      <c r="G101" s="7" t="n">
        <v>2</v>
      </c>
      <c r="H101" s="6" t="n">
        <v>558.6</v>
      </c>
      <c r="I101" s="6" t="n">
        <v>-1117.2</v>
      </c>
      <c r="J101" s="6" t="n">
        <v>-0</v>
      </c>
      <c r="K101" s="6" t="n">
        <v>-3.35</v>
      </c>
      <c r="L101" s="6" t="n">
        <v>-0.1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43957</v>
      </c>
      <c r="B102" s="22" t="s">
        <v>346</v>
      </c>
      <c r="C102" s="22" t="s">
        <v>399</v>
      </c>
      <c r="D102" s="22" t="s">
        <v>346</v>
      </c>
      <c r="E102" s="22" t="s">
        <v>346</v>
      </c>
      <c r="F102" s="22" t="s">
        <v>19</v>
      </c>
      <c r="G102" s="23" t="n">
        <v>1</v>
      </c>
      <c r="H102" s="24" t="n">
        <v>1486.8</v>
      </c>
      <c r="I102" s="24" t="n">
        <v>1486.8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43957</v>
      </c>
      <c r="B103" s="16" t="s">
        <v>42</v>
      </c>
      <c r="C103" s="16" t="s">
        <v>400</v>
      </c>
      <c r="D103" s="16" t="s">
        <v>279</v>
      </c>
      <c r="E103" s="16" t="s">
        <v>17</v>
      </c>
      <c r="F103" s="16" t="s">
        <v>19</v>
      </c>
      <c r="G103" s="7" t="n">
        <v>10</v>
      </c>
      <c r="H103" s="6" t="n">
        <v>123.25</v>
      </c>
      <c r="I103" s="6" t="n">
        <v>-1232.5</v>
      </c>
      <c r="J103" s="6" t="n">
        <v>-0</v>
      </c>
      <c r="K103" s="6" t="n">
        <v>-3.7</v>
      </c>
      <c r="L103" s="6" t="n">
        <v>-0.12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43966</v>
      </c>
      <c r="B104" s="22" t="s">
        <v>330</v>
      </c>
      <c r="C104" s="22" t="s">
        <v>84</v>
      </c>
      <c r="D104" s="22" t="s">
        <v>330</v>
      </c>
      <c r="E104" s="22" t="s">
        <v>330</v>
      </c>
      <c r="F104" s="22" t="s">
        <v>19</v>
      </c>
      <c r="G104" s="23" t="n">
        <v>1</v>
      </c>
      <c r="H104" s="24" t="n">
        <v>13000</v>
      </c>
      <c r="I104" s="24" t="n">
        <v>13000</v>
      </c>
      <c r="J104" s="24" t="n">
        <v>0</v>
      </c>
      <c r="K104" s="24" t="n">
        <v>-0</v>
      </c>
      <c r="L104" s="24" t="n">
        <v>-0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43966</v>
      </c>
      <c r="B105" s="16" t="s">
        <v>302</v>
      </c>
      <c r="C105" s="16" t="s">
        <v>401</v>
      </c>
      <c r="D105" s="16" t="s">
        <v>279</v>
      </c>
      <c r="E105" s="16" t="s">
        <v>339</v>
      </c>
      <c r="F105" s="16" t="s">
        <v>19</v>
      </c>
      <c r="G105" s="7" t="n">
        <v>9</v>
      </c>
      <c r="H105" s="6" t="n">
        <v>101.37</v>
      </c>
      <c r="I105" s="6" t="n">
        <v>-9123.3</v>
      </c>
      <c r="J105" s="6" t="n">
        <v>-97.11</v>
      </c>
      <c r="K105" s="6" t="n">
        <v>-27.37</v>
      </c>
      <c r="L105" s="6" t="n">
        <v>-0.91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43966</v>
      </c>
      <c r="B106" s="16" t="s">
        <v>30</v>
      </c>
      <c r="C106" s="16" t="s">
        <v>402</v>
      </c>
      <c r="D106" s="16" t="s">
        <v>279</v>
      </c>
      <c r="E106" s="16" t="s">
        <v>17</v>
      </c>
      <c r="F106" s="16" t="s">
        <v>19</v>
      </c>
      <c r="G106" s="7" t="n">
        <v>5</v>
      </c>
      <c r="H106" s="6" t="n">
        <v>649</v>
      </c>
      <c r="I106" s="6" t="n">
        <v>-3245</v>
      </c>
      <c r="J106" s="6" t="n">
        <v>-0</v>
      </c>
      <c r="K106" s="6" t="n">
        <v>-9.74</v>
      </c>
      <c r="L106" s="6" t="n">
        <v>-0.3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43966</v>
      </c>
      <c r="B107" s="16" t="s">
        <v>36</v>
      </c>
      <c r="C107" s="16" t="s">
        <v>396</v>
      </c>
      <c r="D107" s="16" t="s">
        <v>279</v>
      </c>
      <c r="E107" s="16" t="s">
        <v>17</v>
      </c>
      <c r="F107" s="16" t="s">
        <v>19</v>
      </c>
      <c r="G107" s="7" t="n">
        <v>10</v>
      </c>
      <c r="H107" s="6" t="n">
        <v>81.38</v>
      </c>
      <c r="I107" s="6" t="n">
        <v>-813.8</v>
      </c>
      <c r="J107" s="6" t="n">
        <v>-0</v>
      </c>
      <c r="K107" s="6" t="n">
        <v>-2.44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1" t="n">
        <v>43986</v>
      </c>
      <c r="B108" s="22" t="s">
        <v>346</v>
      </c>
      <c r="C108" s="22" t="s">
        <v>403</v>
      </c>
      <c r="D108" s="22" t="s">
        <v>346</v>
      </c>
      <c r="E108" s="22" t="s">
        <v>346</v>
      </c>
      <c r="F108" s="22" t="s">
        <v>19</v>
      </c>
      <c r="G108" s="23" t="n">
        <v>1</v>
      </c>
      <c r="H108" s="24" t="n">
        <v>69.3</v>
      </c>
      <c r="I108" s="24" t="n">
        <v>69.3</v>
      </c>
      <c r="J108" s="24" t="n">
        <v>0</v>
      </c>
      <c r="K108" s="24" t="n">
        <v>-0</v>
      </c>
      <c r="L108" s="24" t="n">
        <v>-0</v>
      </c>
      <c r="M108" s="6" t="s">
        <f>=I108+J108+K108+L108</f>
      </c>
      <c r="N108" s="22"/>
    </row>
    <row collapsed="false" customFormat="false" customHeight="false" hidden="false" ht="12.1" outlineLevel="0" r="109">
      <c r="A109" s="21" t="n">
        <v>43986</v>
      </c>
      <c r="B109" s="22" t="s">
        <v>346</v>
      </c>
      <c r="C109" s="22" t="s">
        <v>403</v>
      </c>
      <c r="D109" s="22" t="s">
        <v>346</v>
      </c>
      <c r="E109" s="22" t="s">
        <v>346</v>
      </c>
      <c r="F109" s="22" t="s">
        <v>19</v>
      </c>
      <c r="G109" s="23" t="n">
        <v>1</v>
      </c>
      <c r="H109" s="24" t="n">
        <v>69.3</v>
      </c>
      <c r="I109" s="24" t="n">
        <v>69.3</v>
      </c>
      <c r="J109" s="24" t="n">
        <v>0</v>
      </c>
      <c r="K109" s="24" t="n">
        <v>-0</v>
      </c>
      <c r="L109" s="24" t="n">
        <v>-0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43991</v>
      </c>
      <c r="B110" s="22" t="s">
        <v>346</v>
      </c>
      <c r="C110" s="22" t="s">
        <v>404</v>
      </c>
      <c r="D110" s="22" t="s">
        <v>346</v>
      </c>
      <c r="E110" s="22" t="s">
        <v>346</v>
      </c>
      <c r="F110" s="22" t="s">
        <v>19</v>
      </c>
      <c r="G110" s="23" t="n">
        <v>1</v>
      </c>
      <c r="H110" s="24" t="n">
        <v>110.95</v>
      </c>
      <c r="I110" s="24" t="n">
        <v>110.95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43991</v>
      </c>
      <c r="B111" s="22" t="s">
        <v>346</v>
      </c>
      <c r="C111" s="22" t="s">
        <v>404</v>
      </c>
      <c r="D111" s="22" t="s">
        <v>346</v>
      </c>
      <c r="E111" s="22" t="s">
        <v>346</v>
      </c>
      <c r="F111" s="22" t="s">
        <v>19</v>
      </c>
      <c r="G111" s="23" t="n">
        <v>1</v>
      </c>
      <c r="H111" s="24" t="n">
        <v>110.95</v>
      </c>
      <c r="I111" s="24" t="n">
        <v>110.95</v>
      </c>
      <c r="J111" s="24" t="n">
        <v>0</v>
      </c>
      <c r="K111" s="24" t="n">
        <v>-0</v>
      </c>
      <c r="L111" s="24" t="n">
        <v>-0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43993</v>
      </c>
      <c r="B112" s="22" t="s">
        <v>344</v>
      </c>
      <c r="C112" s="22" t="s">
        <v>405</v>
      </c>
      <c r="D112" s="22" t="s">
        <v>344</v>
      </c>
      <c r="E112" s="22" t="s">
        <v>344</v>
      </c>
      <c r="F112" s="22" t="s">
        <v>19</v>
      </c>
      <c r="G112" s="23" t="n">
        <v>1</v>
      </c>
      <c r="H112" s="24" t="n">
        <v>11658</v>
      </c>
      <c r="I112" s="24" t="n">
        <v>11658</v>
      </c>
      <c r="J112" s="24" t="n">
        <v>0</v>
      </c>
      <c r="K112" s="24" t="n">
        <v>-0</v>
      </c>
      <c r="L112" s="24" t="n">
        <v>-0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43993</v>
      </c>
      <c r="B113" s="22" t="s">
        <v>346</v>
      </c>
      <c r="C113" s="22" t="s">
        <v>406</v>
      </c>
      <c r="D113" s="22" t="s">
        <v>346</v>
      </c>
      <c r="E113" s="22" t="s">
        <v>346</v>
      </c>
      <c r="F113" s="22" t="s">
        <v>19</v>
      </c>
      <c r="G113" s="23" t="n">
        <v>1</v>
      </c>
      <c r="H113" s="24" t="n">
        <v>365.62</v>
      </c>
      <c r="I113" s="24" t="n">
        <v>365.62</v>
      </c>
      <c r="J113" s="24" t="n">
        <v>0</v>
      </c>
      <c r="K113" s="24" t="n">
        <v>-0</v>
      </c>
      <c r="L113" s="24" t="n">
        <v>-0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43993</v>
      </c>
      <c r="B114" s="22" t="s">
        <v>344</v>
      </c>
      <c r="C114" s="22" t="s">
        <v>405</v>
      </c>
      <c r="D114" s="22" t="s">
        <v>344</v>
      </c>
      <c r="E114" s="22" t="s">
        <v>344</v>
      </c>
      <c r="F114" s="22" t="s">
        <v>19</v>
      </c>
      <c r="G114" s="23" t="n">
        <v>1</v>
      </c>
      <c r="H114" s="24" t="n">
        <v>11658</v>
      </c>
      <c r="I114" s="24" t="n">
        <v>11658</v>
      </c>
      <c r="J114" s="24" t="n">
        <v>0</v>
      </c>
      <c r="K114" s="24" t="n">
        <v>-0</v>
      </c>
      <c r="L114" s="24" t="n">
        <v>-0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43993</v>
      </c>
      <c r="B115" s="22" t="s">
        <v>346</v>
      </c>
      <c r="C115" s="22" t="s">
        <v>406</v>
      </c>
      <c r="D115" s="22" t="s">
        <v>346</v>
      </c>
      <c r="E115" s="22" t="s">
        <v>346</v>
      </c>
      <c r="F115" s="22" t="s">
        <v>19</v>
      </c>
      <c r="G115" s="23" t="n">
        <v>1</v>
      </c>
      <c r="H115" s="24" t="n">
        <v>365.62</v>
      </c>
      <c r="I115" s="24" t="n">
        <v>365.62</v>
      </c>
      <c r="J115" s="24" t="n">
        <v>0</v>
      </c>
      <c r="K115" s="24" t="n">
        <v>-0</v>
      </c>
      <c r="L115" s="24" t="n">
        <v>-0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43997</v>
      </c>
      <c r="B116" s="22" t="s">
        <v>346</v>
      </c>
      <c r="C116" s="22" t="s">
        <v>407</v>
      </c>
      <c r="D116" s="22" t="s">
        <v>346</v>
      </c>
      <c r="E116" s="22" t="s">
        <v>346</v>
      </c>
      <c r="F116" s="22" t="s">
        <v>19</v>
      </c>
      <c r="G116" s="23" t="n">
        <v>1</v>
      </c>
      <c r="H116" s="24" t="n">
        <v>48.39</v>
      </c>
      <c r="I116" s="24" t="n">
        <v>48.39</v>
      </c>
      <c r="J116" s="24" t="n">
        <v>0</v>
      </c>
      <c r="K116" s="24" t="n">
        <v>-0</v>
      </c>
      <c r="L116" s="24" t="n">
        <v>-0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43997</v>
      </c>
      <c r="B117" s="22" t="s">
        <v>346</v>
      </c>
      <c r="C117" s="22" t="s">
        <v>407</v>
      </c>
      <c r="D117" s="22" t="s">
        <v>346</v>
      </c>
      <c r="E117" s="22" t="s">
        <v>346</v>
      </c>
      <c r="F117" s="22" t="s">
        <v>19</v>
      </c>
      <c r="G117" s="23" t="n">
        <v>1</v>
      </c>
      <c r="H117" s="24" t="n">
        <v>48.39</v>
      </c>
      <c r="I117" s="24" t="n">
        <v>48.39</v>
      </c>
      <c r="J117" s="24" t="n">
        <v>0</v>
      </c>
      <c r="K117" s="24" t="n">
        <v>-0</v>
      </c>
      <c r="L117" s="24" t="n">
        <v>-0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43997</v>
      </c>
      <c r="B118" s="16" t="s">
        <v>24</v>
      </c>
      <c r="C118" s="16" t="s">
        <v>408</v>
      </c>
      <c r="D118" s="16" t="s">
        <v>279</v>
      </c>
      <c r="E118" s="16" t="s">
        <v>17</v>
      </c>
      <c r="F118" s="16" t="s">
        <v>19</v>
      </c>
      <c r="G118" s="7" t="n">
        <v>12</v>
      </c>
      <c r="H118" s="6" t="n">
        <v>644.8</v>
      </c>
      <c r="I118" s="6" t="n">
        <v>-7737.6</v>
      </c>
      <c r="J118" s="6" t="n">
        <v>-0</v>
      </c>
      <c r="K118" s="6" t="n">
        <v>-23.21</v>
      </c>
      <c r="L118" s="6" t="n">
        <v>-0.72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43997</v>
      </c>
      <c r="B119" s="16" t="s">
        <v>27</v>
      </c>
      <c r="C119" s="16" t="s">
        <v>409</v>
      </c>
      <c r="D119" s="16" t="s">
        <v>279</v>
      </c>
      <c r="E119" s="16" t="s">
        <v>17</v>
      </c>
      <c r="F119" s="16" t="s">
        <v>19</v>
      </c>
      <c r="G119" s="7" t="n">
        <v>20</v>
      </c>
      <c r="H119" s="6" t="n">
        <v>187.75</v>
      </c>
      <c r="I119" s="6" t="n">
        <v>-3755</v>
      </c>
      <c r="J119" s="6" t="n">
        <v>-0</v>
      </c>
      <c r="K119" s="6" t="n">
        <v>-11.26</v>
      </c>
      <c r="L119" s="6" t="n">
        <v>-0.35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43997</v>
      </c>
      <c r="B120" s="16" t="s">
        <v>51</v>
      </c>
      <c r="C120" s="16" t="s">
        <v>410</v>
      </c>
      <c r="D120" s="16" t="s">
        <v>279</v>
      </c>
      <c r="E120" s="16" t="s">
        <v>17</v>
      </c>
      <c r="F120" s="16" t="s">
        <v>19</v>
      </c>
      <c r="G120" s="7" t="n">
        <v>8</v>
      </c>
      <c r="H120" s="6" t="n">
        <v>89.82</v>
      </c>
      <c r="I120" s="6" t="n">
        <v>-718.56</v>
      </c>
      <c r="J120" s="6" t="n">
        <v>-0</v>
      </c>
      <c r="K120" s="6" t="n">
        <v>-2.16</v>
      </c>
      <c r="L120" s="6" t="n">
        <v>-0.07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43998</v>
      </c>
      <c r="B121" s="22" t="s">
        <v>346</v>
      </c>
      <c r="C121" s="22" t="s">
        <v>411</v>
      </c>
      <c r="D121" s="22" t="s">
        <v>346</v>
      </c>
      <c r="E121" s="22" t="s">
        <v>346</v>
      </c>
      <c r="F121" s="22" t="s">
        <v>19</v>
      </c>
      <c r="G121" s="23" t="n">
        <v>1</v>
      </c>
      <c r="H121" s="24" t="n">
        <v>163.98</v>
      </c>
      <c r="I121" s="24" t="n">
        <v>163.98</v>
      </c>
      <c r="J121" s="24" t="n">
        <v>0</v>
      </c>
      <c r="K121" s="24" t="n">
        <v>-0</v>
      </c>
      <c r="L121" s="24" t="n">
        <v>-0</v>
      </c>
      <c r="M121" s="6" t="s">
        <f>=I121+J121+K121+L121</f>
      </c>
      <c r="N121" s="22"/>
    </row>
    <row collapsed="false" customFormat="false" customHeight="false" hidden="false" ht="12.1" outlineLevel="0" r="122">
      <c r="A122" s="21" t="n">
        <v>43998</v>
      </c>
      <c r="B122" s="22" t="s">
        <v>346</v>
      </c>
      <c r="C122" s="22" t="s">
        <v>411</v>
      </c>
      <c r="D122" s="22" t="s">
        <v>346</v>
      </c>
      <c r="E122" s="22" t="s">
        <v>346</v>
      </c>
      <c r="F122" s="22" t="s">
        <v>19</v>
      </c>
      <c r="G122" s="23" t="n">
        <v>1</v>
      </c>
      <c r="H122" s="24" t="n">
        <v>163.98</v>
      </c>
      <c r="I122" s="24" t="n">
        <v>163.98</v>
      </c>
      <c r="J122" s="24" t="n">
        <v>0</v>
      </c>
      <c r="K122" s="24" t="n">
        <v>-0</v>
      </c>
      <c r="L122" s="24" t="n">
        <v>-0</v>
      </c>
      <c r="M122" s="6" t="s">
        <f>=I122+J122+K122+L122</f>
      </c>
      <c r="N122" s="22"/>
    </row>
    <row collapsed="false" customFormat="false" customHeight="false" hidden="false" ht="12.1" outlineLevel="0" r="123">
      <c r="A123" s="21" t="n">
        <v>44001</v>
      </c>
      <c r="B123" s="22" t="s">
        <v>344</v>
      </c>
      <c r="C123" s="22" t="s">
        <v>412</v>
      </c>
      <c r="D123" s="22" t="s">
        <v>344</v>
      </c>
      <c r="E123" s="22" t="s">
        <v>344</v>
      </c>
      <c r="F123" s="22" t="s">
        <v>19</v>
      </c>
      <c r="G123" s="23" t="n">
        <v>1</v>
      </c>
      <c r="H123" s="24" t="n">
        <v>3500</v>
      </c>
      <c r="I123" s="24" t="n">
        <v>3500</v>
      </c>
      <c r="J123" s="24" t="n">
        <v>0</v>
      </c>
      <c r="K123" s="24" t="n">
        <v>-0</v>
      </c>
      <c r="L123" s="24" t="n">
        <v>-0</v>
      </c>
      <c r="M123" s="6" t="s">
        <f>=I123+J123+K123+L123</f>
      </c>
      <c r="N123" s="22"/>
    </row>
    <row collapsed="false" customFormat="false" customHeight="false" hidden="false" ht="12.1" outlineLevel="0" r="124">
      <c r="A124" s="21" t="n">
        <v>44001</v>
      </c>
      <c r="B124" s="22" t="s">
        <v>346</v>
      </c>
      <c r="C124" s="22" t="s">
        <v>413</v>
      </c>
      <c r="D124" s="22" t="s">
        <v>346</v>
      </c>
      <c r="E124" s="22" t="s">
        <v>346</v>
      </c>
      <c r="F124" s="22" t="s">
        <v>19</v>
      </c>
      <c r="G124" s="23" t="n">
        <v>1</v>
      </c>
      <c r="H124" s="24" t="n">
        <v>381.95</v>
      </c>
      <c r="I124" s="24" t="n">
        <v>381.95</v>
      </c>
      <c r="J124" s="24" t="n">
        <v>0</v>
      </c>
      <c r="K124" s="24" t="n">
        <v>-0</v>
      </c>
      <c r="L124" s="24" t="n">
        <v>-0</v>
      </c>
      <c r="M124" s="6" t="s">
        <f>=I124+J124+K124+L124</f>
      </c>
      <c r="N124" s="22"/>
    </row>
    <row collapsed="false" customFormat="false" customHeight="false" hidden="false" ht="12.1" outlineLevel="0" r="125">
      <c r="A125" s="20" t="n">
        <v>44005</v>
      </c>
      <c r="B125" s="16" t="s">
        <v>39</v>
      </c>
      <c r="C125" s="16" t="s">
        <v>414</v>
      </c>
      <c r="D125" s="16" t="s">
        <v>279</v>
      </c>
      <c r="E125" s="16" t="s">
        <v>17</v>
      </c>
      <c r="F125" s="16" t="s">
        <v>19</v>
      </c>
      <c r="G125" s="7" t="n">
        <v>30</v>
      </c>
      <c r="H125" s="6" t="n">
        <v>101.76</v>
      </c>
      <c r="I125" s="6" t="n">
        <v>-3052.8</v>
      </c>
      <c r="J125" s="6" t="n">
        <v>-0</v>
      </c>
      <c r="K125" s="6" t="n">
        <v>-9.16</v>
      </c>
      <c r="L125" s="6" t="n">
        <v>-0.28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44005</v>
      </c>
      <c r="B126" s="16" t="s">
        <v>48</v>
      </c>
      <c r="C126" s="16" t="s">
        <v>415</v>
      </c>
      <c r="D126" s="16" t="s">
        <v>279</v>
      </c>
      <c r="E126" s="16" t="s">
        <v>17</v>
      </c>
      <c r="F126" s="16" t="s">
        <v>19</v>
      </c>
      <c r="G126" s="7" t="n">
        <v>30</v>
      </c>
      <c r="H126" s="6" t="n">
        <v>26.525</v>
      </c>
      <c r="I126" s="6" t="n">
        <v>-795.75</v>
      </c>
      <c r="J126" s="6" t="n">
        <v>-0</v>
      </c>
      <c r="K126" s="6" t="n">
        <v>-2.39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44028</v>
      </c>
      <c r="B127" s="22" t="s">
        <v>346</v>
      </c>
      <c r="C127" s="22" t="s">
        <v>416</v>
      </c>
      <c r="D127" s="22" t="s">
        <v>346</v>
      </c>
      <c r="E127" s="22" t="s">
        <v>346</v>
      </c>
      <c r="F127" s="22" t="s">
        <v>19</v>
      </c>
      <c r="G127" s="23" t="n">
        <v>1</v>
      </c>
      <c r="H127" s="24" t="n">
        <v>565.4</v>
      </c>
      <c r="I127" s="24" t="n">
        <v>565.4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44029</v>
      </c>
      <c r="B128" s="22" t="s">
        <v>346</v>
      </c>
      <c r="C128" s="22" t="s">
        <v>417</v>
      </c>
      <c r="D128" s="22" t="s">
        <v>346</v>
      </c>
      <c r="E128" s="22" t="s">
        <v>346</v>
      </c>
      <c r="F128" s="22" t="s">
        <v>19</v>
      </c>
      <c r="G128" s="23" t="n">
        <v>1</v>
      </c>
      <c r="H128" s="24" t="n">
        <v>80.5</v>
      </c>
      <c r="I128" s="24" t="n">
        <v>80.5</v>
      </c>
      <c r="J128" s="24" t="n">
        <v>0</v>
      </c>
      <c r="K128" s="24" t="n">
        <v>-0</v>
      </c>
      <c r="L128" s="24" t="n">
        <v>-0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44032</v>
      </c>
      <c r="B129" s="22" t="s">
        <v>346</v>
      </c>
      <c r="C129" s="22" t="s">
        <v>418</v>
      </c>
      <c r="D129" s="22" t="s">
        <v>346</v>
      </c>
      <c r="E129" s="22" t="s">
        <v>346</v>
      </c>
      <c r="F129" s="22" t="s">
        <v>19</v>
      </c>
      <c r="G129" s="23" t="n">
        <v>1</v>
      </c>
      <c r="H129" s="24" t="n">
        <v>78</v>
      </c>
      <c r="I129" s="24" t="n">
        <v>78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44036</v>
      </c>
      <c r="B130" s="22" t="s">
        <v>346</v>
      </c>
      <c r="C130" s="22" t="s">
        <v>419</v>
      </c>
      <c r="D130" s="22" t="s">
        <v>346</v>
      </c>
      <c r="E130" s="22" t="s">
        <v>346</v>
      </c>
      <c r="F130" s="22" t="s">
        <v>19</v>
      </c>
      <c r="G130" s="23" t="n">
        <v>1</v>
      </c>
      <c r="H130" s="24" t="n">
        <v>305</v>
      </c>
      <c r="I130" s="24" t="n">
        <v>305</v>
      </c>
      <c r="J130" s="24" t="n">
        <v>0</v>
      </c>
      <c r="K130" s="24" t="n">
        <v>-0</v>
      </c>
      <c r="L130" s="24" t="n">
        <v>-0</v>
      </c>
      <c r="M130" s="6" t="s">
        <f>=I130+J130+K130+L130</f>
      </c>
      <c r="N130" s="22"/>
    </row>
    <row collapsed="false" customFormat="false" customHeight="false" hidden="false" ht="12.1" outlineLevel="0"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 t="s">
        <v>420</v>
      </c>
      <c r="M131" s="5" t="s">
        <f>=SUM(M2:M130)</f>
      </c>
      <c r="N131" s="4"/>
    </row>
  </sheetData>
  <autoFilter ref="A1:N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77</v>
      </c>
      <c r="B1" s="34" t="s">
        <v>421</v>
      </c>
      <c r="C1" s="34" t="s">
        <v>0</v>
      </c>
      <c r="D1" s="34" t="s">
        <v>2</v>
      </c>
      <c r="E1" s="34" t="s">
        <v>422</v>
      </c>
      <c r="F1" s="34" t="s">
        <v>3</v>
      </c>
      <c r="G1" s="34" t="s">
        <v>423</v>
      </c>
      <c r="H1" s="34" t="s">
        <v>424</v>
      </c>
      <c r="I1" s="34" t="s">
        <v>425</v>
      </c>
      <c r="J1" s="34" t="s">
        <v>426</v>
      </c>
      <c r="K1" s="34" t="s">
        <v>427</v>
      </c>
      <c r="L1" s="34" t="s">
        <v>428</v>
      </c>
      <c r="M1" s="34" t="s">
        <v>429</v>
      </c>
      <c r="N1" s="34" t="s">
        <v>430</v>
      </c>
    </row>
    <row collapsed="false" customFormat="false" customHeight="false" hidden="false" ht="12.1" outlineLevel="0" r="2">
      <c r="A2" s="33" t="n">
        <v>43917</v>
      </c>
      <c r="B2" s="16" t="s">
        <v>431</v>
      </c>
      <c r="C2" s="16" t="s">
        <v>16</v>
      </c>
      <c r="D2" s="16" t="s">
        <v>18</v>
      </c>
      <c r="E2" s="7" t="n">
        <v>5</v>
      </c>
      <c r="F2" s="16" t="s">
        <v>19</v>
      </c>
      <c r="G2" s="6" t="n">
        <v>15.13</v>
      </c>
      <c r="H2" s="6" t="n">
        <v>882</v>
      </c>
      <c r="I2" s="6" t="n">
        <v>1077.32</v>
      </c>
      <c r="J2" s="6" t="n">
        <v>10</v>
      </c>
      <c r="K2" s="6" t="n">
        <v>75.65</v>
      </c>
      <c r="L2" s="6" t="n">
        <v>65.65</v>
      </c>
      <c r="M2" s="6" t="n">
        <v>1.22</v>
      </c>
      <c r="N2" s="6" t="n">
        <v>1.49</v>
      </c>
    </row>
    <row collapsed="false" customFormat="false" customHeight="false" hidden="false" ht="12.1" outlineLevel="0" r="3">
      <c r="A3" s="33" t="n">
        <v>43966</v>
      </c>
      <c r="B3" s="16" t="s">
        <v>431</v>
      </c>
      <c r="C3" s="16" t="s">
        <v>42</v>
      </c>
      <c r="D3" s="16" t="s">
        <v>43</v>
      </c>
      <c r="E3" s="7" t="n">
        <v>10</v>
      </c>
      <c r="F3" s="16" t="s">
        <v>19</v>
      </c>
      <c r="G3" s="6" t="n">
        <v>7.93</v>
      </c>
      <c r="H3" s="6" t="n">
        <v>113.57</v>
      </c>
      <c r="I3" s="6" t="n">
        <v>123.63</v>
      </c>
      <c r="J3" s="6" t="n">
        <v>10</v>
      </c>
      <c r="K3" s="6" t="n">
        <v>79.3</v>
      </c>
      <c r="L3" s="6" t="n">
        <v>69.3</v>
      </c>
      <c r="M3" s="6" t="n">
        <v>5.61</v>
      </c>
      <c r="N3" s="6" t="n">
        <v>6.1</v>
      </c>
    </row>
    <row collapsed="false" customFormat="false" customHeight="false" hidden="false" ht="12.1" outlineLevel="0" r="4">
      <c r="A4" s="33" t="n">
        <v>43979</v>
      </c>
      <c r="B4" s="16" t="s">
        <v>431</v>
      </c>
      <c r="C4" s="16" t="s">
        <v>16</v>
      </c>
      <c r="D4" s="16" t="s">
        <v>18</v>
      </c>
      <c r="E4" s="7" t="n">
        <v>5</v>
      </c>
      <c r="F4" s="16" t="s">
        <v>19</v>
      </c>
      <c r="G4" s="6" t="n">
        <v>10.04</v>
      </c>
      <c r="H4" s="6" t="n">
        <v>1273.2</v>
      </c>
      <c r="I4" s="6" t="n">
        <v>1077.32</v>
      </c>
      <c r="J4" s="6" t="n">
        <v>7</v>
      </c>
      <c r="K4" s="6" t="n">
        <v>50.2</v>
      </c>
      <c r="L4" s="6" t="n">
        <v>43.2</v>
      </c>
      <c r="M4" s="6" t="n">
        <v>0.8</v>
      </c>
      <c r="N4" s="6" t="n">
        <v>0.68</v>
      </c>
    </row>
    <row collapsed="false" customFormat="false" customHeight="false" hidden="false" ht="12.1" outlineLevel="0" r="5">
      <c r="A5" s="33" t="n">
        <v>44015</v>
      </c>
      <c r="B5" s="16" t="s">
        <v>431</v>
      </c>
      <c r="C5" s="16" t="s">
        <v>30</v>
      </c>
      <c r="D5" s="16" t="s">
        <v>31</v>
      </c>
      <c r="E5" s="7" t="n">
        <v>5</v>
      </c>
      <c r="F5" s="16" t="s">
        <v>19</v>
      </c>
      <c r="G5" s="6" t="n">
        <v>18.5</v>
      </c>
      <c r="H5" s="6" t="n">
        <v>608</v>
      </c>
      <c r="I5" s="6" t="n">
        <v>651.01</v>
      </c>
      <c r="J5" s="6" t="n">
        <v>12</v>
      </c>
      <c r="K5" s="6" t="n">
        <v>92.5</v>
      </c>
      <c r="L5" s="6" t="n">
        <v>80.5</v>
      </c>
      <c r="M5" s="6" t="n">
        <v>2.47</v>
      </c>
      <c r="N5" s="6" t="n">
        <v>2.65</v>
      </c>
    </row>
    <row collapsed="false" customFormat="false" customHeight="false" hidden="false" ht="12.1" outlineLevel="0" r="6">
      <c r="A6" s="33" t="n">
        <v>44022</v>
      </c>
      <c r="B6" s="16" t="s">
        <v>431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350</v>
      </c>
      <c r="H6" s="6" t="n">
        <v>5098</v>
      </c>
      <c r="I6" s="6" t="n">
        <v>4613.73</v>
      </c>
      <c r="J6" s="6" t="n">
        <v>46</v>
      </c>
      <c r="K6" s="6" t="n">
        <v>350</v>
      </c>
      <c r="L6" s="6" t="n">
        <v>304</v>
      </c>
      <c r="M6" s="6" t="n">
        <v>6.59</v>
      </c>
      <c r="N6" s="6" t="n">
        <v>5.96</v>
      </c>
    </row>
    <row collapsed="false" customFormat="false" customHeight="false" hidden="false" ht="12.1" outlineLevel="0" r="7">
      <c r="A7" s="33" t="n">
        <v>44023</v>
      </c>
      <c r="B7" s="16" t="s">
        <v>431</v>
      </c>
      <c r="C7" s="16" t="s">
        <v>39</v>
      </c>
      <c r="D7" s="16" t="s">
        <v>40</v>
      </c>
      <c r="E7" s="7" t="n">
        <v>30</v>
      </c>
      <c r="F7" s="16" t="s">
        <v>19</v>
      </c>
      <c r="G7" s="6" t="n">
        <v>3</v>
      </c>
      <c r="H7" s="6" t="n">
        <v>106.8</v>
      </c>
      <c r="I7" s="6" t="n">
        <v>102.07</v>
      </c>
      <c r="J7" s="6" t="n">
        <v>12</v>
      </c>
      <c r="K7" s="6" t="n">
        <v>90</v>
      </c>
      <c r="L7" s="6" t="n">
        <v>78</v>
      </c>
      <c r="M7" s="6" t="n">
        <v>2.55</v>
      </c>
      <c r="N7" s="6" t="n">
        <v>2.43</v>
      </c>
    </row>
    <row collapsed="false" customFormat="false" customHeight="false" hidden="false" ht="12.1" outlineLevel="0" r="8">
      <c r="A8" s="33" t="n">
        <v>44035</v>
      </c>
      <c r="B8" s="16" t="s">
        <v>431</v>
      </c>
      <c r="C8" s="16" t="s">
        <v>30</v>
      </c>
      <c r="D8" s="16" t="s">
        <v>31</v>
      </c>
      <c r="E8" s="7" t="n">
        <v>5</v>
      </c>
      <c r="F8" s="16" t="s">
        <v>19</v>
      </c>
      <c r="G8" s="6" t="n">
        <v>17.5</v>
      </c>
      <c r="H8" s="6" t="n">
        <v>604.5</v>
      </c>
      <c r="I8" s="6" t="n">
        <v>651.01</v>
      </c>
      <c r="J8" s="6" t="n">
        <v>11</v>
      </c>
      <c r="K8" s="6" t="n">
        <v>87.5</v>
      </c>
      <c r="L8" s="6" t="n">
        <v>76.5</v>
      </c>
      <c r="M8" s="6" t="n">
        <v>2.35</v>
      </c>
      <c r="N8" s="6" t="n">
        <v>2.53</v>
      </c>
    </row>
    <row collapsed="false" customFormat="false" customHeight="false" hidden="false" ht="12.1" outlineLevel="0" r="9">
      <c r="A9" s="33" t="n">
        <v>44064</v>
      </c>
      <c r="B9" s="16" t="s">
        <v>431</v>
      </c>
      <c r="C9" s="16" t="s">
        <v>16</v>
      </c>
      <c r="D9" s="16" t="s">
        <v>18</v>
      </c>
      <c r="E9" s="7" t="n">
        <v>5</v>
      </c>
      <c r="F9" s="16" t="s">
        <v>19</v>
      </c>
      <c r="G9" s="6" t="n">
        <v>12.65</v>
      </c>
      <c r="H9" s="6" t="n">
        <v>1892</v>
      </c>
      <c r="I9" s="6" t="n">
        <v>1077.32</v>
      </c>
      <c r="J9" s="6" t="n">
        <v>8</v>
      </c>
      <c r="K9" s="6" t="n">
        <v>63.25</v>
      </c>
      <c r="L9" s="6" t="n">
        <v>55.25</v>
      </c>
      <c r="M9" s="6" t="n">
        <v>1.03</v>
      </c>
      <c r="N9" s="6" t="n">
        <v>0.58</v>
      </c>
    </row>
    <row collapsed="false" customFormat="false" customHeight="false" hidden="false" ht="12.1" outlineLevel="0" r="10">
      <c r="A10" s="33" t="n">
        <v>44064</v>
      </c>
      <c r="B10" s="16" t="s">
        <v>431</v>
      </c>
      <c r="C10" s="16" t="s">
        <v>36</v>
      </c>
      <c r="D10" s="16" t="s">
        <v>37</v>
      </c>
      <c r="E10" s="7" t="n">
        <v>70</v>
      </c>
      <c r="F10" s="16" t="s">
        <v>19</v>
      </c>
      <c r="G10" s="6" t="n">
        <v>5</v>
      </c>
      <c r="H10" s="6" t="n">
        <v>96.62</v>
      </c>
      <c r="I10" s="6" t="n">
        <v>81.37</v>
      </c>
      <c r="J10" s="6" t="n">
        <v>46</v>
      </c>
      <c r="K10" s="6" t="n">
        <v>350</v>
      </c>
      <c r="L10" s="6" t="n">
        <v>304</v>
      </c>
      <c r="M10" s="6" t="n">
        <v>5.34</v>
      </c>
      <c r="N10" s="6" t="n">
        <v>4.49</v>
      </c>
    </row>
    <row collapsed="false" customFormat="false" customHeight="false" hidden="false" ht="12.1" outlineLevel="0" r="11">
      <c r="A11" s="33" t="n">
        <v>44103</v>
      </c>
      <c r="B11" s="16" t="s">
        <v>431</v>
      </c>
      <c r="C11" s="16" t="s">
        <v>39</v>
      </c>
      <c r="D11" s="16" t="s">
        <v>40</v>
      </c>
      <c r="E11" s="7" t="n">
        <v>30</v>
      </c>
      <c r="F11" s="16" t="s">
        <v>19</v>
      </c>
      <c r="G11" s="6" t="n">
        <v>2.5</v>
      </c>
      <c r="H11" s="6" t="n">
        <v>115.8</v>
      </c>
      <c r="I11" s="6" t="n">
        <v>102.07</v>
      </c>
      <c r="J11" s="6" t="n">
        <v>10</v>
      </c>
      <c r="K11" s="6" t="n">
        <v>75</v>
      </c>
      <c r="L11" s="6" t="n">
        <v>65</v>
      </c>
      <c r="M11" s="6" t="n">
        <v>2.12</v>
      </c>
      <c r="N11" s="6" t="n">
        <v>1.87</v>
      </c>
    </row>
    <row collapsed="false" customFormat="false" customHeight="false" hidden="false" ht="12.1" outlineLevel="0" r="12">
      <c r="A12" s="33" t="n">
        <v>44109</v>
      </c>
      <c r="B12" s="16" t="s">
        <v>431</v>
      </c>
      <c r="C12" s="16" t="s">
        <v>27</v>
      </c>
      <c r="D12" s="16" t="s">
        <v>28</v>
      </c>
      <c r="E12" s="7" t="n">
        <v>20</v>
      </c>
      <c r="F12" s="16" t="s">
        <v>19</v>
      </c>
      <c r="G12" s="6" t="n">
        <v>18.7</v>
      </c>
      <c r="H12" s="6" t="n">
        <v>202.62</v>
      </c>
      <c r="I12" s="6" t="n">
        <v>188.33</v>
      </c>
      <c r="J12" s="6" t="n">
        <v>49</v>
      </c>
      <c r="K12" s="6" t="n">
        <v>374</v>
      </c>
      <c r="L12" s="6" t="n">
        <v>325</v>
      </c>
      <c r="M12" s="6" t="n">
        <v>8.63</v>
      </c>
      <c r="N12" s="6" t="n">
        <v>8.02</v>
      </c>
    </row>
    <row collapsed="false" customFormat="false" customHeight="false" hidden="false" ht="12.1" outlineLevel="0" r="13">
      <c r="A13" s="33" t="n">
        <v>44116</v>
      </c>
      <c r="B13" s="16" t="s">
        <v>431</v>
      </c>
      <c r="C13" s="16" t="s">
        <v>45</v>
      </c>
      <c r="D13" s="16" t="s">
        <v>46</v>
      </c>
      <c r="E13" s="7" t="n">
        <v>2</v>
      </c>
      <c r="F13" s="16" t="s">
        <v>19</v>
      </c>
      <c r="G13" s="6" t="n">
        <v>9.94</v>
      </c>
      <c r="H13" s="6" t="n">
        <v>453.6</v>
      </c>
      <c r="I13" s="6" t="n">
        <v>560.32</v>
      </c>
      <c r="J13" s="6" t="n">
        <v>3</v>
      </c>
      <c r="K13" s="6" t="n">
        <v>19.88</v>
      </c>
      <c r="L13" s="6" t="n">
        <v>16.88</v>
      </c>
      <c r="M13" s="6" t="n">
        <v>1.51</v>
      </c>
      <c r="N13" s="6" t="n">
        <v>1.86</v>
      </c>
    </row>
    <row collapsed="false" customFormat="false" customHeight="false" hidden="false" ht="12.1" outlineLevel="0" r="14">
      <c r="A14" s="33" t="n">
        <v>44116</v>
      </c>
      <c r="B14" s="16" t="s">
        <v>431</v>
      </c>
      <c r="C14" s="16" t="s">
        <v>30</v>
      </c>
      <c r="D14" s="16" t="s">
        <v>31</v>
      </c>
      <c r="E14" s="7" t="n">
        <v>5</v>
      </c>
      <c r="F14" s="16" t="s">
        <v>19</v>
      </c>
      <c r="G14" s="6" t="n">
        <v>10</v>
      </c>
      <c r="H14" s="6" t="n">
        <v>597</v>
      </c>
      <c r="I14" s="6" t="n">
        <v>651.01</v>
      </c>
      <c r="J14" s="6" t="n">
        <v>7</v>
      </c>
      <c r="K14" s="6" t="n">
        <v>50</v>
      </c>
      <c r="L14" s="6" t="n">
        <v>43</v>
      </c>
      <c r="M14" s="6" t="n">
        <v>1.32</v>
      </c>
      <c r="N14" s="6" t="n">
        <v>1.44</v>
      </c>
    </row>
    <row collapsed="false" customFormat="false" customHeight="false" hidden="false" ht="12.1" outlineLevel="0" r="15">
      <c r="A15" s="33" t="n">
        <v>44116</v>
      </c>
      <c r="B15" s="16" t="s">
        <v>431</v>
      </c>
      <c r="C15" s="16" t="s">
        <v>24</v>
      </c>
      <c r="D15" s="16" t="s">
        <v>25</v>
      </c>
      <c r="E15" s="7" t="n">
        <v>12</v>
      </c>
      <c r="F15" s="16" t="s">
        <v>19</v>
      </c>
      <c r="G15" s="6" t="n">
        <v>20</v>
      </c>
      <c r="H15" s="6" t="n">
        <v>869.6</v>
      </c>
      <c r="I15" s="6" t="n">
        <v>646.79</v>
      </c>
      <c r="J15" s="6" t="n">
        <v>31</v>
      </c>
      <c r="K15" s="6" t="n">
        <v>240</v>
      </c>
      <c r="L15" s="6" t="n">
        <v>209</v>
      </c>
      <c r="M15" s="6" t="n">
        <v>2.69</v>
      </c>
      <c r="N15" s="6" t="n">
        <v>2</v>
      </c>
    </row>
    <row collapsed="false" customFormat="false" customHeight="false" hidden="false" ht="12.1" outlineLevel="0" r="16">
      <c r="A16" s="33" t="n">
        <v>44155</v>
      </c>
      <c r="B16" s="16" t="s">
        <v>431</v>
      </c>
      <c r="C16" s="16" t="s">
        <v>51</v>
      </c>
      <c r="D16" s="16" t="s">
        <v>52</v>
      </c>
      <c r="E16" s="7" t="n">
        <v>8</v>
      </c>
      <c r="F16" s="16" t="s">
        <v>19</v>
      </c>
      <c r="G16" s="6" t="n">
        <v>12</v>
      </c>
      <c r="H16" s="6" t="n">
        <v>128.62</v>
      </c>
      <c r="I16" s="6" t="n">
        <v>90.1</v>
      </c>
      <c r="J16" s="6" t="n">
        <v>12</v>
      </c>
      <c r="K16" s="6" t="n">
        <v>96</v>
      </c>
      <c r="L16" s="6" t="n">
        <v>84</v>
      </c>
      <c r="M16" s="6" t="n">
        <v>11.65</v>
      </c>
      <c r="N16" s="6" t="n">
        <v>8.16</v>
      </c>
    </row>
    <row collapsed="false" customFormat="false" customHeight="false" hidden="false" ht="12.1" outlineLevel="0" r="17">
      <c r="A17" s="33" t="n">
        <v>44160</v>
      </c>
      <c r="B17" s="16" t="s">
        <v>431</v>
      </c>
      <c r="C17" s="16" t="s">
        <v>16</v>
      </c>
      <c r="D17" s="16" t="s">
        <v>18</v>
      </c>
      <c r="E17" s="7" t="n">
        <v>5</v>
      </c>
      <c r="F17" s="16" t="s">
        <v>19</v>
      </c>
      <c r="G17" s="6" t="n">
        <v>19.1</v>
      </c>
      <c r="H17" s="6" t="n">
        <v>2304.6</v>
      </c>
      <c r="I17" s="6" t="n">
        <v>1077.32</v>
      </c>
      <c r="J17" s="6" t="n">
        <v>12</v>
      </c>
      <c r="K17" s="6" t="n">
        <v>95.5</v>
      </c>
      <c r="L17" s="6" t="n">
        <v>83.5</v>
      </c>
      <c r="M17" s="6" t="n">
        <v>1.55</v>
      </c>
      <c r="N17" s="6" t="n">
        <v>0.72</v>
      </c>
    </row>
    <row collapsed="false" customFormat="false" customHeight="false" hidden="false" ht="12.1" outlineLevel="0" r="18">
      <c r="A18" s="33" t="n">
        <v>44183</v>
      </c>
      <c r="B18" s="16" t="s">
        <v>431</v>
      </c>
      <c r="C18" s="16" t="s">
        <v>33</v>
      </c>
      <c r="D18" s="16" t="s">
        <v>34</v>
      </c>
      <c r="E18" s="7" t="n">
        <v>1</v>
      </c>
      <c r="F18" s="16" t="s">
        <v>19</v>
      </c>
      <c r="G18" s="6" t="n">
        <v>46</v>
      </c>
      <c r="H18" s="6" t="n">
        <v>5140</v>
      </c>
      <c r="I18" s="6" t="n">
        <v>4613.73</v>
      </c>
      <c r="J18" s="6" t="n">
        <v>6</v>
      </c>
      <c r="K18" s="6" t="n">
        <v>46</v>
      </c>
      <c r="L18" s="6" t="n">
        <v>40</v>
      </c>
      <c r="M18" s="6" t="n">
        <v>0.87</v>
      </c>
      <c r="N18" s="6" t="n">
        <v>0.78</v>
      </c>
    </row>
    <row collapsed="false" customFormat="false" customHeight="false" hidden="false" ht="12.1" outlineLevel="0" r="19">
      <c r="A19" s="33" t="n">
        <v>44193</v>
      </c>
      <c r="B19" s="16" t="s">
        <v>431</v>
      </c>
      <c r="C19" s="16" t="s">
        <v>39</v>
      </c>
      <c r="D19" s="16" t="s">
        <v>40</v>
      </c>
      <c r="E19" s="7" t="n">
        <v>30</v>
      </c>
      <c r="F19" s="16" t="s">
        <v>19</v>
      </c>
      <c r="G19" s="6" t="n">
        <v>5.08</v>
      </c>
      <c r="H19" s="6" t="n">
        <v>139.68</v>
      </c>
      <c r="I19" s="6" t="n">
        <v>102.07</v>
      </c>
      <c r="J19" s="6" t="n">
        <v>20</v>
      </c>
      <c r="K19" s="6" t="n">
        <v>152.4</v>
      </c>
      <c r="L19" s="6" t="n">
        <v>132.4</v>
      </c>
      <c r="M19" s="6" t="n">
        <v>4.32</v>
      </c>
      <c r="N19" s="6" t="n">
        <v>3.16</v>
      </c>
    </row>
    <row collapsed="false" customFormat="false" customHeight="false" hidden="false" ht="12.1" outlineLevel="0" r="20">
      <c r="A20" s="33" t="n">
        <v>44207</v>
      </c>
      <c r="B20" s="16" t="s">
        <v>431</v>
      </c>
      <c r="C20" s="16" t="s">
        <v>30</v>
      </c>
      <c r="D20" s="16" t="s">
        <v>31</v>
      </c>
      <c r="E20" s="7" t="n">
        <v>5</v>
      </c>
      <c r="F20" s="16" t="s">
        <v>19</v>
      </c>
      <c r="G20" s="6" t="n">
        <v>27</v>
      </c>
      <c r="H20" s="6" t="n">
        <v>684.5</v>
      </c>
      <c r="I20" s="6" t="n">
        <v>651.01</v>
      </c>
      <c r="J20" s="6" t="n">
        <v>18</v>
      </c>
      <c r="K20" s="6" t="n">
        <v>135</v>
      </c>
      <c r="L20" s="6" t="n">
        <v>117</v>
      </c>
      <c r="M20" s="6" t="n">
        <v>3.59</v>
      </c>
      <c r="N20" s="6" t="n">
        <v>3.42</v>
      </c>
    </row>
    <row collapsed="false" customFormat="false" customHeight="false" hidden="false" ht="12.1" outlineLevel="0" r="21">
      <c r="A21" s="33" t="n">
        <v>44281</v>
      </c>
      <c r="B21" s="16" t="s">
        <v>431</v>
      </c>
      <c r="C21" s="16" t="s">
        <v>16</v>
      </c>
      <c r="D21" s="16" t="s">
        <v>18</v>
      </c>
      <c r="E21" s="7" t="n">
        <v>5</v>
      </c>
      <c r="F21" s="16" t="s">
        <v>19</v>
      </c>
      <c r="G21" s="6" t="n">
        <v>18.53</v>
      </c>
      <c r="H21" s="6" t="n">
        <v>4337.8</v>
      </c>
      <c r="I21" s="6" t="n">
        <v>1077.32</v>
      </c>
      <c r="J21" s="6" t="n">
        <v>12</v>
      </c>
      <c r="K21" s="6" t="n">
        <v>92.65</v>
      </c>
      <c r="L21" s="6" t="n">
        <v>80.65</v>
      </c>
      <c r="M21" s="6" t="n">
        <v>1.5</v>
      </c>
      <c r="N21" s="6" t="n">
        <v>0.37</v>
      </c>
    </row>
    <row collapsed="false" customFormat="false" customHeight="false" hidden="false" ht="12.1" outlineLevel="0" r="22">
      <c r="A22" s="33" t="n">
        <v>44327</v>
      </c>
      <c r="B22" s="16" t="s">
        <v>431</v>
      </c>
      <c r="C22" s="16" t="s">
        <v>24</v>
      </c>
      <c r="D22" s="16" t="s">
        <v>25</v>
      </c>
      <c r="E22" s="7" t="n">
        <v>12</v>
      </c>
      <c r="F22" s="16" t="s">
        <v>19</v>
      </c>
      <c r="G22" s="6" t="n">
        <v>39</v>
      </c>
      <c r="H22" s="6" t="n">
        <v>781</v>
      </c>
      <c r="I22" s="6" t="n">
        <v>646.79</v>
      </c>
      <c r="J22" s="6" t="n">
        <v>61</v>
      </c>
      <c r="K22" s="6" t="n">
        <v>468</v>
      </c>
      <c r="L22" s="6" t="n">
        <v>407</v>
      </c>
      <c r="M22" s="6" t="n">
        <v>5.24</v>
      </c>
      <c r="N22" s="6" t="n">
        <v>4.34</v>
      </c>
    </row>
    <row collapsed="false" customFormat="false" customHeight="false" hidden="false" ht="12.1" outlineLevel="0" r="23">
      <c r="A23" s="33" t="n">
        <v>44328</v>
      </c>
      <c r="B23" s="16" t="s">
        <v>431</v>
      </c>
      <c r="C23" s="16" t="s">
        <v>27</v>
      </c>
      <c r="D23" s="16" t="s">
        <v>28</v>
      </c>
      <c r="E23" s="7" t="n">
        <v>20</v>
      </c>
      <c r="F23" s="16" t="s">
        <v>19</v>
      </c>
      <c r="G23" s="6" t="n">
        <v>18.7</v>
      </c>
      <c r="H23" s="6" t="n">
        <v>280.59</v>
      </c>
      <c r="I23" s="6" t="n">
        <v>188.33</v>
      </c>
      <c r="J23" s="6" t="n">
        <v>49</v>
      </c>
      <c r="K23" s="6" t="n">
        <v>374</v>
      </c>
      <c r="L23" s="6" t="n">
        <v>325</v>
      </c>
      <c r="M23" s="6" t="n">
        <v>8.63</v>
      </c>
      <c r="N23" s="6" t="n">
        <v>5.79</v>
      </c>
    </row>
    <row collapsed="false" customFormat="false" customHeight="false" hidden="false" ht="12.1" outlineLevel="0" r="24">
      <c r="A24" s="33" t="n">
        <v>44330</v>
      </c>
      <c r="B24" s="16" t="s">
        <v>431</v>
      </c>
      <c r="C24" s="16" t="s">
        <v>42</v>
      </c>
      <c r="D24" s="16" t="s">
        <v>43</v>
      </c>
      <c r="E24" s="7" t="n">
        <v>10</v>
      </c>
      <c r="F24" s="16" t="s">
        <v>19</v>
      </c>
      <c r="G24" s="6" t="n">
        <v>9.45</v>
      </c>
      <c r="H24" s="6" t="n">
        <v>175.35</v>
      </c>
      <c r="I24" s="6" t="n">
        <v>123.63</v>
      </c>
      <c r="J24" s="6" t="n">
        <v>12</v>
      </c>
      <c r="K24" s="6" t="n">
        <v>94.5</v>
      </c>
      <c r="L24" s="6" t="n">
        <v>82.5</v>
      </c>
      <c r="M24" s="6" t="n">
        <v>6.67</v>
      </c>
      <c r="N24" s="6" t="n">
        <v>4.7</v>
      </c>
    </row>
    <row collapsed="false" customFormat="false" customHeight="false" hidden="false" ht="12.1" outlineLevel="0" r="25">
      <c r="A25" s="33" t="n">
        <v>44356</v>
      </c>
      <c r="B25" s="16" t="s">
        <v>431</v>
      </c>
      <c r="C25" s="16" t="s">
        <v>30</v>
      </c>
      <c r="D25" s="16" t="s">
        <v>31</v>
      </c>
      <c r="E25" s="7" t="n">
        <v>5</v>
      </c>
      <c r="F25" s="16" t="s">
        <v>19</v>
      </c>
      <c r="G25" s="6" t="n">
        <v>28.6</v>
      </c>
      <c r="H25" s="6" t="n">
        <v>675</v>
      </c>
      <c r="I25" s="6" t="n">
        <v>651.01</v>
      </c>
      <c r="J25" s="6" t="n">
        <v>19</v>
      </c>
      <c r="K25" s="6" t="n">
        <v>143</v>
      </c>
      <c r="L25" s="6" t="n">
        <v>124</v>
      </c>
      <c r="M25" s="6" t="n">
        <v>3.81</v>
      </c>
      <c r="N25" s="6" t="n">
        <v>3.67</v>
      </c>
    </row>
    <row collapsed="false" customFormat="false" customHeight="false" hidden="false" ht="12.1" outlineLevel="0" r="26">
      <c r="A26" s="33" t="n">
        <v>44382</v>
      </c>
      <c r="B26" s="16" t="s">
        <v>431</v>
      </c>
      <c r="C26" s="16" t="s">
        <v>33</v>
      </c>
      <c r="D26" s="16" t="s">
        <v>34</v>
      </c>
      <c r="E26" s="7" t="n">
        <v>1</v>
      </c>
      <c r="F26" s="16" t="s">
        <v>19</v>
      </c>
      <c r="G26" s="6" t="n">
        <v>213</v>
      </c>
      <c r="H26" s="6" t="n">
        <v>6845</v>
      </c>
      <c r="I26" s="6" t="n">
        <v>4613.73</v>
      </c>
      <c r="J26" s="6" t="n">
        <v>28</v>
      </c>
      <c r="K26" s="6" t="n">
        <v>213</v>
      </c>
      <c r="L26" s="6" t="n">
        <v>185</v>
      </c>
      <c r="M26" s="6" t="n">
        <v>4.01</v>
      </c>
      <c r="N26" s="6" t="n">
        <v>2.7</v>
      </c>
    </row>
    <row collapsed="false" customFormat="false" customHeight="false" hidden="false" ht="12.1" outlineLevel="0" r="27">
      <c r="A27" s="33" t="n">
        <v>44386</v>
      </c>
      <c r="B27" s="16" t="s">
        <v>431</v>
      </c>
      <c r="C27" s="16" t="s">
        <v>45</v>
      </c>
      <c r="D27" s="16" t="s">
        <v>46</v>
      </c>
      <c r="E27" s="7" t="n">
        <v>2</v>
      </c>
      <c r="F27" s="16" t="s">
        <v>19</v>
      </c>
      <c r="G27" s="6" t="n">
        <v>12.3</v>
      </c>
      <c r="H27" s="6" t="n">
        <v>519.1</v>
      </c>
      <c r="I27" s="6" t="n">
        <v>560.32</v>
      </c>
      <c r="J27" s="6" t="n">
        <v>3</v>
      </c>
      <c r="K27" s="6" t="n">
        <v>24.6</v>
      </c>
      <c r="L27" s="6" t="n">
        <v>21.6</v>
      </c>
      <c r="M27" s="6" t="n">
        <v>1.93</v>
      </c>
      <c r="N27" s="6" t="n">
        <v>2.08</v>
      </c>
    </row>
    <row collapsed="false" customFormat="false" customHeight="false" hidden="false" ht="12.1" outlineLevel="0" r="28">
      <c r="A28" s="33" t="n">
        <v>44388</v>
      </c>
      <c r="B28" s="16" t="s">
        <v>431</v>
      </c>
      <c r="C28" s="16" t="s">
        <v>39</v>
      </c>
      <c r="D28" s="16" t="s">
        <v>40</v>
      </c>
      <c r="E28" s="7" t="n">
        <v>30</v>
      </c>
      <c r="F28" s="16" t="s">
        <v>19</v>
      </c>
      <c r="G28" s="6" t="n">
        <v>6.07</v>
      </c>
      <c r="H28" s="6" t="n">
        <v>143.7</v>
      </c>
      <c r="I28" s="6" t="n">
        <v>102.07</v>
      </c>
      <c r="J28" s="6" t="n">
        <v>24</v>
      </c>
      <c r="K28" s="6" t="n">
        <v>182.1</v>
      </c>
      <c r="L28" s="6" t="n">
        <v>158.1</v>
      </c>
      <c r="M28" s="6" t="n">
        <v>5.16</v>
      </c>
      <c r="N28" s="6" t="n">
        <v>3.67</v>
      </c>
    </row>
    <row collapsed="false" customFormat="false" customHeight="false" hidden="false" ht="12.1" outlineLevel="0" r="29">
      <c r="A29" s="33" t="n">
        <v>44389</v>
      </c>
      <c r="B29" s="16" t="s">
        <v>431</v>
      </c>
      <c r="C29" s="16" t="s">
        <v>36</v>
      </c>
      <c r="D29" s="16" t="s">
        <v>37</v>
      </c>
      <c r="E29" s="7" t="n">
        <v>70</v>
      </c>
      <c r="F29" s="16" t="s">
        <v>19</v>
      </c>
      <c r="G29" s="6" t="n">
        <v>5</v>
      </c>
      <c r="H29" s="6" t="n">
        <v>98.84</v>
      </c>
      <c r="I29" s="6" t="n">
        <v>81.37</v>
      </c>
      <c r="J29" s="6" t="n">
        <v>46</v>
      </c>
      <c r="K29" s="6" t="n">
        <v>350</v>
      </c>
      <c r="L29" s="6" t="n">
        <v>304</v>
      </c>
      <c r="M29" s="6" t="n">
        <v>5.34</v>
      </c>
      <c r="N29" s="6" t="n">
        <v>4.39</v>
      </c>
    </row>
    <row collapsed="false" customFormat="false" customHeight="false" hidden="false" ht="12.1" outlineLevel="0" r="30">
      <c r="A30" s="33" t="n">
        <v>44474</v>
      </c>
      <c r="B30" s="16" t="s">
        <v>431</v>
      </c>
      <c r="C30" s="16" t="s">
        <v>30</v>
      </c>
      <c r="D30" s="16" t="s">
        <v>31</v>
      </c>
      <c r="E30" s="7" t="n">
        <v>5</v>
      </c>
      <c r="F30" s="16" t="s">
        <v>19</v>
      </c>
      <c r="G30" s="6" t="n">
        <v>45</v>
      </c>
      <c r="H30" s="6" t="n">
        <v>918.5</v>
      </c>
      <c r="I30" s="6" t="n">
        <v>651.01</v>
      </c>
      <c r="J30" s="6" t="n">
        <v>29</v>
      </c>
      <c r="K30" s="6" t="n">
        <v>225</v>
      </c>
      <c r="L30" s="6" t="n">
        <v>196</v>
      </c>
      <c r="M30" s="6" t="n">
        <v>6.02</v>
      </c>
      <c r="N30" s="6" t="n">
        <v>4.27</v>
      </c>
    </row>
    <row collapsed="false" customFormat="false" customHeight="false" hidden="false" ht="12.1" outlineLevel="0" r="31">
      <c r="A31" s="33" t="n">
        <v>44481</v>
      </c>
      <c r="B31" s="16" t="s">
        <v>431</v>
      </c>
      <c r="C31" s="16" t="s">
        <v>45</v>
      </c>
      <c r="D31" s="16" t="s">
        <v>46</v>
      </c>
      <c r="E31" s="7" t="n">
        <v>2</v>
      </c>
      <c r="F31" s="16" t="s">
        <v>19</v>
      </c>
      <c r="G31" s="6" t="n">
        <v>16.52</v>
      </c>
      <c r="H31" s="6" t="n">
        <v>574.4</v>
      </c>
      <c r="I31" s="6" t="n">
        <v>560.32</v>
      </c>
      <c r="J31" s="6" t="n">
        <v>4</v>
      </c>
      <c r="K31" s="6" t="n">
        <v>33.04</v>
      </c>
      <c r="L31" s="6" t="n">
        <v>29.04</v>
      </c>
      <c r="M31" s="6" t="n">
        <v>2.59</v>
      </c>
      <c r="N31" s="6" t="n">
        <v>2.53</v>
      </c>
    </row>
    <row collapsed="false" customFormat="false" customHeight="false" hidden="false" ht="12.1" outlineLevel="0" r="32">
      <c r="A32" s="33" t="n">
        <v>44540</v>
      </c>
      <c r="B32" s="16" t="s">
        <v>431</v>
      </c>
      <c r="C32" s="16" t="s">
        <v>51</v>
      </c>
      <c r="D32" s="16" t="s">
        <v>52</v>
      </c>
      <c r="E32" s="7" t="n">
        <v>8</v>
      </c>
      <c r="F32" s="16" t="s">
        <v>19</v>
      </c>
      <c r="G32" s="6" t="n">
        <v>9.39</v>
      </c>
      <c r="H32" s="6" t="n">
        <v>90.18</v>
      </c>
      <c r="I32" s="6" t="n">
        <v>90.1</v>
      </c>
      <c r="J32" s="6" t="n">
        <v>10</v>
      </c>
      <c r="K32" s="6" t="n">
        <v>75.12</v>
      </c>
      <c r="L32" s="6" t="n">
        <v>65.12</v>
      </c>
      <c r="M32" s="6" t="n">
        <v>9.03</v>
      </c>
      <c r="N32" s="6" t="n">
        <v>9.03</v>
      </c>
    </row>
    <row collapsed="false" customFormat="false" customHeight="false" hidden="false" ht="12.1" outlineLevel="0" r="33">
      <c r="A33" s="33" t="n">
        <v>44551</v>
      </c>
      <c r="B33" s="16" t="s">
        <v>431</v>
      </c>
      <c r="C33" s="16" t="s">
        <v>33</v>
      </c>
      <c r="D33" s="16" t="s">
        <v>34</v>
      </c>
      <c r="E33" s="7" t="n">
        <v>1</v>
      </c>
      <c r="F33" s="16" t="s">
        <v>19</v>
      </c>
      <c r="G33" s="6" t="n">
        <v>340</v>
      </c>
      <c r="H33" s="6" t="n">
        <v>6348.5</v>
      </c>
      <c r="I33" s="6" t="n">
        <v>4613.73</v>
      </c>
      <c r="J33" s="6" t="n">
        <v>44</v>
      </c>
      <c r="K33" s="6" t="n">
        <v>340</v>
      </c>
      <c r="L33" s="6" t="n">
        <v>296</v>
      </c>
      <c r="M33" s="6" t="n">
        <v>6.42</v>
      </c>
      <c r="N33" s="6" t="n">
        <v>4.66</v>
      </c>
    </row>
    <row collapsed="false" customFormat="false" customHeight="false" hidden="false" ht="12.1" outlineLevel="0" r="34">
      <c r="A34" s="33" t="n">
        <v>44556</v>
      </c>
      <c r="B34" s="16" t="s">
        <v>431</v>
      </c>
      <c r="C34" s="16" t="s">
        <v>39</v>
      </c>
      <c r="D34" s="16" t="s">
        <v>40</v>
      </c>
      <c r="E34" s="7" t="n">
        <v>30</v>
      </c>
      <c r="F34" s="16" t="s">
        <v>19</v>
      </c>
      <c r="G34" s="6" t="n">
        <v>5.2</v>
      </c>
      <c r="H34" s="6" t="n">
        <v>124.54</v>
      </c>
      <c r="I34" s="6" t="n">
        <v>102.07</v>
      </c>
      <c r="J34" s="6" t="n">
        <v>20</v>
      </c>
      <c r="K34" s="6" t="n">
        <v>156</v>
      </c>
      <c r="L34" s="6" t="n">
        <v>136</v>
      </c>
      <c r="M34" s="6" t="n">
        <v>4.44</v>
      </c>
      <c r="N34" s="6" t="n">
        <v>3.64</v>
      </c>
    </row>
    <row collapsed="false" customFormat="false" customHeight="false" hidden="false" ht="12.1" outlineLevel="0" r="35">
      <c r="A35" s="33" t="n">
        <v>44566</v>
      </c>
      <c r="B35" s="16" t="s">
        <v>431</v>
      </c>
      <c r="C35" s="16" t="s">
        <v>30</v>
      </c>
      <c r="D35" s="16" t="s">
        <v>31</v>
      </c>
      <c r="E35" s="7" t="n">
        <v>5</v>
      </c>
      <c r="F35" s="16" t="s">
        <v>19</v>
      </c>
      <c r="G35" s="6" t="n">
        <v>23.5</v>
      </c>
      <c r="H35" s="6" t="n">
        <v>962</v>
      </c>
      <c r="I35" s="6" t="n">
        <v>651.01</v>
      </c>
      <c r="J35" s="6" t="n">
        <v>15</v>
      </c>
      <c r="K35" s="6" t="n">
        <v>117.5</v>
      </c>
      <c r="L35" s="6" t="n">
        <v>102.5</v>
      </c>
      <c r="M35" s="6" t="n">
        <v>3.15</v>
      </c>
      <c r="N35" s="6" t="n">
        <v>2.13</v>
      </c>
    </row>
    <row collapsed="false" customFormat="false" customHeight="false" hidden="false" ht="12.1" outlineLevel="0" r="36">
      <c r="A36" s="33" t="n">
        <v>44571</v>
      </c>
      <c r="B36" s="16" t="s">
        <v>431</v>
      </c>
      <c r="C36" s="16" t="s">
        <v>45</v>
      </c>
      <c r="D36" s="16" t="s">
        <v>46</v>
      </c>
      <c r="E36" s="7" t="n">
        <v>2</v>
      </c>
      <c r="F36" s="16" t="s">
        <v>19</v>
      </c>
      <c r="G36" s="6" t="n">
        <v>9.98</v>
      </c>
      <c r="H36" s="6" t="n">
        <v>499.8</v>
      </c>
      <c r="I36" s="6" t="n">
        <v>560.32</v>
      </c>
      <c r="J36" s="6" t="n">
        <v>3</v>
      </c>
      <c r="K36" s="6" t="n">
        <v>19.96</v>
      </c>
      <c r="L36" s="6" t="n">
        <v>16.96</v>
      </c>
      <c r="M36" s="6" t="n">
        <v>1.51</v>
      </c>
      <c r="N36" s="6" t="n">
        <v>1.7</v>
      </c>
    </row>
    <row collapsed="false" customFormat="false" customHeight="false" hidden="false" ht="12.1" outlineLevel="0" r="37">
      <c r="A37" s="33" t="n">
        <v>44733</v>
      </c>
      <c r="B37" s="16" t="s">
        <v>431</v>
      </c>
      <c r="C37" s="16" t="s">
        <v>30</v>
      </c>
      <c r="D37" s="16" t="s">
        <v>31</v>
      </c>
      <c r="E37" s="7" t="n">
        <v>5</v>
      </c>
      <c r="F37" s="16" t="s">
        <v>19</v>
      </c>
      <c r="G37" s="6" t="n">
        <v>18</v>
      </c>
      <c r="H37" s="6" t="n">
        <v>686.5</v>
      </c>
      <c r="I37" s="6" t="n">
        <v>651.01</v>
      </c>
      <c r="J37" s="6" t="n">
        <v>12</v>
      </c>
      <c r="K37" s="6" t="n">
        <v>90</v>
      </c>
      <c r="L37" s="6" t="n">
        <v>78</v>
      </c>
      <c r="M37" s="6" t="n">
        <v>2.4</v>
      </c>
      <c r="N37" s="6" t="n">
        <v>2.27</v>
      </c>
    </row>
    <row collapsed="false" customFormat="false" customHeight="false" hidden="false" ht="12.1" outlineLevel="0" r="38">
      <c r="A38" s="33" t="n">
        <v>44750</v>
      </c>
      <c r="B38" s="16" t="s">
        <v>431</v>
      </c>
      <c r="C38" s="16" t="s">
        <v>45</v>
      </c>
      <c r="D38" s="16" t="s">
        <v>46</v>
      </c>
      <c r="E38" s="7" t="n">
        <v>2</v>
      </c>
      <c r="F38" s="16" t="s">
        <v>19</v>
      </c>
      <c r="G38" s="6" t="n">
        <v>16.14</v>
      </c>
      <c r="H38" s="6" t="n">
        <v>409.9</v>
      </c>
      <c r="I38" s="6" t="n">
        <v>560.32</v>
      </c>
      <c r="J38" s="6" t="n">
        <v>4</v>
      </c>
      <c r="K38" s="6" t="n">
        <v>32.28</v>
      </c>
      <c r="L38" s="6" t="n">
        <v>28.28</v>
      </c>
      <c r="M38" s="6" t="n">
        <v>2.52</v>
      </c>
      <c r="N38" s="6" t="n">
        <v>3.45</v>
      </c>
    </row>
    <row collapsed="false" customFormat="false" customHeight="false" hidden="false" ht="12.1" outlineLevel="0" r="39">
      <c r="A39" s="33" t="n">
        <v>44762</v>
      </c>
      <c r="B39" s="16" t="s">
        <v>431</v>
      </c>
      <c r="C39" s="16" t="s">
        <v>36</v>
      </c>
      <c r="D39" s="16" t="s">
        <v>37</v>
      </c>
      <c r="E39" s="7" t="n">
        <v>70</v>
      </c>
      <c r="F39" s="16" t="s">
        <v>19</v>
      </c>
      <c r="G39" s="6" t="n">
        <v>4.56</v>
      </c>
      <c r="H39" s="6" t="n">
        <v>61.03</v>
      </c>
      <c r="I39" s="6" t="n">
        <v>81.37</v>
      </c>
      <c r="J39" s="6" t="n">
        <v>41</v>
      </c>
      <c r="K39" s="6" t="n">
        <v>319.2</v>
      </c>
      <c r="L39" s="6" t="n">
        <v>278.2</v>
      </c>
      <c r="M39" s="6" t="n">
        <v>4.88</v>
      </c>
      <c r="N39" s="6" t="n">
        <v>6.51</v>
      </c>
    </row>
    <row collapsed="false" customFormat="false" customHeight="false" hidden="false" ht="12.1" outlineLevel="0" r="40">
      <c r="A40" s="33" t="n">
        <v>44845</v>
      </c>
      <c r="B40" s="16" t="s">
        <v>431</v>
      </c>
      <c r="C40" s="16" t="s">
        <v>45</v>
      </c>
      <c r="D40" s="16" t="s">
        <v>46</v>
      </c>
      <c r="E40" s="7" t="n">
        <v>2</v>
      </c>
      <c r="F40" s="16" t="s">
        <v>19</v>
      </c>
      <c r="G40" s="6" t="n">
        <v>32.71</v>
      </c>
      <c r="H40" s="6" t="n">
        <v>353</v>
      </c>
      <c r="I40" s="6" t="n">
        <v>560.32</v>
      </c>
      <c r="J40" s="6" t="n">
        <v>9</v>
      </c>
      <c r="K40" s="6" t="n">
        <v>65.42</v>
      </c>
      <c r="L40" s="6" t="n">
        <v>56.42</v>
      </c>
      <c r="M40" s="6" t="n">
        <v>5.03</v>
      </c>
      <c r="N40" s="6" t="n">
        <v>7.99</v>
      </c>
    </row>
    <row collapsed="false" customFormat="false" customHeight="false" hidden="false" ht="12.1" outlineLevel="0" r="41">
      <c r="A41" s="33" t="n">
        <v>44851</v>
      </c>
      <c r="B41" s="16" t="s">
        <v>431</v>
      </c>
      <c r="C41" s="16" t="s">
        <v>30</v>
      </c>
      <c r="D41" s="16" t="s">
        <v>31</v>
      </c>
      <c r="E41" s="7" t="n">
        <v>5</v>
      </c>
      <c r="F41" s="16" t="s">
        <v>19</v>
      </c>
      <c r="G41" s="6" t="n">
        <v>53</v>
      </c>
      <c r="H41" s="6" t="n">
        <v>802</v>
      </c>
      <c r="I41" s="6" t="n">
        <v>651.01</v>
      </c>
      <c r="J41" s="6" t="n">
        <v>34</v>
      </c>
      <c r="K41" s="6" t="n">
        <v>265</v>
      </c>
      <c r="L41" s="6" t="n">
        <v>231</v>
      </c>
      <c r="M41" s="6" t="n">
        <v>7.1</v>
      </c>
      <c r="N41" s="6" t="n">
        <v>5.76</v>
      </c>
    </row>
    <row collapsed="false" customFormat="false" customHeight="false" hidden="false" ht="12.1" outlineLevel="0" r="42">
      <c r="A42" s="33" t="n">
        <v>44854</v>
      </c>
      <c r="B42" s="16" t="s">
        <v>431</v>
      </c>
      <c r="C42" s="16" t="s">
        <v>48</v>
      </c>
      <c r="D42" s="16" t="s">
        <v>49</v>
      </c>
      <c r="E42" s="7" t="n">
        <v>30</v>
      </c>
      <c r="F42" s="16" t="s">
        <v>19</v>
      </c>
      <c r="G42" s="6" t="n">
        <v>1.21</v>
      </c>
      <c r="H42" s="6" t="n">
        <v>32.485</v>
      </c>
      <c r="I42" s="6" t="n">
        <v>26.61</v>
      </c>
      <c r="J42" s="6" t="n">
        <v>5</v>
      </c>
      <c r="K42" s="6" t="n">
        <v>36.3</v>
      </c>
      <c r="L42" s="6" t="n">
        <v>31.3</v>
      </c>
      <c r="M42" s="6" t="n">
        <v>3.92</v>
      </c>
      <c r="N42" s="6" t="n">
        <v>3.21</v>
      </c>
    </row>
    <row collapsed="false" customFormat="false" customHeight="false" hidden="false" ht="12.1" outlineLevel="0" r="43">
      <c r="A43" s="33" t="n">
        <v>44916</v>
      </c>
      <c r="B43" s="16" t="s">
        <v>431</v>
      </c>
      <c r="C43" s="16" t="s">
        <v>33</v>
      </c>
      <c r="D43" s="16" t="s">
        <v>34</v>
      </c>
      <c r="E43" s="7" t="n">
        <v>1</v>
      </c>
      <c r="F43" s="16" t="s">
        <v>19</v>
      </c>
      <c r="G43" s="6" t="n">
        <v>256</v>
      </c>
      <c r="H43" s="6" t="n">
        <v>4040.5</v>
      </c>
      <c r="I43" s="6" t="n">
        <v>4613.73</v>
      </c>
      <c r="J43" s="6" t="n">
        <v>33</v>
      </c>
      <c r="K43" s="6" t="n">
        <v>256</v>
      </c>
      <c r="L43" s="6" t="n">
        <v>223</v>
      </c>
      <c r="M43" s="6" t="n">
        <v>4.83</v>
      </c>
      <c r="N43" s="6" t="n">
        <v>5.52</v>
      </c>
    </row>
    <row collapsed="false" customFormat="false" customHeight="false" hidden="false" ht="12.1" outlineLevel="0" r="44">
      <c r="A44" s="33" t="n">
        <v>44916</v>
      </c>
      <c r="B44" s="16" t="s">
        <v>431</v>
      </c>
      <c r="C44" s="16" t="s">
        <v>33</v>
      </c>
      <c r="D44" s="16" t="s">
        <v>34</v>
      </c>
      <c r="E44" s="7" t="n">
        <v>1</v>
      </c>
      <c r="F44" s="16" t="s">
        <v>19</v>
      </c>
      <c r="G44" s="6" t="n">
        <v>537</v>
      </c>
      <c r="H44" s="6" t="n">
        <v>4040.5</v>
      </c>
      <c r="I44" s="6" t="n">
        <v>4613.73</v>
      </c>
      <c r="J44" s="6" t="n">
        <v>70</v>
      </c>
      <c r="K44" s="6" t="n">
        <v>537</v>
      </c>
      <c r="L44" s="6" t="n">
        <v>467</v>
      </c>
      <c r="M44" s="6" t="n">
        <v>10.12</v>
      </c>
      <c r="N44" s="6" t="n">
        <v>11.56</v>
      </c>
    </row>
    <row collapsed="false" customFormat="false" customHeight="false" hidden="false" ht="12.1" outlineLevel="0" r="45">
      <c r="A45" s="33" t="n">
        <v>44936</v>
      </c>
      <c r="B45" s="16" t="s">
        <v>431</v>
      </c>
      <c r="C45" s="16" t="s">
        <v>45</v>
      </c>
      <c r="D45" s="16" t="s">
        <v>46</v>
      </c>
      <c r="E45" s="7" t="n">
        <v>2</v>
      </c>
      <c r="F45" s="16" t="s">
        <v>19</v>
      </c>
      <c r="G45" s="6" t="n">
        <v>6.86</v>
      </c>
      <c r="H45" s="6" t="n">
        <v>345.7</v>
      </c>
      <c r="I45" s="6" t="n">
        <v>560.32</v>
      </c>
      <c r="J45" s="6" t="n">
        <v>2</v>
      </c>
      <c r="K45" s="6" t="n">
        <v>13.72</v>
      </c>
      <c r="L45" s="6" t="n">
        <v>11.72</v>
      </c>
      <c r="M45" s="6" t="n">
        <v>1.05</v>
      </c>
      <c r="N45" s="6" t="n">
        <v>1.7</v>
      </c>
    </row>
    <row collapsed="false" customFormat="false" customHeight="false" hidden="false" ht="12.1" outlineLevel="0" r="46">
      <c r="A46" s="33" t="n">
        <v>45057</v>
      </c>
      <c r="B46" s="16" t="s">
        <v>431</v>
      </c>
      <c r="C46" s="16" t="s">
        <v>27</v>
      </c>
      <c r="D46" s="16" t="s">
        <v>28</v>
      </c>
      <c r="E46" s="7" t="n">
        <v>20</v>
      </c>
      <c r="F46" s="16" t="s">
        <v>19</v>
      </c>
      <c r="G46" s="6" t="n">
        <v>25</v>
      </c>
      <c r="H46" s="6" t="n">
        <v>226.55</v>
      </c>
      <c r="I46" s="6" t="n">
        <v>188.33</v>
      </c>
      <c r="J46" s="6" t="n">
        <v>65</v>
      </c>
      <c r="K46" s="6" t="n">
        <v>500</v>
      </c>
      <c r="L46" s="6" t="n">
        <v>435</v>
      </c>
      <c r="M46" s="6" t="n">
        <v>11.55</v>
      </c>
      <c r="N46" s="6" t="n">
        <v>9.6</v>
      </c>
    </row>
    <row collapsed="false" customFormat="false" customHeight="false" hidden="false" ht="12.1" outlineLevel="0" r="47">
      <c r="A47" s="33" t="n">
        <v>45082</v>
      </c>
      <c r="B47" s="16" t="s">
        <v>431</v>
      </c>
      <c r="C47" s="16" t="s">
        <v>33</v>
      </c>
      <c r="D47" s="16" t="s">
        <v>34</v>
      </c>
      <c r="E47" s="7" t="n">
        <v>1</v>
      </c>
      <c r="F47" s="16" t="s">
        <v>19</v>
      </c>
      <c r="G47" s="6" t="n">
        <v>438</v>
      </c>
      <c r="H47" s="6" t="n">
        <v>5166.5</v>
      </c>
      <c r="I47" s="6" t="n">
        <v>4613.73</v>
      </c>
      <c r="J47" s="6" t="n">
        <v>57</v>
      </c>
      <c r="K47" s="6" t="n">
        <v>438</v>
      </c>
      <c r="L47" s="6" t="n">
        <v>381</v>
      </c>
      <c r="M47" s="6" t="n">
        <v>8.26</v>
      </c>
      <c r="N47" s="6" t="n">
        <v>7.37</v>
      </c>
    </row>
    <row collapsed="false" customFormat="false" customHeight="false" hidden="false" ht="12.1" outlineLevel="0" r="48">
      <c r="A48" s="33" t="n">
        <v>45093</v>
      </c>
      <c r="B48" s="16" t="s">
        <v>431</v>
      </c>
      <c r="C48" s="16" t="s">
        <v>42</v>
      </c>
      <c r="D48" s="16" t="s">
        <v>43</v>
      </c>
      <c r="E48" s="7" t="n">
        <v>10</v>
      </c>
      <c r="F48" s="16" t="s">
        <v>19</v>
      </c>
      <c r="G48" s="6" t="n">
        <v>4.84</v>
      </c>
      <c r="H48" s="6" t="n">
        <v>124.06</v>
      </c>
      <c r="I48" s="6" t="n">
        <v>123.63</v>
      </c>
      <c r="J48" s="6" t="n">
        <v>6</v>
      </c>
      <c r="K48" s="6" t="n">
        <v>48.4</v>
      </c>
      <c r="L48" s="6" t="n">
        <v>42.4</v>
      </c>
      <c r="M48" s="6" t="n">
        <v>3.43</v>
      </c>
      <c r="N48" s="6" t="n">
        <v>3.42</v>
      </c>
    </row>
    <row collapsed="false" customFormat="false" customHeight="false" hidden="false" ht="12.1" outlineLevel="0" r="49">
      <c r="A49" s="33" t="n">
        <v>45114</v>
      </c>
      <c r="B49" s="16" t="s">
        <v>431</v>
      </c>
      <c r="C49" s="16" t="s">
        <v>24</v>
      </c>
      <c r="D49" s="16" t="s">
        <v>25</v>
      </c>
      <c r="E49" s="7" t="n">
        <v>12</v>
      </c>
      <c r="F49" s="16" t="s">
        <v>19</v>
      </c>
      <c r="G49" s="6" t="n">
        <v>78</v>
      </c>
      <c r="H49" s="6" t="n">
        <v>710.6</v>
      </c>
      <c r="I49" s="6" t="n">
        <v>646.79</v>
      </c>
      <c r="J49" s="6" t="n">
        <v>122</v>
      </c>
      <c r="K49" s="6" t="n">
        <v>936</v>
      </c>
      <c r="L49" s="6" t="n">
        <v>814</v>
      </c>
      <c r="M49" s="6" t="n">
        <v>10.49</v>
      </c>
      <c r="N49" s="6" t="n">
        <v>9.55</v>
      </c>
    </row>
    <row collapsed="false" customFormat="false" customHeight="false" hidden="false" ht="12.1" outlineLevel="0" r="50">
      <c r="A50" s="33" t="n">
        <v>45117</v>
      </c>
      <c r="B50" s="16" t="s">
        <v>431</v>
      </c>
      <c r="C50" s="16" t="s">
        <v>30</v>
      </c>
      <c r="D50" s="16" t="s">
        <v>31</v>
      </c>
      <c r="E50" s="7" t="n">
        <v>5</v>
      </c>
      <c r="F50" s="16" t="s">
        <v>19</v>
      </c>
      <c r="G50" s="6" t="n">
        <v>27.22</v>
      </c>
      <c r="H50" s="6" t="n">
        <v>961</v>
      </c>
      <c r="I50" s="6" t="n">
        <v>651.01</v>
      </c>
      <c r="J50" s="6" t="n">
        <v>18</v>
      </c>
      <c r="K50" s="6" t="n">
        <v>136.1</v>
      </c>
      <c r="L50" s="6" t="n">
        <v>118.1</v>
      </c>
      <c r="M50" s="6" t="n">
        <v>3.63</v>
      </c>
      <c r="N50" s="6" t="n">
        <v>2.46</v>
      </c>
    </row>
    <row collapsed="false" customFormat="false" customHeight="false" hidden="false" ht="12.1" outlineLevel="0" r="51">
      <c r="A51" s="33" t="n">
        <v>45118</v>
      </c>
      <c r="B51" s="16" t="s">
        <v>431</v>
      </c>
      <c r="C51" s="16" t="s">
        <v>45</v>
      </c>
      <c r="D51" s="16" t="s">
        <v>46</v>
      </c>
      <c r="E51" s="7" t="n">
        <v>2</v>
      </c>
      <c r="F51" s="16" t="s">
        <v>19</v>
      </c>
      <c r="G51" s="6" t="n">
        <v>27.71</v>
      </c>
      <c r="H51" s="6" t="n">
        <v>490.7</v>
      </c>
      <c r="I51" s="6" t="n">
        <v>560.32</v>
      </c>
      <c r="J51" s="6" t="n">
        <v>7</v>
      </c>
      <c r="K51" s="6" t="n">
        <v>55.42</v>
      </c>
      <c r="L51" s="6" t="n">
        <v>48.42</v>
      </c>
      <c r="M51" s="6" t="n">
        <v>4.32</v>
      </c>
      <c r="N51" s="6" t="n">
        <v>4.93</v>
      </c>
    </row>
    <row collapsed="false" customFormat="false" customHeight="false" hidden="false" ht="12.1" outlineLevel="0" r="52">
      <c r="A52" s="33" t="n">
        <v>45194</v>
      </c>
      <c r="B52" s="16" t="s">
        <v>431</v>
      </c>
      <c r="C52" s="16" t="s">
        <v>30</v>
      </c>
      <c r="D52" s="16" t="s">
        <v>31</v>
      </c>
      <c r="E52" s="7" t="n">
        <v>5</v>
      </c>
      <c r="F52" s="16" t="s">
        <v>19</v>
      </c>
      <c r="G52" s="6" t="n">
        <v>42</v>
      </c>
      <c r="H52" s="6" t="n">
        <v>1126</v>
      </c>
      <c r="I52" s="6" t="n">
        <v>651.01</v>
      </c>
      <c r="J52" s="6" t="n">
        <v>27</v>
      </c>
      <c r="K52" s="6" t="n">
        <v>210</v>
      </c>
      <c r="L52" s="6" t="n">
        <v>183</v>
      </c>
      <c r="M52" s="6" t="n">
        <v>5.62</v>
      </c>
      <c r="N52" s="6" t="n">
        <v>3.25</v>
      </c>
    </row>
    <row collapsed="false" customFormat="false" customHeight="false" hidden="false" ht="12.1" outlineLevel="0" r="53">
      <c r="A53" s="33" t="n">
        <v>45210</v>
      </c>
      <c r="B53" s="16" t="s">
        <v>431</v>
      </c>
      <c r="C53" s="16" t="s">
        <v>45</v>
      </c>
      <c r="D53" s="16" t="s">
        <v>46</v>
      </c>
      <c r="E53" s="7" t="n">
        <v>2</v>
      </c>
      <c r="F53" s="16" t="s">
        <v>19</v>
      </c>
      <c r="G53" s="6" t="n">
        <v>27.54</v>
      </c>
      <c r="H53" s="6" t="n">
        <v>618.8</v>
      </c>
      <c r="I53" s="6" t="n">
        <v>560.32</v>
      </c>
      <c r="J53" s="6" t="n">
        <v>7</v>
      </c>
      <c r="K53" s="6" t="n">
        <v>55.08</v>
      </c>
      <c r="L53" s="6" t="n">
        <v>48.08</v>
      </c>
      <c r="M53" s="6" t="n">
        <v>4.29</v>
      </c>
      <c r="N53" s="6" t="n">
        <v>3.88</v>
      </c>
    </row>
    <row collapsed="false" customFormat="false" customHeight="false" hidden="false" ht="12.1" outlineLevel="0" r="54">
      <c r="A54" s="33" t="n">
        <v>45261</v>
      </c>
      <c r="B54" s="16" t="s">
        <v>431</v>
      </c>
      <c r="C54" s="16" t="s">
        <v>36</v>
      </c>
      <c r="D54" s="16" t="s">
        <v>37</v>
      </c>
      <c r="E54" s="7" t="n">
        <v>70</v>
      </c>
      <c r="F54" s="16" t="s">
        <v>19</v>
      </c>
      <c r="G54" s="6" t="n">
        <v>5.4465</v>
      </c>
      <c r="H54" s="6" t="n">
        <v>74.82</v>
      </c>
      <c r="I54" s="6" t="n">
        <v>81.37</v>
      </c>
      <c r="J54" s="6" t="n">
        <v>50</v>
      </c>
      <c r="K54" s="6" t="n">
        <v>381.255</v>
      </c>
      <c r="L54" s="6" t="n">
        <v>331.26</v>
      </c>
      <c r="M54" s="6" t="n">
        <v>5.82</v>
      </c>
      <c r="N54" s="6" t="n">
        <v>6.32</v>
      </c>
    </row>
    <row collapsed="false" customFormat="false" customHeight="false" hidden="false" ht="12.1" outlineLevel="0" r="55">
      <c r="A55" s="33" t="n">
        <v>45277</v>
      </c>
      <c r="B55" s="16" t="s">
        <v>431</v>
      </c>
      <c r="C55" s="16" t="s">
        <v>33</v>
      </c>
      <c r="D55" s="16" t="s">
        <v>34</v>
      </c>
      <c r="E55" s="7" t="n">
        <v>1</v>
      </c>
      <c r="F55" s="16" t="s">
        <v>19</v>
      </c>
      <c r="G55" s="6" t="n">
        <v>447</v>
      </c>
      <c r="H55" s="6" t="n">
        <v>6560</v>
      </c>
      <c r="I55" s="6" t="n">
        <v>4613.73</v>
      </c>
      <c r="J55" s="6" t="n">
        <v>58</v>
      </c>
      <c r="K55" s="6" t="n">
        <v>447</v>
      </c>
      <c r="L55" s="6" t="n">
        <v>389</v>
      </c>
      <c r="M55" s="6" t="n">
        <v>8.43</v>
      </c>
      <c r="N55" s="6" t="n">
        <v>5.93</v>
      </c>
    </row>
    <row collapsed="false" customFormat="false" customHeight="false" hidden="false" ht="12.1" outlineLevel="0" r="56">
      <c r="A56" s="33" t="n">
        <v>45285</v>
      </c>
      <c r="B56" s="16" t="s">
        <v>431</v>
      </c>
      <c r="C56" s="16" t="s">
        <v>30</v>
      </c>
      <c r="D56" s="16" t="s">
        <v>31</v>
      </c>
      <c r="E56" s="7" t="n">
        <v>5</v>
      </c>
      <c r="F56" s="16" t="s">
        <v>19</v>
      </c>
      <c r="G56" s="6" t="n">
        <v>20</v>
      </c>
      <c r="H56" s="6" t="n">
        <v>998.5</v>
      </c>
      <c r="I56" s="6" t="n">
        <v>651.01</v>
      </c>
      <c r="J56" s="6" t="n">
        <v>13</v>
      </c>
      <c r="K56" s="6" t="n">
        <v>100</v>
      </c>
      <c r="L56" s="6" t="n">
        <v>87</v>
      </c>
      <c r="M56" s="6" t="n">
        <v>2.67</v>
      </c>
      <c r="N56" s="6" t="n">
        <v>1.74</v>
      </c>
    </row>
    <row collapsed="false" customFormat="false" customHeight="false" hidden="false" ht="12.1" outlineLevel="0" r="57">
      <c r="A57" s="33" t="n">
        <v>45300</v>
      </c>
      <c r="B57" s="16" t="s">
        <v>431</v>
      </c>
      <c r="C57" s="16" t="s">
        <v>45</v>
      </c>
      <c r="D57" s="16" t="s">
        <v>46</v>
      </c>
      <c r="E57" s="7" t="n">
        <v>2</v>
      </c>
      <c r="F57" s="16" t="s">
        <v>19</v>
      </c>
      <c r="G57" s="6" t="n">
        <v>35.17</v>
      </c>
      <c r="H57" s="6" t="n">
        <v>686.7</v>
      </c>
      <c r="I57" s="6" t="n">
        <v>560.32</v>
      </c>
      <c r="J57" s="6" t="n">
        <v>9</v>
      </c>
      <c r="K57" s="6" t="n">
        <v>70.34</v>
      </c>
      <c r="L57" s="6" t="n">
        <v>61.34</v>
      </c>
      <c r="M57" s="6" t="n">
        <v>5.47</v>
      </c>
      <c r="N57" s="6" t="n">
        <v>4.47</v>
      </c>
    </row>
    <row collapsed="false" customFormat="false" customHeight="false" hidden="false" ht="12.1" outlineLevel="0" r="58">
      <c r="A58" s="33" t="n">
        <v>45414</v>
      </c>
      <c r="B58" s="16" t="s">
        <v>431</v>
      </c>
      <c r="C58" s="16" t="s">
        <v>24</v>
      </c>
      <c r="D58" s="16" t="s">
        <v>25</v>
      </c>
      <c r="E58" s="7" t="n">
        <v>12</v>
      </c>
      <c r="F58" s="16" t="s">
        <v>19</v>
      </c>
      <c r="G58" s="6" t="n">
        <v>100</v>
      </c>
      <c r="H58" s="6" t="n">
        <v>969</v>
      </c>
      <c r="I58" s="6" t="n">
        <v>646.79</v>
      </c>
      <c r="J58" s="6" t="n">
        <v>156</v>
      </c>
      <c r="K58" s="6" t="n">
        <v>1200</v>
      </c>
      <c r="L58" s="6" t="n">
        <v>1044</v>
      </c>
      <c r="M58" s="6" t="n">
        <v>13.45</v>
      </c>
      <c r="N58" s="6" t="n">
        <v>8.98</v>
      </c>
    </row>
    <row collapsed="false" customFormat="false" customHeight="false" hidden="false" ht="12.1" outlineLevel="0" r="59">
      <c r="A59" s="33" t="n">
        <v>45419</v>
      </c>
      <c r="B59" s="16" t="s">
        <v>431</v>
      </c>
      <c r="C59" s="16" t="s">
        <v>33</v>
      </c>
      <c r="D59" s="16" t="s">
        <v>34</v>
      </c>
      <c r="E59" s="7" t="n">
        <v>1</v>
      </c>
      <c r="F59" s="16" t="s">
        <v>19</v>
      </c>
      <c r="G59" s="6" t="n">
        <v>498</v>
      </c>
      <c r="H59" s="6" t="n">
        <v>7722.5</v>
      </c>
      <c r="I59" s="6" t="n">
        <v>4613.73</v>
      </c>
      <c r="J59" s="6" t="n">
        <v>65</v>
      </c>
      <c r="K59" s="6" t="n">
        <v>498</v>
      </c>
      <c r="L59" s="6" t="n">
        <v>433</v>
      </c>
      <c r="M59" s="6" t="n">
        <v>9.39</v>
      </c>
      <c r="N59" s="6" t="n">
        <v>5.61</v>
      </c>
    </row>
    <row collapsed="false" customFormat="false" customHeight="false" hidden="false" ht="12.1" outlineLevel="0" r="60">
      <c r="A60" s="33" t="n">
        <v>45457</v>
      </c>
      <c r="B60" s="16" t="s">
        <v>431</v>
      </c>
      <c r="C60" s="16" t="s">
        <v>42</v>
      </c>
      <c r="D60" s="16" t="s">
        <v>43</v>
      </c>
      <c r="E60" s="7" t="n">
        <v>10</v>
      </c>
      <c r="F60" s="16" t="s">
        <v>19</v>
      </c>
      <c r="G60" s="6" t="n">
        <v>17.35</v>
      </c>
      <c r="H60" s="6" t="n">
        <v>240.1</v>
      </c>
      <c r="I60" s="6" t="n">
        <v>123.63</v>
      </c>
      <c r="J60" s="6" t="n">
        <v>23</v>
      </c>
      <c r="K60" s="6" t="n">
        <v>173.5</v>
      </c>
      <c r="L60" s="6" t="n">
        <v>150.5</v>
      </c>
      <c r="M60" s="6" t="n">
        <v>12.17</v>
      </c>
      <c r="N60" s="6" t="n">
        <v>6.27</v>
      </c>
    </row>
    <row collapsed="false" customFormat="false" customHeight="false" hidden="false" ht="12.1" outlineLevel="0" r="61">
      <c r="A61" s="33" t="n">
        <v>45467</v>
      </c>
      <c r="B61" s="16" t="s">
        <v>431</v>
      </c>
      <c r="C61" s="16" t="s">
        <v>30</v>
      </c>
      <c r="D61" s="16" t="s">
        <v>31</v>
      </c>
      <c r="E61" s="7" t="n">
        <v>50</v>
      </c>
      <c r="F61" s="16" t="s">
        <v>19</v>
      </c>
      <c r="G61" s="6" t="n">
        <v>2.2</v>
      </c>
      <c r="H61" s="6" t="n">
        <v>151.5</v>
      </c>
      <c r="I61" s="6" t="n">
        <v>65.1</v>
      </c>
      <c r="J61" s="6" t="n">
        <v>14</v>
      </c>
      <c r="K61" s="6" t="n">
        <v>110</v>
      </c>
      <c r="L61" s="6" t="n">
        <v>96</v>
      </c>
      <c r="M61" s="6" t="n">
        <v>2.95</v>
      </c>
      <c r="N61" s="6" t="n">
        <v>1.27</v>
      </c>
    </row>
    <row collapsed="false" customFormat="false" customHeight="false" hidden="false" ht="12.1" outlineLevel="0" r="62">
      <c r="A62" s="33" t="n">
        <v>45482</v>
      </c>
      <c r="B62" s="16" t="s">
        <v>431</v>
      </c>
      <c r="C62" s="16" t="s">
        <v>45</v>
      </c>
      <c r="D62" s="16" t="s">
        <v>46</v>
      </c>
      <c r="E62" s="7" t="n">
        <v>2</v>
      </c>
      <c r="F62" s="16" t="s">
        <v>19</v>
      </c>
      <c r="G62" s="6" t="n">
        <v>25.17</v>
      </c>
      <c r="H62" s="6" t="n">
        <v>660.5</v>
      </c>
      <c r="I62" s="6" t="n">
        <v>560.32</v>
      </c>
      <c r="J62" s="6" t="n">
        <v>7</v>
      </c>
      <c r="K62" s="6" t="n">
        <v>50.34</v>
      </c>
      <c r="L62" s="6" t="n">
        <v>43.34</v>
      </c>
      <c r="M62" s="6" t="n">
        <v>3.87</v>
      </c>
      <c r="N62" s="6" t="n">
        <v>3.28</v>
      </c>
    </row>
    <row collapsed="false" customFormat="false" customHeight="false" hidden="false" ht="12.1" outlineLevel="0" r="63">
      <c r="A63" s="33" t="n">
        <v>45484</v>
      </c>
      <c r="B63" s="16" t="s">
        <v>431</v>
      </c>
      <c r="C63" s="16" t="s">
        <v>27</v>
      </c>
      <c r="D63" s="16" t="s">
        <v>28</v>
      </c>
      <c r="E63" s="7" t="n">
        <v>20</v>
      </c>
      <c r="F63" s="16" t="s">
        <v>19</v>
      </c>
      <c r="G63" s="6" t="n">
        <v>33.3</v>
      </c>
      <c r="H63" s="6" t="n">
        <v>296</v>
      </c>
      <c r="I63" s="6" t="n">
        <v>188.33</v>
      </c>
      <c r="J63" s="6" t="n">
        <v>87</v>
      </c>
      <c r="K63" s="6" t="n">
        <v>666</v>
      </c>
      <c r="L63" s="6" t="n">
        <v>579</v>
      </c>
      <c r="M63" s="6" t="n">
        <v>15.37</v>
      </c>
      <c r="N63" s="6" t="n">
        <v>9.78</v>
      </c>
    </row>
    <row collapsed="false" customFormat="false" customHeight="false" hidden="false" ht="12.1" outlineLevel="0" r="64">
      <c r="A64" s="33" t="n">
        <v>45551</v>
      </c>
      <c r="B64" s="16" t="s">
        <v>431</v>
      </c>
      <c r="C64" s="16" t="s">
        <v>30</v>
      </c>
      <c r="D64" s="16" t="s">
        <v>31</v>
      </c>
      <c r="E64" s="7" t="n">
        <v>50</v>
      </c>
      <c r="F64" s="16" t="s">
        <v>19</v>
      </c>
      <c r="G64" s="6" t="n">
        <v>5</v>
      </c>
      <c r="H64" s="6" t="n">
        <v>151.9</v>
      </c>
      <c r="I64" s="6" t="n">
        <v>65.1</v>
      </c>
      <c r="J64" s="6" t="n">
        <v>33</v>
      </c>
      <c r="K64" s="6" t="n">
        <v>250</v>
      </c>
      <c r="L64" s="6" t="n">
        <v>217</v>
      </c>
      <c r="M64" s="6" t="n">
        <v>6.67</v>
      </c>
      <c r="N64" s="6" t="n">
        <v>2.86</v>
      </c>
    </row>
    <row collapsed="false" customFormat="false" customHeight="false" hidden="false" ht="12.1" outlineLevel="0" r="65">
      <c r="A65" s="33" t="n">
        <v>45555</v>
      </c>
      <c r="B65" s="16" t="s">
        <v>431</v>
      </c>
      <c r="C65" s="16" t="s">
        <v>21</v>
      </c>
      <c r="D65" s="16" t="s">
        <v>22</v>
      </c>
      <c r="E65" s="7" t="n">
        <v>3</v>
      </c>
      <c r="F65" s="16" t="s">
        <v>19</v>
      </c>
      <c r="G65" s="6" t="n">
        <v>80</v>
      </c>
      <c r="H65" s="6" t="n">
        <v>4071.2</v>
      </c>
      <c r="I65" s="6" t="n">
        <v>2906.96</v>
      </c>
      <c r="J65" s="6" t="n">
        <v>31</v>
      </c>
      <c r="K65" s="6" t="n">
        <v>240</v>
      </c>
      <c r="L65" s="6" t="n">
        <v>209</v>
      </c>
      <c r="M65" s="6" t="n">
        <v>2.4</v>
      </c>
      <c r="N65" s="6" t="n">
        <v>1.71</v>
      </c>
    </row>
    <row collapsed="false" customFormat="false" customHeight="false" hidden="false" ht="12.1" outlineLevel="0" r="66">
      <c r="A66" s="33" t="n">
        <v>45562</v>
      </c>
      <c r="B66" s="16" t="s">
        <v>431</v>
      </c>
      <c r="C66" s="16" t="s">
        <v>36</v>
      </c>
      <c r="D66" s="16" t="s">
        <v>37</v>
      </c>
      <c r="E66" s="7" t="n">
        <v>70</v>
      </c>
      <c r="F66" s="16" t="s">
        <v>19</v>
      </c>
      <c r="G66" s="6" t="n">
        <v>6.06</v>
      </c>
      <c r="H66" s="6" t="n">
        <v>76.67</v>
      </c>
      <c r="I66" s="6" t="n">
        <v>81.37</v>
      </c>
      <c r="J66" s="6" t="n">
        <v>55</v>
      </c>
      <c r="K66" s="6" t="n">
        <v>424.2</v>
      </c>
      <c r="L66" s="6" t="n">
        <v>369.2</v>
      </c>
      <c r="M66" s="6" t="n">
        <v>6.48</v>
      </c>
      <c r="N66" s="6" t="n">
        <v>6.88</v>
      </c>
    </row>
    <row collapsed="false" customFormat="false" customHeight="false" hidden="false" ht="12.1" outlineLevel="0" r="67">
      <c r="A67" s="33" t="n">
        <v>45573</v>
      </c>
      <c r="B67" s="16" t="s">
        <v>431</v>
      </c>
      <c r="C67" s="16" t="s">
        <v>45</v>
      </c>
      <c r="D67" s="16" t="s">
        <v>46</v>
      </c>
      <c r="E67" s="7" t="n">
        <v>2</v>
      </c>
      <c r="F67" s="16" t="s">
        <v>19</v>
      </c>
      <c r="G67" s="6" t="n">
        <v>38.2</v>
      </c>
      <c r="H67" s="6" t="n">
        <v>622.6</v>
      </c>
      <c r="I67" s="6" t="n">
        <v>560.32</v>
      </c>
      <c r="J67" s="6" t="n">
        <v>10</v>
      </c>
      <c r="K67" s="6" t="n">
        <v>76.4</v>
      </c>
      <c r="L67" s="6" t="n">
        <v>66.4</v>
      </c>
      <c r="M67" s="6" t="n">
        <v>5.93</v>
      </c>
      <c r="N67" s="6" t="n">
        <v>5.33</v>
      </c>
    </row>
    <row collapsed="false" customFormat="false" customHeight="false" hidden="false" ht="12.1" outlineLevel="0" r="68">
      <c r="A68" s="33" t="n">
        <v>45621</v>
      </c>
      <c r="B68" s="16" t="s">
        <v>431</v>
      </c>
      <c r="C68" s="16" t="s">
        <v>16</v>
      </c>
      <c r="D68" s="16" t="s">
        <v>18</v>
      </c>
      <c r="E68" s="7" t="n">
        <v>5</v>
      </c>
      <c r="F68" s="16" t="s">
        <v>19</v>
      </c>
      <c r="G68" s="6" t="n">
        <v>92.5</v>
      </c>
      <c r="H68" s="6" t="n">
        <v>2339.6</v>
      </c>
      <c r="I68" s="6" t="n">
        <v>1077.32</v>
      </c>
      <c r="J68" s="6" t="n">
        <v>60</v>
      </c>
      <c r="K68" s="6" t="n">
        <v>462.5</v>
      </c>
      <c r="L68" s="6" t="n">
        <v>402.5</v>
      </c>
      <c r="M68" s="6" t="n">
        <v>7.47</v>
      </c>
      <c r="N68" s="6" t="n">
        <v>3.44</v>
      </c>
    </row>
    <row collapsed="false" customFormat="false" customHeight="false" hidden="false" ht="12.1" outlineLevel="0" r="69">
      <c r="A69" s="33" t="n">
        <v>45643</v>
      </c>
      <c r="B69" s="16" t="s">
        <v>431</v>
      </c>
      <c r="C69" s="16" t="s">
        <v>33</v>
      </c>
      <c r="D69" s="16" t="s">
        <v>34</v>
      </c>
      <c r="E69" s="7" t="n">
        <v>1</v>
      </c>
      <c r="F69" s="16" t="s">
        <v>19</v>
      </c>
      <c r="G69" s="6" t="n">
        <v>514</v>
      </c>
      <c r="H69" s="6" t="n">
        <v>6290.5</v>
      </c>
      <c r="I69" s="6" t="n">
        <v>4613.73</v>
      </c>
      <c r="J69" s="6" t="n">
        <v>67</v>
      </c>
      <c r="K69" s="6" t="n">
        <v>514</v>
      </c>
      <c r="L69" s="6" t="n">
        <v>447</v>
      </c>
      <c r="M69" s="6" t="n">
        <v>9.69</v>
      </c>
      <c r="N69" s="6" t="n">
        <v>7.11</v>
      </c>
    </row>
    <row collapsed="false" customFormat="false" customHeight="false" hidden="false" ht="12.1" outlineLevel="0" r="70">
      <c r="A70" s="33" t="n">
        <v>45643</v>
      </c>
      <c r="B70" s="16" t="s">
        <v>431</v>
      </c>
      <c r="C70" s="16" t="s">
        <v>30</v>
      </c>
      <c r="D70" s="16" t="s">
        <v>31</v>
      </c>
      <c r="E70" s="7" t="n">
        <v>50</v>
      </c>
      <c r="F70" s="16" t="s">
        <v>19</v>
      </c>
      <c r="G70" s="6" t="n">
        <v>2.7</v>
      </c>
      <c r="H70" s="6" t="n">
        <v>120.7</v>
      </c>
      <c r="I70" s="6" t="n">
        <v>65.1</v>
      </c>
      <c r="J70" s="6" t="n">
        <v>18</v>
      </c>
      <c r="K70" s="6" t="n">
        <v>135</v>
      </c>
      <c r="L70" s="6" t="n">
        <v>117</v>
      </c>
      <c r="M70" s="6" t="n">
        <v>3.59</v>
      </c>
      <c r="N70" s="6" t="n">
        <v>1.94</v>
      </c>
    </row>
    <row collapsed="false" customFormat="false" customHeight="false" hidden="false" ht="12.1" outlineLevel="0" r="71">
      <c r="A71" s="33" t="n">
        <v>45665</v>
      </c>
      <c r="B71" s="16" t="s">
        <v>431</v>
      </c>
      <c r="C71" s="16" t="s">
        <v>45</v>
      </c>
      <c r="D71" s="16" t="s">
        <v>46</v>
      </c>
      <c r="E71" s="7" t="n">
        <v>2</v>
      </c>
      <c r="F71" s="16" t="s">
        <v>19</v>
      </c>
      <c r="G71" s="6" t="n">
        <v>17.39</v>
      </c>
      <c r="H71" s="6" t="n">
        <v>654.7</v>
      </c>
      <c r="I71" s="6" t="n">
        <v>560.32</v>
      </c>
      <c r="J71" s="6" t="n">
        <v>5</v>
      </c>
      <c r="K71" s="6" t="n">
        <v>34.78</v>
      </c>
      <c r="L71" s="6" t="n">
        <v>29.78</v>
      </c>
      <c r="M71" s="6" t="n">
        <v>2.66</v>
      </c>
      <c r="N71" s="6" t="n">
        <v>2.27</v>
      </c>
    </row>
    <row collapsed="false" customFormat="false" customHeight="false" hidden="false" ht="12.1" outlineLevel="0" r="72">
      <c r="A72" s="33" t="n">
        <v>45776</v>
      </c>
      <c r="B72" s="16" t="s">
        <v>431</v>
      </c>
      <c r="C72" s="16" t="s">
        <v>24</v>
      </c>
      <c r="D72" s="16" t="s">
        <v>25</v>
      </c>
      <c r="E72" s="7" t="n">
        <v>12</v>
      </c>
      <c r="F72" s="16" t="s">
        <v>19</v>
      </c>
      <c r="G72" s="6" t="n">
        <v>78</v>
      </c>
      <c r="H72" s="6" t="n">
        <v>780.2</v>
      </c>
      <c r="I72" s="6" t="n">
        <v>646.79</v>
      </c>
      <c r="J72" s="6" t="n">
        <v>122</v>
      </c>
      <c r="K72" s="6" t="n">
        <v>936</v>
      </c>
      <c r="L72" s="6" t="n">
        <v>814</v>
      </c>
      <c r="M72" s="6" t="n">
        <v>10.49</v>
      </c>
      <c r="N72" s="6" t="n">
        <v>8.69</v>
      </c>
    </row>
    <row collapsed="false" customFormat="false" customHeight="false" hidden="false" ht="12.1" outlineLevel="0" r="73">
      <c r="A73" s="33" t="n">
        <v>45793</v>
      </c>
      <c r="B73" s="16" t="s">
        <v>431</v>
      </c>
      <c r="C73" s="16" t="s">
        <v>16</v>
      </c>
      <c r="D73" s="16" t="s">
        <v>18</v>
      </c>
      <c r="E73" s="7" t="n">
        <v>5</v>
      </c>
      <c r="F73" s="16" t="s">
        <v>19</v>
      </c>
      <c r="G73" s="6" t="n">
        <v>32</v>
      </c>
      <c r="H73" s="6" t="n">
        <v>3072.8</v>
      </c>
      <c r="I73" s="6" t="n">
        <v>1077.32</v>
      </c>
      <c r="J73" s="6" t="n">
        <v>21</v>
      </c>
      <c r="K73" s="6" t="n">
        <v>160</v>
      </c>
      <c r="L73" s="6" t="n">
        <v>139</v>
      </c>
      <c r="M73" s="6" t="n">
        <v>2.58</v>
      </c>
      <c r="N73" s="6" t="n">
        <v>0.9</v>
      </c>
    </row>
    <row collapsed="false" customFormat="false" customHeight="false" hidden="false" ht="12.1" outlineLevel="0" r="74">
      <c r="A74" s="33" t="n">
        <v>45810</v>
      </c>
      <c r="B74" s="16" t="s">
        <v>431</v>
      </c>
      <c r="C74" s="16" t="s">
        <v>45</v>
      </c>
      <c r="D74" s="16" t="s">
        <v>46</v>
      </c>
      <c r="E74" s="7" t="n">
        <v>2</v>
      </c>
      <c r="F74" s="16" t="s">
        <v>19</v>
      </c>
      <c r="G74" s="6" t="n">
        <v>43.11</v>
      </c>
      <c r="H74" s="6" t="n">
        <v>656.5</v>
      </c>
      <c r="I74" s="6" t="n">
        <v>560.32</v>
      </c>
      <c r="J74" s="6" t="n">
        <v>11</v>
      </c>
      <c r="K74" s="6" t="n">
        <v>86.22</v>
      </c>
      <c r="L74" s="6" t="n">
        <v>75.22</v>
      </c>
      <c r="M74" s="6" t="n">
        <v>6.71</v>
      </c>
      <c r="N74" s="6" t="n">
        <v>5.73</v>
      </c>
    </row>
    <row collapsed="false" customFormat="false" customHeight="false" hidden="false" ht="12.1" outlineLevel="0" r="75">
      <c r="A75" s="33" t="n">
        <v>45811</v>
      </c>
      <c r="B75" s="16" t="s">
        <v>431</v>
      </c>
      <c r="C75" s="16" t="s">
        <v>33</v>
      </c>
      <c r="D75" s="16" t="s">
        <v>34</v>
      </c>
      <c r="E75" s="7" t="n">
        <v>1</v>
      </c>
      <c r="F75" s="16" t="s">
        <v>19</v>
      </c>
      <c r="G75" s="6" t="n">
        <v>541</v>
      </c>
      <c r="H75" s="6" t="n">
        <v>6473</v>
      </c>
      <c r="I75" s="6" t="n">
        <v>4613.73</v>
      </c>
      <c r="J75" s="6" t="n">
        <v>70</v>
      </c>
      <c r="K75" s="6" t="n">
        <v>541</v>
      </c>
      <c r="L75" s="6" t="n">
        <v>471</v>
      </c>
      <c r="M75" s="6" t="n">
        <v>10.21</v>
      </c>
      <c r="N75" s="6" t="n">
        <v>7.28</v>
      </c>
    </row>
    <row collapsed="false" customFormat="false" customHeight="false" hidden="false" ht="12.1" outlineLevel="0" r="76">
      <c r="A76" s="33" t="n">
        <v>45824</v>
      </c>
      <c r="B76" s="16" t="s">
        <v>431</v>
      </c>
      <c r="C76" s="16" t="s">
        <v>30</v>
      </c>
      <c r="D76" s="16" t="s">
        <v>31</v>
      </c>
      <c r="E76" s="7" t="n">
        <v>50</v>
      </c>
      <c r="F76" s="16" t="s">
        <v>19</v>
      </c>
      <c r="G76" s="6" t="n">
        <v>2.4</v>
      </c>
      <c r="H76" s="6" t="n">
        <v>116.2</v>
      </c>
      <c r="I76" s="6" t="n">
        <v>65.1</v>
      </c>
      <c r="J76" s="6" t="n">
        <v>16</v>
      </c>
      <c r="K76" s="6" t="n">
        <v>120</v>
      </c>
      <c r="L76" s="6" t="n">
        <v>104</v>
      </c>
      <c r="M76" s="6" t="n">
        <v>3.2</v>
      </c>
      <c r="N76" s="6" t="n">
        <v>1.79</v>
      </c>
    </row>
    <row collapsed="false" customFormat="false" customHeight="false" hidden="false" ht="12.1" outlineLevel="0" r="77">
      <c r="A77" s="33" t="n">
        <v>45848</v>
      </c>
      <c r="B77" s="16" t="s">
        <v>431</v>
      </c>
      <c r="C77" s="16" t="s">
        <v>42</v>
      </c>
      <c r="D77" s="16" t="s">
        <v>43</v>
      </c>
      <c r="E77" s="7" t="n">
        <v>10</v>
      </c>
      <c r="F77" s="16" t="s">
        <v>19</v>
      </c>
      <c r="G77" s="6" t="n">
        <v>26.11</v>
      </c>
      <c r="H77" s="6" t="n">
        <v>172.73</v>
      </c>
      <c r="I77" s="6" t="n">
        <v>123.63</v>
      </c>
      <c r="J77" s="6" t="n">
        <v>34</v>
      </c>
      <c r="K77" s="6" t="n">
        <v>261.1</v>
      </c>
      <c r="L77" s="6" t="n">
        <v>227.1</v>
      </c>
      <c r="M77" s="6" t="n">
        <v>18.37</v>
      </c>
      <c r="N77" s="6" t="n">
        <v>13.15</v>
      </c>
    </row>
    <row collapsed="false" customFormat="false" customHeight="false" hidden="false" ht="12.1" outlineLevel="0" r="78">
      <c r="A78" s="33" t="n">
        <v>45855</v>
      </c>
      <c r="B78" s="16" t="s">
        <v>431</v>
      </c>
      <c r="C78" s="16" t="s">
        <v>16</v>
      </c>
      <c r="D78" s="16" t="s">
        <v>18</v>
      </c>
      <c r="E78" s="7" t="n">
        <v>5</v>
      </c>
      <c r="F78" s="16" t="s">
        <v>19</v>
      </c>
      <c r="G78" s="6" t="n">
        <v>33</v>
      </c>
      <c r="H78" s="6" t="n">
        <v>3281.6</v>
      </c>
      <c r="I78" s="6" t="n">
        <v>1077.32</v>
      </c>
      <c r="J78" s="6" t="n">
        <v>21</v>
      </c>
      <c r="K78" s="6" t="n">
        <v>165</v>
      </c>
      <c r="L78" s="6" t="n">
        <v>144</v>
      </c>
      <c r="M78" s="6" t="n">
        <v>2.67</v>
      </c>
      <c r="N78" s="6" t="n">
        <v>0.88</v>
      </c>
    </row>
    <row collapsed="false" customFormat="false" customHeight="false" hidden="false" ht="12.1" outlineLevel="0" r="79">
      <c r="A79" s="33" t="n">
        <v>45856</v>
      </c>
      <c r="B79" s="16" t="s">
        <v>431</v>
      </c>
      <c r="C79" s="16" t="s">
        <v>27</v>
      </c>
      <c r="D79" s="16" t="s">
        <v>28</v>
      </c>
      <c r="E79" s="7" t="n">
        <v>20</v>
      </c>
      <c r="F79" s="16" t="s">
        <v>19</v>
      </c>
      <c r="G79" s="6" t="n">
        <v>34.84</v>
      </c>
      <c r="H79" s="6" t="n">
        <v>308.4</v>
      </c>
      <c r="I79" s="6" t="n">
        <v>188.33</v>
      </c>
      <c r="J79" s="6" t="n">
        <v>91</v>
      </c>
      <c r="K79" s="6" t="n">
        <v>696.8</v>
      </c>
      <c r="L79" s="6" t="n">
        <v>605.8</v>
      </c>
      <c r="M79" s="6" t="n">
        <v>16.08</v>
      </c>
      <c r="N79" s="6" t="n">
        <v>9.82</v>
      </c>
    </row>
    <row collapsed="false" customFormat="false" customHeight="false" hidden="false" ht="12.1" outlineLevel="0" r="80">
      <c r="A80" s="33" t="n">
        <v>45882</v>
      </c>
      <c r="B80" s="16" t="s">
        <v>431</v>
      </c>
      <c r="C80" s="16" t="s">
        <v>36</v>
      </c>
      <c r="D80" s="16" t="s">
        <v>37</v>
      </c>
      <c r="E80" s="7" t="n">
        <v>70</v>
      </c>
      <c r="F80" s="16" t="s">
        <v>19</v>
      </c>
      <c r="G80" s="6" t="n">
        <v>2.71</v>
      </c>
      <c r="H80" s="6" t="n">
        <v>69.5</v>
      </c>
      <c r="I80" s="6" t="n">
        <v>81.37</v>
      </c>
      <c r="J80" s="6" t="n">
        <v>25</v>
      </c>
      <c r="K80" s="6" t="n">
        <v>189.7</v>
      </c>
      <c r="L80" s="6" t="n">
        <v>164.7</v>
      </c>
      <c r="M80" s="6" t="n">
        <v>2.89</v>
      </c>
      <c r="N80" s="6" t="n">
        <v>3.39</v>
      </c>
    </row>
    <row collapsed="false" customFormat="false" customHeight="false" hidden="false" ht="12.1" outlineLevel="0" r="81">
      <c r="A81" s="33" t="n">
        <v>45929</v>
      </c>
      <c r="B81" s="16" t="s">
        <v>431</v>
      </c>
      <c r="C81" s="16" t="s">
        <v>30</v>
      </c>
      <c r="D81" s="16" t="s">
        <v>31</v>
      </c>
      <c r="E81" s="7" t="n">
        <v>50</v>
      </c>
      <c r="F81" s="16" t="s">
        <v>19</v>
      </c>
      <c r="G81" s="6" t="n">
        <v>5</v>
      </c>
      <c r="H81" s="6" t="n">
        <v>116.2</v>
      </c>
      <c r="I81" s="6" t="n">
        <v>65.1</v>
      </c>
      <c r="J81" s="6" t="n">
        <v>33</v>
      </c>
      <c r="K81" s="6" t="n">
        <v>250</v>
      </c>
      <c r="L81" s="6" t="n">
        <v>217</v>
      </c>
      <c r="M81" s="6" t="n">
        <v>6.67</v>
      </c>
      <c r="N81" s="6" t="n">
        <v>3.73</v>
      </c>
    </row>
    <row collapsed="false" customFormat="false" customHeight="false" hidden="false" ht="12.1" outlineLevel="0" r="82">
      <c r="A82" s="33" t="n">
        <v>45936</v>
      </c>
      <c r="B82" s="16" t="s">
        <v>431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35</v>
      </c>
      <c r="H82" s="6" t="n">
        <v>3021.2</v>
      </c>
      <c r="I82" s="6" t="n">
        <v>1077.32</v>
      </c>
      <c r="J82" s="6" t="n">
        <v>23</v>
      </c>
      <c r="K82" s="6" t="n">
        <v>175</v>
      </c>
      <c r="L82" s="6" t="n">
        <v>152</v>
      </c>
      <c r="M82" s="6" t="n">
        <v>2.82</v>
      </c>
      <c r="N82" s="6" t="n">
        <v>1.01</v>
      </c>
    </row>
    <row collapsed="false" customFormat="false" customHeight="false" hidden="false" ht="12.1" outlineLevel="0" r="83">
      <c r="A83" s="33" t="n">
        <v>45944</v>
      </c>
      <c r="B83" s="16" t="s">
        <v>431</v>
      </c>
      <c r="C83" s="16" t="s">
        <v>45</v>
      </c>
      <c r="D83" s="16" t="s">
        <v>46</v>
      </c>
      <c r="E83" s="7" t="n">
        <v>2</v>
      </c>
      <c r="F83" s="16" t="s">
        <v>19</v>
      </c>
      <c r="G83" s="6" t="n">
        <v>14.35</v>
      </c>
      <c r="H83" s="6" t="n">
        <v>557.5</v>
      </c>
      <c r="I83" s="6" t="n">
        <v>560.32</v>
      </c>
      <c r="J83" s="6" t="n">
        <v>4</v>
      </c>
      <c r="K83" s="6" t="n">
        <v>28.7</v>
      </c>
      <c r="L83" s="6" t="n">
        <v>24.7</v>
      </c>
      <c r="M83" s="6" t="n">
        <v>2.2</v>
      </c>
      <c r="N83" s="6" t="n">
        <v>2.22</v>
      </c>
    </row>
    <row collapsed="false" customFormat="false" customHeight="false" hidden="false" ht="12.1" outlineLevel="0" r="84">
      <c r="A84" s="33" t="n">
        <v>46021</v>
      </c>
      <c r="B84" s="16" t="s">
        <v>431</v>
      </c>
      <c r="C84" s="16" t="s">
        <v>30</v>
      </c>
      <c r="D84" s="16" t="s">
        <v>31</v>
      </c>
      <c r="E84" s="7" t="n">
        <v>50</v>
      </c>
      <c r="F84" s="16" t="s">
        <v>19</v>
      </c>
      <c r="G84" s="6" t="n">
        <v>3</v>
      </c>
      <c r="H84" s="6" t="n">
        <v>114.6</v>
      </c>
      <c r="I84" s="6" t="n">
        <v>65.1</v>
      </c>
      <c r="J84" s="6" t="n">
        <v>20</v>
      </c>
      <c r="K84" s="6" t="n">
        <v>150</v>
      </c>
      <c r="L84" s="6" t="n">
        <v>130</v>
      </c>
      <c r="M84" s="6" t="n">
        <v>3.99</v>
      </c>
      <c r="N84" s="6" t="n">
        <v>2.27</v>
      </c>
    </row>
    <row collapsed="false" customFormat="false" customHeight="false" hidden="false" ht="12.1" outlineLevel="0" r="85">
      <c r="A85" s="33" t="n">
        <v>46030</v>
      </c>
      <c r="B85" s="16" t="s">
        <v>431</v>
      </c>
      <c r="C85" s="16" t="s">
        <v>16</v>
      </c>
      <c r="D85" s="16" t="s">
        <v>18</v>
      </c>
      <c r="E85" s="7" t="n">
        <v>5</v>
      </c>
      <c r="F85" s="16" t="s">
        <v>19</v>
      </c>
      <c r="G85" s="6" t="n">
        <v>36</v>
      </c>
      <c r="H85" s="6" t="n">
        <v>3236.2</v>
      </c>
      <c r="I85" s="6" t="n">
        <v>1077.32</v>
      </c>
      <c r="J85" s="6" t="n">
        <v>23</v>
      </c>
      <c r="K85" s="6" t="n">
        <v>180</v>
      </c>
      <c r="L85" s="6" t="n">
        <v>157</v>
      </c>
      <c r="M85" s="6" t="n">
        <v>2.91</v>
      </c>
      <c r="N85" s="6" t="n">
        <v>0.97</v>
      </c>
    </row>
    <row collapsed="false" customFormat="false" customHeight="false" hidden="false" ht="12.1" outlineLevel="0" r="86">
      <c r="A86" s="33" t="n">
        <v>46033</v>
      </c>
      <c r="B86" s="16" t="s">
        <v>431</v>
      </c>
      <c r="C86" s="16" t="s">
        <v>45</v>
      </c>
      <c r="D86" s="16" t="s">
        <v>46</v>
      </c>
      <c r="E86" s="7" t="n">
        <v>2</v>
      </c>
      <c r="F86" s="16" t="s">
        <v>19</v>
      </c>
      <c r="G86" s="6" t="n">
        <v>8.13</v>
      </c>
      <c r="H86" s="6" t="n">
        <v>562.4</v>
      </c>
      <c r="I86" s="6" t="n">
        <v>560.32</v>
      </c>
      <c r="J86" s="6" t="n">
        <v>2</v>
      </c>
      <c r="K86" s="6" t="n">
        <v>16.26</v>
      </c>
      <c r="L86" s="6" t="n">
        <v>14.26</v>
      </c>
      <c r="M86" s="6" t="n">
        <v>1.27</v>
      </c>
      <c r="N86" s="6" t="n">
        <v>1.27</v>
      </c>
    </row>
    <row collapsed="false" customFormat="false" customHeight="false" hidden="false" ht="12.1" outlineLevel="0" r="87">
      <c r="A87" s="33" t="n">
        <v>46034</v>
      </c>
      <c r="B87" s="16" t="s">
        <v>431</v>
      </c>
      <c r="C87" s="16" t="s">
        <v>33</v>
      </c>
      <c r="D87" s="16" t="s">
        <v>34</v>
      </c>
      <c r="E87" s="7" t="n">
        <v>1</v>
      </c>
      <c r="F87" s="16" t="s">
        <v>19</v>
      </c>
      <c r="G87" s="6" t="n">
        <v>397</v>
      </c>
      <c r="H87" s="6" t="n">
        <v>5393</v>
      </c>
      <c r="I87" s="6" t="n">
        <v>4613.73</v>
      </c>
      <c r="J87" s="6" t="n">
        <v>52</v>
      </c>
      <c r="K87" s="6" t="n">
        <v>397</v>
      </c>
      <c r="L87" s="6" t="n">
        <v>345</v>
      </c>
      <c r="M87" s="6" t="n">
        <v>7.48</v>
      </c>
      <c r="N87" s="6" t="n">
        <v>6.4</v>
      </c>
    </row>
    <row collapsed="false" customFormat="false" customHeight="false" hidden="false" ht="12.1" outlineLevel="0" r="88">
      <c r="A88" s="33" t="n">
        <v>46146</v>
      </c>
      <c r="B88" s="16" t="s">
        <v>431</v>
      </c>
      <c r="C88" s="16" t="s">
        <v>33</v>
      </c>
      <c r="D88" s="16" t="s">
        <v>34</v>
      </c>
      <c r="E88" s="7" t="n">
        <v>1</v>
      </c>
      <c r="F88" s="16" t="s">
        <v>19</v>
      </c>
      <c r="G88" s="6" t="n">
        <v>278</v>
      </c>
      <c r="H88" s="6" t="n">
        <v>5217</v>
      </c>
      <c r="I88" s="6" t="n">
        <v>4613.73</v>
      </c>
      <c r="J88" s="6" t="n">
        <v>36</v>
      </c>
      <c r="K88" s="6" t="n">
        <v>278</v>
      </c>
      <c r="L88" s="6" t="n">
        <v>242</v>
      </c>
      <c r="M88" s="6" t="n">
        <v>5.25</v>
      </c>
      <c r="N88" s="6" t="n">
        <v>4.64</v>
      </c>
    </row>
    <row collapsed="false" customFormat="false" customHeight="false" hidden="false" ht="12.1" outlineLevel="0" r="89">
      <c r="A89" s="33" t="n">
        <v>46167</v>
      </c>
      <c r="B89" s="16" t="s">
        <v>431</v>
      </c>
      <c r="C89" s="16" t="s">
        <v>16</v>
      </c>
      <c r="D89" s="16" t="s">
        <v>18</v>
      </c>
      <c r="E89" s="7" t="n">
        <v>50</v>
      </c>
      <c r="F89" s="16" t="s">
        <v>19</v>
      </c>
      <c r="G89" s="6" t="n">
        <v>4.5</v>
      </c>
      <c r="H89" s="6" t="n">
        <v>303.22</v>
      </c>
      <c r="I89" s="6" t="n">
        <v>107.73</v>
      </c>
      <c r="J89" s="6" t="n">
        <v>29</v>
      </c>
      <c r="K89" s="6" t="n">
        <v>225</v>
      </c>
      <c r="L89" s="6" t="n">
        <v>196</v>
      </c>
      <c r="M89" s="6" t="n">
        <v>3.64</v>
      </c>
      <c r="N89" s="6" t="n">
        <v>1.29</v>
      </c>
    </row>
    <row collapsed="false" customFormat="false" customHeight="false" hidden="false" ht="12.1" outlineLevel="0" r="90">
      <c r="A90" s="33" t="n">
        <v>46188</v>
      </c>
      <c r="B90" s="16" t="s">
        <v>431</v>
      </c>
      <c r="C90" s="16" t="s">
        <v>30</v>
      </c>
      <c r="D90" s="16" t="s">
        <v>31</v>
      </c>
      <c r="E90" s="7" t="n">
        <v>50</v>
      </c>
      <c r="F90" s="16" t="s">
        <v>19</v>
      </c>
      <c r="G90" s="6" t="n">
        <v>2.8</v>
      </c>
      <c r="H90" s="6" t="n">
        <v>115.8</v>
      </c>
      <c r="I90" s="6" t="n">
        <v>65.1</v>
      </c>
      <c r="J90" s="6" t="n">
        <v>18</v>
      </c>
      <c r="K90" s="6" t="n">
        <v>140</v>
      </c>
      <c r="L90" s="6" t="n">
        <v>122</v>
      </c>
      <c r="M90" s="6" t="n">
        <v>3.75</v>
      </c>
      <c r="N90" s="6" t="n">
        <v>2.11</v>
      </c>
    </row>
    <row collapsed="false" customFormat="false" customHeight="false" hidden="false" ht="12.1" outlineLevel="0" r="91">
      <c r="A91" s="33"/>
      <c r="B91" s="16"/>
      <c r="C91" s="16"/>
      <c r="D91" s="16"/>
      <c r="E91" s="7"/>
      <c r="F91" s="16"/>
      <c r="G91" s="6"/>
      <c r="H91" s="6"/>
      <c r="I91" s="6"/>
      <c r="J91" s="6"/>
      <c r="K91" s="6"/>
      <c r="L91" s="6"/>
      <c r="M91" s="6"/>
      <c r="N91" s="6"/>
    </row>
    <row collapsed="false" customFormat="false" customHeight="false" hidden="false" ht="12.1" outlineLevel="0" r="92">
      <c r="A92" s="33" t="n">
        <v>46212</v>
      </c>
      <c r="B92" s="16" t="s">
        <v>431</v>
      </c>
      <c r="C92" s="16" t="s">
        <v>42</v>
      </c>
      <c r="D92" s="16" t="s">
        <v>43</v>
      </c>
      <c r="E92" s="7" t="n">
        <v>10</v>
      </c>
      <c r="F92" s="16" t="s">
        <v>19</v>
      </c>
      <c r="G92" s="6" t="n">
        <v>19.57</v>
      </c>
      <c r="H92" s="6" t="n">
        <v>147.75</v>
      </c>
      <c r="I92" s="6" t="n">
        <v>123.63</v>
      </c>
      <c r="J92" s="6" t="n">
        <v>25</v>
      </c>
      <c r="K92" s="6" t="n">
        <v>195.7</v>
      </c>
      <c r="L92" s="6" t="n">
        <v>170.7</v>
      </c>
      <c r="M92" s="6" t="n">
        <v>13.81</v>
      </c>
      <c r="N92" s="6" t="n">
        <v>11.55</v>
      </c>
    </row>
    <row collapsed="false" customFormat="false" customHeight="false" hidden="false" ht="12.1" outlineLevel="0" r="93">
      <c r="A93" s="33" t="n">
        <v>46216</v>
      </c>
      <c r="B93" s="16" t="s">
        <v>431</v>
      </c>
      <c r="C93" s="16" t="s">
        <v>24</v>
      </c>
      <c r="D93" s="16" t="s">
        <v>25</v>
      </c>
      <c r="E93" s="7" t="n">
        <v>12</v>
      </c>
      <c r="F93" s="16" t="s">
        <v>19</v>
      </c>
      <c r="G93" s="6" t="n">
        <v>78</v>
      </c>
      <c r="H93" s="6" t="n">
        <v>582.4</v>
      </c>
      <c r="I93" s="6" t="n">
        <v>646.79</v>
      </c>
      <c r="J93" s="6" t="n">
        <v>122</v>
      </c>
      <c r="K93" s="6" t="n">
        <v>936</v>
      </c>
      <c r="L93" s="6" t="n">
        <v>814</v>
      </c>
      <c r="M93" s="6" t="n">
        <v>10.49</v>
      </c>
      <c r="N93" s="6" t="n">
        <v>11.65</v>
      </c>
    </row>
    <row collapsed="false" customFormat="false" customHeight="false" hidden="false" ht="12.1" outlineLevel="0" r="94">
      <c r="A94" s="33" t="n">
        <v>46218</v>
      </c>
      <c r="B94" s="16" t="s">
        <v>431</v>
      </c>
      <c r="C94" s="16" t="s">
        <v>45</v>
      </c>
      <c r="D94" s="16" t="s">
        <v>46</v>
      </c>
      <c r="E94" s="7" t="n">
        <v>2</v>
      </c>
      <c r="F94" s="16" t="s">
        <v>19</v>
      </c>
      <c r="G94" s="6" t="n">
        <v>11.61</v>
      </c>
      <c r="H94" s="6" t="n">
        <v>463.6</v>
      </c>
      <c r="I94" s="6" t="n">
        <v>560.32</v>
      </c>
      <c r="J94" s="6" t="n">
        <v>3</v>
      </c>
      <c r="K94" s="6" t="n">
        <v>23.22</v>
      </c>
      <c r="L94" s="6" t="n">
        <v>20.22</v>
      </c>
      <c r="M94" s="6" t="n">
        <v>1.8</v>
      </c>
      <c r="N94" s="6" t="n">
        <v>2.18</v>
      </c>
    </row>
    <row collapsed="false" customFormat="false" customHeight="false" hidden="false" ht="12.1" outlineLevel="0" r="95">
      <c r="A95" s="33" t="n">
        <v>46223</v>
      </c>
      <c r="B95" s="16" t="s">
        <v>431</v>
      </c>
      <c r="C95" s="16" t="s">
        <v>36</v>
      </c>
      <c r="D95" s="16" t="s">
        <v>37</v>
      </c>
      <c r="E95" s="7" t="n">
        <v>70</v>
      </c>
      <c r="F95" s="16" t="s">
        <v>19</v>
      </c>
      <c r="G95" s="6" t="n">
        <v>2.71</v>
      </c>
      <c r="H95" s="6" t="n">
        <v>41.01</v>
      </c>
      <c r="I95" s="6" t="n">
        <v>81.37</v>
      </c>
      <c r="J95" s="6" t="n">
        <v>25</v>
      </c>
      <c r="K95" s="6" t="n">
        <v>189.7</v>
      </c>
      <c r="L95" s="6" t="n">
        <v>164.7</v>
      </c>
      <c r="M95" s="6" t="n">
        <v>2.89</v>
      </c>
      <c r="N95" s="6" t="n">
        <v>5.74</v>
      </c>
    </row>
    <row collapsed="false" customFormat="false" customHeight="false" hidden="false" ht="12.1" outlineLevel="0" r="96">
      <c r="A96" s="33" t="n">
        <v>46223</v>
      </c>
      <c r="B96" s="16" t="s">
        <v>431</v>
      </c>
      <c r="C96" s="16" t="s">
        <v>27</v>
      </c>
      <c r="D96" s="16" t="s">
        <v>28</v>
      </c>
      <c r="E96" s="7" t="n">
        <v>20</v>
      </c>
      <c r="F96" s="16" t="s">
        <v>19</v>
      </c>
      <c r="G96" s="6" t="n">
        <v>37.64</v>
      </c>
      <c r="H96" s="6" t="n">
        <v>291.14</v>
      </c>
      <c r="I96" s="6" t="n">
        <v>188.33</v>
      </c>
      <c r="J96" s="6" t="n">
        <v>98</v>
      </c>
      <c r="K96" s="6" t="n">
        <v>752.8</v>
      </c>
      <c r="L96" s="6" t="n">
        <v>654.8</v>
      </c>
      <c r="M96" s="6" t="n">
        <v>17.38</v>
      </c>
      <c r="N96" s="6" t="n">
        <v>11.25</v>
      </c>
    </row>
    <row collapsed="false" customFormat="false" customHeight="false" hidden="false" ht="12.1" outlineLevel="0" r="97">
      <c r="A97" s="33" t="n">
        <v>46244</v>
      </c>
      <c r="B97" s="16" t="s">
        <v>431</v>
      </c>
      <c r="C97" s="16" t="s">
        <v>16</v>
      </c>
      <c r="D97" s="16" t="s">
        <v>18</v>
      </c>
      <c r="E97" s="7" t="n">
        <v>50</v>
      </c>
      <c r="F97" s="16" t="s">
        <v>19</v>
      </c>
      <c r="G97" s="6" t="n">
        <v>4.6</v>
      </c>
      <c r="H97" s="6" t="n">
        <v>248.48</v>
      </c>
      <c r="I97" s="6" t="n">
        <v>107.73</v>
      </c>
      <c r="J97" s="6" t="n">
        <v>30</v>
      </c>
      <c r="K97" s="6" t="n">
        <v>230</v>
      </c>
      <c r="L97" s="6" t="n">
        <v>200</v>
      </c>
      <c r="M97" s="6" t="n">
        <v>3.71</v>
      </c>
      <c r="N97" s="6" t="n">
        <v>1.61</v>
      </c>
    </row>
  </sheetData>
  <autoFilter ref="A1:N9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77</v>
      </c>
      <c r="B1" s="34" t="s">
        <v>421</v>
      </c>
      <c r="C1" s="34" t="s">
        <v>0</v>
      </c>
      <c r="D1" s="34" t="s">
        <v>2</v>
      </c>
      <c r="E1" s="34" t="s">
        <v>6</v>
      </c>
      <c r="F1" s="34" t="s">
        <v>422</v>
      </c>
      <c r="G1" s="34" t="s">
        <v>432</v>
      </c>
      <c r="H1" s="34" t="s">
        <v>426</v>
      </c>
      <c r="I1" s="34" t="s">
        <v>427</v>
      </c>
      <c r="J1" s="34" t="s">
        <v>428</v>
      </c>
    </row>
    <row collapsed="false" customFormat="false" customHeight="false" hidden="false" ht="12.1" outlineLevel="0" r="2">
      <c r="A2" s="35" t="n">
        <v>43740</v>
      </c>
      <c r="B2" s="16" t="s">
        <v>431</v>
      </c>
      <c r="C2" s="16" t="s">
        <v>286</v>
      </c>
      <c r="D2" s="16" t="s">
        <v>433</v>
      </c>
      <c r="E2" s="6" t="n">
        <v>1000</v>
      </c>
      <c r="F2" s="7" t="n">
        <v>11</v>
      </c>
      <c r="G2" s="6" t="n">
        <v>42.37</v>
      </c>
      <c r="H2" s="6" t="n">
        <v>61</v>
      </c>
      <c r="I2" s="6" t="n">
        <v>466.07</v>
      </c>
      <c r="J2" s="6" t="n">
        <v>405.07</v>
      </c>
    </row>
    <row collapsed="false" customFormat="false" customHeight="false" hidden="false" ht="12.1" outlineLevel="0" r="3">
      <c r="A3" s="35" t="n">
        <v>43746</v>
      </c>
      <c r="B3" s="16" t="s">
        <v>431</v>
      </c>
      <c r="C3" s="16" t="s">
        <v>285</v>
      </c>
      <c r="D3" s="16" t="s">
        <v>434</v>
      </c>
      <c r="E3" s="6" t="n">
        <v>250</v>
      </c>
      <c r="F3" s="7" t="n">
        <v>19</v>
      </c>
      <c r="G3" s="6" t="n">
        <v>6.79</v>
      </c>
      <c r="H3" s="6" t="n">
        <v>0</v>
      </c>
      <c r="I3" s="6" t="n">
        <v>129.01</v>
      </c>
      <c r="J3" s="6" t="n">
        <v>129.01</v>
      </c>
    </row>
    <row collapsed="false" customFormat="false" customHeight="false" hidden="false" ht="12.1" outlineLevel="0" r="4">
      <c r="A4" s="35" t="n">
        <v>43751</v>
      </c>
      <c r="B4" s="16" t="s">
        <v>431</v>
      </c>
      <c r="C4" s="16" t="s">
        <v>284</v>
      </c>
      <c r="D4" s="16" t="s">
        <v>435</v>
      </c>
      <c r="E4" s="6" t="n">
        <v>300</v>
      </c>
      <c r="F4" s="7" t="n">
        <v>20</v>
      </c>
      <c r="G4" s="6" t="n">
        <v>8.88</v>
      </c>
      <c r="H4" s="6" t="n">
        <v>0</v>
      </c>
      <c r="I4" s="6" t="n">
        <v>177.6</v>
      </c>
      <c r="J4" s="6" t="n">
        <v>177.6</v>
      </c>
    </row>
    <row collapsed="false" customFormat="false" customHeight="false" hidden="false" ht="12.1" outlineLevel="0" r="5">
      <c r="A5" s="35" t="n">
        <v>43752</v>
      </c>
      <c r="B5" s="16" t="s">
        <v>431</v>
      </c>
      <c r="C5" s="16" t="s">
        <v>287</v>
      </c>
      <c r="D5" s="16" t="s">
        <v>436</v>
      </c>
      <c r="E5" s="6" t="n">
        <v>200</v>
      </c>
      <c r="F5" s="7" t="n">
        <v>54</v>
      </c>
      <c r="G5" s="6" t="n">
        <v>6.13</v>
      </c>
      <c r="H5" s="6" t="n">
        <v>0</v>
      </c>
      <c r="I5" s="6" t="n">
        <v>331.02</v>
      </c>
      <c r="J5" s="6" t="n">
        <v>331.02</v>
      </c>
    </row>
    <row collapsed="false" customFormat="false" customHeight="false" hidden="false" ht="12.1" outlineLevel="0" r="6">
      <c r="A6" s="35" t="n">
        <v>43759</v>
      </c>
      <c r="B6" s="16" t="s">
        <v>431</v>
      </c>
      <c r="C6" s="16" t="s">
        <v>288</v>
      </c>
      <c r="D6" s="16" t="s">
        <v>437</v>
      </c>
      <c r="E6" s="6" t="n">
        <v>1000</v>
      </c>
      <c r="F6" s="7" t="n">
        <v>5</v>
      </c>
      <c r="G6" s="6" t="n">
        <v>39.89</v>
      </c>
      <c r="H6" s="6" t="n">
        <v>0</v>
      </c>
      <c r="I6" s="6" t="n">
        <v>199.45</v>
      </c>
      <c r="J6" s="6" t="n">
        <v>199.45</v>
      </c>
    </row>
    <row collapsed="false" customFormat="false" customHeight="false" hidden="false" ht="12.1" outlineLevel="0" r="7">
      <c r="A7" s="35" t="n">
        <v>43759</v>
      </c>
      <c r="B7" s="16" t="s">
        <v>431</v>
      </c>
      <c r="C7" s="16" t="s">
        <v>292</v>
      </c>
      <c r="D7" s="16" t="s">
        <v>438</v>
      </c>
      <c r="E7" s="6" t="n">
        <v>1000</v>
      </c>
      <c r="F7" s="7" t="n">
        <v>1</v>
      </c>
      <c r="G7" s="6" t="n">
        <v>52.36</v>
      </c>
      <c r="H7" s="6" t="n">
        <v>7</v>
      </c>
      <c r="I7" s="6" t="n">
        <v>52.36</v>
      </c>
      <c r="J7" s="6" t="n">
        <v>45.36</v>
      </c>
    </row>
    <row collapsed="false" customFormat="false" customHeight="false" hidden="false" ht="12.1" outlineLevel="0" r="8">
      <c r="A8" s="35" t="n">
        <v>43806</v>
      </c>
      <c r="B8" s="16" t="s">
        <v>431</v>
      </c>
      <c r="C8" s="16" t="s">
        <v>289</v>
      </c>
      <c r="D8" s="16" t="s">
        <v>439</v>
      </c>
      <c r="E8" s="6" t="n">
        <v>1000</v>
      </c>
      <c r="F8" s="7" t="n">
        <v>5</v>
      </c>
      <c r="G8" s="6" t="n">
        <v>22.19</v>
      </c>
      <c r="H8" s="6" t="n">
        <v>0</v>
      </c>
      <c r="I8" s="6" t="n">
        <v>110.95</v>
      </c>
      <c r="J8" s="6" t="n">
        <v>110.95</v>
      </c>
    </row>
    <row collapsed="false" customFormat="false" customHeight="false" hidden="false" ht="12.1" outlineLevel="0" r="9">
      <c r="A9" s="35" t="n">
        <v>43811</v>
      </c>
      <c r="B9" s="16" t="s">
        <v>431</v>
      </c>
      <c r="C9" s="16" t="s">
        <v>283</v>
      </c>
      <c r="D9" s="16" t="s">
        <v>440</v>
      </c>
      <c r="E9" s="6" t="n">
        <v>1000</v>
      </c>
      <c r="F9" s="7" t="n">
        <v>6</v>
      </c>
      <c r="G9" s="6" t="n">
        <v>40.39</v>
      </c>
      <c r="H9" s="6" t="n">
        <v>0</v>
      </c>
      <c r="I9" s="6" t="n">
        <v>242.34</v>
      </c>
      <c r="J9" s="6" t="n">
        <v>242.34</v>
      </c>
    </row>
    <row collapsed="false" customFormat="false" customHeight="false" hidden="false" ht="12.1" outlineLevel="0" r="10">
      <c r="A10" s="35" t="n">
        <v>43811</v>
      </c>
      <c r="B10" s="16" t="s">
        <v>431</v>
      </c>
      <c r="C10" s="16" t="s">
        <v>293</v>
      </c>
      <c r="D10" s="16" t="s">
        <v>441</v>
      </c>
      <c r="E10" s="6" t="n">
        <v>1000</v>
      </c>
      <c r="F10" s="7" t="n">
        <v>5</v>
      </c>
      <c r="G10" s="6" t="n">
        <v>62.88</v>
      </c>
      <c r="H10" s="6" t="n">
        <v>41</v>
      </c>
      <c r="I10" s="6" t="n">
        <v>314.4</v>
      </c>
      <c r="J10" s="6" t="n">
        <v>273.4</v>
      </c>
    </row>
    <row collapsed="false" customFormat="false" customHeight="false" hidden="false" ht="12.1" outlineLevel="0" r="11">
      <c r="A11" s="35" t="n">
        <v>43844</v>
      </c>
      <c r="B11" s="16" t="s">
        <v>431</v>
      </c>
      <c r="C11" s="16" t="s">
        <v>294</v>
      </c>
      <c r="D11" s="16" t="s">
        <v>442</v>
      </c>
      <c r="E11" s="6" t="n">
        <v>300</v>
      </c>
      <c r="F11" s="7" t="n">
        <v>18</v>
      </c>
      <c r="G11" s="6" t="n">
        <v>10.28</v>
      </c>
      <c r="H11" s="6" t="n">
        <v>0</v>
      </c>
      <c r="I11" s="6" t="n">
        <v>185.04</v>
      </c>
      <c r="J11" s="6" t="n">
        <v>185.04</v>
      </c>
    </row>
    <row collapsed="false" customFormat="false" customHeight="false" hidden="false" ht="12.1" outlineLevel="0" r="12">
      <c r="A12" s="35" t="n">
        <v>43897</v>
      </c>
      <c r="B12" s="16" t="s">
        <v>431</v>
      </c>
      <c r="C12" s="16" t="s">
        <v>289</v>
      </c>
      <c r="D12" s="16" t="s">
        <v>439</v>
      </c>
      <c r="E12" s="6" t="n">
        <v>1000</v>
      </c>
      <c r="F12" s="7" t="n">
        <v>5</v>
      </c>
      <c r="G12" s="6" t="n">
        <v>22.19</v>
      </c>
      <c r="H12" s="6" t="n">
        <v>0</v>
      </c>
      <c r="I12" s="6" t="n">
        <v>110.95</v>
      </c>
      <c r="J12" s="6" t="n">
        <v>110.95</v>
      </c>
    </row>
    <row collapsed="false" customFormat="false" customHeight="false" hidden="false" ht="12.1" outlineLevel="0" r="13">
      <c r="A13" s="35" t="n">
        <v>43900</v>
      </c>
      <c r="B13" s="16" t="s">
        <v>431</v>
      </c>
      <c r="C13" s="16" t="s">
        <v>297</v>
      </c>
      <c r="D13" s="16" t="s">
        <v>443</v>
      </c>
      <c r="E13" s="6" t="n">
        <v>170</v>
      </c>
      <c r="F13" s="7" t="n">
        <v>134</v>
      </c>
      <c r="G13" s="6" t="n">
        <v>5.72</v>
      </c>
      <c r="H13" s="6" t="n">
        <v>46</v>
      </c>
      <c r="I13" s="6" t="n">
        <v>766.48</v>
      </c>
      <c r="J13" s="6" t="n">
        <v>720.48</v>
      </c>
    </row>
    <row collapsed="false" customFormat="false" customHeight="false" hidden="false" ht="12.1" outlineLevel="0" r="14">
      <c r="A14" s="35" t="n">
        <v>43902</v>
      </c>
      <c r="B14" s="16" t="s">
        <v>431</v>
      </c>
      <c r="C14" s="16" t="s">
        <v>296</v>
      </c>
      <c r="D14" s="16" t="s">
        <v>444</v>
      </c>
      <c r="E14" s="6" t="n">
        <v>1000</v>
      </c>
      <c r="F14" s="7" t="n">
        <v>6</v>
      </c>
      <c r="G14" s="6" t="n">
        <v>66.07</v>
      </c>
      <c r="H14" s="6" t="n">
        <v>19</v>
      </c>
      <c r="I14" s="6" t="n">
        <v>396.42</v>
      </c>
      <c r="J14" s="6" t="n">
        <v>377.42</v>
      </c>
    </row>
    <row collapsed="false" customFormat="false" customHeight="false" hidden="false" ht="12.1" outlineLevel="0" r="15">
      <c r="A15" s="35" t="n">
        <v>43908</v>
      </c>
      <c r="B15" s="16" t="s">
        <v>431</v>
      </c>
      <c r="C15" s="16" t="s">
        <v>290</v>
      </c>
      <c r="D15" s="16" t="s">
        <v>445</v>
      </c>
      <c r="E15" s="6" t="n">
        <v>1000</v>
      </c>
      <c r="F15" s="7" t="n">
        <v>5</v>
      </c>
      <c r="G15" s="6" t="n">
        <v>41.88</v>
      </c>
      <c r="H15" s="6" t="n">
        <v>0</v>
      </c>
      <c r="I15" s="6" t="n">
        <v>209.4</v>
      </c>
      <c r="J15" s="6" t="n">
        <v>209.4</v>
      </c>
    </row>
    <row collapsed="false" customFormat="false" customHeight="false" hidden="false" ht="12.1" outlineLevel="0" r="16">
      <c r="A16" s="35" t="n">
        <v>43914</v>
      </c>
      <c r="B16" s="16" t="s">
        <v>431</v>
      </c>
      <c r="C16" s="16" t="s">
        <v>291</v>
      </c>
      <c r="D16" s="16" t="s">
        <v>446</v>
      </c>
      <c r="E16" s="6" t="n">
        <v>1000</v>
      </c>
      <c r="F16" s="7" t="n">
        <v>5</v>
      </c>
      <c r="G16" s="6" t="n">
        <v>51.11</v>
      </c>
      <c r="H16" s="6" t="n">
        <v>33</v>
      </c>
      <c r="I16" s="6" t="n">
        <v>255.55</v>
      </c>
      <c r="J16" s="6" t="n">
        <v>222.55</v>
      </c>
    </row>
    <row collapsed="false" customFormat="false" customHeight="false" hidden="false" ht="12.1" outlineLevel="0" r="17">
      <c r="A17" s="35" t="n">
        <v>43935</v>
      </c>
      <c r="B17" s="16" t="s">
        <v>431</v>
      </c>
      <c r="C17" s="16" t="s">
        <v>294</v>
      </c>
      <c r="D17" s="16" t="s">
        <v>442</v>
      </c>
      <c r="E17" s="6" t="n">
        <v>300</v>
      </c>
      <c r="F17" s="7" t="n">
        <v>55</v>
      </c>
      <c r="G17" s="6" t="n">
        <v>10.28</v>
      </c>
      <c r="H17" s="6" t="n">
        <v>0</v>
      </c>
      <c r="I17" s="6" t="n">
        <v>565.4</v>
      </c>
      <c r="J17" s="6" t="n">
        <v>565.4</v>
      </c>
    </row>
    <row collapsed="false" customFormat="false" customHeight="false" hidden="false" ht="12.1" outlineLevel="0" r="18">
      <c r="A18" s="35" t="n">
        <v>43941</v>
      </c>
      <c r="B18" s="16" t="s">
        <v>431</v>
      </c>
      <c r="C18" s="16" t="s">
        <v>288</v>
      </c>
      <c r="D18" s="16" t="s">
        <v>437</v>
      </c>
      <c r="E18" s="6" t="n">
        <v>1000</v>
      </c>
      <c r="F18" s="7" t="n">
        <v>6</v>
      </c>
      <c r="G18" s="6" t="n">
        <v>39.89</v>
      </c>
      <c r="H18" s="6" t="n">
        <v>0</v>
      </c>
      <c r="I18" s="6" t="n">
        <v>239.34</v>
      </c>
      <c r="J18" s="6" t="n">
        <v>239.34</v>
      </c>
    </row>
    <row collapsed="false" customFormat="false" customHeight="false" hidden="false" ht="12.1" outlineLevel="0" r="19">
      <c r="A19" s="35" t="n">
        <v>43941</v>
      </c>
      <c r="B19" s="16" t="s">
        <v>431</v>
      </c>
      <c r="C19" s="16" t="s">
        <v>292</v>
      </c>
      <c r="D19" s="16" t="s">
        <v>438</v>
      </c>
      <c r="E19" s="6" t="n">
        <v>1000</v>
      </c>
      <c r="F19" s="7" t="n">
        <v>1</v>
      </c>
      <c r="G19" s="6" t="n">
        <v>52.36</v>
      </c>
      <c r="H19" s="6" t="n">
        <v>7</v>
      </c>
      <c r="I19" s="6" t="n">
        <v>52.36</v>
      </c>
      <c r="J19" s="6" t="n">
        <v>45.36</v>
      </c>
    </row>
    <row collapsed="false" customFormat="false" customHeight="false" hidden="false" ht="12.1" outlineLevel="0" r="20">
      <c r="A20" s="35" t="n">
        <v>43950</v>
      </c>
      <c r="B20" s="16" t="s">
        <v>431</v>
      </c>
      <c r="C20" s="16" t="s">
        <v>298</v>
      </c>
      <c r="D20" s="16" t="s">
        <v>447</v>
      </c>
      <c r="E20" s="6" t="n">
        <v>1000</v>
      </c>
      <c r="F20" s="7" t="n">
        <v>28</v>
      </c>
      <c r="G20" s="6" t="n">
        <v>53.1</v>
      </c>
      <c r="H20" s="6" t="n">
        <v>0</v>
      </c>
      <c r="I20" s="6" t="n">
        <v>1486.8</v>
      </c>
      <c r="J20" s="6" t="n">
        <v>1486.8</v>
      </c>
    </row>
    <row collapsed="false" customFormat="false" customHeight="false" hidden="false" ht="12.1" outlineLevel="0" r="21">
      <c r="A21" s="35" t="n">
        <v>43988</v>
      </c>
      <c r="B21" s="16" t="s">
        <v>431</v>
      </c>
      <c r="C21" s="16" t="s">
        <v>289</v>
      </c>
      <c r="D21" s="16" t="s">
        <v>439</v>
      </c>
      <c r="E21" s="6" t="n">
        <v>1000</v>
      </c>
      <c r="F21" s="7" t="n">
        <v>5</v>
      </c>
      <c r="G21" s="6" t="n">
        <v>22.19</v>
      </c>
      <c r="H21" s="6" t="n">
        <v>0</v>
      </c>
      <c r="I21" s="6" t="n">
        <v>110.95</v>
      </c>
      <c r="J21" s="6" t="n">
        <v>110.95</v>
      </c>
    </row>
    <row collapsed="false" customFormat="false" customHeight="false" hidden="false" ht="12.1" outlineLevel="0" r="22">
      <c r="A22" s="35" t="n">
        <v>43991</v>
      </c>
      <c r="B22" s="16" t="s">
        <v>431</v>
      </c>
      <c r="C22" s="16" t="s">
        <v>297</v>
      </c>
      <c r="D22" s="16" t="s">
        <v>443</v>
      </c>
      <c r="E22" s="6" t="n">
        <v>87</v>
      </c>
      <c r="F22" s="7" t="n">
        <v>134</v>
      </c>
      <c r="G22" s="6" t="n">
        <v>2.93</v>
      </c>
      <c r="H22" s="6" t="n">
        <v>28</v>
      </c>
      <c r="I22" s="6" t="n">
        <v>392.62</v>
      </c>
      <c r="J22" s="6" t="n">
        <v>364.62</v>
      </c>
    </row>
    <row collapsed="false" customFormat="false" customHeight="false" hidden="false" ht="12.1" outlineLevel="0" r="23">
      <c r="A23" s="35" t="n">
        <v>43996</v>
      </c>
      <c r="B23" s="16" t="s">
        <v>431</v>
      </c>
      <c r="C23" s="16" t="s">
        <v>302</v>
      </c>
      <c r="D23" s="16" t="s">
        <v>448</v>
      </c>
      <c r="E23" s="6" t="n">
        <v>1000</v>
      </c>
      <c r="F23" s="7" t="n">
        <v>9</v>
      </c>
      <c r="G23" s="6" t="n">
        <v>18.22</v>
      </c>
      <c r="H23" s="6" t="n">
        <v>0</v>
      </c>
      <c r="I23" s="6" t="n">
        <v>163.98</v>
      </c>
      <c r="J23" s="6" t="n">
        <v>163.98</v>
      </c>
    </row>
    <row collapsed="false" customFormat="false" customHeight="false" hidden="false" ht="12.1" outlineLevel="0" r="24">
      <c r="A24" s="35" t="n">
        <v>43999</v>
      </c>
      <c r="B24" s="16" t="s">
        <v>431</v>
      </c>
      <c r="C24" s="16" t="s">
        <v>301</v>
      </c>
      <c r="D24" s="16" t="s">
        <v>449</v>
      </c>
      <c r="E24" s="6" t="n">
        <v>1000</v>
      </c>
      <c r="F24" s="7" t="n">
        <v>7</v>
      </c>
      <c r="G24" s="6" t="n">
        <v>54.85</v>
      </c>
      <c r="H24" s="6" t="n">
        <v>2</v>
      </c>
      <c r="I24" s="6" t="n">
        <v>383.95</v>
      </c>
      <c r="J24" s="6" t="n">
        <v>381.95</v>
      </c>
    </row>
    <row collapsed="false" customFormat="false" customHeight="false" hidden="false" ht="12.1" outlineLevel="0" r="25">
      <c r="A25" s="35" t="n">
        <v>44026</v>
      </c>
      <c r="B25" s="16" t="s">
        <v>431</v>
      </c>
      <c r="C25" s="16" t="s">
        <v>294</v>
      </c>
      <c r="D25" s="16" t="s">
        <v>442</v>
      </c>
      <c r="E25" s="6" t="n">
        <v>300</v>
      </c>
      <c r="F25" s="7" t="n">
        <v>55</v>
      </c>
      <c r="G25" s="6" t="n">
        <v>10.28</v>
      </c>
      <c r="H25" s="6" t="n">
        <v>0</v>
      </c>
      <c r="I25" s="6" t="n">
        <v>565.4</v>
      </c>
      <c r="J25" s="6" t="n">
        <v>565.4</v>
      </c>
    </row>
    <row collapsed="false" customFormat="false" customHeight="false" hidden="false" ht="12.1" outlineLevel="0" r="26">
      <c r="A26" s="35" t="n">
        <v>44079</v>
      </c>
      <c r="B26" s="16" t="s">
        <v>431</v>
      </c>
      <c r="C26" s="16" t="s">
        <v>289</v>
      </c>
      <c r="D26" s="16" t="s">
        <v>439</v>
      </c>
      <c r="E26" s="6" t="n">
        <v>1000</v>
      </c>
      <c r="F26" s="7" t="n">
        <v>5</v>
      </c>
      <c r="G26" s="6" t="n">
        <v>21.57</v>
      </c>
      <c r="H26" s="6" t="n">
        <v>0</v>
      </c>
      <c r="I26" s="6" t="n">
        <v>107.85</v>
      </c>
      <c r="J26" s="6" t="n">
        <v>107.85</v>
      </c>
    </row>
    <row collapsed="false" customFormat="false" customHeight="false" hidden="false" ht="12.1" outlineLevel="0" r="27">
      <c r="A27" s="35" t="n">
        <v>44084</v>
      </c>
      <c r="B27" s="16" t="s">
        <v>431</v>
      </c>
      <c r="C27" s="16" t="s">
        <v>296</v>
      </c>
      <c r="D27" s="16" t="s">
        <v>444</v>
      </c>
      <c r="E27" s="6" t="n">
        <v>1000</v>
      </c>
      <c r="F27" s="7" t="n">
        <v>6</v>
      </c>
      <c r="G27" s="6" t="n">
        <v>66.07</v>
      </c>
      <c r="H27" s="6" t="n">
        <v>33</v>
      </c>
      <c r="I27" s="6" t="n">
        <v>396.42</v>
      </c>
      <c r="J27" s="6" t="n">
        <v>363.42</v>
      </c>
    </row>
    <row collapsed="false" customFormat="false" customHeight="false" hidden="false" ht="12.1" outlineLevel="0" r="28">
      <c r="A28" s="35" t="n">
        <v>44088</v>
      </c>
      <c r="B28" s="16" t="s">
        <v>431</v>
      </c>
      <c r="C28" s="16" t="s">
        <v>300</v>
      </c>
      <c r="D28" s="16" t="s">
        <v>450</v>
      </c>
      <c r="E28" s="6" t="n">
        <v>1000</v>
      </c>
      <c r="F28" s="7" t="n">
        <v>6</v>
      </c>
      <c r="G28" s="6" t="n">
        <v>0.05</v>
      </c>
      <c r="H28" s="6" t="n">
        <v>0</v>
      </c>
      <c r="I28" s="6" t="n">
        <v>0.3</v>
      </c>
      <c r="J28" s="6" t="n">
        <v>0.3</v>
      </c>
    </row>
    <row collapsed="false" customFormat="false" customHeight="false" hidden="false" ht="12.1" outlineLevel="0" r="29">
      <c r="A29" s="35" t="n">
        <v>44088</v>
      </c>
      <c r="B29" s="16" t="s">
        <v>431</v>
      </c>
      <c r="C29" s="16" t="s">
        <v>302</v>
      </c>
      <c r="D29" s="16" t="s">
        <v>448</v>
      </c>
      <c r="E29" s="6" t="n">
        <v>1000</v>
      </c>
      <c r="F29" s="7" t="n">
        <v>9</v>
      </c>
      <c r="G29" s="6" t="n">
        <v>22.05</v>
      </c>
      <c r="H29" s="6" t="n">
        <v>0</v>
      </c>
      <c r="I29" s="6" t="n">
        <v>198.45</v>
      </c>
      <c r="J29" s="6" t="n">
        <v>198.45</v>
      </c>
    </row>
    <row collapsed="false" customFormat="false" customHeight="false" hidden="false" ht="12.1" outlineLevel="0" r="30">
      <c r="A30" s="35" t="n">
        <v>44092</v>
      </c>
      <c r="B30" s="16" t="s">
        <v>431</v>
      </c>
      <c r="C30" s="16" t="s">
        <v>290</v>
      </c>
      <c r="D30" s="16" t="s">
        <v>445</v>
      </c>
      <c r="E30" s="6" t="n">
        <v>1000</v>
      </c>
      <c r="F30" s="7" t="n">
        <v>5</v>
      </c>
      <c r="G30" s="6" t="n">
        <v>42.35</v>
      </c>
      <c r="H30" s="6" t="n">
        <v>0</v>
      </c>
      <c r="I30" s="6" t="n">
        <v>211.75</v>
      </c>
      <c r="J30" s="6" t="n">
        <v>211.75</v>
      </c>
    </row>
    <row collapsed="false" customFormat="false" customHeight="false" hidden="false" ht="12.1" outlineLevel="0" r="31">
      <c r="A31" s="35" t="n">
        <v>44117</v>
      </c>
      <c r="B31" s="16" t="s">
        <v>431</v>
      </c>
      <c r="C31" s="16" t="s">
        <v>294</v>
      </c>
      <c r="D31" s="16" t="s">
        <v>442</v>
      </c>
      <c r="E31" s="6" t="n">
        <v>300</v>
      </c>
      <c r="F31" s="7" t="n">
        <v>55</v>
      </c>
      <c r="G31" s="6" t="n">
        <v>10.28</v>
      </c>
      <c r="H31" s="6" t="n">
        <v>0</v>
      </c>
      <c r="I31" s="6" t="n">
        <v>565.4</v>
      </c>
      <c r="J31" s="6" t="n">
        <v>565.4</v>
      </c>
    </row>
    <row collapsed="false" customFormat="false" customHeight="false" hidden="false" ht="12.1" outlineLevel="0" r="32">
      <c r="A32" s="35" t="n">
        <v>44132</v>
      </c>
      <c r="B32" s="16" t="s">
        <v>431</v>
      </c>
      <c r="C32" s="16" t="s">
        <v>298</v>
      </c>
      <c r="D32" s="16" t="s">
        <v>447</v>
      </c>
      <c r="E32" s="6" t="n">
        <v>1000</v>
      </c>
      <c r="F32" s="7" t="n">
        <v>28</v>
      </c>
      <c r="G32" s="6" t="n">
        <v>53.1</v>
      </c>
      <c r="H32" s="6" t="n">
        <v>48</v>
      </c>
      <c r="I32" s="6" t="n">
        <v>1486.8</v>
      </c>
      <c r="J32" s="6" t="n">
        <v>1438.8</v>
      </c>
    </row>
    <row collapsed="false" customFormat="false" customHeight="false" hidden="false" ht="12.1" outlineLevel="0" r="33">
      <c r="A33" s="35" t="n">
        <v>44170</v>
      </c>
      <c r="B33" s="16" t="s">
        <v>431</v>
      </c>
      <c r="C33" s="16" t="s">
        <v>289</v>
      </c>
      <c r="D33" s="16" t="s">
        <v>439</v>
      </c>
      <c r="E33" s="6" t="n">
        <v>1000</v>
      </c>
      <c r="F33" s="7" t="n">
        <v>5</v>
      </c>
      <c r="G33" s="6" t="n">
        <v>21.57</v>
      </c>
      <c r="H33" s="6" t="n">
        <v>0</v>
      </c>
      <c r="I33" s="6" t="n">
        <v>107.85</v>
      </c>
      <c r="J33" s="6" t="n">
        <v>107.85</v>
      </c>
    </row>
    <row collapsed="false" customFormat="false" customHeight="false" hidden="false" ht="12.1" outlineLevel="0" r="34">
      <c r="A34" s="35" t="n">
        <v>44180</v>
      </c>
      <c r="B34" s="16" t="s">
        <v>431</v>
      </c>
      <c r="C34" s="16" t="s">
        <v>302</v>
      </c>
      <c r="D34" s="16" t="s">
        <v>448</v>
      </c>
      <c r="E34" s="6" t="n">
        <v>1000</v>
      </c>
      <c r="F34" s="7" t="n">
        <v>9</v>
      </c>
      <c r="G34" s="6" t="n">
        <v>22.05</v>
      </c>
      <c r="H34" s="6" t="n">
        <v>0</v>
      </c>
      <c r="I34" s="6" t="n">
        <v>198.45</v>
      </c>
      <c r="J34" s="6" t="n">
        <v>198.45</v>
      </c>
    </row>
    <row collapsed="false" customFormat="false" customHeight="false" hidden="false" ht="12.1" outlineLevel="0" r="35">
      <c r="A35" s="35" t="n">
        <v>44181</v>
      </c>
      <c r="B35" s="16" t="s">
        <v>431</v>
      </c>
      <c r="C35" s="16" t="s">
        <v>301</v>
      </c>
      <c r="D35" s="16" t="s">
        <v>449</v>
      </c>
      <c r="E35" s="6" t="n">
        <v>500</v>
      </c>
      <c r="F35" s="7" t="n">
        <v>7</v>
      </c>
      <c r="G35" s="6" t="n">
        <v>27.42</v>
      </c>
      <c r="H35" s="6" t="n">
        <v>10</v>
      </c>
      <c r="I35" s="6" t="n">
        <v>191.94</v>
      </c>
      <c r="J35" s="6" t="n">
        <v>181.94</v>
      </c>
    </row>
    <row collapsed="false" customFormat="false" customHeight="false" hidden="false" ht="12.1" outlineLevel="0" r="36">
      <c r="A36" s="35" t="n">
        <v>44261</v>
      </c>
      <c r="B36" s="16" t="s">
        <v>431</v>
      </c>
      <c r="C36" s="16" t="s">
        <v>289</v>
      </c>
      <c r="D36" s="16" t="s">
        <v>439</v>
      </c>
      <c r="E36" s="6" t="n">
        <v>1000</v>
      </c>
      <c r="F36" s="7" t="n">
        <v>5</v>
      </c>
      <c r="G36" s="6" t="n">
        <v>21.57</v>
      </c>
      <c r="H36" s="6" t="n">
        <v>14</v>
      </c>
      <c r="I36" s="6" t="n">
        <v>107.85</v>
      </c>
      <c r="J36" s="6" t="n">
        <v>93.85</v>
      </c>
    </row>
    <row collapsed="false" customFormat="false" customHeight="false" hidden="false" ht="12.1" outlineLevel="0" r="37">
      <c r="A37" s="35" t="n">
        <v>44272</v>
      </c>
      <c r="B37" s="16" t="s">
        <v>431</v>
      </c>
      <c r="C37" s="16" t="s">
        <v>302</v>
      </c>
      <c r="D37" s="16" t="s">
        <v>448</v>
      </c>
      <c r="E37" s="6" t="n">
        <v>1000</v>
      </c>
      <c r="F37" s="7" t="n">
        <v>9</v>
      </c>
      <c r="G37" s="6" t="n">
        <v>17.01</v>
      </c>
      <c r="H37" s="6" t="n">
        <v>20</v>
      </c>
      <c r="I37" s="6" t="n">
        <v>153.09</v>
      </c>
      <c r="J37" s="6" t="n">
        <v>133.09</v>
      </c>
    </row>
    <row collapsed="false" customFormat="false" customHeight="false" hidden="false" ht="12.1" outlineLevel="0" r="38">
      <c r="A38" s="35" t="n">
        <v>44352</v>
      </c>
      <c r="B38" s="16" t="s">
        <v>431</v>
      </c>
      <c r="C38" s="16" t="s">
        <v>289</v>
      </c>
      <c r="D38" s="16" t="s">
        <v>439</v>
      </c>
      <c r="E38" s="6" t="n">
        <v>1000</v>
      </c>
      <c r="F38" s="7" t="n">
        <v>5</v>
      </c>
      <c r="G38" s="6" t="n">
        <v>21.57</v>
      </c>
      <c r="H38" s="6" t="n">
        <v>14</v>
      </c>
      <c r="I38" s="6" t="n">
        <v>107.85</v>
      </c>
      <c r="J38" s="6" t="n">
        <v>93.85</v>
      </c>
    </row>
    <row collapsed="false" customFormat="false" customHeight="false" hidden="false" ht="12.1" outlineLevel="0" r="39">
      <c r="A39" s="35" t="n">
        <v>44364</v>
      </c>
      <c r="B39" s="16" t="s">
        <v>431</v>
      </c>
      <c r="C39" s="16" t="s">
        <v>302</v>
      </c>
      <c r="D39" s="16" t="s">
        <v>448</v>
      </c>
      <c r="E39" s="6" t="n">
        <v>1000</v>
      </c>
      <c r="F39" s="7" t="n">
        <v>9</v>
      </c>
      <c r="G39" s="6" t="n">
        <v>17.01</v>
      </c>
      <c r="H39" s="6" t="n">
        <v>20</v>
      </c>
      <c r="I39" s="6" t="n">
        <v>153.09</v>
      </c>
      <c r="J39" s="6" t="n">
        <v>133.09</v>
      </c>
    </row>
    <row collapsed="false" customFormat="false" customHeight="false" hidden="false" ht="12.1" outlineLevel="0" r="40">
      <c r="A40" s="35" t="n">
        <v>44443</v>
      </c>
      <c r="B40" s="16" t="s">
        <v>431</v>
      </c>
      <c r="C40" s="16" t="s">
        <v>289</v>
      </c>
      <c r="D40" s="16" t="s">
        <v>439</v>
      </c>
      <c r="E40" s="6" t="n">
        <v>1000</v>
      </c>
      <c r="F40" s="7" t="n">
        <v>5</v>
      </c>
      <c r="G40" s="6" t="n">
        <v>20.94</v>
      </c>
      <c r="H40" s="6" t="n">
        <v>14</v>
      </c>
      <c r="I40" s="6" t="n">
        <v>104.7</v>
      </c>
      <c r="J40" s="6" t="n">
        <v>90.7</v>
      </c>
    </row>
    <row collapsed="false" customFormat="false" customHeight="false" hidden="false" ht="12.1" outlineLevel="0" r="41">
      <c r="A41" s="35" t="n">
        <v>44456</v>
      </c>
      <c r="B41" s="16" t="s">
        <v>431</v>
      </c>
      <c r="C41" s="16" t="s">
        <v>302</v>
      </c>
      <c r="D41" s="16" t="s">
        <v>448</v>
      </c>
      <c r="E41" s="6" t="n">
        <v>1000</v>
      </c>
      <c r="F41" s="7" t="n">
        <v>9</v>
      </c>
      <c r="G41" s="6" t="n">
        <v>17.01</v>
      </c>
      <c r="H41" s="6" t="n">
        <v>20</v>
      </c>
      <c r="I41" s="6" t="n">
        <v>153.09</v>
      </c>
      <c r="J41" s="6" t="n">
        <v>133.09</v>
      </c>
    </row>
    <row collapsed="false" customFormat="false" customHeight="false" hidden="false" ht="12.1" outlineLevel="0" r="42">
      <c r="A42" s="35" t="n">
        <v>44534</v>
      </c>
      <c r="B42" s="16" t="s">
        <v>431</v>
      </c>
      <c r="C42" s="16" t="s">
        <v>289</v>
      </c>
      <c r="D42" s="16" t="s">
        <v>439</v>
      </c>
      <c r="E42" s="6" t="n">
        <v>900</v>
      </c>
      <c r="F42" s="7" t="n">
        <v>5</v>
      </c>
      <c r="G42" s="6" t="n">
        <v>18.85</v>
      </c>
      <c r="H42" s="6" t="n">
        <v>12</v>
      </c>
      <c r="I42" s="6" t="n">
        <v>94.25</v>
      </c>
      <c r="J42" s="6" t="n">
        <v>82.25</v>
      </c>
    </row>
    <row collapsed="false" customFormat="false" customHeight="false" hidden="false" ht="12.1" outlineLevel="0" r="43">
      <c r="A43" s="35" t="n">
        <v>44548</v>
      </c>
      <c r="B43" s="16" t="s">
        <v>431</v>
      </c>
      <c r="C43" s="16" t="s">
        <v>302</v>
      </c>
      <c r="D43" s="16" t="s">
        <v>448</v>
      </c>
      <c r="E43" s="6" t="n">
        <v>1000</v>
      </c>
      <c r="F43" s="7" t="n">
        <v>9</v>
      </c>
      <c r="G43" s="6" t="n">
        <v>17.01</v>
      </c>
      <c r="H43" s="6" t="n">
        <v>20</v>
      </c>
      <c r="I43" s="6" t="n">
        <v>153.09</v>
      </c>
      <c r="J43" s="6" t="n">
        <v>133.09</v>
      </c>
    </row>
    <row collapsed="false" customFormat="false" customHeight="false" hidden="false" ht="12.1" outlineLevel="0" r="44">
      <c r="A44" s="35" t="n">
        <v>44625</v>
      </c>
      <c r="B44" s="16" t="s">
        <v>431</v>
      </c>
      <c r="C44" s="16" t="s">
        <v>289</v>
      </c>
      <c r="D44" s="16" t="s">
        <v>439</v>
      </c>
      <c r="E44" s="6" t="n">
        <v>900</v>
      </c>
      <c r="F44" s="7" t="n">
        <v>5</v>
      </c>
      <c r="G44" s="6" t="n">
        <v>18.85</v>
      </c>
      <c r="H44" s="6" t="n">
        <v>12</v>
      </c>
      <c r="I44" s="6" t="n">
        <v>94.25</v>
      </c>
      <c r="J44" s="6" t="n">
        <v>82.25</v>
      </c>
    </row>
    <row collapsed="false" customFormat="false" customHeight="false" hidden="false" ht="12.1" outlineLevel="0" r="45">
      <c r="A45" s="35" t="n">
        <v>44640</v>
      </c>
      <c r="B45" s="16" t="s">
        <v>431</v>
      </c>
      <c r="C45" s="16" t="s">
        <v>302</v>
      </c>
      <c r="D45" s="16" t="s">
        <v>448</v>
      </c>
      <c r="E45" s="6" t="n">
        <v>1000</v>
      </c>
      <c r="F45" s="7" t="n">
        <v>9</v>
      </c>
      <c r="G45" s="6" t="n">
        <v>17.01</v>
      </c>
      <c r="H45" s="6" t="n">
        <v>20</v>
      </c>
      <c r="I45" s="6" t="n">
        <v>153.09</v>
      </c>
      <c r="J45" s="6" t="n">
        <v>133.09</v>
      </c>
    </row>
    <row collapsed="false" customFormat="false" customHeight="false" hidden="false" ht="12.1" outlineLevel="0" r="46">
      <c r="A46" s="35" t="n">
        <v>44716</v>
      </c>
      <c r="B46" s="16" t="s">
        <v>431</v>
      </c>
      <c r="C46" s="16" t="s">
        <v>289</v>
      </c>
      <c r="D46" s="16" t="s">
        <v>439</v>
      </c>
      <c r="E46" s="6" t="n">
        <v>800</v>
      </c>
      <c r="F46" s="7" t="n">
        <v>5</v>
      </c>
      <c r="G46" s="6" t="n">
        <v>16.75</v>
      </c>
      <c r="H46" s="6" t="n">
        <v>11</v>
      </c>
      <c r="I46" s="6" t="n">
        <v>83.75</v>
      </c>
      <c r="J46" s="6" t="n">
        <v>72.75</v>
      </c>
    </row>
    <row collapsed="false" customFormat="false" customHeight="false" hidden="false" ht="12.1" outlineLevel="0" r="47">
      <c r="A47" s="35" t="n">
        <v>44732</v>
      </c>
      <c r="B47" s="16" t="s">
        <v>431</v>
      </c>
      <c r="C47" s="16" t="s">
        <v>302</v>
      </c>
      <c r="D47" s="16" t="s">
        <v>448</v>
      </c>
      <c r="E47" s="6" t="n">
        <v>1000</v>
      </c>
      <c r="F47" s="7" t="n">
        <v>9</v>
      </c>
      <c r="G47" s="6" t="n">
        <v>17.01</v>
      </c>
      <c r="H47" s="6" t="n">
        <v>20</v>
      </c>
      <c r="I47" s="6" t="n">
        <v>153.09</v>
      </c>
      <c r="J47" s="6" t="n">
        <v>133.09</v>
      </c>
    </row>
    <row collapsed="false" customFormat="false" customHeight="false" hidden="false" ht="12.1" outlineLevel="0" r="48">
      <c r="A48" s="35" t="n">
        <v>44807</v>
      </c>
      <c r="B48" s="16" t="s">
        <v>431</v>
      </c>
      <c r="C48" s="16" t="s">
        <v>289</v>
      </c>
      <c r="D48" s="16" t="s">
        <v>439</v>
      </c>
      <c r="E48" s="6" t="n">
        <v>800</v>
      </c>
      <c r="F48" s="7" t="n">
        <v>5</v>
      </c>
      <c r="G48" s="6" t="n">
        <v>16.26</v>
      </c>
      <c r="H48" s="6" t="n">
        <v>11</v>
      </c>
      <c r="I48" s="6" t="n">
        <v>81.3</v>
      </c>
      <c r="J48" s="6" t="n">
        <v>70.3</v>
      </c>
    </row>
    <row collapsed="false" customFormat="false" customHeight="false" hidden="false" ht="12.1" outlineLevel="0" r="49">
      <c r="A49" s="35" t="n">
        <v>44824</v>
      </c>
      <c r="B49" s="16" t="s">
        <v>431</v>
      </c>
      <c r="C49" s="16" t="s">
        <v>302</v>
      </c>
      <c r="D49" s="16" t="s">
        <v>448</v>
      </c>
      <c r="E49" s="6" t="n">
        <v>1000</v>
      </c>
      <c r="F49" s="7" t="n">
        <v>9</v>
      </c>
      <c r="G49" s="6" t="n">
        <v>17.01</v>
      </c>
      <c r="H49" s="6" t="n">
        <v>20</v>
      </c>
      <c r="I49" s="6" t="n">
        <v>153.09</v>
      </c>
      <c r="J49" s="6" t="n">
        <v>133.09</v>
      </c>
    </row>
    <row collapsed="false" customFormat="false" customHeight="false" hidden="false" ht="12.1" outlineLevel="0" r="50">
      <c r="A50" s="35" t="n">
        <v>44898</v>
      </c>
      <c r="B50" s="16" t="s">
        <v>431</v>
      </c>
      <c r="C50" s="16" t="s">
        <v>289</v>
      </c>
      <c r="D50" s="16" t="s">
        <v>439</v>
      </c>
      <c r="E50" s="6" t="n">
        <v>650</v>
      </c>
      <c r="F50" s="7" t="n">
        <v>5</v>
      </c>
      <c r="G50" s="6" t="n">
        <v>13.21</v>
      </c>
      <c r="H50" s="6" t="n">
        <v>9</v>
      </c>
      <c r="I50" s="6" t="n">
        <v>66.05</v>
      </c>
      <c r="J50" s="6" t="n">
        <v>57.05</v>
      </c>
    </row>
    <row collapsed="false" customFormat="false" customHeight="false" hidden="false" ht="12.1" outlineLevel="0" r="51">
      <c r="A51" s="35" t="n">
        <v>44916</v>
      </c>
      <c r="B51" s="16" t="s">
        <v>431</v>
      </c>
      <c r="C51" s="16" t="s">
        <v>302</v>
      </c>
      <c r="D51" s="16" t="s">
        <v>448</v>
      </c>
      <c r="E51" s="6" t="n">
        <v>1000</v>
      </c>
      <c r="F51" s="7" t="n">
        <v>9</v>
      </c>
      <c r="G51" s="6" t="n">
        <v>17.01</v>
      </c>
      <c r="H51" s="6" t="n">
        <v>20</v>
      </c>
      <c r="I51" s="6" t="n">
        <v>153.09</v>
      </c>
      <c r="J51" s="6" t="n">
        <v>133.09</v>
      </c>
    </row>
    <row collapsed="false" customFormat="false" customHeight="false" hidden="false" ht="12.1" outlineLevel="0" r="52">
      <c r="A52" s="35" t="n">
        <v>44989</v>
      </c>
      <c r="B52" s="16" t="s">
        <v>431</v>
      </c>
      <c r="C52" s="16" t="s">
        <v>289</v>
      </c>
      <c r="D52" s="16" t="s">
        <v>439</v>
      </c>
      <c r="E52" s="6" t="n">
        <v>650</v>
      </c>
      <c r="F52" s="7" t="n">
        <v>5</v>
      </c>
      <c r="G52" s="6" t="n">
        <v>13.21</v>
      </c>
      <c r="H52" s="6" t="n">
        <v>9</v>
      </c>
      <c r="I52" s="6" t="n">
        <v>66.05</v>
      </c>
      <c r="J52" s="6" t="n">
        <v>57.05</v>
      </c>
    </row>
    <row collapsed="false" customFormat="false" customHeight="false" hidden="false" ht="12.1" outlineLevel="0" r="53">
      <c r="A53" s="35" t="n">
        <v>45008</v>
      </c>
      <c r="B53" s="16" t="s">
        <v>431</v>
      </c>
      <c r="C53" s="16" t="s">
        <v>302</v>
      </c>
      <c r="D53" s="16" t="s">
        <v>448</v>
      </c>
      <c r="E53" s="6" t="n">
        <v>1000</v>
      </c>
      <c r="F53" s="7" t="n">
        <v>9</v>
      </c>
      <c r="G53" s="6" t="n">
        <v>17.01</v>
      </c>
      <c r="H53" s="6" t="n">
        <v>20</v>
      </c>
      <c r="I53" s="6" t="n">
        <v>153.09</v>
      </c>
      <c r="J53" s="6" t="n">
        <v>133.09</v>
      </c>
    </row>
    <row collapsed="false" customFormat="false" customHeight="false" hidden="false" ht="12.1" outlineLevel="0" r="54">
      <c r="A54" s="35" t="n">
        <v>45080</v>
      </c>
      <c r="B54" s="16" t="s">
        <v>431</v>
      </c>
      <c r="C54" s="16" t="s">
        <v>289</v>
      </c>
      <c r="D54" s="16" t="s">
        <v>439</v>
      </c>
      <c r="E54" s="6" t="n">
        <v>500</v>
      </c>
      <c r="F54" s="7" t="n">
        <v>5</v>
      </c>
      <c r="G54" s="6" t="n">
        <v>10.16</v>
      </c>
      <c r="H54" s="6" t="n">
        <v>7</v>
      </c>
      <c r="I54" s="6" t="n">
        <v>50.8</v>
      </c>
      <c r="J54" s="6" t="n">
        <v>43.8</v>
      </c>
    </row>
    <row collapsed="false" customFormat="false" customHeight="false" hidden="false" ht="12.1" outlineLevel="0" r="55">
      <c r="A55" s="35" t="n">
        <v>45100</v>
      </c>
      <c r="B55" s="16" t="s">
        <v>431</v>
      </c>
      <c r="C55" s="16" t="s">
        <v>302</v>
      </c>
      <c r="D55" s="16" t="s">
        <v>448</v>
      </c>
      <c r="E55" s="6" t="n">
        <v>1000</v>
      </c>
      <c r="F55" s="7" t="n">
        <v>9</v>
      </c>
      <c r="G55" s="6" t="n">
        <v>17.01</v>
      </c>
      <c r="H55" s="6" t="n">
        <v>20</v>
      </c>
      <c r="I55" s="6" t="n">
        <v>153.09</v>
      </c>
      <c r="J55" s="6" t="n">
        <v>133.09</v>
      </c>
    </row>
    <row collapsed="false" customFormat="false" customHeight="false" hidden="false" ht="12.1" outlineLevel="0" r="56">
      <c r="A56" s="35" t="n">
        <v>45171</v>
      </c>
      <c r="B56" s="16" t="s">
        <v>431</v>
      </c>
      <c r="C56" s="16" t="s">
        <v>289</v>
      </c>
      <c r="D56" s="16" t="s">
        <v>439</v>
      </c>
      <c r="E56" s="6" t="n">
        <v>500</v>
      </c>
      <c r="F56" s="7" t="n">
        <v>5</v>
      </c>
      <c r="G56" s="6" t="n">
        <v>9.85</v>
      </c>
      <c r="H56" s="6" t="n">
        <v>6</v>
      </c>
      <c r="I56" s="6" t="n">
        <v>49.25</v>
      </c>
      <c r="J56" s="6" t="n">
        <v>43.25</v>
      </c>
    </row>
    <row collapsed="false" customFormat="false" customHeight="false" hidden="false" ht="12.1" outlineLevel="0" r="57">
      <c r="A57" s="35" t="n">
        <v>45192</v>
      </c>
      <c r="B57" s="16" t="s">
        <v>431</v>
      </c>
      <c r="C57" s="16" t="s">
        <v>302</v>
      </c>
      <c r="D57" s="16" t="s">
        <v>448</v>
      </c>
      <c r="E57" s="6" t="n">
        <v>1000</v>
      </c>
      <c r="F57" s="7" t="n">
        <v>9</v>
      </c>
      <c r="G57" s="6" t="n">
        <v>17.01</v>
      </c>
      <c r="H57" s="6" t="n">
        <v>20</v>
      </c>
      <c r="I57" s="6" t="n">
        <v>153.09</v>
      </c>
      <c r="J57" s="6" t="n">
        <v>133.09</v>
      </c>
    </row>
    <row collapsed="false" customFormat="false" customHeight="false" hidden="false" ht="12.1" outlineLevel="0" r="58">
      <c r="A58" s="35" t="n">
        <v>45262</v>
      </c>
      <c r="B58" s="16" t="s">
        <v>431</v>
      </c>
      <c r="C58" s="16" t="s">
        <v>289</v>
      </c>
      <c r="D58" s="16" t="s">
        <v>439</v>
      </c>
      <c r="E58" s="6" t="n">
        <v>300</v>
      </c>
      <c r="F58" s="7" t="n">
        <v>5</v>
      </c>
      <c r="G58" s="6" t="n">
        <v>5.91</v>
      </c>
      <c r="H58" s="6" t="n">
        <v>4</v>
      </c>
      <c r="I58" s="6" t="n">
        <v>29.55</v>
      </c>
      <c r="J58" s="6" t="n">
        <v>25.55</v>
      </c>
    </row>
    <row collapsed="false" customFormat="false" customHeight="false" hidden="false" ht="12.1" outlineLevel="0" r="59">
      <c r="A59" s="35" t="n">
        <v>45284</v>
      </c>
      <c r="B59" s="16" t="s">
        <v>431</v>
      </c>
      <c r="C59" s="16" t="s">
        <v>302</v>
      </c>
      <c r="D59" s="16" t="s">
        <v>448</v>
      </c>
      <c r="E59" s="6" t="n">
        <v>1000</v>
      </c>
      <c r="F59" s="7" t="n">
        <v>9</v>
      </c>
      <c r="G59" s="6" t="n">
        <v>17.01</v>
      </c>
      <c r="H59" s="6" t="n">
        <v>20</v>
      </c>
      <c r="I59" s="6" t="n">
        <v>153.09</v>
      </c>
      <c r="J59" s="6" t="n">
        <v>133.09</v>
      </c>
    </row>
    <row collapsed="false" customFormat="false" customHeight="false" hidden="false" ht="12.1" outlineLevel="0" r="60">
      <c r="A60" s="35" t="n">
        <v>45353</v>
      </c>
      <c r="B60" s="16" t="s">
        <v>431</v>
      </c>
      <c r="C60" s="16" t="s">
        <v>289</v>
      </c>
      <c r="D60" s="16" t="s">
        <v>439</v>
      </c>
      <c r="E60" s="6" t="n">
        <v>300</v>
      </c>
      <c r="F60" s="7" t="n">
        <v>5</v>
      </c>
      <c r="G60" s="6" t="n">
        <v>5.91</v>
      </c>
      <c r="H60" s="6" t="n">
        <v>4</v>
      </c>
      <c r="I60" s="6" t="n">
        <v>29.55</v>
      </c>
      <c r="J60" s="6" t="n">
        <v>25.55</v>
      </c>
    </row>
    <row collapsed="false" customFormat="false" customHeight="false" hidden="false" ht="12.1" outlineLevel="0" r="61">
      <c r="A61" s="35" t="n">
        <v>45376</v>
      </c>
      <c r="B61" s="16" t="s">
        <v>431</v>
      </c>
      <c r="C61" s="16" t="s">
        <v>302</v>
      </c>
      <c r="D61" s="16" t="s">
        <v>448</v>
      </c>
      <c r="E61" s="6" t="n">
        <v>1000</v>
      </c>
      <c r="F61" s="7" t="n">
        <v>9</v>
      </c>
      <c r="G61" s="6" t="n">
        <v>17.01</v>
      </c>
      <c r="H61" s="6" t="n">
        <v>20</v>
      </c>
      <c r="I61" s="6" t="n">
        <v>153.09</v>
      </c>
      <c r="J61" s="6" t="n">
        <v>133.09</v>
      </c>
    </row>
    <row collapsed="false" customFormat="false" customHeight="false" hidden="false" ht="12.1" outlineLevel="0" r="62">
      <c r="A62" s="35" t="n">
        <v>45444</v>
      </c>
      <c r="B62" s="16" t="s">
        <v>431</v>
      </c>
      <c r="C62" s="16" t="s">
        <v>289</v>
      </c>
      <c r="D62" s="16" t="s">
        <v>439</v>
      </c>
      <c r="E62" s="6" t="n">
        <v>300</v>
      </c>
      <c r="F62" s="7" t="n">
        <v>5</v>
      </c>
      <c r="G62" s="6" t="n">
        <v>5.91</v>
      </c>
      <c r="H62" s="6" t="n">
        <v>4</v>
      </c>
      <c r="I62" s="6" t="n">
        <v>29.55</v>
      </c>
      <c r="J62" s="6" t="n">
        <v>25.55</v>
      </c>
    </row>
  </sheetData>
  <autoFilter ref="A1:J6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77</v>
      </c>
      <c r="B1" s="34" t="s">
        <v>421</v>
      </c>
      <c r="C1" s="34" t="s">
        <v>0</v>
      </c>
      <c r="D1" s="34" t="s">
        <v>2</v>
      </c>
      <c r="E1" s="34" t="s">
        <v>422</v>
      </c>
      <c r="F1" s="34" t="s">
        <v>451</v>
      </c>
      <c r="G1" s="34" t="s">
        <v>452</v>
      </c>
      <c r="H1" s="34" t="s">
        <v>81</v>
      </c>
      <c r="I1" s="34" t="s">
        <v>453</v>
      </c>
      <c r="J1" s="34" t="s">
        <v>454</v>
      </c>
      <c r="K1" s="34" t="s">
        <v>455</v>
      </c>
      <c r="L1" s="34" t="s">
        <v>456</v>
      </c>
      <c r="M1" s="34" t="s">
        <v>457</v>
      </c>
      <c r="N1" s="34" t="s">
        <v>458</v>
      </c>
      <c r="O1" s="34" t="s">
        <v>459</v>
      </c>
    </row>
    <row collapsed="false" customFormat="false" customHeight="false" hidden="false" ht="12.1" outlineLevel="0" r="2">
      <c r="A2" s="36" t="n">
        <v>43902</v>
      </c>
      <c r="B2" s="16" t="s">
        <v>431</v>
      </c>
      <c r="C2" s="16" t="s">
        <v>16</v>
      </c>
      <c r="D2" s="16" t="s">
        <v>18</v>
      </c>
      <c r="E2" s="17" t="n">
        <v>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2314</v>
      </c>
      <c r="J2" s="17" t="n">
        <v>107.7322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43951</v>
      </c>
      <c r="B3" s="16" t="s">
        <v>431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2265</v>
      </c>
      <c r="J3" s="17" t="n">
        <v>2906.96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43997</v>
      </c>
      <c r="B4" s="16" t="s">
        <v>431</v>
      </c>
      <c r="C4" s="16" t="s">
        <v>24</v>
      </c>
      <c r="D4" s="16" t="s">
        <v>25</v>
      </c>
      <c r="E4" s="17" t="n">
        <v>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2219</v>
      </c>
      <c r="J4" s="17" t="n">
        <v>646.79416666667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43997</v>
      </c>
      <c r="B5" s="16" t="s">
        <v>431</v>
      </c>
      <c r="C5" s="16" t="s">
        <v>27</v>
      </c>
      <c r="D5" s="16" t="s">
        <v>28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2219</v>
      </c>
      <c r="J5" s="17" t="n">
        <v>188.3305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43966</v>
      </c>
      <c r="B6" s="16" t="s">
        <v>431</v>
      </c>
      <c r="C6" s="16" t="s">
        <v>30</v>
      </c>
      <c r="D6" s="16" t="s">
        <v>31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2250</v>
      </c>
      <c r="J6" s="17" t="n">
        <v>65.1008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43902</v>
      </c>
      <c r="B7" s="16" t="s">
        <v>431</v>
      </c>
      <c r="C7" s="16" t="s">
        <v>33</v>
      </c>
      <c r="D7" s="16" t="s">
        <v>34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2314</v>
      </c>
      <c r="J7" s="17" t="n">
        <v>4613.73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43951</v>
      </c>
      <c r="B8" s="16" t="s">
        <v>431</v>
      </c>
      <c r="C8" s="16" t="s">
        <v>36</v>
      </c>
      <c r="D8" s="16" t="s">
        <v>37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2265</v>
      </c>
      <c r="J8" s="17" t="n">
        <v>81.330833333333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43966</v>
      </c>
      <c r="B9" s="16" t="s">
        <v>431</v>
      </c>
      <c r="C9" s="16" t="s">
        <v>36</v>
      </c>
      <c r="D9" s="16" t="s">
        <v>37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2250</v>
      </c>
      <c r="J9" s="17" t="n">
        <v>81.631</v>
      </c>
      <c r="K9" s="6" t="s">
        <f>=Портфель!F8*Портфель!$Q$13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44005</v>
      </c>
      <c r="B10" s="16" t="s">
        <v>431</v>
      </c>
      <c r="C10" s="16" t="s">
        <v>39</v>
      </c>
      <c r="D10" s="16" t="s">
        <v>40</v>
      </c>
      <c r="E10" s="17" t="n">
        <v>30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2211</v>
      </c>
      <c r="J10" s="17" t="n">
        <v>102.07466666667</v>
      </c>
      <c r="K10" s="6" t="s">
        <f>=Портфель!F9*Портфель!$Q$13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43957</v>
      </c>
      <c r="B11" s="16" t="s">
        <v>431</v>
      </c>
      <c r="C11" s="16" t="s">
        <v>42</v>
      </c>
      <c r="D11" s="16" t="s">
        <v>43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2259</v>
      </c>
      <c r="J11" s="17" t="n">
        <v>123.632</v>
      </c>
      <c r="K11" s="6" t="s">
        <f>=Портфель!F10*Портфель!$Q$13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43951</v>
      </c>
      <c r="B12" s="16" t="s">
        <v>431</v>
      </c>
      <c r="C12" s="16" t="s">
        <v>45</v>
      </c>
      <c r="D12" s="16" t="s">
        <v>46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2265</v>
      </c>
      <c r="J12" s="17" t="n">
        <v>560.325</v>
      </c>
      <c r="K12" s="6" t="s">
        <f>=Портфель!F11*Портфель!$Q$13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44005</v>
      </c>
      <c r="B13" s="16" t="s">
        <v>431</v>
      </c>
      <c r="C13" s="16" t="s">
        <v>48</v>
      </c>
      <c r="D13" s="16" t="s">
        <v>49</v>
      </c>
      <c r="E13" s="17" t="n">
        <v>30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2211</v>
      </c>
      <c r="J13" s="17" t="n">
        <v>26.607</v>
      </c>
      <c r="K13" s="6" t="s">
        <f>=Портфель!F12*Портфель!$Q$13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43997</v>
      </c>
      <c r="B14" s="16" t="s">
        <v>431</v>
      </c>
      <c r="C14" s="16" t="s">
        <v>51</v>
      </c>
      <c r="D14" s="16" t="s">
        <v>52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2219</v>
      </c>
      <c r="J14" s="17" t="n">
        <v>90.09875</v>
      </c>
      <c r="K14" s="6" t="s">
        <f>=Портфель!F13*Портфель!$Q$13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43570</v>
      </c>
      <c r="B15" s="16" t="s">
        <v>431</v>
      </c>
      <c r="C15" s="16" t="s">
        <v>55</v>
      </c>
      <c r="D15" s="16" t="s">
        <v>57</v>
      </c>
      <c r="E15" s="17" t="n">
        <v>400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2646</v>
      </c>
      <c r="J15" s="17" t="n">
        <v>33.312725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43627</v>
      </c>
      <c r="B16" s="16" t="s">
        <v>431</v>
      </c>
      <c r="C16" s="16" t="s">
        <v>59</v>
      </c>
      <c r="D16" s="16" t="s">
        <v>60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2589</v>
      </c>
      <c r="J16" s="17" t="n">
        <v>4912.14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43888</v>
      </c>
      <c r="B17" s="16" t="s">
        <v>431</v>
      </c>
      <c r="C17" s="16" t="s">
        <v>62</v>
      </c>
      <c r="D17" s="16" t="s">
        <v>63</v>
      </c>
      <c r="E17" s="17" t="n">
        <v>1463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2328</v>
      </c>
      <c r="J17" s="17" t="n">
        <v>0.98253588516746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43888</v>
      </c>
      <c r="B18" s="16" t="s">
        <v>431</v>
      </c>
      <c r="C18" s="16" t="s">
        <v>62</v>
      </c>
      <c r="D18" s="16" t="s">
        <v>63</v>
      </c>
      <c r="E18" s="17" t="n">
        <v>3537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2328</v>
      </c>
      <c r="J18" s="17" t="n">
        <v>0.98343228724908</v>
      </c>
      <c r="K18" s="6" t="s">
        <f>=Портфель!F17*Портфель!$Q$13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43888</v>
      </c>
      <c r="B19" s="16" t="s">
        <v>431</v>
      </c>
      <c r="C19" s="16" t="s">
        <v>62</v>
      </c>
      <c r="D19" s="16" t="s">
        <v>63</v>
      </c>
      <c r="E19" s="17" t="n">
        <v>6100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2328</v>
      </c>
      <c r="J19" s="17" t="n">
        <v>0.98273114754098</v>
      </c>
      <c r="K19" s="6" t="s">
        <f>=Портфель!F17*Портфель!$Q$13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43598</v>
      </c>
      <c r="B20" s="16" t="s">
        <v>431</v>
      </c>
      <c r="C20" s="16" t="s">
        <v>65</v>
      </c>
      <c r="D20" s="16" t="s">
        <v>66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2618</v>
      </c>
      <c r="J20" s="17" t="n">
        <v>24.2248</v>
      </c>
      <c r="K20" s="6" t="s">
        <f>=Портфель!F18*Портфель!$Q$13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43749</v>
      </c>
      <c r="B21" s="16" t="s">
        <v>431</v>
      </c>
      <c r="C21" s="16" t="s">
        <v>65</v>
      </c>
      <c r="D21" s="16" t="s">
        <v>66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2467</v>
      </c>
      <c r="J21" s="17" t="n">
        <v>27.524866666667</v>
      </c>
      <c r="K21" s="6" t="s">
        <f>=Портфель!F18*Портфель!$Q$13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43627</v>
      </c>
      <c r="B22" s="16" t="s">
        <v>431</v>
      </c>
      <c r="C22" s="16" t="s">
        <v>67</v>
      </c>
      <c r="D22" s="16" t="s">
        <v>68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2589</v>
      </c>
      <c r="J22" s="17" t="n">
        <v>2485.67</v>
      </c>
      <c r="K22" s="6" t="s">
        <f>=Портфель!F19*Портфель!$Q$13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43690</v>
      </c>
      <c r="B23" s="16" t="s">
        <v>431</v>
      </c>
      <c r="C23" s="16" t="s">
        <v>67</v>
      </c>
      <c r="D23" s="16" t="s">
        <v>68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2526</v>
      </c>
      <c r="J23" s="17" t="n">
        <v>2393.385</v>
      </c>
      <c r="K23" s="6" t="s">
        <f>=Портфель!F19*Портфель!$Q$13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43780</v>
      </c>
      <c r="B24" s="16" t="s">
        <v>431</v>
      </c>
      <c r="C24" s="16" t="s">
        <v>69</v>
      </c>
      <c r="D24" s="16" t="s">
        <v>70</v>
      </c>
      <c r="E24" s="17" t="n">
        <v>500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2436</v>
      </c>
      <c r="J24" s="17" t="n">
        <v>11.58774</v>
      </c>
      <c r="K24" s="6" t="s">
        <f>=Портфель!F20*Портфель!$Q$13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43690</v>
      </c>
      <c r="B25" s="16" t="s">
        <v>431</v>
      </c>
      <c r="C25" s="16" t="s">
        <v>71</v>
      </c>
      <c r="D25" s="16" t="s">
        <v>72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2526</v>
      </c>
      <c r="J25" s="17" t="n">
        <v>12.2378</v>
      </c>
      <c r="K25" s="6" t="s">
        <f>=Портфель!F21*Портфель!$Q$13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43718</v>
      </c>
      <c r="B26" s="16" t="s">
        <v>431</v>
      </c>
      <c r="C26" s="16" t="s">
        <v>71</v>
      </c>
      <c r="D26" s="16" t="s">
        <v>72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2498</v>
      </c>
      <c r="J26" s="17" t="n">
        <v>12.7042</v>
      </c>
      <c r="K26" s="6" t="s">
        <f>=Портфель!F21*Портфель!$Q$13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43749</v>
      </c>
      <c r="B27" s="16" t="s">
        <v>431</v>
      </c>
      <c r="C27" s="16" t="s">
        <v>71</v>
      </c>
      <c r="D27" s="16" t="s">
        <v>72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2467</v>
      </c>
      <c r="J27" s="17" t="n">
        <v>12.6089</v>
      </c>
      <c r="K27" s="6" t="s">
        <f>=Портфель!F21*Портфель!$Q$13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/>
      <c r="B28" s="16"/>
      <c r="C28" s="16"/>
      <c r="D28" s="16"/>
      <c r="E28" s="17"/>
      <c r="F28" s="7"/>
      <c r="G28" s="17"/>
      <c r="H28" s="16"/>
      <c r="I28" s="7"/>
      <c r="J28" s="17"/>
      <c r="K28" s="4" t="s">
        <v>76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2026-07-12T02:02:37.00Z</dcterms:created>
  <dc:creator>izi-invest.ru</dc:creator>
  <cp:revision>0</cp:revision>
</cp:coreProperties>
</file>