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<sst xmlns="http://schemas.openxmlformats.org/spreadsheetml/2006/main" count="2297" uniqueCount="248">
  <si>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</si>
  <si>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</si>
  <si>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</si>
  <si>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</si>
  <si>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</si>
  <si>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</si>
  <si>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</si>
  <si>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</si>
  <si>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</si>
  <si>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</si>
  <si>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</si>
  <si>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</si>
  <si>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</si>
  <si>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</si>
  <si>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</si>
  <si>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</si>
  <si>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INTC</t>
  </si>
  <si>
    <t>share</t>
  </si>
  <si>
    <t>Intel Corporation</t>
  </si>
  <si>
    <t>USD</t>
  </si>
  <si>
    <t>AMD</t>
  </si>
  <si>
    <t>BABA</t>
  </si>
  <si>
    <t>Alibaba Group Holding Limited American Depositary Shares eac</t>
  </si>
  <si>
    <t>BYN</t>
  </si>
  <si>
    <t>AFL</t>
  </si>
  <si>
    <t>AFLAC Incorporated Common Stock</t>
  </si>
  <si>
    <t>CAD</t>
  </si>
  <si>
    <t>ZGNX</t>
  </si>
  <si>
    <t>Zogenix, Inc.</t>
  </si>
  <si>
    <t>CHF</t>
  </si>
  <si>
    <t>SPR</t>
  </si>
  <si>
    <t>Spirit Aerosystems Holdings, Inc. Common Stock</t>
  </si>
  <si>
    <t>CNY</t>
  </si>
  <si>
    <t>JD</t>
  </si>
  <si>
    <t>JD.com, Inc</t>
  </si>
  <si>
    <t>EUR</t>
  </si>
  <si>
    <t>GTHX</t>
  </si>
  <si>
    <t>G1 Therapeutics, Inc.</t>
  </si>
  <si>
    <t>GBP</t>
  </si>
  <si>
    <t>PFE</t>
  </si>
  <si>
    <t>Pfizer, Inc. Common Stock</t>
  </si>
  <si>
    <t>GLD</t>
  </si>
  <si>
    <t>T</t>
  </si>
  <si>
    <t>AT&amp;T Inc.</t>
  </si>
  <si>
    <t>HKD</t>
  </si>
  <si>
    <t>PARA</t>
  </si>
  <si>
    <t>Paramount Global</t>
  </si>
  <si>
    <t>JPY</t>
  </si>
  <si>
    <t>Сумма по акциям:</t>
  </si>
  <si>
    <t>KZT</t>
  </si>
  <si>
    <t>VXRT</t>
  </si>
  <si>
    <t>etf</t>
  </si>
  <si>
    <t>Vaxart, Inc. - Common Stock ETF</t>
  </si>
  <si>
    <t>RUR</t>
  </si>
  <si>
    <t>Сумма по фондам:</t>
  </si>
  <si>
    <t>SLV</t>
  </si>
  <si>
    <t>Рубль</t>
  </si>
  <si>
    <t>TRY</t>
  </si>
  <si>
    <t>Доллар</t>
  </si>
  <si>
    <t>UAH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</si>
  <si>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</si>
  <si>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</si>
  <si>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</si>
  <si>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</si>
  <si>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</si>
  <si>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</si>
  <si>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</si>
  <si>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</si>
  <si>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</si>
  <si>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</si>
  <si>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Выплата дивидендов Pitney Bowes-ао/ 7 шт. (данные из сделок)</t>
  </si>
  <si>
    <t>Дивиденд по OXY - Occidental Petroleum Corporation Common Stock 2шт. по 0.01 USD (данные из БД)</t>
  </si>
  <si>
    <t>Выплата дивидендов Realty Income-ао/ 1 шт. (данные из сделок)</t>
  </si>
  <si>
    <t>Выплата дивидендов Simon Property-ао/ 1 шт. (данные из сделок)</t>
  </si>
  <si>
    <t>Выплата дивидендов Xerox Holdings Corp-ао/ 5 шт. (данные из сделок)</t>
  </si>
  <si>
    <t>Дивиденд по AFL - AFLAC Incorporated Common Stock 2шт. по 0.28 USD (данные из БД)</t>
  </si>
  <si>
    <t>Выплата дивидендов British American Tob ADR/ 1 шт. (данные из сделок)</t>
  </si>
  <si>
    <t>Выплата дивидендов Aflac-ао/ 2 шт. (данные из сделок)</t>
  </si>
  <si>
    <t>Выплата дивидендов Intel-ао/ 4 шт. (данные из сделок)</t>
  </si>
  <si>
    <t>Выплата дивидендов AT&amp;T-ао/ 2 шт. (данные из сделок)</t>
  </si>
  <si>
    <t>Выплата дивидендов Intel-ао/ 5 шт. (данные из сделок)</t>
  </si>
  <si>
    <t>Дивиденд по SPR - Spirit Aerosystems Holdings, Inc. Common Stock 2шт. по 0.01 USD (данные из БД)</t>
  </si>
  <si>
    <t>Дивиденд по PFE - Pfizer, Inc. Common Stock 2шт. по 0.39 USD (данные из БД)</t>
  </si>
  <si>
    <t>Дивиденд по INTC - Intel Corporation 12шт. по 0.35 USD (данные из БД)</t>
  </si>
  <si>
    <t>Возмещение дохода по дивидендам - зачисление Spirit AeroSystems Ho-ао/ 2 шт. (данные из сделок)</t>
  </si>
  <si>
    <t>Дивиденд по AFL - AFLAC Incorporated Common Stock 2шт. по 0.33 USD (данные из БД)</t>
  </si>
  <si>
    <t>Выплата дивидендов Intel-ао/ 12 шт. (данные из сделок)</t>
  </si>
  <si>
    <t>Выплата дивидендов Pfizer-ао/ 2 шт. (данные из сделок)</t>
  </si>
  <si>
    <t>Дивиденд по T - AT&amp;T Inc. 2шт. по 0.52 USD (данные из БД)</t>
  </si>
  <si>
    <t>Дивиденд по HRL - Hormel Foods Corporation Common Stock 1шт. по 0.25 USD (данные из БД)</t>
  </si>
  <si>
    <t>Выплата дивидендов Spirit AeroSystems Ho-ао/ 2 шт. (данные из сделок)</t>
  </si>
  <si>
    <t>Выплата дивидендов Hormel Foods-ао/ 1 шт. (данные из сделок)</t>
  </si>
  <si>
    <t>Дивиденд по PARA - Paramount Global 1шт. по 0.24 USD (данные из БД)</t>
  </si>
  <si>
    <t>Выплата дивидендов ViacomCBS-B-ао/ 1 шт. (данные из сделок)</t>
  </si>
  <si>
    <t>Дивиденд по PFE - Pfizer, Inc. Common Stock 2шт. по 0.4 USD (данные из БД)</t>
  </si>
  <si>
    <t>Дивиденд по INTC - Intel Corporation 12шт. по 0.37 USD (данные из БД)</t>
  </si>
  <si>
    <t>Дивиденд по AFL - AFLAC Incorporated Common Stock 2шт. по 0.4 USD (данные из БД)</t>
  </si>
  <si>
    <t>Дивиденд по T - AT&amp;T Inc. 2шт. по 0.28 USD (данные из БД)</t>
  </si>
  <si>
    <t>Дивиденд по JD - JD.com, Inc 2шт. по 1.24 USD (данные из БД)</t>
  </si>
  <si>
    <t>Дивиденд по PFE - Pfizer, Inc. Common Stock 2шт. по 0.41 USD (данные из БД)</t>
  </si>
  <si>
    <t>Дивиденд по AFL - AFLAC Incorporated Common Stock 2шт. по 0.42 USD (данные из БД)</t>
  </si>
  <si>
    <t>Дивиденд по JD - JD.com, Inc 2шт. по 0.62 USD (данные из БД)</t>
  </si>
  <si>
    <t>Дивиденд по INTC - Intel Corporation 12шт. по 0.13 USD (данные из БД)</t>
  </si>
  <si>
    <t>Дивиденд по PARA - Paramount Global 1шт. по 0.05 USD (данные из БД)</t>
  </si>
  <si>
    <t>Дивиденд по BABA - Alibaba Group Holding Limited American Depositary Shares eac 3шт. по 1 USD (данные из БД)</t>
  </si>
  <si>
    <t>Дивиденд по PFE - Pfizer, Inc. Common Stock 2шт. по 0.42 USD (данные из БД)</t>
  </si>
  <si>
    <t>Дивиденд по AFL - AFLAC Incorporated Common Stock 2шт. по 0.5 USD (данные из БД)</t>
  </si>
  <si>
    <t>Дивиденд по JD - JD.com, Inc 2шт. по 0.76 USD (данные из БД)</t>
  </si>
  <si>
    <t>Дивиденд по BABA - Alibaba Group Holding Limited American Depositary Shares eac 3шт. по 1.66 USD (данные из БД)</t>
  </si>
  <si>
    <t>Дивиденд по PFE - Pfizer, Inc. Common Stock 2шт. по 0.43 USD (данные из БД)</t>
  </si>
  <si>
    <t>Дивиденд по AFL - AFLAC Incorporated Common Stock 2шт. по 0.58 USD (данные из БД)</t>
  </si>
  <si>
    <t>Дивиденд по JD - JD.com, Inc 2шт. по 1 USD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</si>
  <si>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</si>
  <si>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</si>
  <si>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</si>
  <si>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</si>
  <si>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</si>
  <si>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</si>
  <si>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</si>
  <si>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</si>
  <si>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</si>
  <si>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OXY</t>
  </si>
  <si>
    <t>CCL</t>
  </si>
  <si>
    <t>MAC</t>
  </si>
  <si>
    <t>LUMN</t>
  </si>
  <si>
    <t>F</t>
  </si>
  <si>
    <t>MLCO</t>
  </si>
  <si>
    <t>WFC</t>
  </si>
  <si>
    <t>PBI</t>
  </si>
  <si>
    <t>O</t>
  </si>
  <si>
    <t>SPG</t>
  </si>
  <si>
    <t>DAL</t>
  </si>
  <si>
    <t>HPQ</t>
  </si>
  <si>
    <t>CFG</t>
  </si>
  <si>
    <t>BTI</t>
  </si>
  <si>
    <t>M</t>
  </si>
  <si>
    <t>XRX</t>
  </si>
  <si>
    <t>CNK</t>
  </si>
  <si>
    <t>WELL</t>
  </si>
  <si>
    <t>PBCT</t>
  </si>
  <si>
    <t>LEGH</t>
  </si>
  <si>
    <t>TECH</t>
  </si>
  <si>
    <t>TGLD</t>
  </si>
  <si>
    <t>RDS.A</t>
  </si>
  <si>
    <t>ENDPQ</t>
  </si>
  <si>
    <t>NOK</t>
  </si>
  <si>
    <t>HRL</t>
  </si>
  <si>
    <t>INTC
Intel Corporation</t>
  </si>
  <si>
    <t>BABA
Alibaba Group Holding Limited American Depositary Shares eac</t>
  </si>
  <si>
    <t>AFL
AFLAC Incorporated Common Stock</t>
  </si>
  <si>
    <t>ZGNX
Zogenix, Inc.</t>
  </si>
  <si>
    <t>SPR
Spirit Aerosystems Holdings, Inc. Common Stock</t>
  </si>
  <si>
    <t>JD
JD.com, Inc</t>
  </si>
  <si>
    <t>GTHX
G1 Therapeutics, Inc.</t>
  </si>
  <si>
    <t>PFE
Pfizer, Inc. Common Stock</t>
  </si>
  <si>
    <t>T
AT&amp;T Inc.</t>
  </si>
  <si>
    <t>PARA
Paramount Global</t>
  </si>
  <si>
    <t>VXRT
Vaxart, Inc. - Common Stock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</si>
  <si>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</si>
  <si>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</si>
  <si>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</si>
  <si>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</si>
  <si>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</si>
  <si>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</si>
  <si>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</si>
  <si>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USD000UTSTOM</t>
  </si>
  <si>
    <t>USDRUB_TOM - USD/РУБ</t>
  </si>
  <si>
    <t>selt</t>
  </si>
  <si>
    <t>input</t>
  </si>
  <si>
    <t>Occidental Petroleum Corporation Common Stock</t>
  </si>
  <si>
    <t>Carnival Corporation Common Stock</t>
  </si>
  <si>
    <t>Macerich Company (The) Common Stock</t>
  </si>
  <si>
    <t>CenturyLink, Inc. Common Stock</t>
  </si>
  <si>
    <t>Ford Motor Company Common Stock</t>
  </si>
  <si>
    <t>Deutsche Bank Trust Company Americas</t>
  </si>
  <si>
    <t>Wells Fargo &amp; Company Common Stock</t>
  </si>
  <si>
    <t>Pitney Bowes Inc. Common Stock</t>
  </si>
  <si>
    <t>Realty Income Corporation Common Stock</t>
  </si>
  <si>
    <t>Simon Property Group, Inc. Common Stock</t>
  </si>
  <si>
    <t>Advanced Micro Devices, Inc.</t>
  </si>
  <si>
    <t>Delta Air Lines, Inc. Common Stock</t>
  </si>
  <si>
    <t>ViacomCBS Inc.</t>
  </si>
  <si>
    <t>HP Inc. Common Stock</t>
  </si>
  <si>
    <t>dohod</t>
  </si>
  <si>
    <t>Выплата дивидендов Pitney Bowes-ао/ 7 шт.</t>
  </si>
  <si>
    <t>Citizens Financial Group, Inc. Common Stock</t>
  </si>
  <si>
    <t>British American Tobacco  Industries, p.l.c. Common Stock ADR</t>
  </si>
  <si>
    <t>Macy's Inc Common Stock</t>
  </si>
  <si>
    <t>Выплата дивидендов Realty Income-ао/ 1 шт.</t>
  </si>
  <si>
    <t>Xerox Holdings Corporation Common Stock</t>
  </si>
  <si>
    <t>Cinemark Holdings Inc Cinemark Holdings, Inc. Common Stock</t>
  </si>
  <si>
    <t>Welltower Inc. Common Stock</t>
  </si>
  <si>
    <t>People's United Financial, Inc.</t>
  </si>
  <si>
    <t>Выплата дивидендов Simon Property-ао/ 1 шт.</t>
  </si>
  <si>
    <t>Выплата дивидендов Xerox Holdings Corp-ао/ 5 шт.</t>
  </si>
  <si>
    <t>Legacy Housing Corporation</t>
  </si>
  <si>
    <t>Выплата дивидендов British American Tob ADR/ 1 шт.</t>
  </si>
  <si>
    <t>БПИФ ТИНЬКОФФНАСДАК ТЕХНОЛОГИИ</t>
  </si>
  <si>
    <t>БПИФ ТИНЬКОФФ ЗОЛОТО</t>
  </si>
  <si>
    <t>Выплата дивидендов Aflac-ао/ 2 шт.</t>
  </si>
  <si>
    <t>Выплата дивидендов Intel-ао/ 4 шт.</t>
  </si>
  <si>
    <t>Royal Dutch Shell PLC Royal Dutch Shell American Depositary Shares (Each representing two Class A Ordinary Shares)</t>
  </si>
  <si>
    <t>Выплата дивидендов AT&amp;T-ао/ 2 шт.</t>
  </si>
  <si>
    <t>Endo International PLC</t>
  </si>
  <si>
    <t>Выплата дивидендов Intel-ао/ 5 шт.</t>
  </si>
  <si>
    <t>nalog</t>
  </si>
  <si>
    <t>Налог</t>
  </si>
  <si>
    <t>Nokia Corporation Sponsored American Depositary Shares</t>
  </si>
  <si>
    <t>Hormel Foods Corporation Common Stock</t>
  </si>
  <si>
    <t>Возмещение дохода по дивидендам - зачисление Spirit AeroSystems Ho-ао/ 2 шт.</t>
  </si>
  <si>
    <t>Выплата дивидендов Intel-ао/ 12 шт.</t>
  </si>
  <si>
    <t>Выплата дивидендов Pfizer-ао/ 2 шт.</t>
  </si>
  <si>
    <t>Выплата дивидендов Spirit AeroSystems Ho-ао/ 2 шт.</t>
  </si>
  <si>
    <t>Выплата дивидендов Hormel Foods-ао/ 1 шт.</t>
  </si>
  <si>
    <t>Выплата дивидендов ViacomCBS-B-ао/ 1 шт.</t>
  </si>
  <si>
    <t>Alibaba Group Holding Limited American Depositary Shares each representing eight Ordinary share</t>
  </si>
  <si>
    <t>USDRUB_TOM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</si>
  <si>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</si>
  <si>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</si>
  <si>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</si>
  <si>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</si>
  <si>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</si>
  <si>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</si>
  <si>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</si>
  <si>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</si>
  <si>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</si>
  <si>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</si>
  <si>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Тинькофф</t>
  </si>
  <si>
    <t>British American Tobacco  Industries, p.l.c. Common Stock AD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</si>
  <si>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</si>
  <si>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</si>
  <si>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</si>
  <si>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</si>
  <si>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</si>
  <si>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</si>
  <si>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</si>
  <si>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</si>
  <si>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</si>
  <si>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</si>
  <si>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</si>
  <si>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</si>
  <si>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</si>
  <si>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</si>
  <si>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</si>
  <si>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</si>
  <si>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TECH ETF</t>
  </si>
  <si>
    <t>TGLD ETF</t>
  </si>
  <si>
    <t>Royal Dutch Shell PLC Royal Dutch Shell American Depositary 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</si>
</sst>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8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12</v>
      </c>
      <c r="F2" s="6" t="n">
        <v>41.41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-0.0063</v>
      </c>
      <c r="L2" s="6" t="n">
        <v>3550.44</v>
      </c>
      <c r="M2" s="17" t="n">
        <v>0.202</v>
      </c>
      <c r="N2" s="16"/>
      <c r="O2" s="16" t="s">
        <v>20</v>
      </c>
      <c r="P2" s="17" t="n">
        <v>0.202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3</v>
      </c>
      <c r="F3" s="6" t="n">
        <v>158.32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0.002</v>
      </c>
      <c r="L3" s="6" t="n">
        <v>12182.47</v>
      </c>
      <c r="M3" s="17" t="n">
        <v>26.5875</v>
      </c>
      <c r="N3" s="16"/>
      <c r="O3" s="16" t="s">
        <v>23</v>
      </c>
      <c r="P3" s="17" t="n">
        <v>26.5875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2</v>
      </c>
      <c r="F4" s="6" t="n">
        <v>109.28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0.2778</v>
      </c>
      <c r="L4" s="6" t="n">
        <v>2534.01</v>
      </c>
      <c r="M4" s="17" t="n">
        <v>55.080492218603</v>
      </c>
      <c r="N4" s="16"/>
      <c r="O4" s="16" t="s">
        <v>26</v>
      </c>
      <c r="P4" s="17" t="n">
        <v>55.080492218603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3</v>
      </c>
      <c r="F5" s="6" t="n">
        <v>26.68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0.0437</v>
      </c>
      <c r="L5" s="6" t="n">
        <v>1678.2</v>
      </c>
      <c r="M5" s="17" t="n">
        <v>94.7736</v>
      </c>
      <c r="N5" s="16"/>
      <c r="O5" s="16" t="s">
        <v>29</v>
      </c>
      <c r="P5" s="17" t="n">
        <v>94.7736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2</v>
      </c>
      <c r="F6" s="6" t="n">
        <v>39.5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0.0783</v>
      </c>
      <c r="L6" s="6" t="n">
        <v>2050.1</v>
      </c>
      <c r="M6" s="17" t="n">
        <v>10.7328</v>
      </c>
      <c r="N6" s="16"/>
      <c r="O6" s="16" t="s">
        <v>32</v>
      </c>
      <c r="P6" s="17" t="n">
        <v>10.7328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2</v>
      </c>
      <c r="F7" s="6" t="n">
        <v>29.9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-0.1707</v>
      </c>
      <c r="L7" s="6" t="n">
        <v>5547.1</v>
      </c>
      <c r="M7" s="17" t="n">
        <v>88.7028</v>
      </c>
      <c r="N7" s="16"/>
      <c r="O7" s="16" t="s">
        <v>35</v>
      </c>
      <c r="P7" s="17" t="n">
        <v>88.7028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8</v>
      </c>
      <c r="F8" s="6" t="n">
        <v>7.15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-0.2253</v>
      </c>
      <c r="L8" s="6" t="n">
        <v>1832.37</v>
      </c>
      <c r="M8" s="17" t="n">
        <v>101.7601</v>
      </c>
      <c r="N8" s="16"/>
      <c r="O8" s="16" t="s">
        <v>38</v>
      </c>
      <c r="P8" s="17" t="n">
        <v>101.7601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2</v>
      </c>
      <c r="F9" s="6" t="n">
        <v>26.03</v>
      </c>
      <c r="G9" s="17" t="n">
        <v>0</v>
      </c>
      <c r="H9" s="6" t="n">
        <v>0</v>
      </c>
      <c r="I9" s="16"/>
      <c r="J9" s="6" t="s">
        <f>=E9*F9*Портфель!$Q$17</f>
      </c>
      <c r="K9" s="9" t="n">
        <v>-0.004</v>
      </c>
      <c r="L9" s="6" t="n">
        <v>2790.96</v>
      </c>
      <c r="M9" s="17" t="n">
        <v>10459.9</v>
      </c>
      <c r="N9" s="16"/>
      <c r="O9" s="16" t="s">
        <v>41</v>
      </c>
      <c r="P9" s="17" t="n">
        <v>10459.9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2</v>
      </c>
      <c r="F10" s="6" t="n">
        <v>25.28</v>
      </c>
      <c r="G10" s="17" t="n">
        <v>0</v>
      </c>
      <c r="H10" s="6" t="n">
        <v>0</v>
      </c>
      <c r="I10" s="16"/>
      <c r="J10" s="6" t="s">
        <f>=E10*F10*Портфель!$Q$17</f>
      </c>
      <c r="K10" s="9" t="n">
        <v>0.0218</v>
      </c>
      <c r="L10" s="6" t="n">
        <v>2215.59</v>
      </c>
      <c r="M10" s="17" t="n">
        <v>9.792</v>
      </c>
      <c r="N10" s="16"/>
      <c r="O10" s="16" t="s">
        <v>44</v>
      </c>
      <c r="P10" s="17" t="n">
        <v>9.792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1</v>
      </c>
      <c r="F11" s="6" t="n">
        <v>11.04</v>
      </c>
      <c r="G11" s="17" t="n">
        <v>0</v>
      </c>
      <c r="H11" s="6" t="n">
        <v>0</v>
      </c>
      <c r="I11" s="16"/>
      <c r="J11" s="6" t="s">
        <f>=E11*F11*Портфель!$Q$17</f>
      </c>
      <c r="K11" s="9" t="n">
        <v>-0.2352</v>
      </c>
      <c r="L11" s="6" t="n">
        <v>3402.82</v>
      </c>
      <c r="M11" s="17" t="n">
        <v>0.44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48</v>
      </c>
      <c r="I12" s="4"/>
      <c r="J12" s="5" t="s">
        <f>=SUM(J2:J11)</f>
      </c>
      <c r="K12" s="4"/>
      <c r="L12" s="4"/>
      <c r="M12" s="17" t="n">
        <v>0.1488</v>
      </c>
      <c r="N12" s="16"/>
      <c r="O12" s="16" t="s">
        <v>49</v>
      </c>
      <c r="P12" s="17" t="n">
        <v>0.1488</v>
      </c>
      <c r="Q12" s="6" t="s">
        <f>=P12/$P$13</f>
      </c>
    </row>
    <row collapsed="false" customFormat="false" customHeight="false" hidden="false" ht="12.1" outlineLevel="0" r="13">
      <c r="A13" s="16" t="s">
        <v>50</v>
      </c>
      <c r="B13" s="16" t="s">
        <v>51</v>
      </c>
      <c r="C13" s="16" t="s">
        <v>52</v>
      </c>
      <c r="D13" s="16" t="s">
        <v>19</v>
      </c>
      <c r="E13" s="7" t="n">
        <v>5</v>
      </c>
      <c r="F13" s="6" t="n">
        <v>0.36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-0.2134</v>
      </c>
      <c r="L13" s="6" t="n">
        <v>573.44</v>
      </c>
      <c r="M13" s="17" t="n">
        <v>1</v>
      </c>
      <c r="N13" s="16"/>
      <c r="O13" s="16" t="s">
        <v>53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4"/>
      <c r="H14" s="4" t="s">
        <v>54</v>
      </c>
      <c r="I14" s="4"/>
      <c r="J14" s="5" t="s">
        <f>=SUM(J13:J13)</f>
      </c>
      <c r="K14" s="4"/>
      <c r="L14" s="4"/>
      <c r="M14" s="17" t="n">
        <v>144.2</v>
      </c>
      <c r="N14" s="16"/>
      <c r="O14" s="16" t="s">
        <v>55</v>
      </c>
      <c r="P14" s="17" t="n">
        <v>144.2</v>
      </c>
      <c r="Q14" s="6" t="s">
        <f>=P14/$P$13</f>
      </c>
    </row>
    <row collapsed="false" customFormat="false" customHeight="false" hidden="false" ht="12.1" outlineLevel="0" r="15">
      <c r="A15" s="16" t="s">
        <v>53</v>
      </c>
      <c r="B15" s="16" t="s">
        <v>3</v>
      </c>
      <c r="C15" s="16" t="s">
        <v>56</v>
      </c>
      <c r="D15" s="16" t="s">
        <v>53</v>
      </c>
      <c r="E15" s="7" t="n">
        <v>39.5</v>
      </c>
      <c r="F15" s="6" t="n">
        <v>1</v>
      </c>
      <c r="G15" s="17" t="n">
        <v>0</v>
      </c>
      <c r="H15" s="6" t="n">
        <v>0</v>
      </c>
      <c r="I15" s="16"/>
      <c r="J15" s="6" t="s">
        <f>=E15*F15</f>
      </c>
      <c r="K15" s="17"/>
      <c r="L15" s="6"/>
      <c r="M15" s="17" t="n">
        <v>1.83</v>
      </c>
      <c r="N15" s="16"/>
      <c r="O15" s="16" t="s">
        <v>57</v>
      </c>
      <c r="P15" s="17" t="n">
        <v>1.83</v>
      </c>
      <c r="Q15" s="6" t="s">
        <f>=P15/$P$13</f>
      </c>
    </row>
    <row collapsed="false" customFormat="false" customHeight="false" hidden="false" ht="12.1" outlineLevel="0" r="16">
      <c r="A16" s="16" t="s">
        <v>19</v>
      </c>
      <c r="B16" s="16" t="s">
        <v>3</v>
      </c>
      <c r="C16" s="16" t="s">
        <v>58</v>
      </c>
      <c r="D16" s="16" t="s">
        <v>53</v>
      </c>
      <c r="E16" s="7" t="n">
        <v>15.79</v>
      </c>
      <c r="F16" s="6" t="n">
        <v>76.0937</v>
      </c>
      <c r="G16" s="17" t="n">
        <v>0</v>
      </c>
      <c r="H16" s="6" t="n">
        <v>0</v>
      </c>
      <c r="I16" s="16"/>
      <c r="J16" s="6" t="s">
        <f>=E16*F16</f>
      </c>
      <c r="K16" s="17"/>
      <c r="L16" s="6"/>
      <c r="M16" s="17" t="n">
        <v>2.11125</v>
      </c>
      <c r="N16" s="16"/>
      <c r="O16" s="16" t="s">
        <v>59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4"/>
      <c r="H17" s="4" t="s">
        <v>60</v>
      </c>
      <c r="I17" s="4"/>
      <c r="J17" s="5" t="s">
        <f>=SUM(J15:J16)</f>
      </c>
      <c r="K17" s="4"/>
      <c r="L17" s="4"/>
      <c r="M17" s="17" t="n">
        <v>76.0937</v>
      </c>
      <c r="N17" s="16"/>
      <c r="O17" s="16" t="s">
        <v>19</v>
      </c>
      <c r="P17" s="17" t="n">
        <v>76.0937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61</v>
      </c>
      <c r="I18" s="4"/>
      <c r="J18" s="5" t="s">
        <f>=J12+J14+J17</f>
      </c>
      <c r="K18" s="17"/>
      <c r="L18" s="6"/>
      <c r="M18" s="17"/>
      <c r="N18" s="16"/>
      <c r="O18" s="16"/>
      <c r="P18" s="17"/>
      <c r="Q18" s="17"/>
    </row>
  </sheetData>
  <mergeCells>
    <mergeCell ref="H12:I12"/>
    <mergeCell ref="H14:I14"/>
    <mergeCell ref="H17:I1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6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62</v>
      </c>
      <c r="B1" s="18" t="s">
        <v>9</v>
      </c>
      <c r="C1" s="18" t="s">
        <v>63</v>
      </c>
      <c r="D1" s="18" t="s">
        <v>64</v>
      </c>
      <c r="E1" s="18" t="s">
        <v>65</v>
      </c>
      <c r="F1" s="18" t="s">
        <v>66</v>
      </c>
      <c r="G1" s="18" t="s">
        <v>67</v>
      </c>
      <c r="H1" s="18" t="s">
        <v>68</v>
      </c>
    </row>
    <row collapsed="false" customFormat="false" customHeight="false" hidden="false" ht="12.1" outlineLevel="0" r="2">
      <c r="A2" s="13" t="n">
        <v>43931.765104167</v>
      </c>
      <c r="B2" s="6" t="n">
        <v>3475.83</v>
      </c>
      <c r="C2" s="16" t="s">
        <v>69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43934.747233796</v>
      </c>
      <c r="B3" s="6" t="n">
        <v>7022.04</v>
      </c>
      <c r="C3" s="16" t="s">
        <v>69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43944.763599537</v>
      </c>
      <c r="B4" s="6" t="n">
        <v>2200</v>
      </c>
      <c r="C4" s="16" t="s">
        <v>69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43963.919861111</v>
      </c>
      <c r="B5" s="6" t="n">
        <v>5000</v>
      </c>
      <c r="C5" s="16" t="s">
        <v>69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43963.940775463</v>
      </c>
      <c r="B6" s="6" t="n">
        <v>1188.608525</v>
      </c>
      <c r="C6" s="16" t="s">
        <v>69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43964.473877315</v>
      </c>
      <c r="B7" s="6" t="n">
        <v>56.46</v>
      </c>
      <c r="C7" s="16" t="s">
        <v>69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43969.630949074</v>
      </c>
      <c r="B8" s="6" t="n">
        <v>17.32</v>
      </c>
      <c r="C8" s="16" t="s">
        <v>69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43969.635243056</v>
      </c>
      <c r="B9" s="6" t="n">
        <v>5000</v>
      </c>
      <c r="C9" s="16" t="s">
        <v>69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43984.646331019</v>
      </c>
      <c r="B10" s="6" t="n">
        <v>8500</v>
      </c>
      <c r="C10" s="16" t="s">
        <v>69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43993.862476852</v>
      </c>
      <c r="B11" s="6" t="n">
        <v>21.271673</v>
      </c>
      <c r="C11" s="16" t="s">
        <v>70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43994</v>
      </c>
      <c r="B12" s="6" t="n">
        <v>-1.382438</v>
      </c>
      <c r="C12" s="16" t="s">
        <v>71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44001.765578704</v>
      </c>
      <c r="B13" s="6" t="n">
        <v>11.13888</v>
      </c>
      <c r="C13" s="16" t="s">
        <v>72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44014.873206019</v>
      </c>
      <c r="B14" s="6" t="n">
        <v>5000</v>
      </c>
      <c r="C14" s="16" t="s">
        <v>69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44027.900300926</v>
      </c>
      <c r="B15" s="6" t="n">
        <v>5000</v>
      </c>
      <c r="C15" s="16" t="s">
        <v>69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44041</v>
      </c>
      <c r="B16" s="6" t="n">
        <v>65.446836</v>
      </c>
      <c r="C16" s="16" t="s">
        <v>73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44048</v>
      </c>
      <c r="B17" s="6" t="n">
        <v>82.920078</v>
      </c>
      <c r="C17" s="16" t="s">
        <v>74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44055</v>
      </c>
      <c r="B18" s="6" t="n">
        <v>5000</v>
      </c>
      <c r="C18" s="16" t="s">
        <v>69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44061</v>
      </c>
      <c r="B19" s="6" t="n">
        <v>-40.861856</v>
      </c>
      <c r="C19" s="16" t="s">
        <v>75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44074</v>
      </c>
      <c r="B20" s="6" t="n">
        <v>50.753976</v>
      </c>
      <c r="C20" s="16" t="s">
        <v>76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44081</v>
      </c>
      <c r="B21" s="6" t="n">
        <v>38.342973</v>
      </c>
      <c r="C21" s="16" t="s">
        <v>77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44082</v>
      </c>
      <c r="B22" s="6" t="n">
        <v>89.95329</v>
      </c>
      <c r="C22" s="16" t="s">
        <v>78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44140.454884259</v>
      </c>
      <c r="B23" s="6" t="n">
        <v>3630.427228</v>
      </c>
      <c r="C23" s="16" t="s">
        <v>69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44144</v>
      </c>
      <c r="B24" s="6" t="n">
        <v>71.784375</v>
      </c>
      <c r="C24" s="16" t="s">
        <v>79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44152</v>
      </c>
      <c r="B25" s="6" t="n">
        <v>-43.075032</v>
      </c>
      <c r="C25" s="16" t="s">
        <v>75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44172</v>
      </c>
      <c r="B26" s="6" t="n">
        <v>110.636821</v>
      </c>
      <c r="C26" s="16" t="s">
        <v>80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44174.676030093</v>
      </c>
      <c r="B27" s="6" t="n">
        <v>37.567518</v>
      </c>
      <c r="C27" s="16" t="s">
        <v>77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44176</v>
      </c>
      <c r="B28" s="6" t="n">
        <v>-1.474248</v>
      </c>
      <c r="C28" s="16" t="s">
        <v>81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44189.747685185</v>
      </c>
      <c r="B29" s="6" t="n">
        <v>7437.75</v>
      </c>
      <c r="C29" s="16" t="s">
        <v>69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44223</v>
      </c>
      <c r="B30" s="6" t="n">
        <v>-58.995612</v>
      </c>
      <c r="C30" s="16" t="s">
        <v>82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44231</v>
      </c>
      <c r="B31" s="6" t="n">
        <v>-317.7104976</v>
      </c>
      <c r="C31" s="16" t="s">
        <v>83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44231.526898148</v>
      </c>
      <c r="B32" s="6" t="n">
        <v>71.515294</v>
      </c>
      <c r="C32" s="16" t="s">
        <v>79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44237.746145833</v>
      </c>
      <c r="B33" s="6" t="n">
        <v>7500</v>
      </c>
      <c r="C33" s="16" t="s">
        <v>69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44238</v>
      </c>
      <c r="B34" s="6" t="n">
        <v>1.477052</v>
      </c>
      <c r="C34" s="16" t="s">
        <v>84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44243</v>
      </c>
      <c r="B35" s="6" t="n">
        <v>-48.384072</v>
      </c>
      <c r="C35" s="16" t="s">
        <v>85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44245.614895833</v>
      </c>
      <c r="B36" s="6" t="n">
        <v>5034.590925</v>
      </c>
      <c r="C36" s="16" t="s">
        <v>69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44259</v>
      </c>
      <c r="B37" s="6" t="n">
        <v>43.376033</v>
      </c>
      <c r="C37" s="16" t="s">
        <v>77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44260.737384259</v>
      </c>
      <c r="B38" s="6" t="n">
        <v>276.699</v>
      </c>
      <c r="C38" s="16" t="s">
        <v>86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44267.679571759</v>
      </c>
      <c r="B39" s="6" t="n">
        <v>51.44972</v>
      </c>
      <c r="C39" s="16" t="s">
        <v>87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44273</v>
      </c>
      <c r="B40" s="6" t="n">
        <v>-1.462038</v>
      </c>
      <c r="C40" s="16" t="s">
        <v>81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44294</v>
      </c>
      <c r="B41" s="6" t="n">
        <v>-80.88392</v>
      </c>
      <c r="C41" s="16" t="s">
        <v>88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44295</v>
      </c>
      <c r="B42" s="6" t="n">
        <v>-18.8897695</v>
      </c>
      <c r="C42" s="16" t="s">
        <v>89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44299</v>
      </c>
      <c r="B43" s="6" t="n">
        <v>1.550208</v>
      </c>
      <c r="C43" s="16" t="s">
        <v>90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44322</v>
      </c>
      <c r="B44" s="6" t="n">
        <v>-58.392126</v>
      </c>
      <c r="C44" s="16" t="s">
        <v>82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44322</v>
      </c>
      <c r="B45" s="6" t="n">
        <v>-312.6224592</v>
      </c>
      <c r="C45" s="16" t="s">
        <v>83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44328</v>
      </c>
      <c r="B46" s="6" t="n">
        <v>69.707298</v>
      </c>
      <c r="C46" s="16" t="s">
        <v>79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44334</v>
      </c>
      <c r="B47" s="6" t="n">
        <v>-48.743442</v>
      </c>
      <c r="C47" s="16" t="s">
        <v>85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44337</v>
      </c>
      <c r="B48" s="6" t="n">
        <v>16.192154</v>
      </c>
      <c r="C48" s="16" t="s">
        <v>91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44351</v>
      </c>
      <c r="B49" s="6" t="n">
        <v>43.225524</v>
      </c>
      <c r="C49" s="16" t="s">
        <v>77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44355</v>
      </c>
      <c r="B50" s="6" t="n">
        <v>273.48525</v>
      </c>
      <c r="C50" s="16" t="s">
        <v>86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44358</v>
      </c>
      <c r="B51" s="6" t="n">
        <v>-1.443948</v>
      </c>
      <c r="C51" s="16" t="s">
        <v>81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44361</v>
      </c>
      <c r="B52" s="6" t="n">
        <v>-17.203128</v>
      </c>
      <c r="C52" s="16" t="s">
        <v>92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44372.988900463</v>
      </c>
      <c r="B53" s="6" t="n">
        <v>50.6282</v>
      </c>
      <c r="C53" s="16" t="s">
        <v>87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44385</v>
      </c>
      <c r="B54" s="6" t="n">
        <v>-77.02032</v>
      </c>
      <c r="C54" s="16" t="s">
        <v>88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44385.589930556</v>
      </c>
      <c r="B55" s="6" t="n">
        <v>15.55218</v>
      </c>
      <c r="C55" s="16" t="s">
        <v>93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44392.655393519</v>
      </c>
      <c r="B56" s="6" t="n">
        <v>1.482472</v>
      </c>
      <c r="C56" s="16" t="s">
        <v>90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44406</v>
      </c>
      <c r="B57" s="6" t="n">
        <v>-57.414864</v>
      </c>
      <c r="C57" s="16" t="s">
        <v>82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44413</v>
      </c>
      <c r="B58" s="6" t="n">
        <v>-303.9530832</v>
      </c>
      <c r="C58" s="16" t="s">
        <v>83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44414</v>
      </c>
      <c r="B59" s="6" t="n">
        <v>68.77792</v>
      </c>
      <c r="C59" s="16" t="s">
        <v>79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44425</v>
      </c>
      <c r="B60" s="6" t="n">
        <v>-48.43872</v>
      </c>
      <c r="C60" s="16" t="s">
        <v>85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44432</v>
      </c>
      <c r="B61" s="6" t="n">
        <v>48000</v>
      </c>
      <c r="C61" s="16" t="s">
        <v>69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44445.761006944</v>
      </c>
      <c r="B62" s="6" t="n">
        <v>42.984155</v>
      </c>
      <c r="C62" s="16" t="s">
        <v>77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44445.836678241</v>
      </c>
      <c r="B63" s="6" t="n">
        <v>273.204375</v>
      </c>
      <c r="C63" s="16" t="s">
        <v>86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44449</v>
      </c>
      <c r="B64" s="6" t="n">
        <v>-1.46258</v>
      </c>
      <c r="C64" s="16" t="s">
        <v>81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44449</v>
      </c>
      <c r="B65" s="6" t="n">
        <v>51.1903</v>
      </c>
      <c r="C65" s="16" t="s">
        <v>87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44452</v>
      </c>
      <c r="B66" s="6" t="n">
        <v>-1.4552</v>
      </c>
      <c r="C66" s="16" t="s">
        <v>81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44454</v>
      </c>
      <c r="B67" s="6" t="n">
        <v>-17.452104</v>
      </c>
      <c r="C67" s="16" t="s">
        <v>92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44475.761099537</v>
      </c>
      <c r="B68" s="6" t="n">
        <v>15.965092</v>
      </c>
      <c r="C68" s="16" t="s">
        <v>93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44477</v>
      </c>
      <c r="B69" s="6" t="n">
        <v>-75.176816</v>
      </c>
      <c r="C69" s="16" t="s">
        <v>88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44477.420486111</v>
      </c>
      <c r="B70" s="6" t="n">
        <v>1.445708</v>
      </c>
      <c r="C70" s="16" t="s">
        <v>90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44504</v>
      </c>
      <c r="B71" s="6" t="n">
        <v>-55.760328</v>
      </c>
      <c r="C71" s="16" t="s">
        <v>82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44507</v>
      </c>
      <c r="B72" s="6" t="n">
        <v>-298.103292</v>
      </c>
      <c r="C72" s="16" t="s">
        <v>83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44508.635925926</v>
      </c>
      <c r="B73" s="6" t="n">
        <v>66.483468</v>
      </c>
      <c r="C73" s="16" t="s">
        <v>79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44516</v>
      </c>
      <c r="B74" s="6" t="n">
        <v>-47.699784</v>
      </c>
      <c r="C74" s="16" t="s">
        <v>85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44537</v>
      </c>
      <c r="B75" s="6" t="n">
        <v>276.26025</v>
      </c>
      <c r="C75" s="16" t="s">
        <v>86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44540</v>
      </c>
      <c r="B76" s="6" t="n">
        <v>-1.471996</v>
      </c>
      <c r="C76" s="16" t="s">
        <v>81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44540.712592593</v>
      </c>
      <c r="B77" s="6" t="n">
        <v>51.51986</v>
      </c>
      <c r="C77" s="16" t="s">
        <v>87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44540.827349537</v>
      </c>
      <c r="B78" s="6" t="n">
        <v>43.423882</v>
      </c>
      <c r="C78" s="16" t="s">
        <v>77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44544</v>
      </c>
      <c r="B79" s="6" t="n">
        <v>-17.618568</v>
      </c>
      <c r="C79" s="16" t="s">
        <v>92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44568</v>
      </c>
      <c r="B80" s="6" t="n">
        <v>-77.264304</v>
      </c>
      <c r="C80" s="16" t="s">
        <v>88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44588</v>
      </c>
      <c r="B81" s="6" t="n">
        <v>-63.15496</v>
      </c>
      <c r="C81" s="16" t="s">
        <v>94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44599</v>
      </c>
      <c r="B82" s="6" t="n">
        <v>-333.102942</v>
      </c>
      <c r="C82" s="16" t="s">
        <v>95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44607</v>
      </c>
      <c r="B83" s="6" t="n">
        <v>-61.26096</v>
      </c>
      <c r="C83" s="16" t="s">
        <v>96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44634</v>
      </c>
      <c r="B84" s="6" t="n">
        <v>-28.020408</v>
      </c>
      <c r="C84" s="16" t="s">
        <v>92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44637</v>
      </c>
      <c r="B85" s="6" t="n">
        <v>-2.161042</v>
      </c>
      <c r="C85" s="16" t="s">
        <v>81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44664</v>
      </c>
      <c r="B86" s="6" t="n">
        <v>-44.193207</v>
      </c>
      <c r="C86" s="16" t="s">
        <v>97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44688</v>
      </c>
      <c r="B87" s="6" t="n">
        <v>-295.143234</v>
      </c>
      <c r="C87" s="16" t="s">
        <v>95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44693</v>
      </c>
      <c r="B88" s="6" t="n">
        <v>-55.07112</v>
      </c>
      <c r="C88" s="16" t="s">
        <v>94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44698</v>
      </c>
      <c r="B89" s="6" t="n">
        <v>-50.7556</v>
      </c>
      <c r="C89" s="16" t="s">
        <v>96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44701</v>
      </c>
      <c r="B90" s="6" t="n">
        <v>-154.759688</v>
      </c>
      <c r="C90" s="16" t="s">
        <v>98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44726</v>
      </c>
      <c r="B91" s="6" t="n">
        <v>-13.86672</v>
      </c>
      <c r="C91" s="16" t="s">
        <v>92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44727</v>
      </c>
      <c r="B92" s="6" t="n">
        <v>-1.141852</v>
      </c>
      <c r="C92" s="16" t="s">
        <v>81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44750</v>
      </c>
      <c r="B93" s="6" t="n">
        <v>-35.1073412</v>
      </c>
      <c r="C93" s="16" t="s">
        <v>97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44770</v>
      </c>
      <c r="B94" s="6" t="n">
        <v>-48.17584</v>
      </c>
      <c r="C94" s="16" t="s">
        <v>94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44778</v>
      </c>
      <c r="B95" s="6" t="n">
        <v>-263.93004</v>
      </c>
      <c r="C95" s="16" t="s">
        <v>95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44796</v>
      </c>
      <c r="B96" s="6" t="n">
        <v>-47.79352</v>
      </c>
      <c r="C96" s="16" t="s">
        <v>96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44813</v>
      </c>
      <c r="B97" s="6" t="n">
        <v>-1.21602</v>
      </c>
      <c r="C97" s="16" t="s">
        <v>81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44818</v>
      </c>
      <c r="B98" s="6" t="n">
        <v>-14.416224</v>
      </c>
      <c r="C98" s="16" t="s">
        <v>92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44840</v>
      </c>
      <c r="B99" s="6" t="n">
        <v>-33.0287908</v>
      </c>
      <c r="C99" s="16" t="s">
        <v>97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44868</v>
      </c>
      <c r="B100" s="6" t="n">
        <v>-49.294</v>
      </c>
      <c r="C100" s="16" t="s">
        <v>94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44869</v>
      </c>
      <c r="B101" s="6" t="n">
        <v>-271.97829</v>
      </c>
      <c r="C101" s="16" t="s">
        <v>95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44880</v>
      </c>
      <c r="B102" s="6" t="n">
        <v>-48.31856</v>
      </c>
      <c r="C102" s="16" t="s">
        <v>96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44909</v>
      </c>
      <c r="B103" s="6" t="n">
        <v>-15.17088</v>
      </c>
      <c r="C103" s="16" t="s">
        <v>92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44935</v>
      </c>
      <c r="B104" s="6" t="n">
        <v>-39.10765</v>
      </c>
      <c r="C104" s="16" t="s">
        <v>97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44952</v>
      </c>
      <c r="B105" s="6" t="n">
        <v>-56.544986</v>
      </c>
      <c r="C105" s="16" t="s">
        <v>99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44963</v>
      </c>
      <c r="B106" s="6" t="n">
        <v>-308.284986</v>
      </c>
      <c r="C106" s="16" t="s">
        <v>95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44971</v>
      </c>
      <c r="B107" s="6" t="n">
        <v>-61.849788</v>
      </c>
      <c r="C107" s="16" t="s">
        <v>100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45002</v>
      </c>
      <c r="B108" s="6" t="n">
        <v>-18.33828</v>
      </c>
      <c r="C108" s="16" t="s">
        <v>92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45021</v>
      </c>
      <c r="B109" s="6" t="n">
        <v>-98.401812</v>
      </c>
      <c r="C109" s="16" t="s">
        <v>101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45022</v>
      </c>
      <c r="B110" s="6" t="n">
        <v>-44.1998316</v>
      </c>
      <c r="C110" s="16" t="s">
        <v>97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45050</v>
      </c>
      <c r="B111" s="6" t="n">
        <v>-118.96065</v>
      </c>
      <c r="C111" s="16" t="s">
        <v>102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45057</v>
      </c>
      <c r="B112" s="6" t="n">
        <v>-62.888178</v>
      </c>
      <c r="C112" s="16" t="s">
        <v>99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45062</v>
      </c>
      <c r="B113" s="6" t="n">
        <v>-66.444336</v>
      </c>
      <c r="C113" s="16" t="s">
        <v>100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45091</v>
      </c>
      <c r="B114" s="6" t="n">
        <v>-4.182025</v>
      </c>
      <c r="C114" s="16" t="s">
        <v>103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45114</v>
      </c>
      <c r="B115" s="6" t="n">
        <v>-51.468642</v>
      </c>
      <c r="C115" s="16" t="s">
        <v>97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45134</v>
      </c>
      <c r="B116" s="6" t="n">
        <v>-73.838376</v>
      </c>
      <c r="C116" s="16" t="s">
        <v>99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45142</v>
      </c>
      <c r="B117" s="6" t="n">
        <v>-140.6688</v>
      </c>
      <c r="C117" s="16" t="s">
        <v>102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45160</v>
      </c>
      <c r="B118" s="6" t="n">
        <v>-79.079616</v>
      </c>
      <c r="C118" s="16" t="s">
        <v>100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45183</v>
      </c>
      <c r="B119" s="6" t="n">
        <v>-4.79897</v>
      </c>
      <c r="C119" s="16" t="s">
        <v>103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45205</v>
      </c>
      <c r="B120" s="6" t="n">
        <v>-55.4199672</v>
      </c>
      <c r="C120" s="16" t="s">
        <v>97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45236</v>
      </c>
      <c r="B121" s="6" t="n">
        <v>-139.55265</v>
      </c>
      <c r="C121" s="16" t="s">
        <v>102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45239</v>
      </c>
      <c r="B122" s="6" t="n">
        <v>-75.601786</v>
      </c>
      <c r="C122" s="16" t="s">
        <v>99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45244</v>
      </c>
      <c r="B123" s="6" t="n">
        <v>-77.37954</v>
      </c>
      <c r="C123" s="16" t="s">
        <v>100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45274</v>
      </c>
      <c r="B124" s="6" t="n">
        <v>-4.49463</v>
      </c>
      <c r="C124" s="16" t="s">
        <v>103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45280</v>
      </c>
      <c r="B125" s="6" t="n">
        <v>-270.261</v>
      </c>
      <c r="C125" s="16" t="s">
        <v>104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45300</v>
      </c>
      <c r="B126" s="6" t="n">
        <v>-49.8666948</v>
      </c>
      <c r="C126" s="16" t="s">
        <v>97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45316</v>
      </c>
      <c r="B127" s="6" t="n">
        <v>-74.157636</v>
      </c>
      <c r="C127" s="16" t="s">
        <v>105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45328</v>
      </c>
      <c r="B128" s="6" t="n">
        <v>-136.8651</v>
      </c>
      <c r="C128" s="16" t="s">
        <v>102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45342</v>
      </c>
      <c r="B129" s="6" t="n">
        <v>-92.4102</v>
      </c>
      <c r="C129" s="16" t="s">
        <v>106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45365</v>
      </c>
      <c r="B130" s="6" t="n">
        <v>-4.577245</v>
      </c>
      <c r="C130" s="16" t="s">
        <v>103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45386</v>
      </c>
      <c r="B131" s="6" t="n">
        <v>-140.431584</v>
      </c>
      <c r="C131" s="16" t="s">
        <v>107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45391</v>
      </c>
      <c r="B132" s="6" t="n">
        <v>-51.475036</v>
      </c>
      <c r="C132" s="16" t="s">
        <v>97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45418</v>
      </c>
      <c r="B133" s="6" t="n">
        <v>-137.5377</v>
      </c>
      <c r="C133" s="16" t="s">
        <v>102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45433</v>
      </c>
      <c r="B134" s="6" t="n">
        <v>-90.6537</v>
      </c>
      <c r="C134" s="16" t="s">
        <v>106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45456</v>
      </c>
      <c r="B135" s="6" t="n">
        <v>-443.326572</v>
      </c>
      <c r="C135" s="16" t="s">
        <v>108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45460</v>
      </c>
      <c r="B136" s="6" t="n">
        <v>-4.45329</v>
      </c>
      <c r="C136" s="16" t="s">
        <v>103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45483</v>
      </c>
      <c r="B137" s="6" t="n">
        <v>-48.9297236</v>
      </c>
      <c r="C137" s="16" t="s">
        <v>97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45499</v>
      </c>
      <c r="B138" s="6" t="n">
        <v>-71.7444</v>
      </c>
      <c r="C138" s="16" t="s">
        <v>105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45511</v>
      </c>
      <c r="B139" s="6" t="n">
        <v>-127.7469</v>
      </c>
      <c r="C139" s="16" t="s">
        <v>102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45525</v>
      </c>
      <c r="B140" s="6" t="n">
        <v>-90.6944</v>
      </c>
      <c r="C140" s="16" t="s">
        <v>106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45551</v>
      </c>
      <c r="B141" s="6" t="n">
        <v>-4.546725</v>
      </c>
      <c r="C141" s="16" t="s">
        <v>103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45575</v>
      </c>
      <c r="B142" s="6" t="n">
        <v>-53.9032548</v>
      </c>
      <c r="C142" s="16" t="s">
        <v>97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45604</v>
      </c>
      <c r="B143" s="6" t="n">
        <v>-82.380984</v>
      </c>
      <c r="C143" s="16" t="s">
        <v>105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45616</v>
      </c>
      <c r="B144" s="6" t="n">
        <v>-100.0348</v>
      </c>
      <c r="C144" s="16" t="s">
        <v>106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45642</v>
      </c>
      <c r="B145" s="6" t="n">
        <v>-5.171525</v>
      </c>
      <c r="C145" s="16" t="s">
        <v>103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45667</v>
      </c>
      <c r="B146" s="6" t="n">
        <v>-56.8738516</v>
      </c>
      <c r="C146" s="16" t="s">
        <v>97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45681</v>
      </c>
      <c r="B147" s="6" t="n">
        <v>-85.224108</v>
      </c>
      <c r="C147" s="16" t="s">
        <v>109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45707</v>
      </c>
      <c r="B148" s="6" t="n">
        <v>-105.954168</v>
      </c>
      <c r="C148" s="16" t="s">
        <v>110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45733</v>
      </c>
      <c r="B149" s="6" t="n">
        <v>-4.27847</v>
      </c>
      <c r="C149" s="16" t="s">
        <v>103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45755</v>
      </c>
      <c r="B150" s="6" t="n">
        <v>-172.3782</v>
      </c>
      <c r="C150" s="16" t="s">
        <v>111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45757</v>
      </c>
      <c r="B151" s="6" t="n">
        <v>-47.8673188</v>
      </c>
      <c r="C151" s="16" t="s">
        <v>97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45786</v>
      </c>
      <c r="B152" s="6" t="n">
        <v>-69.540632</v>
      </c>
      <c r="C152" s="16" t="s">
        <v>109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45798</v>
      </c>
      <c r="B153" s="6" t="n">
        <v>-93.1567</v>
      </c>
      <c r="C153" s="16" t="s">
        <v>110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45824</v>
      </c>
      <c r="B154" s="6" t="n">
        <v>-3.95014</v>
      </c>
      <c r="C154" s="16" t="s">
        <v>103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45848</v>
      </c>
      <c r="B155" s="6" t="n">
        <v>-43.4640212</v>
      </c>
      <c r="C155" s="16" t="s">
        <v>97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45863</v>
      </c>
      <c r="B156" s="6" t="n">
        <v>-67.821578</v>
      </c>
      <c r="C156" s="16" t="s">
        <v>109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45889</v>
      </c>
      <c r="B157" s="6" t="n">
        <v>-93.202056</v>
      </c>
      <c r="C157" s="16" t="s">
        <v>110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45915</v>
      </c>
      <c r="B158" s="6" t="n">
        <v>-4.21899</v>
      </c>
      <c r="C158" s="16" t="s">
        <v>103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45940</v>
      </c>
      <c r="B159" s="6" t="n">
        <v>-45.2641268</v>
      </c>
      <c r="C159" s="16" t="s">
        <v>97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45968</v>
      </c>
      <c r="B160" s="6" t="n">
        <v>-69.98379</v>
      </c>
      <c r="C160" s="16" t="s">
        <v>109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45980</v>
      </c>
      <c r="B161" s="6" t="n">
        <v>-94.023452</v>
      </c>
      <c r="C161" s="16" t="s">
        <v>110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2" t="n">
        <v>45997.98287037</v>
      </c>
      <c r="B162" s="5" t="n">
        <v>-121616.69</v>
      </c>
      <c r="C162" s="14" t="s">
        <v>112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/>
      <c r="B163" s="9" t="s">
        <f>=XIRR(B2:B162,A2:A162)</f>
      </c>
      <c r="C163" s="16" t="s">
        <v>113</v>
      </c>
      <c r="D163" s="16"/>
      <c r="E163" s="16"/>
      <c r="F163" s="7"/>
      <c r="G163" s="2" t="s">
        <v>114</v>
      </c>
      <c r="H163" s="6" t="s">
        <f>=SUM(I2:H162)/365</f>
      </c>
    </row>
    <row collapsed="false" customFormat="false" customHeight="false" hidden="false" ht="12.1" outlineLevel="0" r="164">
      <c r="A164" s="13"/>
      <c r="B164" s="5" t="s">
        <f>=-SUM(B2:B162)</f>
      </c>
      <c r="C164" s="16" t="s">
        <v>115</v>
      </c>
      <c r="D164" s="16"/>
      <c r="E164" s="16"/>
      <c r="F164" s="7"/>
      <c r="G164" s="14" t="s">
        <v>116</v>
      </c>
      <c r="H164" s="9" t="s">
        <f>=B164/H163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G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50</v>
      </c>
      <c r="AG1" s="0"/>
    </row>
    <row collapsed="false" customFormat="false" customHeight="false" hidden="false" ht="12.1" outlineLevel="0" r="2">
      <c r="A2" s="11" t="n">
        <v>44036</v>
      </c>
      <c r="B2" s="6" t="n">
        <v>7219.77562</v>
      </c>
      <c r="C2" s="0" t="s">
        <v>117</v>
      </c>
      <c r="D2" s="11" t="n">
        <v>44432</v>
      </c>
      <c r="E2" s="6" t="n">
        <v>24364.948736</v>
      </c>
      <c r="F2" s="0" t="s">
        <v>117</v>
      </c>
      <c r="G2" s="11" t="n">
        <v>43994</v>
      </c>
      <c r="H2" s="6" t="n">
        <v>5068.017708</v>
      </c>
      <c r="I2" s="0" t="s">
        <v>117</v>
      </c>
      <c r="J2" s="11" t="n">
        <v>44245</v>
      </c>
      <c r="K2" s="6" t="n">
        <v>5034.590925</v>
      </c>
      <c r="L2" s="0" t="s">
        <v>117</v>
      </c>
      <c r="M2" s="11" t="n">
        <v>43959</v>
      </c>
      <c r="N2" s="6" t="n">
        <v>1523.102295</v>
      </c>
      <c r="O2" s="0" t="s">
        <v>117</v>
      </c>
      <c r="P2" s="11" t="n">
        <v>43994</v>
      </c>
      <c r="Q2" s="6" t="n">
        <v>4042.248712</v>
      </c>
      <c r="R2" s="0" t="s">
        <v>117</v>
      </c>
      <c r="S2" s="11" t="n">
        <v>44245</v>
      </c>
      <c r="T2" s="6" t="n">
        <v>10172.45551</v>
      </c>
      <c r="U2" s="0" t="s">
        <v>117</v>
      </c>
      <c r="V2" s="11" t="n">
        <v>43994</v>
      </c>
      <c r="W2" s="6" t="n">
        <v>4723.790646</v>
      </c>
      <c r="X2" s="0" t="s">
        <v>117</v>
      </c>
      <c r="Y2" s="11" t="n">
        <v>43934</v>
      </c>
      <c r="Z2" s="6" t="n">
        <v>2219.182635</v>
      </c>
      <c r="AA2" s="0" t="s">
        <v>117</v>
      </c>
      <c r="AB2" s="11" t="n">
        <v>43983</v>
      </c>
      <c r="AC2" s="6" t="n">
        <v>1529.65824</v>
      </c>
      <c r="AD2" s="0" t="s">
        <v>117</v>
      </c>
      <c r="AE2" s="11" t="n">
        <v>44369</v>
      </c>
      <c r="AF2" s="6" t="n">
        <v>2867.193079</v>
      </c>
      <c r="AG2" s="0" t="s">
        <v>117</v>
      </c>
    </row>
    <row collapsed="false" customFormat="false" customHeight="false" hidden="false" ht="12.1" outlineLevel="0" r="3">
      <c r="A3" s="11" t="n">
        <v>44036</v>
      </c>
      <c r="B3" s="6" t="n">
        <v>7219.77562</v>
      </c>
      <c r="C3" s="0" t="s">
        <v>117</v>
      </c>
      <c r="D3" s="11" t="n">
        <v>44432</v>
      </c>
      <c r="E3" s="6" t="n">
        <v>12182.474368</v>
      </c>
      <c r="F3" s="0" t="s">
        <v>117</v>
      </c>
      <c r="G3" s="11" t="n">
        <v>44061</v>
      </c>
      <c r="H3" s="6" t="n">
        <v>-40.861856</v>
      </c>
      <c r="I3" s="0" t="s">
        <v>75</v>
      </c>
      <c r="J3" s="11" t="n">
        <v>45997</v>
      </c>
      <c r="K3" s="8" t="s">
        <f>=-Портфель!J5</f>
      </c>
      <c r="L3" s="0" t="s">
        <v>118</v>
      </c>
      <c r="M3" s="11" t="n">
        <v>43969</v>
      </c>
      <c r="N3" s="6" t="n">
        <v>-1514.623864</v>
      </c>
      <c r="O3" s="0" t="s">
        <v>119</v>
      </c>
      <c r="P3" s="11" t="n">
        <v>44006</v>
      </c>
      <c r="Q3" s="6" t="n">
        <v>-4095.8372</v>
      </c>
      <c r="R3" s="0" t="s">
        <v>119</v>
      </c>
      <c r="S3" s="11" t="n">
        <v>44253</v>
      </c>
      <c r="T3" s="6" t="n">
        <v>3283.584343</v>
      </c>
      <c r="U3" s="0" t="s">
        <v>117</v>
      </c>
      <c r="V3" s="11" t="n">
        <v>44028</v>
      </c>
      <c r="W3" s="6" t="n">
        <v>-2507.728916</v>
      </c>
      <c r="X3" s="0" t="s">
        <v>119</v>
      </c>
      <c r="Y3" s="11" t="n">
        <v>43934</v>
      </c>
      <c r="Z3" s="6" t="n">
        <v>2219.182635</v>
      </c>
      <c r="AA3" s="0" t="s">
        <v>117</v>
      </c>
      <c r="AB3" s="11" t="n">
        <v>43987</v>
      </c>
      <c r="AC3" s="6" t="n">
        <v>-1708.123725</v>
      </c>
      <c r="AD3" s="0" t="s">
        <v>119</v>
      </c>
      <c r="AE3" s="11" t="n">
        <v>45997</v>
      </c>
      <c r="AF3" s="8" t="s">
        <f>=-Портфель!J13</f>
      </c>
      <c r="AG3" s="0" t="s">
        <v>118</v>
      </c>
    </row>
    <row collapsed="false" customFormat="false" customHeight="false" hidden="false" ht="12.1" outlineLevel="0" r="4">
      <c r="A4" s="11" t="n">
        <v>44139</v>
      </c>
      <c r="B4" s="6" t="n">
        <v>3630.427228</v>
      </c>
      <c r="C4" s="0" t="s">
        <v>117</v>
      </c>
      <c r="D4" s="11" t="n">
        <v>45280</v>
      </c>
      <c r="E4" s="6" t="n">
        <v>-270.261</v>
      </c>
      <c r="F4" s="0" t="s">
        <v>104</v>
      </c>
      <c r="G4" s="11" t="n">
        <v>44152</v>
      </c>
      <c r="H4" s="6" t="n">
        <v>-43.075032</v>
      </c>
      <c r="I4" s="0" t="s">
        <v>75</v>
      </c>
      <c r="J4" s="0"/>
      <c r="K4" s="10" t="s">
        <f>=XIRR(K2:K3,J2:J3)</f>
      </c>
      <c r="L4" s="0"/>
      <c r="M4" s="11" t="n">
        <v>44144</v>
      </c>
      <c r="N4" s="6" t="n">
        <v>2050.1</v>
      </c>
      <c r="O4" s="0" t="s">
        <v>117</v>
      </c>
      <c r="P4" s="11" t="n">
        <v>44433</v>
      </c>
      <c r="Q4" s="6" t="n">
        <v>11094.193395</v>
      </c>
      <c r="R4" s="0" t="s">
        <v>117</v>
      </c>
      <c r="S4" s="11" t="n">
        <v>44414</v>
      </c>
      <c r="T4" s="6" t="n">
        <v>1202.88192</v>
      </c>
      <c r="U4" s="0" t="s">
        <v>117</v>
      </c>
      <c r="V4" s="11" t="n">
        <v>44028</v>
      </c>
      <c r="W4" s="6" t="n">
        <v>-2507.728916</v>
      </c>
      <c r="X4" s="0" t="s">
        <v>119</v>
      </c>
      <c r="Y4" s="11" t="n">
        <v>43969</v>
      </c>
      <c r="Z4" s="6" t="n">
        <v>2119.30212</v>
      </c>
      <c r="AA4" s="0" t="s">
        <v>117</v>
      </c>
      <c r="AB4" s="11" t="n">
        <v>44286</v>
      </c>
      <c r="AC4" s="6" t="n">
        <v>3402.818385</v>
      </c>
      <c r="AD4" s="0" t="s">
        <v>117</v>
      </c>
      <c r="AE4" s="0"/>
      <c r="AF4" s="10" t="s">
        <f>=XIRR(AF2:AF3,AE2:AE3)</f>
      </c>
      <c r="AG4" s="0"/>
    </row>
    <row collapsed="false" customFormat="false" customHeight="false" hidden="false" ht="12.1" outlineLevel="0" r="5">
      <c r="A5" s="11" t="n">
        <v>44153</v>
      </c>
      <c r="B5" s="6" t="n">
        <v>3480.18692</v>
      </c>
      <c r="C5" s="0" t="s">
        <v>117</v>
      </c>
      <c r="D5" s="11" t="n">
        <v>45456</v>
      </c>
      <c r="E5" s="6" t="n">
        <v>-443.326572</v>
      </c>
      <c r="F5" s="0" t="s">
        <v>108</v>
      </c>
      <c r="G5" s="11" t="n">
        <v>44243</v>
      </c>
      <c r="H5" s="6" t="n">
        <v>-48.384072</v>
      </c>
      <c r="I5" s="0" t="s">
        <v>85</v>
      </c>
      <c r="J5" s="0"/>
      <c r="K5" s="8" t="s">
        <f>=-SUM(K2:K3)</f>
      </c>
      <c r="L5" s="0" t="s">
        <v>120</v>
      </c>
      <c r="M5" s="11" t="n">
        <v>44144</v>
      </c>
      <c r="N5" s="6" t="n">
        <v>2050.1</v>
      </c>
      <c r="O5" s="0" t="s">
        <v>117</v>
      </c>
      <c r="P5" s="11" t="n">
        <v>44701</v>
      </c>
      <c r="Q5" s="6" t="n">
        <v>-154.759688</v>
      </c>
      <c r="R5" s="0" t="s">
        <v>98</v>
      </c>
      <c r="S5" s="11" t="n">
        <v>45997</v>
      </c>
      <c r="T5" s="8" t="s">
        <f>=-Портфель!J8</f>
      </c>
      <c r="U5" s="0" t="s">
        <v>118</v>
      </c>
      <c r="V5" s="11" t="n">
        <v>44188</v>
      </c>
      <c r="W5" s="6" t="n">
        <v>2790.956592</v>
      </c>
      <c r="X5" s="0" t="s">
        <v>117</v>
      </c>
      <c r="Y5" s="11" t="n">
        <v>43977</v>
      </c>
      <c r="Z5" s="6" t="n">
        <v>-6614.772918</v>
      </c>
      <c r="AA5" s="0" t="s">
        <v>119</v>
      </c>
      <c r="AB5" s="11" t="n">
        <v>44361</v>
      </c>
      <c r="AC5" s="6" t="n">
        <v>-17.203128</v>
      </c>
      <c r="AD5" s="0" t="s">
        <v>92</v>
      </c>
      <c r="AE5" s="0"/>
      <c r="AF5" s="8" t="s">
        <f>=-SUM(AF2:AF3)</f>
      </c>
      <c r="AG5" s="0" t="s">
        <v>120</v>
      </c>
    </row>
    <row collapsed="false" customFormat="false" customHeight="false" hidden="false" ht="12.1" outlineLevel="0" r="6">
      <c r="A6" s="11" t="n">
        <v>44153</v>
      </c>
      <c r="B6" s="6" t="n">
        <v>13919.98515</v>
      </c>
      <c r="C6" s="0" t="s">
        <v>117</v>
      </c>
      <c r="D6" s="11" t="n">
        <v>45997</v>
      </c>
      <c r="E6" s="8" t="s">
        <f>=-Портфель!J3</f>
      </c>
      <c r="F6" s="0" t="s">
        <v>118</v>
      </c>
      <c r="G6" s="11" t="n">
        <v>44334</v>
      </c>
      <c r="H6" s="6" t="n">
        <v>-48.743442</v>
      </c>
      <c r="I6" s="0" t="s">
        <v>85</v>
      </c>
      <c r="J6" s="0"/>
      <c r="K6" s="0"/>
      <c r="L6" s="0"/>
      <c r="M6" s="11" t="n">
        <v>44176</v>
      </c>
      <c r="N6" s="6" t="n">
        <v>-1.474248</v>
      </c>
      <c r="O6" s="0" t="s">
        <v>81</v>
      </c>
      <c r="P6" s="11" t="n">
        <v>45021</v>
      </c>
      <c r="Q6" s="6" t="n">
        <v>-98.401812</v>
      </c>
      <c r="R6" s="0" t="s">
        <v>101</v>
      </c>
      <c r="S6" s="0"/>
      <c r="T6" s="10" t="s">
        <f>=XIRR(T2:T5,S2:S5)</f>
      </c>
      <c r="U6" s="0"/>
      <c r="V6" s="11" t="n">
        <v>44188</v>
      </c>
      <c r="W6" s="6" t="n">
        <v>2790.956592</v>
      </c>
      <c r="X6" s="0" t="s">
        <v>117</v>
      </c>
      <c r="Y6" s="11" t="n">
        <v>44067</v>
      </c>
      <c r="Z6" s="6" t="n">
        <v>4431.17402</v>
      </c>
      <c r="AA6" s="0" t="s">
        <v>117</v>
      </c>
      <c r="AB6" s="11" t="n">
        <v>44454</v>
      </c>
      <c r="AC6" s="6" t="n">
        <v>-17.452104</v>
      </c>
      <c r="AD6" s="0" t="s">
        <v>92</v>
      </c>
    </row>
    <row collapsed="false" customFormat="false" customHeight="false" hidden="false" ht="12.1" outlineLevel="0" r="7">
      <c r="A7" s="11" t="n">
        <v>44159</v>
      </c>
      <c r="B7" s="6" t="n">
        <v>3567.5384</v>
      </c>
      <c r="C7" s="0" t="s">
        <v>117</v>
      </c>
      <c r="D7" s="0"/>
      <c r="E7" s="10" t="s">
        <f>=XIRR(E2:E6,D2:D6)</f>
      </c>
      <c r="F7" s="0"/>
      <c r="G7" s="11" t="n">
        <v>44425</v>
      </c>
      <c r="H7" s="6" t="n">
        <v>-48.43872</v>
      </c>
      <c r="I7" s="0" t="s">
        <v>85</v>
      </c>
      <c r="J7" s="0"/>
      <c r="K7" s="0"/>
      <c r="L7" s="0"/>
      <c r="M7" s="11" t="n">
        <v>44273</v>
      </c>
      <c r="N7" s="6" t="n">
        <v>-1.462038</v>
      </c>
      <c r="O7" s="0" t="s">
        <v>81</v>
      </c>
      <c r="P7" s="11" t="n">
        <v>45386</v>
      </c>
      <c r="Q7" s="6" t="n">
        <v>-140.431584</v>
      </c>
      <c r="R7" s="0" t="s">
        <v>107</v>
      </c>
      <c r="S7" s="0"/>
      <c r="T7" s="8" t="s">
        <f>=-SUM(T2:T5)</f>
      </c>
      <c r="U7" s="0" t="s">
        <v>120</v>
      </c>
      <c r="V7" s="11" t="n">
        <v>44223</v>
      </c>
      <c r="W7" s="6" t="n">
        <v>-58.995612</v>
      </c>
      <c r="X7" s="0" t="s">
        <v>82</v>
      </c>
      <c r="Y7" s="11" t="n">
        <v>44294</v>
      </c>
      <c r="Z7" s="6" t="n">
        <v>-80.88392</v>
      </c>
      <c r="AA7" s="0" t="s">
        <v>88</v>
      </c>
      <c r="AB7" s="11" t="n">
        <v>44544</v>
      </c>
      <c r="AC7" s="6" t="n">
        <v>-17.618568</v>
      </c>
      <c r="AD7" s="0" t="s">
        <v>92</v>
      </c>
    </row>
    <row collapsed="false" customFormat="false" customHeight="false" hidden="false" ht="12.1" outlineLevel="0" r="8">
      <c r="A8" s="11" t="n">
        <v>44159</v>
      </c>
      <c r="B8" s="6" t="n">
        <v>3567.5384</v>
      </c>
      <c r="C8" s="0" t="s">
        <v>117</v>
      </c>
      <c r="D8" s="0"/>
      <c r="E8" s="8" t="s">
        <f>=-SUM(E2:E6)</f>
      </c>
      <c r="F8" s="0" t="s">
        <v>120</v>
      </c>
      <c r="G8" s="11" t="n">
        <v>44516</v>
      </c>
      <c r="H8" s="6" t="n">
        <v>-47.699784</v>
      </c>
      <c r="I8" s="0" t="s">
        <v>85</v>
      </c>
      <c r="J8" s="0"/>
      <c r="K8" s="0"/>
      <c r="L8" s="0"/>
      <c r="M8" s="11" t="n">
        <v>44358</v>
      </c>
      <c r="N8" s="6" t="n">
        <v>-1.443948</v>
      </c>
      <c r="O8" s="0" t="s">
        <v>81</v>
      </c>
      <c r="P8" s="11" t="n">
        <v>45755</v>
      </c>
      <c r="Q8" s="6" t="n">
        <v>-172.3782</v>
      </c>
      <c r="R8" s="0" t="s">
        <v>111</v>
      </c>
      <c r="S8" s="0"/>
      <c r="T8" s="0"/>
      <c r="U8" s="0"/>
      <c r="V8" s="11" t="n">
        <v>44322</v>
      </c>
      <c r="W8" s="6" t="n">
        <v>-58.392126</v>
      </c>
      <c r="X8" s="0" t="s">
        <v>82</v>
      </c>
      <c r="Y8" s="11" t="n">
        <v>44385</v>
      </c>
      <c r="Z8" s="6" t="n">
        <v>-77.02032</v>
      </c>
      <c r="AA8" s="0" t="s">
        <v>88</v>
      </c>
      <c r="AB8" s="11" t="n">
        <v>44634</v>
      </c>
      <c r="AC8" s="6" t="n">
        <v>-28.020408</v>
      </c>
      <c r="AD8" s="0" t="s">
        <v>92</v>
      </c>
    </row>
    <row collapsed="false" customFormat="false" customHeight="false" hidden="false" ht="12.1" outlineLevel="0" r="9">
      <c r="A9" s="11" t="n">
        <v>44231</v>
      </c>
      <c r="B9" s="6" t="n">
        <v>-317.7104976</v>
      </c>
      <c r="C9" s="0" t="s">
        <v>83</v>
      </c>
      <c r="D9" s="0"/>
      <c r="E9" s="0"/>
      <c r="F9" s="0"/>
      <c r="G9" s="11" t="n">
        <v>44607</v>
      </c>
      <c r="H9" s="6" t="n">
        <v>-61.26096</v>
      </c>
      <c r="I9" s="0" t="s">
        <v>96</v>
      </c>
      <c r="J9" s="0"/>
      <c r="K9" s="0"/>
      <c r="L9" s="0"/>
      <c r="M9" s="11" t="n">
        <v>44449</v>
      </c>
      <c r="N9" s="6" t="n">
        <v>-1.46258</v>
      </c>
      <c r="O9" s="0" t="s">
        <v>81</v>
      </c>
      <c r="P9" s="11" t="n">
        <v>45997</v>
      </c>
      <c r="Q9" s="8" t="s">
        <f>=-Портфель!J7</f>
      </c>
      <c r="R9" s="0" t="s">
        <v>118</v>
      </c>
      <c r="S9" s="0"/>
      <c r="T9" s="0"/>
      <c r="U9" s="0"/>
      <c r="V9" s="11" t="n">
        <v>44406</v>
      </c>
      <c r="W9" s="6" t="n">
        <v>-57.414864</v>
      </c>
      <c r="X9" s="0" t="s">
        <v>82</v>
      </c>
      <c r="Y9" s="11" t="n">
        <v>44477</v>
      </c>
      <c r="Z9" s="6" t="n">
        <v>-75.176816</v>
      </c>
      <c r="AA9" s="0" t="s">
        <v>88</v>
      </c>
      <c r="AB9" s="11" t="n">
        <v>44726</v>
      </c>
      <c r="AC9" s="6" t="n">
        <v>-13.86672</v>
      </c>
      <c r="AD9" s="0" t="s">
        <v>92</v>
      </c>
    </row>
    <row collapsed="false" customFormat="false" customHeight="false" hidden="false" ht="12.1" outlineLevel="0" r="10">
      <c r="A10" s="11" t="n">
        <v>44322</v>
      </c>
      <c r="B10" s="6" t="n">
        <v>-312.6224592</v>
      </c>
      <c r="C10" s="0" t="s">
        <v>83</v>
      </c>
      <c r="D10" s="0"/>
      <c r="E10" s="0"/>
      <c r="F10" s="0"/>
      <c r="G10" s="11" t="n">
        <v>44698</v>
      </c>
      <c r="H10" s="6" t="n">
        <v>-50.7556</v>
      </c>
      <c r="I10" s="0" t="s">
        <v>96</v>
      </c>
      <c r="J10" s="0"/>
      <c r="K10" s="0"/>
      <c r="L10" s="0"/>
      <c r="M10" s="11" t="n">
        <v>44452</v>
      </c>
      <c r="N10" s="6" t="n">
        <v>-1.4552</v>
      </c>
      <c r="O10" s="0" t="s">
        <v>81</v>
      </c>
      <c r="P10" s="0"/>
      <c r="Q10" s="10" t="s">
        <f>=XIRR(Q2:Q9,P2:P9)</f>
      </c>
      <c r="R10" s="0"/>
      <c r="S10" s="0"/>
      <c r="T10" s="0"/>
      <c r="U10" s="0"/>
      <c r="V10" s="11" t="n">
        <v>44504</v>
      </c>
      <c r="W10" s="6" t="n">
        <v>-55.760328</v>
      </c>
      <c r="X10" s="0" t="s">
        <v>82</v>
      </c>
      <c r="Y10" s="11" t="n">
        <v>44568</v>
      </c>
      <c r="Z10" s="6" t="n">
        <v>-77.264304</v>
      </c>
      <c r="AA10" s="0" t="s">
        <v>88</v>
      </c>
      <c r="AB10" s="11" t="n">
        <v>44818</v>
      </c>
      <c r="AC10" s="6" t="n">
        <v>-14.416224</v>
      </c>
      <c r="AD10" s="0" t="s">
        <v>92</v>
      </c>
    </row>
    <row collapsed="false" customFormat="false" customHeight="false" hidden="false" ht="12.1" outlineLevel="0" r="11">
      <c r="A11" s="11" t="n">
        <v>44413</v>
      </c>
      <c r="B11" s="6" t="n">
        <v>-303.9530832</v>
      </c>
      <c r="C11" s="0" t="s">
        <v>83</v>
      </c>
      <c r="D11" s="0"/>
      <c r="E11" s="0"/>
      <c r="F11" s="0"/>
      <c r="G11" s="11" t="n">
        <v>44796</v>
      </c>
      <c r="H11" s="6" t="n">
        <v>-47.79352</v>
      </c>
      <c r="I11" s="0" t="s">
        <v>96</v>
      </c>
      <c r="J11" s="0"/>
      <c r="K11" s="0"/>
      <c r="L11" s="0"/>
      <c r="M11" s="11" t="n">
        <v>44540</v>
      </c>
      <c r="N11" s="6" t="n">
        <v>-1.471996</v>
      </c>
      <c r="O11" s="0" t="s">
        <v>81</v>
      </c>
      <c r="P11" s="0"/>
      <c r="Q11" s="8" t="s">
        <f>=-SUM(Q2:Q9)</f>
      </c>
      <c r="R11" s="0" t="s">
        <v>120</v>
      </c>
      <c r="S11" s="0"/>
      <c r="T11" s="0"/>
      <c r="U11" s="0"/>
      <c r="V11" s="11" t="n">
        <v>44588</v>
      </c>
      <c r="W11" s="6" t="n">
        <v>-63.15496</v>
      </c>
      <c r="X11" s="0" t="s">
        <v>94</v>
      </c>
      <c r="Y11" s="11" t="n">
        <v>44664</v>
      </c>
      <c r="Z11" s="6" t="n">
        <v>-44.193207</v>
      </c>
      <c r="AA11" s="0" t="s">
        <v>97</v>
      </c>
      <c r="AB11" s="11" t="n">
        <v>44909</v>
      </c>
      <c r="AC11" s="6" t="n">
        <v>-15.17088</v>
      </c>
      <c r="AD11" s="0" t="s">
        <v>92</v>
      </c>
    </row>
    <row collapsed="false" customFormat="false" customHeight="false" hidden="false" ht="12.1" outlineLevel="0" r="12">
      <c r="A12" s="11" t="n">
        <v>44507</v>
      </c>
      <c r="B12" s="6" t="n">
        <v>-298.103292</v>
      </c>
      <c r="C12" s="0" t="s">
        <v>83</v>
      </c>
      <c r="D12" s="0"/>
      <c r="E12" s="0"/>
      <c r="F12" s="0"/>
      <c r="G12" s="11" t="n">
        <v>44880</v>
      </c>
      <c r="H12" s="6" t="n">
        <v>-48.31856</v>
      </c>
      <c r="I12" s="0" t="s">
        <v>96</v>
      </c>
      <c r="J12" s="0"/>
      <c r="K12" s="0"/>
      <c r="L12" s="0"/>
      <c r="M12" s="11" t="n">
        <v>44637</v>
      </c>
      <c r="N12" s="6" t="n">
        <v>-2.161042</v>
      </c>
      <c r="O12" s="0" t="s">
        <v>81</v>
      </c>
      <c r="P12" s="0"/>
      <c r="Q12" s="0"/>
      <c r="R12" s="0"/>
      <c r="S12" s="0"/>
      <c r="T12" s="0"/>
      <c r="U12" s="0"/>
      <c r="V12" s="11" t="n">
        <v>44693</v>
      </c>
      <c r="W12" s="6" t="n">
        <v>-55.07112</v>
      </c>
      <c r="X12" s="0" t="s">
        <v>94</v>
      </c>
      <c r="Y12" s="11" t="n">
        <v>44750</v>
      </c>
      <c r="Z12" s="6" t="n">
        <v>-35.1073412</v>
      </c>
      <c r="AA12" s="0" t="s">
        <v>97</v>
      </c>
      <c r="AB12" s="11" t="n">
        <v>45002</v>
      </c>
      <c r="AC12" s="6" t="n">
        <v>-18.33828</v>
      </c>
      <c r="AD12" s="0" t="s">
        <v>92</v>
      </c>
    </row>
    <row collapsed="false" customFormat="false" customHeight="false" hidden="false" ht="12.1" outlineLevel="0" r="13">
      <c r="A13" s="11" t="n">
        <v>44599</v>
      </c>
      <c r="B13" s="6" t="n">
        <v>-333.102942</v>
      </c>
      <c r="C13" s="0" t="s">
        <v>95</v>
      </c>
      <c r="D13" s="0"/>
      <c r="E13" s="0"/>
      <c r="F13" s="0"/>
      <c r="G13" s="11" t="n">
        <v>44971</v>
      </c>
      <c r="H13" s="6" t="n">
        <v>-61.849788</v>
      </c>
      <c r="I13" s="0" t="s">
        <v>100</v>
      </c>
      <c r="J13" s="0"/>
      <c r="K13" s="0"/>
      <c r="L13" s="0"/>
      <c r="M13" s="11" t="n">
        <v>44727</v>
      </c>
      <c r="N13" s="6" t="n">
        <v>-1.141852</v>
      </c>
      <c r="O13" s="0" t="s">
        <v>81</v>
      </c>
      <c r="P13" s="0"/>
      <c r="Q13" s="0"/>
      <c r="R13" s="0"/>
      <c r="S13" s="0"/>
      <c r="T13" s="0"/>
      <c r="U13" s="0"/>
      <c r="V13" s="11" t="n">
        <v>44770</v>
      </c>
      <c r="W13" s="6" t="n">
        <v>-48.17584</v>
      </c>
      <c r="X13" s="0" t="s">
        <v>94</v>
      </c>
      <c r="Y13" s="11" t="n">
        <v>44840</v>
      </c>
      <c r="Z13" s="6" t="n">
        <v>-33.0287908</v>
      </c>
      <c r="AA13" s="0" t="s">
        <v>97</v>
      </c>
      <c r="AB13" s="11" t="n">
        <v>45091</v>
      </c>
      <c r="AC13" s="6" t="n">
        <v>-4.182025</v>
      </c>
      <c r="AD13" s="0" t="s">
        <v>103</v>
      </c>
    </row>
    <row collapsed="false" customFormat="false" customHeight="false" hidden="false" ht="12.1" outlineLevel="0" r="14">
      <c r="A14" s="11" t="n">
        <v>44688</v>
      </c>
      <c r="B14" s="6" t="n">
        <v>-295.143234</v>
      </c>
      <c r="C14" s="0" t="s">
        <v>95</v>
      </c>
      <c r="D14" s="0"/>
      <c r="E14" s="0"/>
      <c r="F14" s="0"/>
      <c r="G14" s="11" t="n">
        <v>45062</v>
      </c>
      <c r="H14" s="6" t="n">
        <v>-66.444336</v>
      </c>
      <c r="I14" s="0" t="s">
        <v>100</v>
      </c>
      <c r="J14" s="0"/>
      <c r="K14" s="0"/>
      <c r="L14" s="0"/>
      <c r="M14" s="11" t="n">
        <v>44813</v>
      </c>
      <c r="N14" s="6" t="n">
        <v>-1.21602</v>
      </c>
      <c r="O14" s="0" t="s">
        <v>81</v>
      </c>
      <c r="P14" s="0"/>
      <c r="Q14" s="0"/>
      <c r="R14" s="0"/>
      <c r="S14" s="0"/>
      <c r="T14" s="0"/>
      <c r="U14" s="0"/>
      <c r="V14" s="11" t="n">
        <v>44868</v>
      </c>
      <c r="W14" s="6" t="n">
        <v>-49.294</v>
      </c>
      <c r="X14" s="0" t="s">
        <v>94</v>
      </c>
      <c r="Y14" s="11" t="n">
        <v>44935</v>
      </c>
      <c r="Z14" s="6" t="n">
        <v>-39.10765</v>
      </c>
      <c r="AA14" s="0" t="s">
        <v>97</v>
      </c>
      <c r="AB14" s="11" t="n">
        <v>45183</v>
      </c>
      <c r="AC14" s="6" t="n">
        <v>-4.79897</v>
      </c>
      <c r="AD14" s="0" t="s">
        <v>103</v>
      </c>
    </row>
    <row collapsed="false" customFormat="false" customHeight="false" hidden="false" ht="12.1" outlineLevel="0" r="15">
      <c r="A15" s="11" t="n">
        <v>44778</v>
      </c>
      <c r="B15" s="6" t="n">
        <v>-263.93004</v>
      </c>
      <c r="C15" s="0" t="s">
        <v>95</v>
      </c>
      <c r="D15" s="0"/>
      <c r="E15" s="0"/>
      <c r="F15" s="0"/>
      <c r="G15" s="11" t="n">
        <v>45160</v>
      </c>
      <c r="H15" s="6" t="n">
        <v>-79.079616</v>
      </c>
      <c r="I15" s="0" t="s">
        <v>100</v>
      </c>
      <c r="J15" s="0"/>
      <c r="K15" s="0"/>
      <c r="L15" s="0"/>
      <c r="M15" s="11" t="n">
        <v>45997</v>
      </c>
      <c r="N15" s="8" t="s">
        <f>=-Портфель!J6</f>
      </c>
      <c r="O15" s="0" t="s">
        <v>118</v>
      </c>
      <c r="P15" s="0"/>
      <c r="Q15" s="0"/>
      <c r="R15" s="0"/>
      <c r="S15" s="0"/>
      <c r="T15" s="0"/>
      <c r="U15" s="0"/>
      <c r="V15" s="11" t="n">
        <v>44952</v>
      </c>
      <c r="W15" s="6" t="n">
        <v>-56.544986</v>
      </c>
      <c r="X15" s="0" t="s">
        <v>99</v>
      </c>
      <c r="Y15" s="11" t="n">
        <v>45022</v>
      </c>
      <c r="Z15" s="6" t="n">
        <v>-44.1998316</v>
      </c>
      <c r="AA15" s="0" t="s">
        <v>97</v>
      </c>
      <c r="AB15" s="11" t="n">
        <v>45274</v>
      </c>
      <c r="AC15" s="6" t="n">
        <v>-4.49463</v>
      </c>
      <c r="AD15" s="0" t="s">
        <v>103</v>
      </c>
    </row>
    <row collapsed="false" customFormat="false" customHeight="false" hidden="false" ht="12.1" outlineLevel="0" r="16">
      <c r="A16" s="11" t="n">
        <v>44869</v>
      </c>
      <c r="B16" s="6" t="n">
        <v>-271.97829</v>
      </c>
      <c r="C16" s="0" t="s">
        <v>95</v>
      </c>
      <c r="D16" s="0"/>
      <c r="E16" s="0"/>
      <c r="F16" s="0"/>
      <c r="G16" s="11" t="n">
        <v>45244</v>
      </c>
      <c r="H16" s="6" t="n">
        <v>-77.37954</v>
      </c>
      <c r="I16" s="0" t="s">
        <v>100</v>
      </c>
      <c r="J16" s="0"/>
      <c r="K16" s="0"/>
      <c r="L16" s="0"/>
      <c r="M16" s="0"/>
      <c r="N16" s="10" t="s">
        <f>=XIRR(N2:N15,M2:M15)</f>
      </c>
      <c r="O16" s="0"/>
      <c r="P16" s="0"/>
      <c r="Q16" s="0"/>
      <c r="R16" s="0"/>
      <c r="S16" s="0"/>
      <c r="T16" s="0"/>
      <c r="U16" s="0"/>
      <c r="V16" s="11" t="n">
        <v>45057</v>
      </c>
      <c r="W16" s="6" t="n">
        <v>-62.888178</v>
      </c>
      <c r="X16" s="0" t="s">
        <v>99</v>
      </c>
      <c r="Y16" s="11" t="n">
        <v>45114</v>
      </c>
      <c r="Z16" s="6" t="n">
        <v>-51.468642</v>
      </c>
      <c r="AA16" s="0" t="s">
        <v>97</v>
      </c>
      <c r="AB16" s="11" t="n">
        <v>45365</v>
      </c>
      <c r="AC16" s="6" t="n">
        <v>-4.577245</v>
      </c>
      <c r="AD16" s="0" t="s">
        <v>103</v>
      </c>
    </row>
    <row collapsed="false" customFormat="false" customHeight="false" hidden="false" ht="12.1" outlineLevel="0" r="17">
      <c r="A17" s="11" t="n">
        <v>44963</v>
      </c>
      <c r="B17" s="6" t="n">
        <v>-308.284986</v>
      </c>
      <c r="C17" s="0" t="s">
        <v>95</v>
      </c>
      <c r="D17" s="0"/>
      <c r="E17" s="0"/>
      <c r="F17" s="0"/>
      <c r="G17" s="11" t="n">
        <v>45342</v>
      </c>
      <c r="H17" s="6" t="n">
        <v>-92.4102</v>
      </c>
      <c r="I17" s="0" t="s">
        <v>106</v>
      </c>
      <c r="J17" s="0"/>
      <c r="K17" s="0"/>
      <c r="L17" s="0"/>
      <c r="M17" s="0"/>
      <c r="N17" s="8" t="s">
        <f>=-SUM(N2:N15)</f>
      </c>
      <c r="O17" s="0" t="s">
        <v>120</v>
      </c>
      <c r="P17" s="0"/>
      <c r="Q17" s="0"/>
      <c r="R17" s="0"/>
      <c r="S17" s="0"/>
      <c r="T17" s="0"/>
      <c r="U17" s="0"/>
      <c r="V17" s="11" t="n">
        <v>45134</v>
      </c>
      <c r="W17" s="6" t="n">
        <v>-73.838376</v>
      </c>
      <c r="X17" s="0" t="s">
        <v>99</v>
      </c>
      <c r="Y17" s="11" t="n">
        <v>45205</v>
      </c>
      <c r="Z17" s="6" t="n">
        <v>-55.4199672</v>
      </c>
      <c r="AA17" s="0" t="s">
        <v>97</v>
      </c>
      <c r="AB17" s="11" t="n">
        <v>45460</v>
      </c>
      <c r="AC17" s="6" t="n">
        <v>-4.45329</v>
      </c>
      <c r="AD17" s="0" t="s">
        <v>103</v>
      </c>
    </row>
    <row collapsed="false" customFormat="false" customHeight="false" hidden="false" ht="12.1" outlineLevel="0" r="18">
      <c r="A18" s="11" t="n">
        <v>45050</v>
      </c>
      <c r="B18" s="6" t="n">
        <v>-118.96065</v>
      </c>
      <c r="C18" s="0" t="s">
        <v>102</v>
      </c>
      <c r="D18" s="0"/>
      <c r="E18" s="0"/>
      <c r="F18" s="0"/>
      <c r="G18" s="11" t="n">
        <v>45433</v>
      </c>
      <c r="H18" s="6" t="n">
        <v>-90.6537</v>
      </c>
      <c r="I18" s="0" t="s">
        <v>106</v>
      </c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11" t="n">
        <v>45239</v>
      </c>
      <c r="W18" s="6" t="n">
        <v>-75.601786</v>
      </c>
      <c r="X18" s="0" t="s">
        <v>99</v>
      </c>
      <c r="Y18" s="11" t="n">
        <v>45300</v>
      </c>
      <c r="Z18" s="6" t="n">
        <v>-49.8666948</v>
      </c>
      <c r="AA18" s="0" t="s">
        <v>97</v>
      </c>
      <c r="AB18" s="11" t="n">
        <v>45551</v>
      </c>
      <c r="AC18" s="6" t="n">
        <v>-4.546725</v>
      </c>
      <c r="AD18" s="0" t="s">
        <v>103</v>
      </c>
    </row>
    <row collapsed="false" customFormat="false" customHeight="false" hidden="false" ht="12.1" outlineLevel="0" r="19">
      <c r="A19" s="11" t="n">
        <v>45142</v>
      </c>
      <c r="B19" s="6" t="n">
        <v>-140.6688</v>
      </c>
      <c r="C19" s="0" t="s">
        <v>102</v>
      </c>
      <c r="D19" s="0"/>
      <c r="E19" s="0"/>
      <c r="F19" s="0"/>
      <c r="G19" s="11" t="n">
        <v>45525</v>
      </c>
      <c r="H19" s="6" t="n">
        <v>-90.6944</v>
      </c>
      <c r="I19" s="0" t="s">
        <v>106</v>
      </c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11" t="n">
        <v>45316</v>
      </c>
      <c r="W19" s="6" t="n">
        <v>-74.157636</v>
      </c>
      <c r="X19" s="0" t="s">
        <v>105</v>
      </c>
      <c r="Y19" s="11" t="n">
        <v>45391</v>
      </c>
      <c r="Z19" s="6" t="n">
        <v>-51.475036</v>
      </c>
      <c r="AA19" s="0" t="s">
        <v>97</v>
      </c>
      <c r="AB19" s="11" t="n">
        <v>45642</v>
      </c>
      <c r="AC19" s="6" t="n">
        <v>-5.171525</v>
      </c>
      <c r="AD19" s="0" t="s">
        <v>103</v>
      </c>
    </row>
    <row collapsed="false" customFormat="false" customHeight="false" hidden="false" ht="12.1" outlineLevel="0" r="20">
      <c r="A20" s="11" t="n">
        <v>45236</v>
      </c>
      <c r="B20" s="6" t="n">
        <v>-139.55265</v>
      </c>
      <c r="C20" s="0" t="s">
        <v>102</v>
      </c>
      <c r="D20" s="0"/>
      <c r="E20" s="0"/>
      <c r="F20" s="0"/>
      <c r="G20" s="11" t="n">
        <v>45616</v>
      </c>
      <c r="H20" s="6" t="n">
        <v>-100.0348</v>
      </c>
      <c r="I20" s="0" t="s">
        <v>106</v>
      </c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11" t="n">
        <v>45499</v>
      </c>
      <c r="W20" s="6" t="n">
        <v>-71.7444</v>
      </c>
      <c r="X20" s="0" t="s">
        <v>105</v>
      </c>
      <c r="Y20" s="11" t="n">
        <v>45483</v>
      </c>
      <c r="Z20" s="6" t="n">
        <v>-48.9297236</v>
      </c>
      <c r="AA20" s="0" t="s">
        <v>97</v>
      </c>
      <c r="AB20" s="11" t="n">
        <v>45733</v>
      </c>
      <c r="AC20" s="6" t="n">
        <v>-4.27847</v>
      </c>
      <c r="AD20" s="0" t="s">
        <v>103</v>
      </c>
    </row>
    <row collapsed="false" customFormat="false" customHeight="false" hidden="false" ht="12.1" outlineLevel="0" r="21">
      <c r="A21" s="11" t="n">
        <v>45328</v>
      </c>
      <c r="B21" s="6" t="n">
        <v>-136.8651</v>
      </c>
      <c r="C21" s="0" t="s">
        <v>102</v>
      </c>
      <c r="D21" s="0"/>
      <c r="E21" s="0"/>
      <c r="F21" s="0"/>
      <c r="G21" s="11" t="n">
        <v>45707</v>
      </c>
      <c r="H21" s="6" t="n">
        <v>-105.954168</v>
      </c>
      <c r="I21" s="0" t="s">
        <v>110</v>
      </c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11" t="n">
        <v>45604</v>
      </c>
      <c r="W21" s="6" t="n">
        <v>-82.380984</v>
      </c>
      <c r="X21" s="0" t="s">
        <v>105</v>
      </c>
      <c r="Y21" s="11" t="n">
        <v>45575</v>
      </c>
      <c r="Z21" s="6" t="n">
        <v>-53.9032548</v>
      </c>
      <c r="AA21" s="0" t="s">
        <v>97</v>
      </c>
      <c r="AB21" s="11" t="n">
        <v>45824</v>
      </c>
      <c r="AC21" s="6" t="n">
        <v>-3.95014</v>
      </c>
      <c r="AD21" s="0" t="s">
        <v>103</v>
      </c>
    </row>
    <row collapsed="false" customFormat="false" customHeight="false" hidden="false" ht="12.1" outlineLevel="0" r="22">
      <c r="A22" s="11" t="n">
        <v>45418</v>
      </c>
      <c r="B22" s="6" t="n">
        <v>-137.5377</v>
      </c>
      <c r="C22" s="0" t="s">
        <v>102</v>
      </c>
      <c r="D22" s="0"/>
      <c r="E22" s="0"/>
      <c r="F22" s="0"/>
      <c r="G22" s="11" t="n">
        <v>45798</v>
      </c>
      <c r="H22" s="6" t="n">
        <v>-93.1567</v>
      </c>
      <c r="I22" s="0" t="s">
        <v>110</v>
      </c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11" t="n">
        <v>45681</v>
      </c>
      <c r="W22" s="6" t="n">
        <v>-85.224108</v>
      </c>
      <c r="X22" s="0" t="s">
        <v>109</v>
      </c>
      <c r="Y22" s="11" t="n">
        <v>45667</v>
      </c>
      <c r="Z22" s="6" t="n">
        <v>-56.8738516</v>
      </c>
      <c r="AA22" s="0" t="s">
        <v>97</v>
      </c>
      <c r="AB22" s="11" t="n">
        <v>45915</v>
      </c>
      <c r="AC22" s="6" t="n">
        <v>-4.21899</v>
      </c>
      <c r="AD22" s="0" t="s">
        <v>103</v>
      </c>
    </row>
    <row collapsed="false" customFormat="false" customHeight="false" hidden="false" ht="12.1" outlineLevel="0" r="23">
      <c r="A23" s="11" t="n">
        <v>45511</v>
      </c>
      <c r="B23" s="6" t="n">
        <v>-127.7469</v>
      </c>
      <c r="C23" s="0" t="s">
        <v>102</v>
      </c>
      <c r="D23" s="0"/>
      <c r="E23" s="0"/>
      <c r="F23" s="0"/>
      <c r="G23" s="11" t="n">
        <v>45889</v>
      </c>
      <c r="H23" s="6" t="n">
        <v>-93.202056</v>
      </c>
      <c r="I23" s="0" t="s">
        <v>110</v>
      </c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11" t="n">
        <v>45786</v>
      </c>
      <c r="W23" s="6" t="n">
        <v>-69.540632</v>
      </c>
      <c r="X23" s="0" t="s">
        <v>109</v>
      </c>
      <c r="Y23" s="11" t="n">
        <v>45757</v>
      </c>
      <c r="Z23" s="6" t="n">
        <v>-47.8673188</v>
      </c>
      <c r="AA23" s="0" t="s">
        <v>97</v>
      </c>
      <c r="AB23" s="11" t="n">
        <v>45997</v>
      </c>
      <c r="AC23" s="8" t="s">
        <f>=-Портфель!J11</f>
      </c>
      <c r="AD23" s="0" t="s">
        <v>118</v>
      </c>
    </row>
    <row collapsed="false" customFormat="false" customHeight="false" hidden="false" ht="12.1" outlineLevel="0" r="24">
      <c r="A24" s="11" t="n">
        <v>45997</v>
      </c>
      <c r="B24" s="8" t="s">
        <f>=-Портфель!J2</f>
      </c>
      <c r="C24" s="0" t="s">
        <v>118</v>
      </c>
      <c r="D24" s="0"/>
      <c r="E24" s="0"/>
      <c r="F24" s="0"/>
      <c r="G24" s="11" t="n">
        <v>45980</v>
      </c>
      <c r="H24" s="6" t="n">
        <v>-94.023452</v>
      </c>
      <c r="I24" s="0" t="s">
        <v>110</v>
      </c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11" t="n">
        <v>45863</v>
      </c>
      <c r="W24" s="6" t="n">
        <v>-67.821578</v>
      </c>
      <c r="X24" s="0" t="s">
        <v>109</v>
      </c>
      <c r="Y24" s="11" t="n">
        <v>45848</v>
      </c>
      <c r="Z24" s="6" t="n">
        <v>-43.4640212</v>
      </c>
      <c r="AA24" s="0" t="s">
        <v>97</v>
      </c>
      <c r="AB24" s="0"/>
      <c r="AC24" s="10" t="s">
        <f>=XIRR(AC2:AC23,AB2:AB23)</f>
      </c>
      <c r="AD24" s="0"/>
    </row>
    <row collapsed="false" customFormat="false" customHeight="false" hidden="false" ht="12.1" outlineLevel="0" r="25">
      <c r="A25" s="0"/>
      <c r="B25" s="10" t="s">
        <f>=XIRR(B2:B24,A2:A24)</f>
      </c>
      <c r="C25" s="0"/>
      <c r="D25" s="0"/>
      <c r="E25" s="0"/>
      <c r="F25" s="0"/>
      <c r="G25" s="11" t="n">
        <v>45997</v>
      </c>
      <c r="H25" s="8" t="s">
        <f>=-Портфель!J4</f>
      </c>
      <c r="I25" s="0" t="s">
        <v>118</v>
      </c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11" t="n">
        <v>45968</v>
      </c>
      <c r="W25" s="6" t="n">
        <v>-69.98379</v>
      </c>
      <c r="X25" s="0" t="s">
        <v>109</v>
      </c>
      <c r="Y25" s="11" t="n">
        <v>45940</v>
      </c>
      <c r="Z25" s="6" t="n">
        <v>-45.2641268</v>
      </c>
      <c r="AA25" s="0" t="s">
        <v>97</v>
      </c>
      <c r="AB25" s="0"/>
      <c r="AC25" s="8" t="s">
        <f>=-SUM(AC2:AC23)</f>
      </c>
      <c r="AD25" s="0" t="s">
        <v>120</v>
      </c>
    </row>
    <row collapsed="false" customFormat="false" customHeight="false" hidden="false" ht="12.1" outlineLevel="0" r="26">
      <c r="A26" s="0"/>
      <c r="B26" s="8" t="s">
        <f>=-SUM(B2:B24)</f>
      </c>
      <c r="C26" s="0" t="s">
        <v>120</v>
      </c>
      <c r="D26" s="0"/>
      <c r="E26" s="0"/>
      <c r="F26" s="0"/>
      <c r="G26" s="0"/>
      <c r="H26" s="10" t="s">
        <f>=XIRR(H2:H25,G2:G25)</f>
      </c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11" t="n">
        <v>45997</v>
      </c>
      <c r="W26" s="8" t="s">
        <f>=-Портфель!J9</f>
      </c>
      <c r="X26" s="0" t="s">
        <v>118</v>
      </c>
      <c r="Y26" s="11" t="n">
        <v>45997</v>
      </c>
      <c r="Z26" s="8" t="s">
        <f>=-Портфель!J10</f>
      </c>
      <c r="AA26" s="0" t="s">
        <v>118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8" t="s">
        <f>=-SUM(H2:H25)</f>
      </c>
      <c r="I27" s="0" t="s">
        <v>120</v>
      </c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10" t="s">
        <f>=XIRR(W2:W26,V2:V26)</f>
      </c>
      <c r="X27" s="0"/>
      <c r="Y27" s="0"/>
      <c r="Z27" s="10" t="s">
        <f>=XIRR(Z2:Z26,Y2:Y26)</f>
      </c>
      <c r="AA27" s="0"/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8" t="s">
        <f>=-SUM(W2:W26)</f>
      </c>
      <c r="X28" s="0" t="s">
        <v>120</v>
      </c>
      <c r="Y28" s="0"/>
      <c r="Z28" s="8" t="s">
        <f>=-SUM(Z2:Z26)</f>
      </c>
      <c r="AA28" s="0" t="s">
        <v>120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C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121</v>
      </c>
      <c r="C1" s="0"/>
      <c r="D1" s="0"/>
      <c r="E1" s="4" t="s">
        <v>122</v>
      </c>
      <c r="F1" s="0"/>
      <c r="G1" s="0"/>
      <c r="H1" s="4" t="s">
        <v>123</v>
      </c>
      <c r="I1" s="0"/>
      <c r="J1" s="0"/>
      <c r="K1" s="4" t="s">
        <v>124</v>
      </c>
      <c r="L1" s="0"/>
      <c r="M1" s="0"/>
      <c r="N1" s="4" t="s">
        <v>125</v>
      </c>
      <c r="O1" s="0"/>
      <c r="P1" s="0"/>
      <c r="Q1" s="4" t="s">
        <v>126</v>
      </c>
      <c r="R1" s="0"/>
      <c r="S1" s="0"/>
      <c r="T1" s="4" t="s">
        <v>127</v>
      </c>
      <c r="U1" s="0"/>
      <c r="V1" s="0"/>
      <c r="W1" s="4" t="s">
        <v>128</v>
      </c>
      <c r="X1" s="0"/>
      <c r="Y1" s="0"/>
      <c r="Z1" s="4" t="s">
        <v>129</v>
      </c>
      <c r="AA1" s="0"/>
      <c r="AB1" s="0"/>
      <c r="AC1" s="4" t="s">
        <v>130</v>
      </c>
      <c r="AD1" s="0"/>
      <c r="AE1" s="0"/>
      <c r="AF1" s="4" t="s">
        <v>20</v>
      </c>
      <c r="AG1" s="0"/>
      <c r="AH1" s="0"/>
      <c r="AI1" s="4" t="s">
        <v>131</v>
      </c>
      <c r="AJ1" s="0"/>
      <c r="AK1" s="0"/>
      <c r="AL1" s="4" t="s">
        <v>132</v>
      </c>
      <c r="AM1" s="0"/>
      <c r="AN1" s="0"/>
      <c r="AO1" s="4" t="s">
        <v>133</v>
      </c>
      <c r="AP1" s="0"/>
      <c r="AQ1" s="0"/>
      <c r="AR1" s="4" t="s">
        <v>134</v>
      </c>
      <c r="AS1" s="0"/>
      <c r="AT1" s="0"/>
      <c r="AU1" s="4" t="s">
        <v>135</v>
      </c>
      <c r="AV1" s="0"/>
      <c r="AW1" s="0"/>
      <c r="AX1" s="4" t="s">
        <v>136</v>
      </c>
      <c r="AY1" s="0"/>
      <c r="AZ1" s="0"/>
      <c r="BA1" s="4" t="s">
        <v>137</v>
      </c>
      <c r="BB1" s="0"/>
      <c r="BC1" s="0"/>
      <c r="BD1" s="4" t="s">
        <v>138</v>
      </c>
      <c r="BE1" s="0"/>
      <c r="BF1" s="0"/>
      <c r="BG1" s="4" t="s">
        <v>139</v>
      </c>
      <c r="BH1" s="0"/>
      <c r="BI1" s="0"/>
      <c r="BJ1" s="4" t="s">
        <v>140</v>
      </c>
      <c r="BK1" s="0"/>
      <c r="BL1" s="0"/>
      <c r="BM1" s="4" t="s">
        <v>141</v>
      </c>
      <c r="BN1" s="0"/>
      <c r="BO1" s="0"/>
      <c r="BP1" s="4" t="s">
        <v>142</v>
      </c>
      <c r="BQ1" s="0"/>
      <c r="BR1" s="0"/>
      <c r="BS1" s="4" t="s">
        <v>143</v>
      </c>
      <c r="BT1" s="0"/>
      <c r="BU1" s="0"/>
      <c r="BV1" s="4" t="s">
        <v>144</v>
      </c>
      <c r="BW1" s="0"/>
      <c r="BX1" s="0"/>
      <c r="BY1" s="4" t="s">
        <v>145</v>
      </c>
      <c r="BZ1" s="0"/>
      <c r="CA1" s="0"/>
      <c r="CB1" s="4" t="s">
        <v>146</v>
      </c>
      <c r="CC1" s="0"/>
    </row>
    <row collapsed="false" customFormat="false" customHeight="false" hidden="false" ht="12.1" outlineLevel="0" r="2">
      <c r="A2" s="11" t="n">
        <v>43934</v>
      </c>
      <c r="B2" s="6" t="n">
        <v>2264.908565</v>
      </c>
      <c r="C2" s="0" t="s">
        <v>117</v>
      </c>
      <c r="D2" s="11" t="n">
        <v>43934</v>
      </c>
      <c r="E2" s="6" t="n">
        <v>2538.52663</v>
      </c>
      <c r="F2" s="0" t="s">
        <v>117</v>
      </c>
      <c r="G2" s="11" t="n">
        <v>43944</v>
      </c>
      <c r="H2" s="6" t="n">
        <v>471.494592</v>
      </c>
      <c r="I2" s="0" t="s">
        <v>117</v>
      </c>
      <c r="J2" s="11" t="n">
        <v>43944</v>
      </c>
      <c r="K2" s="6" t="n">
        <v>773.497664</v>
      </c>
      <c r="L2" s="0" t="s">
        <v>117</v>
      </c>
      <c r="M2" s="11" t="n">
        <v>43944</v>
      </c>
      <c r="N2" s="6" t="n">
        <v>381.35592</v>
      </c>
      <c r="O2" s="0" t="s">
        <v>117</v>
      </c>
      <c r="P2" s="11" t="n">
        <v>43959</v>
      </c>
      <c r="Q2" s="6" t="n">
        <v>2490.32784</v>
      </c>
      <c r="R2" s="0" t="s">
        <v>117</v>
      </c>
      <c r="S2" s="11" t="n">
        <v>43959</v>
      </c>
      <c r="T2" s="6" t="n">
        <v>1889.239781</v>
      </c>
      <c r="U2" s="0" t="s">
        <v>117</v>
      </c>
      <c r="V2" s="11" t="n">
        <v>43969</v>
      </c>
      <c r="W2" s="6" t="n">
        <v>324.300808</v>
      </c>
      <c r="X2" s="0" t="s">
        <v>117</v>
      </c>
      <c r="Y2" s="11" t="n">
        <v>43979</v>
      </c>
      <c r="Z2" s="6" t="n">
        <v>3977.424095</v>
      </c>
      <c r="AA2" s="0" t="s">
        <v>117</v>
      </c>
      <c r="AB2" s="11" t="n">
        <v>43979</v>
      </c>
      <c r="AC2" s="6" t="n">
        <v>4262.38873</v>
      </c>
      <c r="AD2" s="0" t="s">
        <v>117</v>
      </c>
      <c r="AE2" s="11" t="n">
        <v>43979</v>
      </c>
      <c r="AF2" s="6" t="n">
        <v>3699.56581</v>
      </c>
      <c r="AG2" s="0" t="s">
        <v>117</v>
      </c>
      <c r="AH2" s="11" t="n">
        <v>43983</v>
      </c>
      <c r="AI2" s="6" t="n">
        <v>1852.28736</v>
      </c>
      <c r="AJ2" s="0" t="s">
        <v>117</v>
      </c>
      <c r="AK2" s="11" t="n">
        <v>43985</v>
      </c>
      <c r="AL2" s="6" t="n">
        <v>1095.451628</v>
      </c>
      <c r="AM2" s="0" t="s">
        <v>117</v>
      </c>
      <c r="AN2" s="11" t="n">
        <v>43994</v>
      </c>
      <c r="AO2" s="6" t="n">
        <v>3478.905227</v>
      </c>
      <c r="AP2" s="0" t="s">
        <v>117</v>
      </c>
      <c r="AQ2" s="11" t="n">
        <v>43994</v>
      </c>
      <c r="AR2" s="6" t="n">
        <v>2632.161952</v>
      </c>
      <c r="AS2" s="0" t="s">
        <v>117</v>
      </c>
      <c r="AT2" s="11" t="n">
        <v>43997</v>
      </c>
      <c r="AU2" s="6" t="n">
        <v>4479.790339</v>
      </c>
      <c r="AV2" s="0" t="s">
        <v>117</v>
      </c>
      <c r="AW2" s="11" t="n">
        <v>44006</v>
      </c>
      <c r="AX2" s="6" t="n">
        <v>5619.901664</v>
      </c>
      <c r="AY2" s="0" t="s">
        <v>117</v>
      </c>
      <c r="AZ2" s="11" t="n">
        <v>44006</v>
      </c>
      <c r="BA2" s="6" t="n">
        <v>1752.605296</v>
      </c>
      <c r="BB2" s="0" t="s">
        <v>117</v>
      </c>
      <c r="BC2" s="11" t="n">
        <v>44006</v>
      </c>
      <c r="BD2" s="6" t="n">
        <v>3337.935224</v>
      </c>
      <c r="BE2" s="0" t="s">
        <v>117</v>
      </c>
      <c r="BF2" s="11" t="n">
        <v>44014</v>
      </c>
      <c r="BG2" s="6" t="n">
        <v>5564.158287</v>
      </c>
      <c r="BH2" s="0" t="s">
        <v>117</v>
      </c>
      <c r="BI2" s="11" t="n">
        <v>44055</v>
      </c>
      <c r="BJ2" s="6" t="n">
        <v>1030.714498</v>
      </c>
      <c r="BK2" s="0" t="s">
        <v>117</v>
      </c>
      <c r="BL2" s="11" t="n">
        <v>44076</v>
      </c>
      <c r="BM2" s="6" t="n">
        <v>2692.471491</v>
      </c>
      <c r="BN2" s="0" t="s">
        <v>117</v>
      </c>
      <c r="BO2" s="11" t="n">
        <v>44077</v>
      </c>
      <c r="BP2" s="6" t="n">
        <v>5510.605068</v>
      </c>
      <c r="BQ2" s="0" t="s">
        <v>117</v>
      </c>
      <c r="BR2" s="11" t="n">
        <v>44102</v>
      </c>
      <c r="BS2" s="6" t="n">
        <v>4046.85126</v>
      </c>
      <c r="BT2" s="0" t="s">
        <v>117</v>
      </c>
      <c r="BU2" s="11" t="n">
        <v>44169</v>
      </c>
      <c r="BV2" s="6" t="n">
        <v>414.349796</v>
      </c>
      <c r="BW2" s="0" t="s">
        <v>117</v>
      </c>
      <c r="BX2" s="11" t="n">
        <v>44223</v>
      </c>
      <c r="BY2" s="6" t="n">
        <v>5105.3895</v>
      </c>
      <c r="BZ2" s="0" t="s">
        <v>117</v>
      </c>
      <c r="CA2" s="11" t="n">
        <v>44228</v>
      </c>
      <c r="CB2" s="6" t="n">
        <v>3583.114373</v>
      </c>
      <c r="CC2" s="0" t="s">
        <v>117</v>
      </c>
    </row>
    <row collapsed="false" customFormat="false" customHeight="false" hidden="false" ht="12.1" outlineLevel="0" r="3">
      <c r="A3" s="11" t="n">
        <v>43934</v>
      </c>
      <c r="B3" s="6" t="n">
        <v>1132.82304</v>
      </c>
      <c r="C3" s="0" t="s">
        <v>117</v>
      </c>
      <c r="D3" s="11" t="n">
        <v>43977</v>
      </c>
      <c r="E3" s="6" t="n">
        <v>-3475.279548</v>
      </c>
      <c r="F3" s="0" t="s">
        <v>119</v>
      </c>
      <c r="G3" s="11" t="n">
        <v>43944</v>
      </c>
      <c r="H3" s="6" t="n">
        <v>471.494592</v>
      </c>
      <c r="I3" s="0" t="s">
        <v>117</v>
      </c>
      <c r="J3" s="11" t="n">
        <v>43977</v>
      </c>
      <c r="K3" s="6" t="n">
        <v>-720.973734</v>
      </c>
      <c r="L3" s="0" t="s">
        <v>119</v>
      </c>
      <c r="M3" s="11" t="n">
        <v>43971</v>
      </c>
      <c r="N3" s="6" t="n">
        <v>395.259228</v>
      </c>
      <c r="O3" s="0" t="s">
        <v>117</v>
      </c>
      <c r="P3" s="11" t="n">
        <v>43969</v>
      </c>
      <c r="Q3" s="6" t="n">
        <v>1144.203528</v>
      </c>
      <c r="R3" s="0" t="s">
        <v>117</v>
      </c>
      <c r="S3" s="11" t="n">
        <v>43969</v>
      </c>
      <c r="T3" s="6" t="n">
        <v>1789.87692</v>
      </c>
      <c r="U3" s="0" t="s">
        <v>117</v>
      </c>
      <c r="V3" s="11" t="n">
        <v>43969</v>
      </c>
      <c r="W3" s="6" t="n">
        <v>162.516432</v>
      </c>
      <c r="X3" s="0" t="s">
        <v>117</v>
      </c>
      <c r="Y3" s="11" t="n">
        <v>43987</v>
      </c>
      <c r="Z3" s="6" t="n">
        <v>-4228.555177</v>
      </c>
      <c r="AA3" s="0" t="s">
        <v>119</v>
      </c>
      <c r="AB3" s="11" t="n">
        <v>43987</v>
      </c>
      <c r="AC3" s="6" t="n">
        <v>-5778.634323</v>
      </c>
      <c r="AD3" s="0" t="s">
        <v>119</v>
      </c>
      <c r="AE3" s="11" t="n">
        <v>43987</v>
      </c>
      <c r="AF3" s="6" t="n">
        <v>-3654.349545</v>
      </c>
      <c r="AG3" s="0" t="s">
        <v>119</v>
      </c>
      <c r="AH3" s="11" t="n">
        <v>43987</v>
      </c>
      <c r="AI3" s="6" t="n">
        <v>-2462.458768</v>
      </c>
      <c r="AJ3" s="0" t="s">
        <v>119</v>
      </c>
      <c r="AK3" s="11" t="n">
        <v>43987</v>
      </c>
      <c r="AL3" s="6" t="n">
        <v>-1156.002925</v>
      </c>
      <c r="AM3" s="0" t="s">
        <v>119</v>
      </c>
      <c r="AN3" s="11" t="n">
        <v>44033</v>
      </c>
      <c r="AO3" s="6" t="n">
        <v>-3659.30838</v>
      </c>
      <c r="AP3" s="0" t="s">
        <v>119</v>
      </c>
      <c r="AQ3" s="11" t="n">
        <v>44026</v>
      </c>
      <c r="AR3" s="6" t="n">
        <v>2607.767594</v>
      </c>
      <c r="AS3" s="0" t="s">
        <v>117</v>
      </c>
      <c r="AT3" s="11" t="n">
        <v>43997</v>
      </c>
      <c r="AU3" s="6" t="n">
        <v>497.67768</v>
      </c>
      <c r="AV3" s="0" t="s">
        <v>117</v>
      </c>
      <c r="AW3" s="11" t="n">
        <v>44027</v>
      </c>
      <c r="AX3" s="6" t="n">
        <v>-6045.126225</v>
      </c>
      <c r="AY3" s="0" t="s">
        <v>119</v>
      </c>
      <c r="AZ3" s="11" t="n">
        <v>44027</v>
      </c>
      <c r="BA3" s="6" t="n">
        <v>-1882.03365</v>
      </c>
      <c r="BB3" s="0" t="s">
        <v>119</v>
      </c>
      <c r="BC3" s="11" t="n">
        <v>44035</v>
      </c>
      <c r="BD3" s="6" t="n">
        <v>-3633.553173</v>
      </c>
      <c r="BE3" s="0" t="s">
        <v>119</v>
      </c>
      <c r="BF3" s="11" t="n">
        <v>44027</v>
      </c>
      <c r="BG3" s="6" t="n">
        <v>-5763.461325</v>
      </c>
      <c r="BH3" s="0" t="s">
        <v>119</v>
      </c>
      <c r="BI3" s="11" t="n">
        <v>44076</v>
      </c>
      <c r="BJ3" s="6" t="n">
        <v>-1173.679155</v>
      </c>
      <c r="BK3" s="0" t="s">
        <v>119</v>
      </c>
      <c r="BL3" s="11" t="n">
        <v>44169</v>
      </c>
      <c r="BM3" s="6" t="n">
        <v>-2974.896176</v>
      </c>
      <c r="BN3" s="0" t="s">
        <v>119</v>
      </c>
      <c r="BO3" s="11" t="n">
        <v>44188</v>
      </c>
      <c r="BP3" s="6" t="n">
        <v>-5379.222222</v>
      </c>
      <c r="BQ3" s="0" t="s">
        <v>119</v>
      </c>
      <c r="BR3" s="11" t="n">
        <v>44102</v>
      </c>
      <c r="BS3" s="6" t="n">
        <v>20256.533955</v>
      </c>
      <c r="BT3" s="0" t="s">
        <v>117</v>
      </c>
      <c r="BU3" s="11" t="n">
        <v>44169</v>
      </c>
      <c r="BV3" s="6" t="n">
        <v>414.349796</v>
      </c>
      <c r="BW3" s="0" t="s">
        <v>117</v>
      </c>
      <c r="BX3" s="11" t="n">
        <v>44223</v>
      </c>
      <c r="BY3" s="6" t="n">
        <v>-4735.532394</v>
      </c>
      <c r="BZ3" s="0" t="s">
        <v>119</v>
      </c>
      <c r="CA3" s="11" t="n">
        <v>44295</v>
      </c>
      <c r="CB3" s="6" t="n">
        <v>-18.8897695</v>
      </c>
      <c r="CC3" s="0" t="s">
        <v>89</v>
      </c>
    </row>
    <row collapsed="false" customFormat="false" customHeight="false" hidden="false" ht="12.1" outlineLevel="0" r="4">
      <c r="A4" s="11" t="n">
        <v>43987</v>
      </c>
      <c r="B4" s="6" t="n">
        <v>-2226.427126</v>
      </c>
      <c r="C4" s="0" t="s">
        <v>119</v>
      </c>
      <c r="D4" s="0"/>
      <c r="E4" s="10" t="s">
        <f>=XIRR(E2:E3,D2:D3)</f>
      </c>
      <c r="F4" s="0"/>
      <c r="G4" s="11" t="n">
        <v>43962</v>
      </c>
      <c r="H4" s="6" t="n">
        <v>483.864875</v>
      </c>
      <c r="I4" s="0" t="s">
        <v>117</v>
      </c>
      <c r="J4" s="0"/>
      <c r="K4" s="10" t="s">
        <f>=XIRR(K2:K3,J2:J3)</f>
      </c>
      <c r="L4" s="0"/>
      <c r="M4" s="11" t="n">
        <v>43977</v>
      </c>
      <c r="N4" s="6" t="n">
        <v>-425.281428</v>
      </c>
      <c r="O4" s="0" t="s">
        <v>119</v>
      </c>
      <c r="P4" s="11" t="n">
        <v>43987</v>
      </c>
      <c r="Q4" s="6" t="n">
        <v>-1300.934635</v>
      </c>
      <c r="R4" s="0" t="s">
        <v>119</v>
      </c>
      <c r="S4" s="11" t="n">
        <v>43977</v>
      </c>
      <c r="T4" s="6" t="n">
        <v>-3634.939074</v>
      </c>
      <c r="U4" s="0" t="s">
        <v>119</v>
      </c>
      <c r="V4" s="11" t="n">
        <v>43969</v>
      </c>
      <c r="W4" s="6" t="n">
        <v>324.300808</v>
      </c>
      <c r="X4" s="0" t="s">
        <v>117</v>
      </c>
      <c r="Y4" s="0"/>
      <c r="Z4" s="10" t="s">
        <f>=XIRR(Z2:Z3,Y2:Y3)</f>
      </c>
      <c r="AA4" s="0"/>
      <c r="AB4" s="11" t="n">
        <v>44006</v>
      </c>
      <c r="AC4" s="6" t="n">
        <v>4338.145552</v>
      </c>
      <c r="AD4" s="0" t="s">
        <v>117</v>
      </c>
      <c r="AE4" s="0"/>
      <c r="AF4" s="10" t="s">
        <f>=XIRR(AF2:AF3,AE2:AE3)</f>
      </c>
      <c r="AG4" s="0"/>
      <c r="AH4" s="0"/>
      <c r="AI4" s="10" t="s">
        <f>=XIRR(AI2:AI3,AH2:AH3)</f>
      </c>
      <c r="AJ4" s="0"/>
      <c r="AK4" s="11" t="n">
        <v>43994</v>
      </c>
      <c r="AL4" s="6" t="n">
        <v>1132.907941</v>
      </c>
      <c r="AM4" s="0" t="s">
        <v>117</v>
      </c>
      <c r="AN4" s="0"/>
      <c r="AO4" s="10" t="s">
        <f>=XIRR(AO2:AO3,AN2:AN3)</f>
      </c>
      <c r="AP4" s="0"/>
      <c r="AQ4" s="11" t="n">
        <v>44034</v>
      </c>
      <c r="AR4" s="6" t="n">
        <v>12268.030716</v>
      </c>
      <c r="AS4" s="0" t="s">
        <v>117</v>
      </c>
      <c r="AT4" s="11" t="n">
        <v>44077</v>
      </c>
      <c r="AU4" s="6" t="n">
        <v>-5544.580116</v>
      </c>
      <c r="AV4" s="0" t="s">
        <v>119</v>
      </c>
      <c r="AW4" s="0"/>
      <c r="AX4" s="10" t="s">
        <f>=XIRR(AX2:AX3,AW2:AW3)</f>
      </c>
      <c r="AY4" s="0"/>
      <c r="AZ4" s="0"/>
      <c r="BA4" s="10" t="s">
        <f>=XIRR(BA2:BA3,AZ2:AZ3)</f>
      </c>
      <c r="BB4" s="0"/>
      <c r="BC4" s="0"/>
      <c r="BD4" s="10" t="s">
        <f>=XIRR(BD2:BD3,BC2:BC3)</f>
      </c>
      <c r="BE4" s="0"/>
      <c r="BF4" s="0"/>
      <c r="BG4" s="10" t="s">
        <f>=XIRR(BG2:BG3,BF2:BF3)</f>
      </c>
      <c r="BH4" s="0"/>
      <c r="BI4" s="0"/>
      <c r="BJ4" s="10" t="s">
        <f>=XIRR(BJ2:BJ3,BI2:BI3)</f>
      </c>
      <c r="BK4" s="0"/>
      <c r="BL4" s="0"/>
      <c r="BM4" s="10" t="s">
        <f>=XIRR(BM2:BM3,BL2:BL3)</f>
      </c>
      <c r="BN4" s="0"/>
      <c r="BO4" s="0"/>
      <c r="BP4" s="10" t="s">
        <f>=XIRR(BP2:BP3,BO2:BO3)</f>
      </c>
      <c r="BQ4" s="0"/>
      <c r="BR4" s="11" t="n">
        <v>44144</v>
      </c>
      <c r="BS4" s="6" t="n">
        <v>-27824.55</v>
      </c>
      <c r="BT4" s="0" t="s">
        <v>119</v>
      </c>
      <c r="BU4" s="11" t="n">
        <v>44169</v>
      </c>
      <c r="BV4" s="6" t="n">
        <v>827.947596</v>
      </c>
      <c r="BW4" s="0" t="s">
        <v>117</v>
      </c>
      <c r="BX4" s="0"/>
      <c r="BY4" s="10" t="s">
        <f>=XIRR(BY2:BY3,BX2:BX3)</f>
      </c>
      <c r="BZ4" s="0"/>
      <c r="CA4" s="11" t="n">
        <v>44348</v>
      </c>
      <c r="CB4" s="6" t="n">
        <v>-3524.09572</v>
      </c>
      <c r="CC4" s="0" t="s">
        <v>119</v>
      </c>
    </row>
    <row collapsed="false" customFormat="false" customHeight="false" hidden="false" ht="12.1" outlineLevel="0" r="5">
      <c r="A5" s="11" t="n">
        <v>43987</v>
      </c>
      <c r="B5" s="6" t="n">
        <v>-1113.213563</v>
      </c>
      <c r="C5" s="0" t="s">
        <v>119</v>
      </c>
      <c r="D5" s="0"/>
      <c r="E5" s="8" t="s">
        <f>=-SUM(E2:E3)</f>
      </c>
      <c r="F5" s="0" t="s">
        <v>120</v>
      </c>
      <c r="G5" s="11" t="n">
        <v>43977</v>
      </c>
      <c r="H5" s="6" t="n">
        <v>-1603.75488</v>
      </c>
      <c r="I5" s="0" t="s">
        <v>119</v>
      </c>
      <c r="J5" s="0"/>
      <c r="K5" s="8" t="s">
        <f>=-SUM(K2:K3)</f>
      </c>
      <c r="L5" s="0" t="s">
        <v>120</v>
      </c>
      <c r="M5" s="11" t="n">
        <v>43977</v>
      </c>
      <c r="N5" s="6" t="n">
        <v>-425.281428</v>
      </c>
      <c r="O5" s="0" t="s">
        <v>119</v>
      </c>
      <c r="P5" s="11" t="n">
        <v>43987</v>
      </c>
      <c r="Q5" s="6" t="n">
        <v>-1300.934635</v>
      </c>
      <c r="R5" s="0" t="s">
        <v>119</v>
      </c>
      <c r="S5" s="0"/>
      <c r="T5" s="10" t="s">
        <f>=XIRR(T2:T4,S2:S4)</f>
      </c>
      <c r="U5" s="0"/>
      <c r="V5" s="11" t="n">
        <v>43969</v>
      </c>
      <c r="W5" s="6" t="n">
        <v>324.300808</v>
      </c>
      <c r="X5" s="0" t="s">
        <v>117</v>
      </c>
      <c r="Y5" s="0"/>
      <c r="Z5" s="8" t="s">
        <f>=-SUM(Z2:Z3)</f>
      </c>
      <c r="AA5" s="0" t="s">
        <v>120</v>
      </c>
      <c r="AB5" s="11" t="n">
        <v>44102</v>
      </c>
      <c r="AC5" s="6" t="n">
        <v>-5077.76895</v>
      </c>
      <c r="AD5" s="0" t="s">
        <v>119</v>
      </c>
      <c r="AE5" s="0"/>
      <c r="AF5" s="8" t="s">
        <f>=-SUM(AF2:AF3)</f>
      </c>
      <c r="AG5" s="0" t="s">
        <v>120</v>
      </c>
      <c r="AH5" s="0"/>
      <c r="AI5" s="8" t="s">
        <f>=-SUM(AI2:AI3)</f>
      </c>
      <c r="AJ5" s="0" t="s">
        <v>120</v>
      </c>
      <c r="AK5" s="11" t="n">
        <v>44006</v>
      </c>
      <c r="AL5" s="6" t="n">
        <v>-1146.14604</v>
      </c>
      <c r="AM5" s="0" t="s">
        <v>119</v>
      </c>
      <c r="AN5" s="0"/>
      <c r="AO5" s="8" t="s">
        <f>=-SUM(AO2:AO3)</f>
      </c>
      <c r="AP5" s="0" t="s">
        <v>120</v>
      </c>
      <c r="AQ5" s="11" t="n">
        <v>44102</v>
      </c>
      <c r="AR5" s="6" t="n">
        <v>-19578.985965</v>
      </c>
      <c r="AS5" s="0" t="s">
        <v>119</v>
      </c>
      <c r="AT5" s="11" t="n">
        <v>44145</v>
      </c>
      <c r="AU5" s="6" t="n">
        <v>3010.34268</v>
      </c>
      <c r="AV5" s="0" t="s">
        <v>117</v>
      </c>
      <c r="AW5" s="0"/>
      <c r="AX5" s="8" t="s">
        <f>=-SUM(AX2:AX3)</f>
      </c>
      <c r="AY5" s="0" t="s">
        <v>120</v>
      </c>
      <c r="AZ5" s="0"/>
      <c r="BA5" s="8" t="s">
        <f>=-SUM(BA2:BA3)</f>
      </c>
      <c r="BB5" s="0" t="s">
        <v>120</v>
      </c>
      <c r="BC5" s="0"/>
      <c r="BD5" s="8" t="s">
        <f>=-SUM(BD2:BD3)</f>
      </c>
      <c r="BE5" s="0" t="s">
        <v>120</v>
      </c>
      <c r="BF5" s="0"/>
      <c r="BG5" s="8" t="s">
        <f>=-SUM(BG2:BG3)</f>
      </c>
      <c r="BH5" s="0" t="s">
        <v>120</v>
      </c>
      <c r="BI5" s="0"/>
      <c r="BJ5" s="8" t="s">
        <f>=-SUM(BJ2:BJ3)</f>
      </c>
      <c r="BK5" s="0" t="s">
        <v>120</v>
      </c>
      <c r="BL5" s="0"/>
      <c r="BM5" s="8" t="s">
        <f>=-SUM(BM2:BM3)</f>
      </c>
      <c r="BN5" s="0" t="s">
        <v>120</v>
      </c>
      <c r="BO5" s="0"/>
      <c r="BP5" s="8" t="s">
        <f>=-SUM(BP2:BP3)</f>
      </c>
      <c r="BQ5" s="0" t="s">
        <v>120</v>
      </c>
      <c r="BR5" s="0"/>
      <c r="BS5" s="10" t="s">
        <f>=XIRR(BS2:BS4,BR2:BR4)</f>
      </c>
      <c r="BT5" s="0"/>
      <c r="BU5" s="11" t="n">
        <v>44169</v>
      </c>
      <c r="BV5" s="6" t="n">
        <v>827.947596</v>
      </c>
      <c r="BW5" s="0" t="s">
        <v>117</v>
      </c>
      <c r="BX5" s="0"/>
      <c r="BY5" s="8" t="s">
        <f>=-SUM(BY2:BY3)</f>
      </c>
      <c r="BZ5" s="0" t="s">
        <v>120</v>
      </c>
      <c r="CA5" s="0"/>
      <c r="CB5" s="10" t="s">
        <f>=XIRR(CB2:CB4,CA2:CA4)</f>
      </c>
      <c r="CC5" s="0"/>
    </row>
    <row collapsed="false" customFormat="false" customHeight="false" hidden="false" ht="12.1" outlineLevel="0" r="6">
      <c r="A6" s="11" t="n">
        <v>43994</v>
      </c>
      <c r="B6" s="6" t="n">
        <v>2513.963503</v>
      </c>
      <c r="C6" s="0" t="s">
        <v>117</v>
      </c>
      <c r="D6" s="0"/>
      <c r="E6" s="0"/>
      <c r="F6" s="0"/>
      <c r="G6" s="0"/>
      <c r="H6" s="10" t="s">
        <f>=XIRR(H2:H5,G2:G5)</f>
      </c>
      <c r="I6" s="0"/>
      <c r="J6" s="0"/>
      <c r="K6" s="0"/>
      <c r="L6" s="0"/>
      <c r="M6" s="0"/>
      <c r="N6" s="10" t="s">
        <f>=XIRR(N2:N5,M2:M5)</f>
      </c>
      <c r="O6" s="0"/>
      <c r="P6" s="11" t="n">
        <v>43987</v>
      </c>
      <c r="Q6" s="6" t="n">
        <v>-1300.934635</v>
      </c>
      <c r="R6" s="0" t="s">
        <v>119</v>
      </c>
      <c r="S6" s="0"/>
      <c r="T6" s="8" t="s">
        <f>=-SUM(T2:T4)</f>
      </c>
      <c r="U6" s="0" t="s">
        <v>120</v>
      </c>
      <c r="V6" s="11" t="n">
        <v>43977</v>
      </c>
      <c r="W6" s="6" t="n">
        <v>-710.950266</v>
      </c>
      <c r="X6" s="0" t="s">
        <v>119</v>
      </c>
      <c r="Y6" s="0"/>
      <c r="Z6" s="0"/>
      <c r="AA6" s="0"/>
      <c r="AB6" s="0"/>
      <c r="AC6" s="10" t="s">
        <f>=XIRR(AC2:AC5,AB2:AB5)</f>
      </c>
      <c r="AD6" s="0"/>
      <c r="AE6" s="0"/>
      <c r="AF6" s="0"/>
      <c r="AG6" s="0"/>
      <c r="AH6" s="0"/>
      <c r="AI6" s="0"/>
      <c r="AJ6" s="0"/>
      <c r="AK6" s="0"/>
      <c r="AL6" s="10" t="s">
        <f>=XIRR(AL2:AL5,AK2:AK5)</f>
      </c>
      <c r="AM6" s="0"/>
      <c r="AN6" s="0"/>
      <c r="AO6" s="0"/>
      <c r="AP6" s="0"/>
      <c r="AQ6" s="0"/>
      <c r="AR6" s="10" t="s">
        <f>=XIRR(AR2:AR5,AQ2:AQ5)</f>
      </c>
      <c r="AS6" s="0"/>
      <c r="AT6" s="11" t="n">
        <v>44145</v>
      </c>
      <c r="AU6" s="6" t="n">
        <v>3010.34268</v>
      </c>
      <c r="AV6" s="0" t="s">
        <v>117</v>
      </c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8" t="s">
        <f>=-SUM(BS2:BS4)</f>
      </c>
      <c r="BT6" s="0" t="s">
        <v>120</v>
      </c>
      <c r="BU6" s="11" t="n">
        <v>44169</v>
      </c>
      <c r="BV6" s="6" t="n">
        <v>414.349796</v>
      </c>
      <c r="BW6" s="0" t="s">
        <v>117</v>
      </c>
      <c r="BX6" s="0"/>
      <c r="BY6" s="0"/>
      <c r="BZ6" s="0"/>
      <c r="CA6" s="0"/>
      <c r="CB6" s="8" t="s">
        <f>=-SUM(CB2:CB4)</f>
      </c>
      <c r="CC6" s="0" t="s">
        <v>120</v>
      </c>
    </row>
    <row collapsed="false" customFormat="false" customHeight="false" hidden="false" ht="12.1" outlineLevel="0" r="7">
      <c r="A7" s="11" t="n">
        <v>43994</v>
      </c>
      <c r="B7" s="6" t="n">
        <v>-1.382438</v>
      </c>
      <c r="C7" s="0" t="s">
        <v>71</v>
      </c>
      <c r="D7" s="0"/>
      <c r="E7" s="0"/>
      <c r="F7" s="0"/>
      <c r="G7" s="0"/>
      <c r="H7" s="8" t="s">
        <f>=-SUM(H2:H5)</f>
      </c>
      <c r="I7" s="0" t="s">
        <v>120</v>
      </c>
      <c r="J7" s="0"/>
      <c r="K7" s="0"/>
      <c r="L7" s="0"/>
      <c r="M7" s="0"/>
      <c r="N7" s="8" t="s">
        <f>=-SUM(N2:N5)</f>
      </c>
      <c r="O7" s="0" t="s">
        <v>120</v>
      </c>
      <c r="P7" s="0"/>
      <c r="Q7" s="10" t="s">
        <f>=XIRR(Q2:Q6,P2:P6)</f>
      </c>
      <c r="R7" s="0"/>
      <c r="S7" s="0"/>
      <c r="T7" s="0"/>
      <c r="U7" s="0"/>
      <c r="V7" s="11" t="n">
        <v>43977</v>
      </c>
      <c r="W7" s="6" t="n">
        <v>-533.39169</v>
      </c>
      <c r="X7" s="0" t="s">
        <v>119</v>
      </c>
      <c r="Y7" s="0"/>
      <c r="Z7" s="0"/>
      <c r="AA7" s="0"/>
      <c r="AB7" s="0"/>
      <c r="AC7" s="8" t="s">
        <f>=-SUM(AC2:AC5)</f>
      </c>
      <c r="AD7" s="0" t="s">
        <v>120</v>
      </c>
      <c r="AE7" s="0"/>
      <c r="AF7" s="0"/>
      <c r="AG7" s="0"/>
      <c r="AH7" s="0"/>
      <c r="AI7" s="0"/>
      <c r="AJ7" s="0"/>
      <c r="AK7" s="0"/>
      <c r="AL7" s="8" t="s">
        <f>=-SUM(AL2:AL5)</f>
      </c>
      <c r="AM7" s="0" t="s">
        <v>120</v>
      </c>
      <c r="AN7" s="0"/>
      <c r="AO7" s="0"/>
      <c r="AP7" s="0"/>
      <c r="AQ7" s="0"/>
      <c r="AR7" s="8" t="s">
        <f>=-SUM(AR2:AR5)</f>
      </c>
      <c r="AS7" s="0" t="s">
        <v>120</v>
      </c>
      <c r="AT7" s="11" t="n">
        <v>44153</v>
      </c>
      <c r="AU7" s="6" t="n">
        <v>-6842.18169</v>
      </c>
      <c r="AV7" s="0" t="s">
        <v>119</v>
      </c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11" t="n">
        <v>44251</v>
      </c>
      <c r="BV7" s="6" t="n">
        <v>-736.873668</v>
      </c>
      <c r="BW7" s="0" t="s">
        <v>119</v>
      </c>
    </row>
    <row collapsed="false" customFormat="false" customHeight="false" hidden="false" ht="12.1" outlineLevel="0" r="8">
      <c r="A8" s="11" t="n">
        <v>44001</v>
      </c>
      <c r="B8" s="6" t="n">
        <v>-1383.30966</v>
      </c>
      <c r="C8" s="0" t="s">
        <v>119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8" t="s">
        <f>=-SUM(Q2:Q6)</f>
      </c>
      <c r="R8" s="0" t="s">
        <v>120</v>
      </c>
      <c r="S8" s="0"/>
      <c r="T8" s="0"/>
      <c r="U8" s="0"/>
      <c r="V8" s="0"/>
      <c r="W8" s="10" t="s">
        <f>=XIRR(W2:W7,V2:V7)</f>
      </c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10" t="s">
        <f>=XIRR(AU2:AU7,AT2:AT7)</f>
      </c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11" t="n">
        <v>44251</v>
      </c>
      <c r="BV8" s="6" t="n">
        <v>-4416.80301</v>
      </c>
      <c r="BW8" s="0" t="s">
        <v>119</v>
      </c>
    </row>
    <row collapsed="false" customFormat="false" customHeight="false" hidden="false" ht="12.1" outlineLevel="0" r="9">
      <c r="A9" s="11" t="n">
        <v>44001</v>
      </c>
      <c r="B9" s="6" t="n">
        <v>-1383.30966</v>
      </c>
      <c r="C9" s="0" t="s">
        <v>119</v>
      </c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8" t="s">
        <f>=-SUM(W2:W7)</f>
      </c>
      <c r="X9" s="0" t="s">
        <v>120</v>
      </c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8" t="s">
        <f>=-SUM(AU2:AU7)</f>
      </c>
      <c r="AV9" s="0" t="s">
        <v>120</v>
      </c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10" t="s">
        <f>=XIRR(BV2:BV8,BU2:BU8)</f>
      </c>
      <c r="BW9" s="0"/>
    </row>
    <row collapsed="false" customFormat="false" customHeight="false" hidden="false" ht="12.1" outlineLevel="0" r="10">
      <c r="A10" s="0"/>
      <c r="B10" s="10" t="s">
        <f>=XIRR(B2:B9,A2:A9)</f>
      </c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8" t="s">
        <f>=-SUM(BV2:BV8)</f>
      </c>
      <c r="BW10" s="0" t="s">
        <v>120</v>
      </c>
    </row>
    <row collapsed="false" customFormat="false" customHeight="false" hidden="false" ht="12.1" outlineLevel="0" r="11">
      <c r="A11" s="0"/>
      <c r="B11" s="8" t="s">
        <f>=-SUM(B2:B9)</f>
      </c>
      <c r="C11" s="0" t="s">
        <v>120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G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147</v>
      </c>
      <c r="C1" s="0"/>
      <c r="D1" s="0"/>
      <c r="E1" s="3" t="s">
        <v>148</v>
      </c>
      <c r="F1" s="0"/>
      <c r="G1" s="0"/>
      <c r="H1" s="3" t="s">
        <v>149</v>
      </c>
      <c r="I1" s="0"/>
      <c r="J1" s="0"/>
      <c r="K1" s="3" t="s">
        <v>150</v>
      </c>
      <c r="L1" s="0"/>
      <c r="M1" s="0"/>
      <c r="N1" s="3" t="s">
        <v>151</v>
      </c>
      <c r="O1" s="0"/>
      <c r="P1" s="0"/>
      <c r="Q1" s="3" t="s">
        <v>152</v>
      </c>
      <c r="R1" s="0"/>
      <c r="S1" s="0"/>
      <c r="T1" s="3" t="s">
        <v>153</v>
      </c>
      <c r="U1" s="0"/>
      <c r="V1" s="0"/>
      <c r="W1" s="3" t="s">
        <v>154</v>
      </c>
      <c r="X1" s="0"/>
      <c r="Y1" s="0"/>
      <c r="Z1" s="3" t="s">
        <v>155</v>
      </c>
      <c r="AA1" s="0"/>
      <c r="AB1" s="0"/>
      <c r="AC1" s="3" t="s">
        <v>156</v>
      </c>
      <c r="AD1" s="0"/>
      <c r="AE1" s="0"/>
      <c r="AF1" s="3" t="s">
        <v>157</v>
      </c>
      <c r="AG1" s="0"/>
    </row>
    <row collapsed="false" customFormat="false" customHeight="false" hidden="false" ht="12.1" outlineLevel="0" r="2">
      <c r="A2" s="11" t="n">
        <v>44036</v>
      </c>
      <c r="B2" s="6" t="n">
        <v>2</v>
      </c>
      <c r="C2" s="6" t="n">
        <v>7219.77562</v>
      </c>
      <c r="D2" s="11" t="n">
        <v>44432</v>
      </c>
      <c r="E2" s="6" t="n">
        <v>2</v>
      </c>
      <c r="F2" s="6" t="n">
        <v>24364.948736</v>
      </c>
      <c r="G2" s="11" t="n">
        <v>43994</v>
      </c>
      <c r="H2" s="6" t="n">
        <v>2</v>
      </c>
      <c r="I2" s="6" t="n">
        <v>5068.017708</v>
      </c>
      <c r="J2" s="11" t="n">
        <v>44245</v>
      </c>
      <c r="K2" s="6" t="n">
        <v>3</v>
      </c>
      <c r="L2" s="6" t="n">
        <v>5034.590925</v>
      </c>
      <c r="M2" s="11" t="n">
        <v>44144</v>
      </c>
      <c r="N2" s="6" t="n">
        <v>1</v>
      </c>
      <c r="O2" s="6" t="n">
        <v>2050.1</v>
      </c>
      <c r="P2" s="11" t="n">
        <v>44433</v>
      </c>
      <c r="Q2" s="6" t="n">
        <v>2</v>
      </c>
      <c r="R2" s="6" t="n">
        <v>11094.193395</v>
      </c>
      <c r="S2" s="11" t="n">
        <v>44245</v>
      </c>
      <c r="T2" s="6" t="n">
        <v>5</v>
      </c>
      <c r="U2" s="6" t="n">
        <v>10172.45551</v>
      </c>
      <c r="V2" s="11" t="n">
        <v>44188</v>
      </c>
      <c r="W2" s="6" t="n">
        <v>1</v>
      </c>
      <c r="X2" s="6" t="n">
        <v>2790.956592</v>
      </c>
      <c r="Y2" s="11" t="n">
        <v>44067</v>
      </c>
      <c r="Z2" s="6" t="n">
        <v>2</v>
      </c>
      <c r="AA2" s="6" t="n">
        <v>4431.17402</v>
      </c>
      <c r="AB2" s="11" t="n">
        <v>44286</v>
      </c>
      <c r="AC2" s="6" t="n">
        <v>1</v>
      </c>
      <c r="AD2" s="6" t="n">
        <v>3402.818385</v>
      </c>
      <c r="AE2" s="11" t="n">
        <v>44369</v>
      </c>
      <c r="AF2" s="6" t="n">
        <v>5</v>
      </c>
      <c r="AG2" s="6" t="n">
        <v>2867.193079</v>
      </c>
    </row>
    <row collapsed="false" customFormat="false" customHeight="false" hidden="false" ht="12.1" outlineLevel="0" r="3">
      <c r="A3" s="11" t="n">
        <v>44036</v>
      </c>
      <c r="B3" s="6" t="n">
        <v>2</v>
      </c>
      <c r="C3" s="6" t="n">
        <v>7219.77562</v>
      </c>
      <c r="D3" s="11" t="n">
        <v>44432</v>
      </c>
      <c r="E3" s="6" t="n">
        <v>1</v>
      </c>
      <c r="F3" s="6" t="n">
        <v>12182.474368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11" t="n">
        <v>44144</v>
      </c>
      <c r="N3" s="6" t="n">
        <v>1</v>
      </c>
      <c r="O3" s="6" t="n">
        <v>2050.1</v>
      </c>
      <c r="P3" s="0"/>
      <c r="Q3" s="5" t="s">
        <f>=SUM(R2:R2)/SUM(Q2:Q2)</f>
      </c>
      <c r="R3" s="0" t="s">
        <v>11</v>
      </c>
      <c r="S3" s="11" t="n">
        <v>44253</v>
      </c>
      <c r="T3" s="6" t="n">
        <v>2</v>
      </c>
      <c r="U3" s="6" t="n">
        <v>3283.584343</v>
      </c>
      <c r="V3" s="11" t="n">
        <v>44188</v>
      </c>
      <c r="W3" s="6" t="n">
        <v>1</v>
      </c>
      <c r="X3" s="6" t="n">
        <v>2790.956592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</row>
    <row collapsed="false" customFormat="false" customHeight="false" hidden="false" ht="12.1" outlineLevel="0" r="4">
      <c r="A4" s="11" t="n">
        <v>44139</v>
      </c>
      <c r="B4" s="6" t="n">
        <v>1</v>
      </c>
      <c r="C4" s="6" t="n">
        <v>3630.427228</v>
      </c>
      <c r="D4" s="0"/>
      <c r="E4" s="5" t="s">
        <f>=SUM(F2:F3)/SUM(E2:E3)</f>
      </c>
      <c r="F4" s="0" t="s">
        <v>11</v>
      </c>
      <c r="G4" s="0"/>
      <c r="H4" s="6" t="n">
        <v>109.28</v>
      </c>
      <c r="I4" s="0" t="s">
        <v>158</v>
      </c>
      <c r="J4" s="0"/>
      <c r="K4" s="6" t="n">
        <v>26.68</v>
      </c>
      <c r="L4" s="0" t="s">
        <v>158</v>
      </c>
      <c r="M4" s="0"/>
      <c r="N4" s="5" t="s">
        <f>=SUM(O2:O3)/SUM(N2:N3)</f>
      </c>
      <c r="O4" s="0" t="s">
        <v>11</v>
      </c>
      <c r="P4" s="0"/>
      <c r="Q4" s="6" t="n">
        <v>29.9</v>
      </c>
      <c r="R4" s="0" t="s">
        <v>158</v>
      </c>
      <c r="S4" s="11" t="n">
        <v>44414</v>
      </c>
      <c r="T4" s="6" t="n">
        <v>1</v>
      </c>
      <c r="U4" s="6" t="n">
        <v>1202.88192</v>
      </c>
      <c r="V4" s="0"/>
      <c r="W4" s="5" t="s">
        <f>=SUM(X2:X3)/SUM(W2:W3)</f>
      </c>
      <c r="X4" s="0" t="s">
        <v>11</v>
      </c>
      <c r="Y4" s="0"/>
      <c r="Z4" s="6" t="n">
        <v>25.28</v>
      </c>
      <c r="AA4" s="0" t="s">
        <v>158</v>
      </c>
      <c r="AB4" s="0"/>
      <c r="AC4" s="6" t="n">
        <v>11.04</v>
      </c>
      <c r="AD4" s="0" t="s">
        <v>158</v>
      </c>
      <c r="AE4" s="0"/>
      <c r="AF4" s="6" t="n">
        <v>0.36</v>
      </c>
      <c r="AG4" s="0" t="s">
        <v>158</v>
      </c>
    </row>
    <row collapsed="false" customFormat="false" customHeight="false" hidden="false" ht="12.1" outlineLevel="0" r="5">
      <c r="A5" s="11" t="n">
        <v>44153</v>
      </c>
      <c r="B5" s="6" t="n">
        <v>1</v>
      </c>
      <c r="C5" s="6" t="n">
        <v>3480.18692</v>
      </c>
      <c r="D5" s="0"/>
      <c r="E5" s="6" t="n">
        <v>158.32</v>
      </c>
      <c r="F5" s="0" t="s">
        <v>158</v>
      </c>
      <c r="G5" s="0"/>
      <c r="H5" s="6" t="n">
        <v>2</v>
      </c>
      <c r="I5" s="0" t="s">
        <v>159</v>
      </c>
      <c r="J5" s="0"/>
      <c r="K5" s="6" t="n">
        <v>3</v>
      </c>
      <c r="L5" s="0" t="s">
        <v>159</v>
      </c>
      <c r="M5" s="0"/>
      <c r="N5" s="6" t="n">
        <v>39.5</v>
      </c>
      <c r="O5" s="0" t="s">
        <v>158</v>
      </c>
      <c r="P5" s="0"/>
      <c r="Q5" s="6" t="n">
        <v>2</v>
      </c>
      <c r="R5" s="0" t="s">
        <v>159</v>
      </c>
      <c r="S5" s="0"/>
      <c r="T5" s="5" t="s">
        <f>=SUM(U2:U4)/SUM(T2:T4)</f>
      </c>
      <c r="U5" s="0" t="s">
        <v>11</v>
      </c>
      <c r="V5" s="0"/>
      <c r="W5" s="6" t="n">
        <v>26.03</v>
      </c>
      <c r="X5" s="0" t="s">
        <v>158</v>
      </c>
      <c r="Y5" s="0"/>
      <c r="Z5" s="6" t="n">
        <v>2</v>
      </c>
      <c r="AA5" s="0" t="s">
        <v>159</v>
      </c>
      <c r="AB5" s="0"/>
      <c r="AC5" s="6" t="n">
        <v>1</v>
      </c>
      <c r="AD5" s="0" t="s">
        <v>159</v>
      </c>
      <c r="AE5" s="0"/>
      <c r="AF5" s="6" t="n">
        <v>5</v>
      </c>
      <c r="AG5" s="0" t="s">
        <v>159</v>
      </c>
    </row>
    <row collapsed="false" customFormat="false" customHeight="false" hidden="false" ht="12.1" outlineLevel="0" r="6">
      <c r="A6" s="11" t="n">
        <v>44153</v>
      </c>
      <c r="B6" s="6" t="n">
        <v>4</v>
      </c>
      <c r="C6" s="6" t="n">
        <v>13919.98515</v>
      </c>
      <c r="D6" s="0"/>
      <c r="E6" s="6" t="n">
        <v>3</v>
      </c>
      <c r="F6" s="0" t="s">
        <v>159</v>
      </c>
      <c r="G6" s="0"/>
      <c r="H6" s="5" t="s">
        <f>=H5*(ABS(H4)-ABS(H3))</f>
      </c>
      <c r="I6" s="0" t="s">
        <v>160</v>
      </c>
      <c r="J6" s="0"/>
      <c r="K6" s="5" t="s">
        <f>=K5*(ABS(K4)-ABS(K3))</f>
      </c>
      <c r="L6" s="0" t="s">
        <v>160</v>
      </c>
      <c r="M6" s="0"/>
      <c r="N6" s="6" t="n">
        <v>2</v>
      </c>
      <c r="O6" s="0" t="s">
        <v>159</v>
      </c>
      <c r="P6" s="0"/>
      <c r="Q6" s="5" t="s">
        <f>=Q5*(ABS(Q4)-ABS(Q3))</f>
      </c>
      <c r="R6" s="0" t="s">
        <v>160</v>
      </c>
      <c r="S6" s="0"/>
      <c r="T6" s="6" t="n">
        <v>7.15</v>
      </c>
      <c r="U6" s="0" t="s">
        <v>158</v>
      </c>
      <c r="V6" s="0"/>
      <c r="W6" s="6" t="n">
        <v>2</v>
      </c>
      <c r="X6" s="0" t="s">
        <v>159</v>
      </c>
      <c r="Y6" s="0"/>
      <c r="Z6" s="5" t="s">
        <f>=Z5*(ABS(Z4)-ABS(Z3))</f>
      </c>
      <c r="AA6" s="0" t="s">
        <v>160</v>
      </c>
      <c r="AB6" s="0"/>
      <c r="AC6" s="5" t="s">
        <f>=AC5*(ABS(AC4)-ABS(AC3))</f>
      </c>
      <c r="AD6" s="0" t="s">
        <v>160</v>
      </c>
      <c r="AE6" s="0"/>
      <c r="AF6" s="5" t="s">
        <f>=AF5*(ABS(AF4)-ABS(AF3))</f>
      </c>
      <c r="AG6" s="0" t="s">
        <v>160</v>
      </c>
    </row>
    <row collapsed="false" customFormat="false" customHeight="false" hidden="false" ht="12.1" outlineLevel="0" r="7">
      <c r="A7" s="11" t="n">
        <v>44159</v>
      </c>
      <c r="B7" s="6" t="n">
        <v>1</v>
      </c>
      <c r="C7" s="6" t="n">
        <v>3567.5384</v>
      </c>
      <c r="D7" s="0"/>
      <c r="E7" s="5" t="s">
        <f>=E6*(ABS(E5)-ABS(E4))</f>
      </c>
      <c r="F7" s="0" t="s">
        <v>160</v>
      </c>
      <c r="G7" s="0"/>
      <c r="H7" s="0"/>
      <c r="I7" s="0"/>
      <c r="J7" s="0"/>
      <c r="K7" s="0"/>
      <c r="L7" s="0"/>
      <c r="M7" s="0"/>
      <c r="N7" s="5" t="s">
        <f>=N6*(ABS(N5)-ABS(N4))</f>
      </c>
      <c r="O7" s="0" t="s">
        <v>160</v>
      </c>
      <c r="P7" s="0"/>
      <c r="Q7" s="0"/>
      <c r="R7" s="0"/>
      <c r="S7" s="0"/>
      <c r="T7" s="6" t="n">
        <v>8</v>
      </c>
      <c r="U7" s="0" t="s">
        <v>159</v>
      </c>
      <c r="V7" s="0"/>
      <c r="W7" s="5" t="s">
        <f>=W6*(ABS(W5)-ABS(W4))</f>
      </c>
      <c r="X7" s="0" t="s">
        <v>160</v>
      </c>
    </row>
    <row collapsed="false" customFormat="false" customHeight="false" hidden="false" ht="12.1" outlineLevel="0" r="8">
      <c r="A8" s="11" t="n">
        <v>44159</v>
      </c>
      <c r="B8" s="6" t="n">
        <v>1</v>
      </c>
      <c r="C8" s="6" t="n">
        <v>3567.5384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5" t="s">
        <f>=T7*(ABS(T6)-ABS(T5))</f>
      </c>
      <c r="U8" s="0" t="s">
        <v>160</v>
      </c>
    </row>
    <row collapsed="false" customFormat="false" customHeight="false" hidden="false" ht="12.1" outlineLevel="0" r="9">
      <c r="A9" s="0"/>
      <c r="B9" s="5" t="s">
        <f>=SUM(C2:C8)/SUM(B2:B8)</f>
      </c>
      <c r="C9" s="0" t="s">
        <v>11</v>
      </c>
    </row>
    <row collapsed="false" customFormat="false" customHeight="false" hidden="false" ht="12.1" outlineLevel="0" r="10">
      <c r="A10" s="0"/>
      <c r="B10" s="6" t="n">
        <v>41.41</v>
      </c>
      <c r="C10" s="0" t="s">
        <v>158</v>
      </c>
    </row>
    <row collapsed="false" customFormat="false" customHeight="false" hidden="false" ht="12.1" outlineLevel="0" r="11">
      <c r="A11" s="0"/>
      <c r="B11" s="6" t="n">
        <v>12</v>
      </c>
      <c r="C11" s="0" t="s">
        <v>159</v>
      </c>
    </row>
    <row collapsed="false" customFormat="false" customHeight="false" hidden="false" ht="12.1" outlineLevel="0" r="12">
      <c r="A12" s="0"/>
      <c r="B12" s="5" t="s">
        <f>=B11*(ABS(B10)-ABS(B9))</f>
      </c>
      <c r="C12" s="0" t="s">
        <v>160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8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62</v>
      </c>
      <c r="B1" s="18" t="s">
        <v>0</v>
      </c>
      <c r="C1" s="18" t="s">
        <v>2</v>
      </c>
      <c r="D1" s="18" t="s">
        <v>161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162</v>
      </c>
      <c r="L1" s="18" t="s">
        <v>163</v>
      </c>
      <c r="M1" s="18" t="s">
        <v>19</v>
      </c>
      <c r="N1" s="18" t="s">
        <v>53</v>
      </c>
      <c r="O1" s="18" t="s">
        <v>164</v>
      </c>
    </row>
    <row collapsed="false" customFormat="false" customHeight="false" hidden="false" ht="12.1" outlineLevel="0" r="2">
      <c r="A2" s="20" t="n">
        <v>43931.765104167</v>
      </c>
      <c r="B2" s="16" t="s">
        <v>165</v>
      </c>
      <c r="C2" s="16" t="s">
        <v>166</v>
      </c>
      <c r="D2" s="16" t="s">
        <v>117</v>
      </c>
      <c r="E2" s="16" t="s">
        <v>167</v>
      </c>
      <c r="F2" s="16" t="s">
        <v>53</v>
      </c>
      <c r="G2" s="7" t="n">
        <v>47</v>
      </c>
      <c r="H2" s="6" t="n">
        <v>73.7325</v>
      </c>
      <c r="I2" s="6" t="n">
        <v>-3465.43</v>
      </c>
      <c r="J2" s="6" t="n">
        <v>0</v>
      </c>
      <c r="K2" s="6" t="n">
        <v>-10.4</v>
      </c>
      <c r="L2" s="6" t="n">
        <v>0</v>
      </c>
      <c r="M2" s="6"/>
      <c r="N2" s="6" t="s">
        <f>=I2+J2+K2+L2</f>
      </c>
      <c r="O2" s="16"/>
    </row>
    <row collapsed="false" customFormat="false" customHeight="false" hidden="false" ht="12.1" outlineLevel="0" r="3">
      <c r="A3" s="21" t="n">
        <v>43931.765104167</v>
      </c>
      <c r="B3" s="22" t="s">
        <v>168</v>
      </c>
      <c r="C3" s="22" t="s">
        <v>69</v>
      </c>
      <c r="D3" s="22" t="s">
        <v>168</v>
      </c>
      <c r="E3" s="22" t="s">
        <v>168</v>
      </c>
      <c r="F3" s="22" t="s">
        <v>53</v>
      </c>
      <c r="G3" s="23" t="n">
        <v>1</v>
      </c>
      <c r="H3" s="24" t="n">
        <v>1</v>
      </c>
      <c r="I3" s="24" t="n">
        <v>3475.83</v>
      </c>
      <c r="J3" s="24" t="n">
        <v>0</v>
      </c>
      <c r="K3" s="24" t="n">
        <v>0</v>
      </c>
      <c r="L3" s="24" t="n">
        <v>0</v>
      </c>
      <c r="M3" s="24"/>
      <c r="N3" s="6" t="s">
        <f>=I3+J3+K3+L3</f>
      </c>
      <c r="O3" s="22"/>
    </row>
    <row collapsed="false" customFormat="false" customHeight="false" hidden="false" ht="12.1" outlineLevel="0" r="4">
      <c r="A4" s="20" t="n">
        <v>43934.7471875</v>
      </c>
      <c r="B4" s="16" t="s">
        <v>165</v>
      </c>
      <c r="C4" s="16" t="s">
        <v>166</v>
      </c>
      <c r="D4" s="16" t="s">
        <v>117</v>
      </c>
      <c r="E4" s="16" t="s">
        <v>167</v>
      </c>
      <c r="F4" s="16" t="s">
        <v>53</v>
      </c>
      <c r="G4" s="7" t="n">
        <v>95</v>
      </c>
      <c r="H4" s="6" t="n">
        <v>73.695</v>
      </c>
      <c r="I4" s="6" t="n">
        <v>-7001.03</v>
      </c>
      <c r="J4" s="6" t="n">
        <v>0</v>
      </c>
      <c r="K4" s="6" t="n">
        <v>-21</v>
      </c>
      <c r="L4" s="6" t="n">
        <v>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1" t="n">
        <v>43934.747233796</v>
      </c>
      <c r="B5" s="22" t="s">
        <v>168</v>
      </c>
      <c r="C5" s="22" t="s">
        <v>69</v>
      </c>
      <c r="D5" s="22" t="s">
        <v>168</v>
      </c>
      <c r="E5" s="22" t="s">
        <v>168</v>
      </c>
      <c r="F5" s="22" t="s">
        <v>53</v>
      </c>
      <c r="G5" s="23" t="n">
        <v>1</v>
      </c>
      <c r="H5" s="24" t="n">
        <v>1</v>
      </c>
      <c r="I5" s="24" t="n">
        <v>7022.04</v>
      </c>
      <c r="J5" s="24" t="n">
        <v>0</v>
      </c>
      <c r="K5" s="24" t="n">
        <v>0</v>
      </c>
      <c r="L5" s="24" t="n">
        <v>0</v>
      </c>
      <c r="M5" s="24"/>
      <c r="N5" s="6" t="s">
        <f>=I5+J5+K5+L5</f>
      </c>
      <c r="O5" s="22"/>
    </row>
    <row collapsed="false" customFormat="false" customHeight="false" hidden="false" ht="12.1" outlineLevel="0" r="6">
      <c r="A6" s="20" t="n">
        <v>43934.825219907</v>
      </c>
      <c r="B6" s="16" t="s">
        <v>121</v>
      </c>
      <c r="C6" s="16" t="s">
        <v>169</v>
      </c>
      <c r="D6" s="16" t="s">
        <v>117</v>
      </c>
      <c r="E6" s="16" t="s">
        <v>17</v>
      </c>
      <c r="F6" s="16" t="s">
        <v>19</v>
      </c>
      <c r="G6" s="7" t="n">
        <v>2</v>
      </c>
      <c r="H6" s="6" t="n">
        <v>15.31</v>
      </c>
      <c r="I6" s="6" t="n">
        <v>-30.62</v>
      </c>
      <c r="J6" s="6" t="n">
        <v>0</v>
      </c>
      <c r="K6" s="6" t="n">
        <v>-0.09</v>
      </c>
      <c r="L6" s="6" t="n">
        <v>0</v>
      </c>
      <c r="M6" s="6" t="s">
        <f>=I6+J6+K6+L6</f>
      </c>
      <c r="N6" s="6"/>
      <c r="O6" s="16"/>
    </row>
    <row collapsed="false" customFormat="false" customHeight="false" hidden="false" ht="12.1" outlineLevel="0" r="7">
      <c r="A7" s="20" t="n">
        <v>43934.825219907</v>
      </c>
      <c r="B7" s="16" t="s">
        <v>121</v>
      </c>
      <c r="C7" s="16" t="s">
        <v>169</v>
      </c>
      <c r="D7" s="16" t="s">
        <v>117</v>
      </c>
      <c r="E7" s="16" t="s">
        <v>17</v>
      </c>
      <c r="F7" s="16" t="s">
        <v>19</v>
      </c>
      <c r="G7" s="7" t="n">
        <v>1</v>
      </c>
      <c r="H7" s="6" t="n">
        <v>15.31</v>
      </c>
      <c r="I7" s="6" t="n">
        <v>-15.31</v>
      </c>
      <c r="J7" s="6" t="n">
        <v>0</v>
      </c>
      <c r="K7" s="6" t="n">
        <v>-0.05</v>
      </c>
      <c r="L7" s="6" t="n">
        <v>0</v>
      </c>
      <c r="M7" s="6" t="s">
        <f>=I7+J7+K7+L7</f>
      </c>
      <c r="N7" s="6"/>
      <c r="O7" s="16"/>
    </row>
    <row collapsed="false" customFormat="false" customHeight="false" hidden="false" ht="12.1" outlineLevel="0" r="8">
      <c r="A8" s="20" t="n">
        <v>43934.902488426</v>
      </c>
      <c r="B8" s="16" t="s">
        <v>42</v>
      </c>
      <c r="C8" s="16" t="s">
        <v>43</v>
      </c>
      <c r="D8" s="16" t="s">
        <v>117</v>
      </c>
      <c r="E8" s="16" t="s">
        <v>17</v>
      </c>
      <c r="F8" s="16" t="s">
        <v>19</v>
      </c>
      <c r="G8" s="7" t="n">
        <v>1</v>
      </c>
      <c r="H8" s="6" t="n">
        <v>30</v>
      </c>
      <c r="I8" s="6" t="n">
        <v>-30</v>
      </c>
      <c r="J8" s="6" t="n">
        <v>0</v>
      </c>
      <c r="K8" s="6" t="n">
        <v>-0.09</v>
      </c>
      <c r="L8" s="6" t="n">
        <v>0</v>
      </c>
      <c r="M8" s="6" t="s">
        <f>=I8+J8+K8+L8</f>
      </c>
      <c r="N8" s="6"/>
      <c r="O8" s="16"/>
    </row>
    <row collapsed="false" customFormat="false" customHeight="false" hidden="false" ht="12.1" outlineLevel="0" r="9">
      <c r="A9" s="20" t="n">
        <v>43934.902488426</v>
      </c>
      <c r="B9" s="16" t="s">
        <v>42</v>
      </c>
      <c r="C9" s="16" t="s">
        <v>43</v>
      </c>
      <c r="D9" s="16" t="s">
        <v>117</v>
      </c>
      <c r="E9" s="16" t="s">
        <v>17</v>
      </c>
      <c r="F9" s="16" t="s">
        <v>19</v>
      </c>
      <c r="G9" s="7" t="n">
        <v>1</v>
      </c>
      <c r="H9" s="6" t="n">
        <v>30</v>
      </c>
      <c r="I9" s="6" t="n">
        <v>-30</v>
      </c>
      <c r="J9" s="6" t="n">
        <v>0</v>
      </c>
      <c r="K9" s="6" t="n">
        <v>-0.09</v>
      </c>
      <c r="L9" s="6" t="n">
        <v>0</v>
      </c>
      <c r="M9" s="6" t="s">
        <f>=I9+J9+K9+L9</f>
      </c>
      <c r="N9" s="6"/>
      <c r="O9" s="16"/>
    </row>
    <row collapsed="false" customFormat="false" customHeight="false" hidden="false" ht="12.1" outlineLevel="0" r="10">
      <c r="A10" s="20" t="n">
        <v>43934.909976852</v>
      </c>
      <c r="B10" s="16" t="s">
        <v>122</v>
      </c>
      <c r="C10" s="16" t="s">
        <v>170</v>
      </c>
      <c r="D10" s="16" t="s">
        <v>117</v>
      </c>
      <c r="E10" s="16" t="s">
        <v>17</v>
      </c>
      <c r="F10" s="16" t="s">
        <v>19</v>
      </c>
      <c r="G10" s="7" t="n">
        <v>3</v>
      </c>
      <c r="H10" s="6" t="n">
        <v>11.44</v>
      </c>
      <c r="I10" s="6" t="n">
        <v>-34.32</v>
      </c>
      <c r="J10" s="6" t="n">
        <v>0</v>
      </c>
      <c r="K10" s="6" t="n">
        <v>-0.1</v>
      </c>
      <c r="L10" s="6" t="n">
        <v>0</v>
      </c>
      <c r="M10" s="6" t="s">
        <f>=I10+J10+K10+L10</f>
      </c>
      <c r="N10" s="6"/>
      <c r="O10" s="16"/>
    </row>
    <row collapsed="false" customFormat="false" customHeight="false" hidden="false" ht="12.1" outlineLevel="0" r="11">
      <c r="A11" s="21" t="n">
        <v>43944.763599537</v>
      </c>
      <c r="B11" s="22" t="s">
        <v>168</v>
      </c>
      <c r="C11" s="22" t="s">
        <v>69</v>
      </c>
      <c r="D11" s="22" t="s">
        <v>168</v>
      </c>
      <c r="E11" s="22" t="s">
        <v>168</v>
      </c>
      <c r="F11" s="22" t="s">
        <v>53</v>
      </c>
      <c r="G11" s="23" t="n">
        <v>1</v>
      </c>
      <c r="H11" s="24" t="n">
        <v>1</v>
      </c>
      <c r="I11" s="24" t="n">
        <v>2200</v>
      </c>
      <c r="J11" s="24" t="n">
        <v>0</v>
      </c>
      <c r="K11" s="24" t="n">
        <v>0</v>
      </c>
      <c r="L11" s="24" t="n">
        <v>0</v>
      </c>
      <c r="M11" s="24"/>
      <c r="N11" s="6" t="s">
        <f>=I11+J11+K11+L11</f>
      </c>
      <c r="O11" s="22"/>
    </row>
    <row collapsed="false" customFormat="false" customHeight="false" hidden="false" ht="12.1" outlineLevel="0" r="12">
      <c r="A12" s="20" t="n">
        <v>43944.765752315</v>
      </c>
      <c r="B12" s="16" t="s">
        <v>165</v>
      </c>
      <c r="C12" s="16" t="s">
        <v>166</v>
      </c>
      <c r="D12" s="16" t="s">
        <v>117</v>
      </c>
      <c r="E12" s="16" t="s">
        <v>167</v>
      </c>
      <c r="F12" s="16" t="s">
        <v>53</v>
      </c>
      <c r="G12" s="7" t="n">
        <v>29</v>
      </c>
      <c r="H12" s="6" t="n">
        <v>74.3975</v>
      </c>
      <c r="I12" s="6" t="n">
        <v>-2157.53</v>
      </c>
      <c r="J12" s="6" t="n">
        <v>0</v>
      </c>
      <c r="K12" s="6" t="n">
        <v>-6.47</v>
      </c>
      <c r="L12" s="6" t="n">
        <v>0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0" t="n">
        <v>43944.767314815</v>
      </c>
      <c r="B13" s="16" t="s">
        <v>123</v>
      </c>
      <c r="C13" s="16" t="s">
        <v>171</v>
      </c>
      <c r="D13" s="16" t="s">
        <v>117</v>
      </c>
      <c r="E13" s="16" t="s">
        <v>17</v>
      </c>
      <c r="F13" s="16" t="s">
        <v>19</v>
      </c>
      <c r="G13" s="7" t="n">
        <v>1</v>
      </c>
      <c r="H13" s="6" t="n">
        <v>6.1</v>
      </c>
      <c r="I13" s="6" t="n">
        <v>-6.1</v>
      </c>
      <c r="J13" s="6" t="n">
        <v>0</v>
      </c>
      <c r="K13" s="6" t="n">
        <v>-0.02</v>
      </c>
      <c r="L13" s="6" t="n">
        <v>0</v>
      </c>
      <c r="M13" s="6" t="s">
        <f>=I13+J13+K13+L13</f>
      </c>
      <c r="N13" s="6"/>
      <c r="O13" s="16"/>
    </row>
    <row collapsed="false" customFormat="false" customHeight="false" hidden="false" ht="12.1" outlineLevel="0" r="14">
      <c r="A14" s="20" t="n">
        <v>43944.767314815</v>
      </c>
      <c r="B14" s="16" t="s">
        <v>123</v>
      </c>
      <c r="C14" s="16" t="s">
        <v>171</v>
      </c>
      <c r="D14" s="16" t="s">
        <v>117</v>
      </c>
      <c r="E14" s="16" t="s">
        <v>17</v>
      </c>
      <c r="F14" s="16" t="s">
        <v>19</v>
      </c>
      <c r="G14" s="7" t="n">
        <v>1</v>
      </c>
      <c r="H14" s="6" t="n">
        <v>6.1</v>
      </c>
      <c r="I14" s="6" t="n">
        <v>-6.1</v>
      </c>
      <c r="J14" s="6" t="n">
        <v>0</v>
      </c>
      <c r="K14" s="6" t="n">
        <v>-0.02</v>
      </c>
      <c r="L14" s="6" t="n">
        <v>0</v>
      </c>
      <c r="M14" s="6" t="s">
        <f>=I14+J14+K14+L14</f>
      </c>
      <c r="N14" s="6"/>
      <c r="O14" s="16"/>
    </row>
    <row collapsed="false" customFormat="false" customHeight="false" hidden="false" ht="12.1" outlineLevel="0" r="15">
      <c r="A15" s="20" t="n">
        <v>43944.776747685</v>
      </c>
      <c r="B15" s="16" t="s">
        <v>124</v>
      </c>
      <c r="C15" s="16" t="s">
        <v>172</v>
      </c>
      <c r="D15" s="16" t="s">
        <v>117</v>
      </c>
      <c r="E15" s="16" t="s">
        <v>17</v>
      </c>
      <c r="F15" s="16" t="s">
        <v>19</v>
      </c>
      <c r="G15" s="7" t="n">
        <v>1</v>
      </c>
      <c r="H15" s="6" t="n">
        <v>10.01</v>
      </c>
      <c r="I15" s="6" t="n">
        <v>-10.01</v>
      </c>
      <c r="J15" s="6" t="n">
        <v>0</v>
      </c>
      <c r="K15" s="6" t="n">
        <v>-0.03</v>
      </c>
      <c r="L15" s="6" t="n">
        <v>0</v>
      </c>
      <c r="M15" s="6" t="s">
        <f>=I15+J15+K15+L15</f>
      </c>
      <c r="N15" s="6"/>
      <c r="O15" s="16"/>
    </row>
    <row collapsed="false" customFormat="false" customHeight="false" hidden="false" ht="12.1" outlineLevel="0" r="16">
      <c r="A16" s="20" t="n">
        <v>43944.803159722</v>
      </c>
      <c r="B16" s="16" t="s">
        <v>125</v>
      </c>
      <c r="C16" s="16" t="s">
        <v>173</v>
      </c>
      <c r="D16" s="16" t="s">
        <v>117</v>
      </c>
      <c r="E16" s="16" t="s">
        <v>17</v>
      </c>
      <c r="F16" s="16" t="s">
        <v>19</v>
      </c>
      <c r="G16" s="7" t="n">
        <v>1</v>
      </c>
      <c r="H16" s="6" t="n">
        <v>4.94</v>
      </c>
      <c r="I16" s="6" t="n">
        <v>-4.94</v>
      </c>
      <c r="J16" s="6" t="n">
        <v>0</v>
      </c>
      <c r="K16" s="6" t="n">
        <v>-0.01</v>
      </c>
      <c r="L16" s="6" t="n">
        <v>0</v>
      </c>
      <c r="M16" s="6" t="s">
        <f>=I16+J16+K16+L16</f>
      </c>
      <c r="N16" s="6"/>
      <c r="O16" s="16"/>
    </row>
    <row collapsed="false" customFormat="false" customHeight="false" hidden="false" ht="12.1" outlineLevel="0" r="17">
      <c r="A17" s="20" t="n">
        <v>43959.924247685</v>
      </c>
      <c r="B17" s="16" t="s">
        <v>165</v>
      </c>
      <c r="C17" s="16" t="s">
        <v>166</v>
      </c>
      <c r="D17" s="16" t="s">
        <v>117</v>
      </c>
      <c r="E17" s="16" t="s">
        <v>167</v>
      </c>
      <c r="F17" s="16" t="s">
        <v>53</v>
      </c>
      <c r="G17" s="7" t="n">
        <v>68</v>
      </c>
      <c r="H17" s="6" t="n">
        <v>73.49</v>
      </c>
      <c r="I17" s="6" t="n">
        <v>-4997.32</v>
      </c>
      <c r="J17" s="6" t="n">
        <v>0</v>
      </c>
      <c r="K17" s="6" t="n">
        <v>-14.99</v>
      </c>
      <c r="L17" s="6" t="n">
        <v>0</v>
      </c>
      <c r="M17" s="6"/>
      <c r="N17" s="6" t="s">
        <f>=I17+J17+K17+L17</f>
      </c>
      <c r="O17" s="16"/>
    </row>
    <row collapsed="false" customFormat="false" customHeight="false" hidden="false" ht="12.1" outlineLevel="0" r="18">
      <c r="A18" s="20" t="n">
        <v>43959.930115741</v>
      </c>
      <c r="B18" s="16" t="s">
        <v>126</v>
      </c>
      <c r="C18" s="16" t="s">
        <v>174</v>
      </c>
      <c r="D18" s="16" t="s">
        <v>117</v>
      </c>
      <c r="E18" s="16" t="s">
        <v>17</v>
      </c>
      <c r="F18" s="16" t="s">
        <v>19</v>
      </c>
      <c r="G18" s="7" t="n">
        <v>2</v>
      </c>
      <c r="H18" s="6" t="n">
        <v>16.75</v>
      </c>
      <c r="I18" s="6" t="n">
        <v>-33.5</v>
      </c>
      <c r="J18" s="6" t="n">
        <v>0</v>
      </c>
      <c r="K18" s="6" t="n">
        <v>-0.1</v>
      </c>
      <c r="L18" s="6" t="n">
        <v>0</v>
      </c>
      <c r="M18" s="6" t="s">
        <f>=I18+J18+K18+L18</f>
      </c>
      <c r="N18" s="6"/>
      <c r="O18" s="16"/>
    </row>
    <row collapsed="false" customFormat="false" customHeight="false" hidden="false" ht="12.1" outlineLevel="0" r="19">
      <c r="A19" s="20" t="n">
        <v>43959.940393519</v>
      </c>
      <c r="B19" s="16" t="s">
        <v>127</v>
      </c>
      <c r="C19" s="16" t="s">
        <v>175</v>
      </c>
      <c r="D19" s="16" t="s">
        <v>117</v>
      </c>
      <c r="E19" s="16" t="s">
        <v>17</v>
      </c>
      <c r="F19" s="16" t="s">
        <v>19</v>
      </c>
      <c r="G19" s="7" t="n">
        <v>1</v>
      </c>
      <c r="H19" s="6" t="n">
        <v>25.41</v>
      </c>
      <c r="I19" s="6" t="n">
        <v>-25.41</v>
      </c>
      <c r="J19" s="6" t="n">
        <v>0</v>
      </c>
      <c r="K19" s="6" t="n">
        <v>-0.08</v>
      </c>
      <c r="L19" s="6" t="n">
        <v>0</v>
      </c>
      <c r="M19" s="6" t="s">
        <f>=I19+J19+K19+L19</f>
      </c>
      <c r="N19" s="6"/>
      <c r="O19" s="16"/>
    </row>
    <row collapsed="false" customFormat="false" customHeight="false" hidden="false" ht="12.1" outlineLevel="0" r="20">
      <c r="A20" s="20" t="n">
        <v>43959.955405093</v>
      </c>
      <c r="B20" s="16" t="s">
        <v>30</v>
      </c>
      <c r="C20" s="16" t="s">
        <v>31</v>
      </c>
      <c r="D20" s="16" t="s">
        <v>117</v>
      </c>
      <c r="E20" s="16" t="s">
        <v>17</v>
      </c>
      <c r="F20" s="16" t="s">
        <v>19</v>
      </c>
      <c r="G20" s="7" t="n">
        <v>1</v>
      </c>
      <c r="H20" s="6" t="n">
        <v>20.49</v>
      </c>
      <c r="I20" s="6" t="n">
        <v>-20.49</v>
      </c>
      <c r="J20" s="6" t="n">
        <v>0</v>
      </c>
      <c r="K20" s="6" t="n">
        <v>-0.06</v>
      </c>
      <c r="L20" s="6" t="n">
        <v>0</v>
      </c>
      <c r="M20" s="6" t="s">
        <f>=I20+J20+K20+L20</f>
      </c>
      <c r="N20" s="6"/>
      <c r="O20" s="16"/>
    </row>
    <row collapsed="false" customFormat="false" customHeight="false" hidden="false" ht="12.1" outlineLevel="0" r="21">
      <c r="A21" s="20" t="n">
        <v>43962.911435185</v>
      </c>
      <c r="B21" s="16" t="s">
        <v>123</v>
      </c>
      <c r="C21" s="16" t="s">
        <v>171</v>
      </c>
      <c r="D21" s="16" t="s">
        <v>117</v>
      </c>
      <c r="E21" s="16" t="s">
        <v>17</v>
      </c>
      <c r="F21" s="16" t="s">
        <v>19</v>
      </c>
      <c r="G21" s="7" t="n">
        <v>1</v>
      </c>
      <c r="H21" s="6" t="n">
        <v>6.53</v>
      </c>
      <c r="I21" s="6" t="n">
        <v>-6.53</v>
      </c>
      <c r="J21" s="6" t="n">
        <v>0</v>
      </c>
      <c r="K21" s="6" t="n">
        <v>-0.02</v>
      </c>
      <c r="L21" s="6" t="n">
        <v>0</v>
      </c>
      <c r="M21" s="6" t="s">
        <f>=I21+J21+K21+L21</f>
      </c>
      <c r="N21" s="6"/>
      <c r="O21" s="16"/>
    </row>
    <row collapsed="false" customFormat="false" customHeight="false" hidden="false" ht="12.1" outlineLevel="0" r="22">
      <c r="A22" s="21" t="n">
        <v>43963.919861111</v>
      </c>
      <c r="B22" s="22" t="s">
        <v>168</v>
      </c>
      <c r="C22" s="22" t="s">
        <v>69</v>
      </c>
      <c r="D22" s="22" t="s">
        <v>168</v>
      </c>
      <c r="E22" s="22" t="s">
        <v>168</v>
      </c>
      <c r="F22" s="22" t="s">
        <v>53</v>
      </c>
      <c r="G22" s="23" t="n">
        <v>1</v>
      </c>
      <c r="H22" s="24" t="n">
        <v>1</v>
      </c>
      <c r="I22" s="24" t="n">
        <v>5000</v>
      </c>
      <c r="J22" s="24" t="n">
        <v>0</v>
      </c>
      <c r="K22" s="24" t="n">
        <v>0</v>
      </c>
      <c r="L22" s="24" t="n">
        <v>0</v>
      </c>
      <c r="M22" s="24"/>
      <c r="N22" s="6" t="s">
        <f>=I22+J22+K22+L22</f>
      </c>
      <c r="O22" s="22"/>
    </row>
    <row collapsed="false" customFormat="false" customHeight="false" hidden="false" ht="12.1" outlineLevel="0" r="23">
      <c r="A23" s="21" t="n">
        <v>43963.940775463</v>
      </c>
      <c r="B23" s="22" t="s">
        <v>168</v>
      </c>
      <c r="C23" s="22" t="s">
        <v>69</v>
      </c>
      <c r="D23" s="22" t="s">
        <v>168</v>
      </c>
      <c r="E23" s="22" t="s">
        <v>168</v>
      </c>
      <c r="F23" s="22" t="s">
        <v>19</v>
      </c>
      <c r="G23" s="23" t="n">
        <v>1</v>
      </c>
      <c r="H23" s="24" t="n">
        <v>1</v>
      </c>
      <c r="I23" s="24" t="n">
        <v>16.09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4"/>
      <c r="O23" s="22"/>
    </row>
    <row collapsed="false" customFormat="false" customHeight="false" hidden="false" ht="12.1" outlineLevel="0" r="24">
      <c r="A24" s="21" t="n">
        <v>43964.473877315</v>
      </c>
      <c r="B24" s="22" t="s">
        <v>168</v>
      </c>
      <c r="C24" s="22" t="s">
        <v>69</v>
      </c>
      <c r="D24" s="22" t="s">
        <v>168</v>
      </c>
      <c r="E24" s="22" t="s">
        <v>168</v>
      </c>
      <c r="F24" s="22" t="s">
        <v>53</v>
      </c>
      <c r="G24" s="23" t="n">
        <v>1</v>
      </c>
      <c r="H24" s="24" t="n">
        <v>1</v>
      </c>
      <c r="I24" s="24" t="n">
        <v>56.46</v>
      </c>
      <c r="J24" s="24" t="n">
        <v>0</v>
      </c>
      <c r="K24" s="24" t="n">
        <v>0</v>
      </c>
      <c r="L24" s="24" t="n">
        <v>0</v>
      </c>
      <c r="M24" s="24"/>
      <c r="N24" s="6" t="s">
        <f>=I24+J24+K24+L24</f>
      </c>
      <c r="O24" s="22"/>
    </row>
    <row collapsed="false" customFormat="false" customHeight="false" hidden="false" ht="12.1" outlineLevel="0" r="25">
      <c r="A25" s="20" t="n">
        <v>43965.82650463</v>
      </c>
      <c r="B25" s="16" t="s">
        <v>165</v>
      </c>
      <c r="C25" s="16" t="s">
        <v>166</v>
      </c>
      <c r="D25" s="16" t="s">
        <v>117</v>
      </c>
      <c r="E25" s="16" t="s">
        <v>167</v>
      </c>
      <c r="F25" s="16" t="s">
        <v>53</v>
      </c>
      <c r="G25" s="7" t="n">
        <v>1</v>
      </c>
      <c r="H25" s="6" t="n">
        <v>73.925</v>
      </c>
      <c r="I25" s="6" t="n">
        <v>-73.93</v>
      </c>
      <c r="J25" s="6" t="n">
        <v>0</v>
      </c>
      <c r="K25" s="6" t="n">
        <v>-0.22</v>
      </c>
      <c r="L25" s="6" t="n">
        <v>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1" t="n">
        <v>43969.630949074</v>
      </c>
      <c r="B26" s="22" t="s">
        <v>168</v>
      </c>
      <c r="C26" s="22" t="s">
        <v>69</v>
      </c>
      <c r="D26" s="22" t="s">
        <v>168</v>
      </c>
      <c r="E26" s="22" t="s">
        <v>168</v>
      </c>
      <c r="F26" s="22" t="s">
        <v>53</v>
      </c>
      <c r="G26" s="23" t="n">
        <v>1</v>
      </c>
      <c r="H26" s="24" t="n">
        <v>1</v>
      </c>
      <c r="I26" s="24" t="n">
        <v>17.32</v>
      </c>
      <c r="J26" s="24" t="n">
        <v>0</v>
      </c>
      <c r="K26" s="24" t="n">
        <v>0</v>
      </c>
      <c r="L26" s="24" t="n">
        <v>0</v>
      </c>
      <c r="M26" s="24"/>
      <c r="N26" s="6" t="s">
        <f>=I26+J26+K26+L26</f>
      </c>
      <c r="O26" s="22"/>
    </row>
    <row collapsed="false" customFormat="false" customHeight="false" hidden="false" ht="12.1" outlineLevel="0" r="27">
      <c r="A27" s="21" t="n">
        <v>43969.635243056</v>
      </c>
      <c r="B27" s="22" t="s">
        <v>168</v>
      </c>
      <c r="C27" s="22" t="s">
        <v>69</v>
      </c>
      <c r="D27" s="22" t="s">
        <v>168</v>
      </c>
      <c r="E27" s="22" t="s">
        <v>168</v>
      </c>
      <c r="F27" s="22" t="s">
        <v>53</v>
      </c>
      <c r="G27" s="23" t="n">
        <v>1</v>
      </c>
      <c r="H27" s="24" t="n">
        <v>1</v>
      </c>
      <c r="I27" s="24" t="n">
        <v>5000</v>
      </c>
      <c r="J27" s="24" t="n">
        <v>0</v>
      </c>
      <c r="K27" s="24" t="n">
        <v>0</v>
      </c>
      <c r="L27" s="24" t="n">
        <v>0</v>
      </c>
      <c r="M27" s="24"/>
      <c r="N27" s="6" t="s">
        <f>=I27+J27+K27+L27</f>
      </c>
      <c r="O27" s="22"/>
    </row>
    <row collapsed="false" customFormat="false" customHeight="false" hidden="false" ht="12.1" outlineLevel="0" r="28">
      <c r="A28" s="20" t="n">
        <v>43969.635694444</v>
      </c>
      <c r="B28" s="16" t="s">
        <v>165</v>
      </c>
      <c r="C28" s="16" t="s">
        <v>166</v>
      </c>
      <c r="D28" s="16" t="s">
        <v>117</v>
      </c>
      <c r="E28" s="16" t="s">
        <v>167</v>
      </c>
      <c r="F28" s="16" t="s">
        <v>53</v>
      </c>
      <c r="G28" s="7" t="n">
        <v>68</v>
      </c>
      <c r="H28" s="6" t="n">
        <v>72.8375</v>
      </c>
      <c r="I28" s="6" t="n">
        <v>-4952.95</v>
      </c>
      <c r="J28" s="6" t="n">
        <v>0</v>
      </c>
      <c r="K28" s="6" t="n">
        <v>-14.86</v>
      </c>
      <c r="L28" s="6" t="n">
        <v>0</v>
      </c>
      <c r="M28" s="6"/>
      <c r="N28" s="6" t="s">
        <f>=I28+J28+K28+L28</f>
      </c>
      <c r="O28" s="16"/>
    </row>
    <row collapsed="false" customFormat="false" customHeight="false" hidden="false" ht="12.1" outlineLevel="0" r="29">
      <c r="A29" s="20" t="n">
        <v>43969.641331019</v>
      </c>
      <c r="B29" s="16" t="s">
        <v>42</v>
      </c>
      <c r="C29" s="16" t="s">
        <v>43</v>
      </c>
      <c r="D29" s="16" t="s">
        <v>117</v>
      </c>
      <c r="E29" s="16" t="s">
        <v>17</v>
      </c>
      <c r="F29" s="16" t="s">
        <v>19</v>
      </c>
      <c r="G29" s="7" t="n">
        <v>1</v>
      </c>
      <c r="H29" s="6" t="n">
        <v>28.86</v>
      </c>
      <c r="I29" s="6" t="n">
        <v>-28.86</v>
      </c>
      <c r="J29" s="6" t="n">
        <v>0</v>
      </c>
      <c r="K29" s="6" t="n">
        <v>-0.09</v>
      </c>
      <c r="L29" s="6" t="n">
        <v>0</v>
      </c>
      <c r="M29" s="6" t="s">
        <f>=I29+J29+K29+L29</f>
      </c>
      <c r="N29" s="6"/>
      <c r="O29" s="16"/>
    </row>
    <row collapsed="false" customFormat="false" customHeight="false" hidden="false" ht="12.1" outlineLevel="0" r="30">
      <c r="A30" s="20" t="n">
        <v>43969.644351852</v>
      </c>
      <c r="B30" s="16" t="s">
        <v>127</v>
      </c>
      <c r="C30" s="16" t="s">
        <v>175</v>
      </c>
      <c r="D30" s="16" t="s">
        <v>117</v>
      </c>
      <c r="E30" s="16" t="s">
        <v>17</v>
      </c>
      <c r="F30" s="16" t="s">
        <v>19</v>
      </c>
      <c r="G30" s="7" t="n">
        <v>1</v>
      </c>
      <c r="H30" s="6" t="n">
        <v>24.38</v>
      </c>
      <c r="I30" s="6" t="n">
        <v>-24.38</v>
      </c>
      <c r="J30" s="6" t="n">
        <v>0</v>
      </c>
      <c r="K30" s="6" t="n">
        <v>-0.07</v>
      </c>
      <c r="L30" s="6" t="n">
        <v>0</v>
      </c>
      <c r="M30" s="6" t="s">
        <f>=I30+J30+K30+L30</f>
      </c>
      <c r="N30" s="6"/>
      <c r="O30" s="16"/>
    </row>
    <row collapsed="false" customFormat="false" customHeight="false" hidden="false" ht="12.1" outlineLevel="0" r="31">
      <c r="A31" s="20" t="n">
        <v>43969.651875</v>
      </c>
      <c r="B31" s="16" t="s">
        <v>128</v>
      </c>
      <c r="C31" s="16" t="s">
        <v>176</v>
      </c>
      <c r="D31" s="16" t="s">
        <v>117</v>
      </c>
      <c r="E31" s="16" t="s">
        <v>17</v>
      </c>
      <c r="F31" s="16" t="s">
        <v>19</v>
      </c>
      <c r="G31" s="7" t="n">
        <v>2</v>
      </c>
      <c r="H31" s="6" t="n">
        <v>2.21</v>
      </c>
      <c r="I31" s="6" t="n">
        <v>-4.42</v>
      </c>
      <c r="J31" s="6" t="n">
        <v>0</v>
      </c>
      <c r="K31" s="6" t="n">
        <v>-0.01</v>
      </c>
      <c r="L31" s="6" t="n">
        <v>0</v>
      </c>
      <c r="M31" s="6" t="s">
        <f>=I31+J31+K31+L31</f>
      </c>
      <c r="N31" s="6"/>
      <c r="O31" s="16"/>
    </row>
    <row collapsed="false" customFormat="false" customHeight="false" hidden="false" ht="12.1" outlineLevel="0" r="32">
      <c r="A32" s="20" t="n">
        <v>43969.651875</v>
      </c>
      <c r="B32" s="16" t="s">
        <v>128</v>
      </c>
      <c r="C32" s="16" t="s">
        <v>176</v>
      </c>
      <c r="D32" s="16" t="s">
        <v>117</v>
      </c>
      <c r="E32" s="16" t="s">
        <v>17</v>
      </c>
      <c r="F32" s="16" t="s">
        <v>19</v>
      </c>
      <c r="G32" s="7" t="n">
        <v>2</v>
      </c>
      <c r="H32" s="6" t="n">
        <v>2.21</v>
      </c>
      <c r="I32" s="6" t="n">
        <v>-4.42</v>
      </c>
      <c r="J32" s="6" t="n">
        <v>0</v>
      </c>
      <c r="K32" s="6" t="n">
        <v>-0.01</v>
      </c>
      <c r="L32" s="6" t="n">
        <v>0</v>
      </c>
      <c r="M32" s="6" t="s">
        <f>=I32+J32+K32+L32</f>
      </c>
      <c r="N32" s="6"/>
      <c r="O32" s="16"/>
    </row>
    <row collapsed="false" customFormat="false" customHeight="false" hidden="false" ht="12.1" outlineLevel="0" r="33">
      <c r="A33" s="20" t="n">
        <v>43969.651875</v>
      </c>
      <c r="B33" s="16" t="s">
        <v>128</v>
      </c>
      <c r="C33" s="16" t="s">
        <v>176</v>
      </c>
      <c r="D33" s="16" t="s">
        <v>117</v>
      </c>
      <c r="E33" s="16" t="s">
        <v>17</v>
      </c>
      <c r="F33" s="16" t="s">
        <v>19</v>
      </c>
      <c r="G33" s="7" t="n">
        <v>1</v>
      </c>
      <c r="H33" s="6" t="n">
        <v>2.21</v>
      </c>
      <c r="I33" s="6" t="n">
        <v>-2.21</v>
      </c>
      <c r="J33" s="6" t="n">
        <v>0</v>
      </c>
      <c r="K33" s="6" t="n">
        <v>-0.01</v>
      </c>
      <c r="L33" s="6" t="n">
        <v>0</v>
      </c>
      <c r="M33" s="6" t="s">
        <f>=I33+J33+K33+L33</f>
      </c>
      <c r="N33" s="6"/>
      <c r="O33" s="16"/>
    </row>
    <row collapsed="false" customFormat="false" customHeight="false" hidden="false" ht="12.1" outlineLevel="0" r="34">
      <c r="A34" s="20" t="n">
        <v>43969.651875</v>
      </c>
      <c r="B34" s="16" t="s">
        <v>128</v>
      </c>
      <c r="C34" s="16" t="s">
        <v>176</v>
      </c>
      <c r="D34" s="16" t="s">
        <v>117</v>
      </c>
      <c r="E34" s="16" t="s">
        <v>17</v>
      </c>
      <c r="F34" s="16" t="s">
        <v>19</v>
      </c>
      <c r="G34" s="7" t="n">
        <v>2</v>
      </c>
      <c r="H34" s="6" t="n">
        <v>2.21</v>
      </c>
      <c r="I34" s="6" t="n">
        <v>-4.42</v>
      </c>
      <c r="J34" s="6" t="n">
        <v>0</v>
      </c>
      <c r="K34" s="6" t="n">
        <v>-0.01</v>
      </c>
      <c r="L34" s="6" t="n">
        <v>0</v>
      </c>
      <c r="M34" s="6" t="s">
        <f>=I34+J34+K34+L34</f>
      </c>
      <c r="N34" s="6"/>
      <c r="O34" s="16"/>
    </row>
    <row collapsed="false" customFormat="false" customHeight="false" hidden="false" ht="12.1" outlineLevel="0" r="35">
      <c r="A35" s="25" t="n">
        <v>43969.911921296</v>
      </c>
      <c r="B35" s="26" t="s">
        <v>30</v>
      </c>
      <c r="C35" s="26" t="s">
        <v>31</v>
      </c>
      <c r="D35" s="26" t="s">
        <v>119</v>
      </c>
      <c r="E35" s="26" t="s">
        <v>17</v>
      </c>
      <c r="F35" s="26" t="s">
        <v>19</v>
      </c>
      <c r="G35" s="27" t="n">
        <v>-1</v>
      </c>
      <c r="H35" s="28" t="n">
        <v>20.75</v>
      </c>
      <c r="I35" s="28" t="n">
        <v>20.75</v>
      </c>
      <c r="J35" s="28" t="n">
        <v>0</v>
      </c>
      <c r="K35" s="28" t="n">
        <v>-0.06</v>
      </c>
      <c r="L35" s="28" t="n">
        <v>0</v>
      </c>
      <c r="M35" s="6" t="s">
        <f>=I35+J35+K35+L35</f>
      </c>
      <c r="N35" s="28"/>
      <c r="O35" s="26"/>
    </row>
    <row collapsed="false" customFormat="false" customHeight="false" hidden="false" ht="12.1" outlineLevel="0" r="36">
      <c r="A36" s="20" t="n">
        <v>43969.913958333</v>
      </c>
      <c r="B36" s="16" t="s">
        <v>126</v>
      </c>
      <c r="C36" s="16" t="s">
        <v>174</v>
      </c>
      <c r="D36" s="16" t="s">
        <v>117</v>
      </c>
      <c r="E36" s="16" t="s">
        <v>17</v>
      </c>
      <c r="F36" s="16" t="s">
        <v>19</v>
      </c>
      <c r="G36" s="7" t="n">
        <v>1</v>
      </c>
      <c r="H36" s="6" t="n">
        <v>15.58</v>
      </c>
      <c r="I36" s="6" t="n">
        <v>-15.58</v>
      </c>
      <c r="J36" s="6" t="n">
        <v>0</v>
      </c>
      <c r="K36" s="6" t="n">
        <v>-0.05</v>
      </c>
      <c r="L36" s="6" t="n">
        <v>0</v>
      </c>
      <c r="M36" s="6" t="s">
        <f>=I36+J36+K36+L36</f>
      </c>
      <c r="N36" s="6"/>
      <c r="O36" s="16"/>
    </row>
    <row collapsed="false" customFormat="false" customHeight="false" hidden="false" ht="12.1" outlineLevel="0" r="37">
      <c r="A37" s="20" t="n">
        <v>43971.681944444</v>
      </c>
      <c r="B37" s="16" t="s">
        <v>125</v>
      </c>
      <c r="C37" s="16" t="s">
        <v>173</v>
      </c>
      <c r="D37" s="16" t="s">
        <v>117</v>
      </c>
      <c r="E37" s="16" t="s">
        <v>17</v>
      </c>
      <c r="F37" s="16" t="s">
        <v>19</v>
      </c>
      <c r="G37" s="7" t="n">
        <v>1</v>
      </c>
      <c r="H37" s="6" t="n">
        <v>5.44</v>
      </c>
      <c r="I37" s="6" t="n">
        <v>-5.44</v>
      </c>
      <c r="J37" s="6" t="n">
        <v>0</v>
      </c>
      <c r="K37" s="6" t="n">
        <v>-0.02</v>
      </c>
      <c r="L37" s="6" t="n">
        <v>0</v>
      </c>
      <c r="M37" s="6" t="s">
        <f>=I37+J37+K37+L37</f>
      </c>
      <c r="N37" s="6"/>
      <c r="O37" s="16"/>
    </row>
    <row collapsed="false" customFormat="false" customHeight="false" hidden="false" ht="12.1" outlineLevel="0" r="38">
      <c r="A38" s="25" t="n">
        <v>43977.707939815</v>
      </c>
      <c r="B38" s="26" t="s">
        <v>122</v>
      </c>
      <c r="C38" s="26" t="s">
        <v>170</v>
      </c>
      <c r="D38" s="26" t="s">
        <v>119</v>
      </c>
      <c r="E38" s="26" t="s">
        <v>17</v>
      </c>
      <c r="F38" s="26" t="s">
        <v>19</v>
      </c>
      <c r="G38" s="27" t="n">
        <v>-3</v>
      </c>
      <c r="H38" s="28" t="n">
        <v>16.23</v>
      </c>
      <c r="I38" s="28" t="n">
        <v>48.69</v>
      </c>
      <c r="J38" s="28" t="n">
        <v>0</v>
      </c>
      <c r="K38" s="28" t="n">
        <v>-0.15</v>
      </c>
      <c r="L38" s="28" t="n">
        <v>0</v>
      </c>
      <c r="M38" s="6" t="s">
        <f>=I38+J38+K38+L38</f>
      </c>
      <c r="N38" s="28"/>
      <c r="O38" s="26"/>
    </row>
    <row collapsed="false" customFormat="false" customHeight="false" hidden="false" ht="12.1" outlineLevel="0" r="39">
      <c r="A39" s="25" t="n">
        <v>43977.708483796</v>
      </c>
      <c r="B39" s="26" t="s">
        <v>124</v>
      </c>
      <c r="C39" s="26" t="s">
        <v>172</v>
      </c>
      <c r="D39" s="26" t="s">
        <v>119</v>
      </c>
      <c r="E39" s="26" t="s">
        <v>17</v>
      </c>
      <c r="F39" s="26" t="s">
        <v>19</v>
      </c>
      <c r="G39" s="27" t="n">
        <v>-1</v>
      </c>
      <c r="H39" s="28" t="n">
        <v>10.1</v>
      </c>
      <c r="I39" s="28" t="n">
        <v>10.1</v>
      </c>
      <c r="J39" s="28" t="n">
        <v>0</v>
      </c>
      <c r="K39" s="28" t="n">
        <v>-0.03</v>
      </c>
      <c r="L39" s="28" t="n">
        <v>0</v>
      </c>
      <c r="M39" s="6" t="s">
        <f>=I39+J39+K39+L39</f>
      </c>
      <c r="N39" s="28"/>
      <c r="O39" s="26"/>
    </row>
    <row collapsed="false" customFormat="false" customHeight="false" hidden="false" ht="12.1" outlineLevel="0" r="40">
      <c r="A40" s="25" t="n">
        <v>43977.708506944</v>
      </c>
      <c r="B40" s="26" t="s">
        <v>125</v>
      </c>
      <c r="C40" s="26" t="s">
        <v>173</v>
      </c>
      <c r="D40" s="26" t="s">
        <v>119</v>
      </c>
      <c r="E40" s="26" t="s">
        <v>17</v>
      </c>
      <c r="F40" s="26" t="s">
        <v>19</v>
      </c>
      <c r="G40" s="27" t="n">
        <v>-1</v>
      </c>
      <c r="H40" s="28" t="n">
        <v>5.96</v>
      </c>
      <c r="I40" s="28" t="n">
        <v>5.96</v>
      </c>
      <c r="J40" s="28" t="n">
        <v>0</v>
      </c>
      <c r="K40" s="28" t="n">
        <v>-0.02</v>
      </c>
      <c r="L40" s="28" t="n">
        <v>0</v>
      </c>
      <c r="M40" s="6" t="s">
        <f>=I40+J40+K40+L40</f>
      </c>
      <c r="N40" s="28"/>
      <c r="O40" s="26"/>
    </row>
    <row collapsed="false" customFormat="false" customHeight="false" hidden="false" ht="12.1" outlineLevel="0" r="41">
      <c r="A41" s="25" t="n">
        <v>43977.708506944</v>
      </c>
      <c r="B41" s="26" t="s">
        <v>125</v>
      </c>
      <c r="C41" s="26" t="s">
        <v>173</v>
      </c>
      <c r="D41" s="26" t="s">
        <v>119</v>
      </c>
      <c r="E41" s="26" t="s">
        <v>17</v>
      </c>
      <c r="F41" s="26" t="s">
        <v>19</v>
      </c>
      <c r="G41" s="27" t="n">
        <v>-1</v>
      </c>
      <c r="H41" s="28" t="n">
        <v>5.96</v>
      </c>
      <c r="I41" s="28" t="n">
        <v>5.96</v>
      </c>
      <c r="J41" s="28" t="n">
        <v>0</v>
      </c>
      <c r="K41" s="28" t="n">
        <v>-0.02</v>
      </c>
      <c r="L41" s="28" t="n">
        <v>0</v>
      </c>
      <c r="M41" s="6" t="s">
        <f>=I41+J41+K41+L41</f>
      </c>
      <c r="N41" s="28"/>
      <c r="O41" s="26"/>
    </row>
    <row collapsed="false" customFormat="false" customHeight="false" hidden="false" ht="12.1" outlineLevel="0" r="42">
      <c r="A42" s="25" t="n">
        <v>43977.708877315</v>
      </c>
      <c r="B42" s="26" t="s">
        <v>123</v>
      </c>
      <c r="C42" s="26" t="s">
        <v>171</v>
      </c>
      <c r="D42" s="26" t="s">
        <v>119</v>
      </c>
      <c r="E42" s="26" t="s">
        <v>17</v>
      </c>
      <c r="F42" s="26" t="s">
        <v>19</v>
      </c>
      <c r="G42" s="27" t="n">
        <v>-3</v>
      </c>
      <c r="H42" s="28" t="n">
        <v>7.49</v>
      </c>
      <c r="I42" s="28" t="n">
        <v>22.47</v>
      </c>
      <c r="J42" s="28" t="n">
        <v>0</v>
      </c>
      <c r="K42" s="28" t="n">
        <v>-0.07</v>
      </c>
      <c r="L42" s="28" t="n">
        <v>0</v>
      </c>
      <c r="M42" s="6" t="s">
        <f>=I42+J42+K42+L42</f>
      </c>
      <c r="N42" s="28"/>
      <c r="O42" s="26"/>
    </row>
    <row collapsed="false" customFormat="false" customHeight="false" hidden="false" ht="12.1" outlineLevel="0" r="43">
      <c r="A43" s="25" t="n">
        <v>43977.709039352</v>
      </c>
      <c r="B43" s="26" t="s">
        <v>42</v>
      </c>
      <c r="C43" s="26" t="s">
        <v>43</v>
      </c>
      <c r="D43" s="26" t="s">
        <v>119</v>
      </c>
      <c r="E43" s="26" t="s">
        <v>17</v>
      </c>
      <c r="F43" s="26" t="s">
        <v>19</v>
      </c>
      <c r="G43" s="27" t="n">
        <v>-3</v>
      </c>
      <c r="H43" s="28" t="n">
        <v>30.89</v>
      </c>
      <c r="I43" s="28" t="n">
        <v>92.67</v>
      </c>
      <c r="J43" s="28" t="n">
        <v>0</v>
      </c>
      <c r="K43" s="28" t="n">
        <v>-0.28</v>
      </c>
      <c r="L43" s="28" t="n">
        <v>0</v>
      </c>
      <c r="M43" s="6" t="s">
        <f>=I43+J43+K43+L43</f>
      </c>
      <c r="N43" s="28"/>
      <c r="O43" s="26"/>
    </row>
    <row collapsed="false" customFormat="false" customHeight="false" hidden="false" ht="12.1" outlineLevel="0" r="44">
      <c r="A44" s="25" t="n">
        <v>43977.70962963</v>
      </c>
      <c r="B44" s="26" t="s">
        <v>128</v>
      </c>
      <c r="C44" s="26" t="s">
        <v>176</v>
      </c>
      <c r="D44" s="26" t="s">
        <v>119</v>
      </c>
      <c r="E44" s="26" t="s">
        <v>17</v>
      </c>
      <c r="F44" s="26" t="s">
        <v>19</v>
      </c>
      <c r="G44" s="27" t="n">
        <v>-3</v>
      </c>
      <c r="H44" s="28" t="n">
        <v>2.49</v>
      </c>
      <c r="I44" s="28" t="n">
        <v>7.47</v>
      </c>
      <c r="J44" s="28" t="n">
        <v>0</v>
      </c>
      <c r="K44" s="28" t="n">
        <v>-0.02</v>
      </c>
      <c r="L44" s="28" t="n">
        <v>0</v>
      </c>
      <c r="M44" s="6" t="s">
        <f>=I44+J44+K44+L44</f>
      </c>
      <c r="N44" s="28"/>
      <c r="O44" s="26"/>
    </row>
    <row collapsed="false" customFormat="false" customHeight="false" hidden="false" ht="12.1" outlineLevel="0" r="45">
      <c r="A45" s="25" t="n">
        <v>43977.70962963</v>
      </c>
      <c r="B45" s="26" t="s">
        <v>128</v>
      </c>
      <c r="C45" s="26" t="s">
        <v>176</v>
      </c>
      <c r="D45" s="26" t="s">
        <v>119</v>
      </c>
      <c r="E45" s="26" t="s">
        <v>17</v>
      </c>
      <c r="F45" s="26" t="s">
        <v>19</v>
      </c>
      <c r="G45" s="27" t="n">
        <v>-4</v>
      </c>
      <c r="H45" s="28" t="n">
        <v>2.49</v>
      </c>
      <c r="I45" s="28" t="n">
        <v>9.96</v>
      </c>
      <c r="J45" s="28" t="n">
        <v>0</v>
      </c>
      <c r="K45" s="28" t="n">
        <v>-0.03</v>
      </c>
      <c r="L45" s="28" t="n">
        <v>0</v>
      </c>
      <c r="M45" s="6" t="s">
        <f>=I45+J45+K45+L45</f>
      </c>
      <c r="N45" s="28"/>
      <c r="O45" s="26"/>
    </row>
    <row collapsed="false" customFormat="false" customHeight="false" hidden="false" ht="12.1" outlineLevel="0" r="46">
      <c r="A46" s="25" t="n">
        <v>43977.70994213</v>
      </c>
      <c r="B46" s="26" t="s">
        <v>127</v>
      </c>
      <c r="C46" s="26" t="s">
        <v>175</v>
      </c>
      <c r="D46" s="26" t="s">
        <v>119</v>
      </c>
      <c r="E46" s="26" t="s">
        <v>17</v>
      </c>
      <c r="F46" s="26" t="s">
        <v>19</v>
      </c>
      <c r="G46" s="27" t="n">
        <v>-2</v>
      </c>
      <c r="H46" s="28" t="n">
        <v>25.46</v>
      </c>
      <c r="I46" s="28" t="n">
        <v>50.92</v>
      </c>
      <c r="J46" s="28" t="n">
        <v>0</v>
      </c>
      <c r="K46" s="28" t="n">
        <v>-0.15</v>
      </c>
      <c r="L46" s="28" t="n">
        <v>0</v>
      </c>
      <c r="M46" s="6" t="s">
        <f>=I46+J46+K46+L46</f>
      </c>
      <c r="N46" s="28"/>
      <c r="O46" s="26"/>
    </row>
    <row collapsed="false" customFormat="false" customHeight="false" hidden="false" ht="12.1" outlineLevel="0" r="47">
      <c r="A47" s="20" t="n">
        <v>43979.960636574</v>
      </c>
      <c r="B47" s="16" t="s">
        <v>129</v>
      </c>
      <c r="C47" s="16" t="s">
        <v>177</v>
      </c>
      <c r="D47" s="16" t="s">
        <v>117</v>
      </c>
      <c r="E47" s="16" t="s">
        <v>17</v>
      </c>
      <c r="F47" s="16" t="s">
        <v>19</v>
      </c>
      <c r="G47" s="7" t="n">
        <v>1</v>
      </c>
      <c r="H47" s="6" t="n">
        <v>55.8</v>
      </c>
      <c r="I47" s="6" t="n">
        <v>-55.8</v>
      </c>
      <c r="J47" s="6" t="n">
        <v>0</v>
      </c>
      <c r="K47" s="6" t="n">
        <v>-0.17</v>
      </c>
      <c r="L47" s="6" t="n">
        <v>0</v>
      </c>
      <c r="M47" s="6" t="s">
        <f>=I47+J47+K47+L47</f>
      </c>
      <c r="N47" s="6"/>
      <c r="O47" s="16"/>
    </row>
    <row collapsed="false" customFormat="false" customHeight="false" hidden="false" ht="12.1" outlineLevel="0" r="48">
      <c r="A48" s="20" t="n">
        <v>43979.96837963</v>
      </c>
      <c r="B48" s="16" t="s">
        <v>130</v>
      </c>
      <c r="C48" s="16" t="s">
        <v>178</v>
      </c>
      <c r="D48" s="16" t="s">
        <v>117</v>
      </c>
      <c r="E48" s="16" t="s">
        <v>17</v>
      </c>
      <c r="F48" s="16" t="s">
        <v>19</v>
      </c>
      <c r="G48" s="7" t="n">
        <v>1</v>
      </c>
      <c r="H48" s="6" t="n">
        <v>59.8</v>
      </c>
      <c r="I48" s="6" t="n">
        <v>-59.8</v>
      </c>
      <c r="J48" s="6" t="n">
        <v>0</v>
      </c>
      <c r="K48" s="6" t="n">
        <v>-0.18</v>
      </c>
      <c r="L48" s="6" t="n">
        <v>0</v>
      </c>
      <c r="M48" s="6" t="s">
        <f>=I48+J48+K48+L48</f>
      </c>
      <c r="N48" s="6"/>
      <c r="O48" s="16"/>
    </row>
    <row collapsed="false" customFormat="false" customHeight="false" hidden="false" ht="12.1" outlineLevel="0" r="49">
      <c r="A49" s="20" t="n">
        <v>43979.971678241</v>
      </c>
      <c r="B49" s="16" t="s">
        <v>20</v>
      </c>
      <c r="C49" s="16" t="s">
        <v>179</v>
      </c>
      <c r="D49" s="16" t="s">
        <v>117</v>
      </c>
      <c r="E49" s="16" t="s">
        <v>17</v>
      </c>
      <c r="F49" s="16" t="s">
        <v>19</v>
      </c>
      <c r="G49" s="7" t="n">
        <v>1</v>
      </c>
      <c r="H49" s="6" t="n">
        <v>51.9</v>
      </c>
      <c r="I49" s="6" t="n">
        <v>-51.9</v>
      </c>
      <c r="J49" s="6" t="n">
        <v>0</v>
      </c>
      <c r="K49" s="6" t="n">
        <v>-0.16</v>
      </c>
      <c r="L49" s="6" t="n">
        <v>0</v>
      </c>
      <c r="M49" s="6" t="s">
        <f>=I49+J49+K49+L49</f>
      </c>
      <c r="N49" s="6"/>
      <c r="O49" s="16"/>
    </row>
    <row collapsed="false" customFormat="false" customHeight="false" hidden="false" ht="12.1" outlineLevel="0" r="50">
      <c r="A50" s="20" t="n">
        <v>43983.919710648</v>
      </c>
      <c r="B50" s="16" t="s">
        <v>131</v>
      </c>
      <c r="C50" s="16" t="s">
        <v>180</v>
      </c>
      <c r="D50" s="16" t="s">
        <v>117</v>
      </c>
      <c r="E50" s="16" t="s">
        <v>17</v>
      </c>
      <c r="F50" s="16" t="s">
        <v>19</v>
      </c>
      <c r="G50" s="7" t="n">
        <v>1</v>
      </c>
      <c r="H50" s="6" t="n">
        <v>26.1</v>
      </c>
      <c r="I50" s="6" t="n">
        <v>-26.1</v>
      </c>
      <c r="J50" s="6" t="n">
        <v>0</v>
      </c>
      <c r="K50" s="6" t="n">
        <v>-0.08</v>
      </c>
      <c r="L50" s="6" t="n">
        <v>0</v>
      </c>
      <c r="M50" s="6" t="s">
        <f>=I50+J50+K50+L50</f>
      </c>
      <c r="N50" s="6"/>
      <c r="O50" s="16"/>
    </row>
    <row collapsed="false" customFormat="false" customHeight="false" hidden="false" ht="12.1" outlineLevel="0" r="51">
      <c r="A51" s="20" t="n">
        <v>43983.948726852</v>
      </c>
      <c r="B51" s="16" t="s">
        <v>45</v>
      </c>
      <c r="C51" s="16" t="s">
        <v>181</v>
      </c>
      <c r="D51" s="16" t="s">
        <v>117</v>
      </c>
      <c r="E51" s="16" t="s">
        <v>17</v>
      </c>
      <c r="F51" s="16" t="s">
        <v>19</v>
      </c>
      <c r="G51" s="7" t="n">
        <v>1</v>
      </c>
      <c r="H51" s="6" t="n">
        <v>21.56</v>
      </c>
      <c r="I51" s="6" t="n">
        <v>-21.56</v>
      </c>
      <c r="J51" s="6" t="n">
        <v>0</v>
      </c>
      <c r="K51" s="6" t="n">
        <v>-0.06</v>
      </c>
      <c r="L51" s="6" t="n">
        <v>0</v>
      </c>
      <c r="M51" s="6" t="s">
        <f>=I51+J51+K51+L51</f>
      </c>
      <c r="N51" s="6"/>
      <c r="O51" s="16"/>
    </row>
    <row collapsed="false" customFormat="false" customHeight="false" hidden="false" ht="12.1" outlineLevel="0" r="52">
      <c r="A52" s="21" t="n">
        <v>43984.646331019</v>
      </c>
      <c r="B52" s="22" t="s">
        <v>168</v>
      </c>
      <c r="C52" s="22" t="s">
        <v>69</v>
      </c>
      <c r="D52" s="22" t="s">
        <v>168</v>
      </c>
      <c r="E52" s="22" t="s">
        <v>168</v>
      </c>
      <c r="F52" s="22" t="s">
        <v>53</v>
      </c>
      <c r="G52" s="23" t="n">
        <v>1</v>
      </c>
      <c r="H52" s="24" t="n">
        <v>1</v>
      </c>
      <c r="I52" s="24" t="n">
        <v>8500</v>
      </c>
      <c r="J52" s="24" t="n">
        <v>0</v>
      </c>
      <c r="K52" s="24" t="n">
        <v>0</v>
      </c>
      <c r="L52" s="24" t="n">
        <v>0</v>
      </c>
      <c r="M52" s="24"/>
      <c r="N52" s="6" t="s">
        <f>=I52+J52+K52+L52</f>
      </c>
      <c r="O52" s="22"/>
    </row>
    <row collapsed="false" customFormat="false" customHeight="false" hidden="false" ht="12.1" outlineLevel="0" r="53">
      <c r="A53" s="20" t="n">
        <v>43984.647094907</v>
      </c>
      <c r="B53" s="16" t="s">
        <v>165</v>
      </c>
      <c r="C53" s="16" t="s">
        <v>166</v>
      </c>
      <c r="D53" s="16" t="s">
        <v>117</v>
      </c>
      <c r="E53" s="16" t="s">
        <v>167</v>
      </c>
      <c r="F53" s="16" t="s">
        <v>53</v>
      </c>
      <c r="G53" s="7" t="n">
        <v>124</v>
      </c>
      <c r="H53" s="6" t="n">
        <v>68.685</v>
      </c>
      <c r="I53" s="6" t="n">
        <v>-8516.94</v>
      </c>
      <c r="J53" s="6" t="n">
        <v>0</v>
      </c>
      <c r="K53" s="6" t="n">
        <v>-25.55</v>
      </c>
      <c r="L53" s="6" t="n">
        <v>0</v>
      </c>
      <c r="M53" s="6"/>
      <c r="N53" s="6" t="s">
        <f>=I53+J53+K53+L53</f>
      </c>
      <c r="O53" s="16"/>
    </row>
    <row collapsed="false" customFormat="false" customHeight="false" hidden="false" ht="12.1" outlineLevel="0" r="54">
      <c r="A54" s="20" t="n">
        <v>43985.559363426</v>
      </c>
      <c r="B54" s="16" t="s">
        <v>132</v>
      </c>
      <c r="C54" s="16" t="s">
        <v>182</v>
      </c>
      <c r="D54" s="16" t="s">
        <v>117</v>
      </c>
      <c r="E54" s="16" t="s">
        <v>17</v>
      </c>
      <c r="F54" s="16" t="s">
        <v>19</v>
      </c>
      <c r="G54" s="7" t="n">
        <v>1</v>
      </c>
      <c r="H54" s="6" t="n">
        <v>15.83</v>
      </c>
      <c r="I54" s="6" t="n">
        <v>-15.83</v>
      </c>
      <c r="J54" s="6" t="n">
        <v>0</v>
      </c>
      <c r="K54" s="6" t="n">
        <v>-0.05</v>
      </c>
      <c r="L54" s="6" t="n">
        <v>0</v>
      </c>
      <c r="M54" s="6" t="s">
        <f>=I54+J54+K54+L54</f>
      </c>
      <c r="N54" s="6"/>
      <c r="O54" s="16"/>
    </row>
    <row collapsed="false" customFormat="false" customHeight="false" hidden="false" ht="12.1" outlineLevel="0" r="55">
      <c r="A55" s="25" t="n">
        <v>43987.465706019</v>
      </c>
      <c r="B55" s="26" t="s">
        <v>20</v>
      </c>
      <c r="C55" s="26" t="s">
        <v>179</v>
      </c>
      <c r="D55" s="26" t="s">
        <v>119</v>
      </c>
      <c r="E55" s="26" t="s">
        <v>17</v>
      </c>
      <c r="F55" s="26" t="s">
        <v>19</v>
      </c>
      <c r="G55" s="27" t="n">
        <v>-1</v>
      </c>
      <c r="H55" s="28" t="n">
        <v>53.11</v>
      </c>
      <c r="I55" s="28" t="n">
        <v>53.11</v>
      </c>
      <c r="J55" s="28" t="n">
        <v>0</v>
      </c>
      <c r="K55" s="28" t="n">
        <v>-0.16</v>
      </c>
      <c r="L55" s="28" t="n">
        <v>0</v>
      </c>
      <c r="M55" s="6" t="s">
        <f>=I55+J55+K55+L55</f>
      </c>
      <c r="N55" s="28"/>
      <c r="O55" s="26"/>
    </row>
    <row collapsed="false" customFormat="false" customHeight="false" hidden="false" ht="12.1" outlineLevel="0" r="56">
      <c r="A56" s="25" t="n">
        <v>43987.465902778</v>
      </c>
      <c r="B56" s="26" t="s">
        <v>131</v>
      </c>
      <c r="C56" s="26" t="s">
        <v>180</v>
      </c>
      <c r="D56" s="26" t="s">
        <v>119</v>
      </c>
      <c r="E56" s="26" t="s">
        <v>17</v>
      </c>
      <c r="F56" s="26" t="s">
        <v>19</v>
      </c>
      <c r="G56" s="27" t="n">
        <v>-1</v>
      </c>
      <c r="H56" s="28" t="n">
        <v>35.79</v>
      </c>
      <c r="I56" s="28" t="n">
        <v>35.79</v>
      </c>
      <c r="J56" s="28" t="n">
        <v>0</v>
      </c>
      <c r="K56" s="28" t="n">
        <v>-0.11</v>
      </c>
      <c r="L56" s="28" t="n">
        <v>0</v>
      </c>
      <c r="M56" s="6" t="s">
        <f>=I56+J56+K56+L56</f>
      </c>
      <c r="N56" s="28"/>
      <c r="O56" s="26"/>
    </row>
    <row collapsed="false" customFormat="false" customHeight="false" hidden="false" ht="12.1" outlineLevel="0" r="57">
      <c r="A57" s="25" t="n">
        <v>43987.466064815</v>
      </c>
      <c r="B57" s="26" t="s">
        <v>132</v>
      </c>
      <c r="C57" s="26" t="s">
        <v>182</v>
      </c>
      <c r="D57" s="26" t="s">
        <v>119</v>
      </c>
      <c r="E57" s="26" t="s">
        <v>17</v>
      </c>
      <c r="F57" s="26" t="s">
        <v>19</v>
      </c>
      <c r="G57" s="27" t="n">
        <v>-1</v>
      </c>
      <c r="H57" s="28" t="n">
        <v>16.8</v>
      </c>
      <c r="I57" s="28" t="n">
        <v>16.8</v>
      </c>
      <c r="J57" s="28" t="n">
        <v>0</v>
      </c>
      <c r="K57" s="28" t="n">
        <v>-0.05</v>
      </c>
      <c r="L57" s="28" t="n">
        <v>0</v>
      </c>
      <c r="M57" s="6" t="s">
        <f>=I57+J57+K57+L57</f>
      </c>
      <c r="N57" s="28"/>
      <c r="O57" s="26"/>
    </row>
    <row collapsed="false" customFormat="false" customHeight="false" hidden="false" ht="12.1" outlineLevel="0" r="58">
      <c r="A58" s="25" t="n">
        <v>43987.46625</v>
      </c>
      <c r="B58" s="26" t="s">
        <v>126</v>
      </c>
      <c r="C58" s="26" t="s">
        <v>174</v>
      </c>
      <c r="D58" s="26" t="s">
        <v>119</v>
      </c>
      <c r="E58" s="26" t="s">
        <v>17</v>
      </c>
      <c r="F58" s="26" t="s">
        <v>19</v>
      </c>
      <c r="G58" s="27" t="n">
        <v>-1</v>
      </c>
      <c r="H58" s="28" t="n">
        <v>18.91</v>
      </c>
      <c r="I58" s="28" t="n">
        <v>18.91</v>
      </c>
      <c r="J58" s="28" t="n">
        <v>0</v>
      </c>
      <c r="K58" s="28" t="n">
        <v>-0.06</v>
      </c>
      <c r="L58" s="28" t="n">
        <v>0</v>
      </c>
      <c r="M58" s="6" t="s">
        <f>=I58+J58+K58+L58</f>
      </c>
      <c r="N58" s="28"/>
      <c r="O58" s="26"/>
    </row>
    <row collapsed="false" customFormat="false" customHeight="false" hidden="false" ht="12.1" outlineLevel="0" r="59">
      <c r="A59" s="25" t="n">
        <v>43987.46625</v>
      </c>
      <c r="B59" s="26" t="s">
        <v>126</v>
      </c>
      <c r="C59" s="26" t="s">
        <v>174</v>
      </c>
      <c r="D59" s="26" t="s">
        <v>119</v>
      </c>
      <c r="E59" s="26" t="s">
        <v>17</v>
      </c>
      <c r="F59" s="26" t="s">
        <v>19</v>
      </c>
      <c r="G59" s="27" t="n">
        <v>-1</v>
      </c>
      <c r="H59" s="28" t="n">
        <v>18.91</v>
      </c>
      <c r="I59" s="28" t="n">
        <v>18.91</v>
      </c>
      <c r="J59" s="28" t="n">
        <v>0</v>
      </c>
      <c r="K59" s="28" t="n">
        <v>-0.06</v>
      </c>
      <c r="L59" s="28" t="n">
        <v>0</v>
      </c>
      <c r="M59" s="6" t="s">
        <f>=I59+J59+K59+L59</f>
      </c>
      <c r="N59" s="28"/>
      <c r="O59" s="26"/>
    </row>
    <row collapsed="false" customFormat="false" customHeight="false" hidden="false" ht="12.1" outlineLevel="0" r="60">
      <c r="A60" s="25" t="n">
        <v>43987.46625</v>
      </c>
      <c r="B60" s="26" t="s">
        <v>126</v>
      </c>
      <c r="C60" s="26" t="s">
        <v>174</v>
      </c>
      <c r="D60" s="26" t="s">
        <v>119</v>
      </c>
      <c r="E60" s="26" t="s">
        <v>17</v>
      </c>
      <c r="F60" s="26" t="s">
        <v>19</v>
      </c>
      <c r="G60" s="27" t="n">
        <v>-1</v>
      </c>
      <c r="H60" s="28" t="n">
        <v>18.91</v>
      </c>
      <c r="I60" s="28" t="n">
        <v>18.91</v>
      </c>
      <c r="J60" s="28" t="n">
        <v>0</v>
      </c>
      <c r="K60" s="28" t="n">
        <v>-0.06</v>
      </c>
      <c r="L60" s="28" t="n">
        <v>0</v>
      </c>
      <c r="M60" s="6" t="s">
        <f>=I60+J60+K60+L60</f>
      </c>
      <c r="N60" s="28"/>
      <c r="O60" s="26"/>
    </row>
    <row collapsed="false" customFormat="false" customHeight="false" hidden="false" ht="12.1" outlineLevel="0" r="61">
      <c r="A61" s="25" t="n">
        <v>43987.466412037</v>
      </c>
      <c r="B61" s="26" t="s">
        <v>121</v>
      </c>
      <c r="C61" s="26" t="s">
        <v>169</v>
      </c>
      <c r="D61" s="26" t="s">
        <v>119</v>
      </c>
      <c r="E61" s="26" t="s">
        <v>17</v>
      </c>
      <c r="F61" s="26" t="s">
        <v>19</v>
      </c>
      <c r="G61" s="27" t="n">
        <v>-1</v>
      </c>
      <c r="H61" s="28" t="n">
        <v>16.18</v>
      </c>
      <c r="I61" s="28" t="n">
        <v>16.18</v>
      </c>
      <c r="J61" s="28" t="n">
        <v>0</v>
      </c>
      <c r="K61" s="28" t="n">
        <v>-0.05</v>
      </c>
      <c r="L61" s="28" t="n">
        <v>0</v>
      </c>
      <c r="M61" s="6" t="s">
        <f>=I61+J61+K61+L61</f>
      </c>
      <c r="N61" s="28"/>
      <c r="O61" s="26"/>
    </row>
    <row collapsed="false" customFormat="false" customHeight="false" hidden="false" ht="12.1" outlineLevel="0" r="62">
      <c r="A62" s="25" t="n">
        <v>43987.466412037</v>
      </c>
      <c r="B62" s="26" t="s">
        <v>121</v>
      </c>
      <c r="C62" s="26" t="s">
        <v>169</v>
      </c>
      <c r="D62" s="26" t="s">
        <v>119</v>
      </c>
      <c r="E62" s="26" t="s">
        <v>17</v>
      </c>
      <c r="F62" s="26" t="s">
        <v>19</v>
      </c>
      <c r="G62" s="27" t="n">
        <v>-2</v>
      </c>
      <c r="H62" s="28" t="n">
        <v>16.18</v>
      </c>
      <c r="I62" s="28" t="n">
        <v>32.36</v>
      </c>
      <c r="J62" s="28" t="n">
        <v>0</v>
      </c>
      <c r="K62" s="28" t="n">
        <v>-0.1</v>
      </c>
      <c r="L62" s="28" t="n">
        <v>0</v>
      </c>
      <c r="M62" s="6" t="s">
        <f>=I62+J62+K62+L62</f>
      </c>
      <c r="N62" s="28"/>
      <c r="O62" s="26"/>
    </row>
    <row collapsed="false" customFormat="false" customHeight="false" hidden="false" ht="12.1" outlineLevel="0" r="63">
      <c r="A63" s="25" t="n">
        <v>43987.466666667</v>
      </c>
      <c r="B63" s="26" t="s">
        <v>129</v>
      </c>
      <c r="C63" s="26" t="s">
        <v>177</v>
      </c>
      <c r="D63" s="26" t="s">
        <v>119</v>
      </c>
      <c r="E63" s="26" t="s">
        <v>17</v>
      </c>
      <c r="F63" s="26" t="s">
        <v>19</v>
      </c>
      <c r="G63" s="27" t="n">
        <v>-1</v>
      </c>
      <c r="H63" s="28" t="n">
        <v>61.45</v>
      </c>
      <c r="I63" s="28" t="n">
        <v>61.45</v>
      </c>
      <c r="J63" s="28" t="n">
        <v>0</v>
      </c>
      <c r="K63" s="28" t="n">
        <v>-0.18</v>
      </c>
      <c r="L63" s="28" t="n">
        <v>0</v>
      </c>
      <c r="M63" s="6" t="s">
        <f>=I63+J63+K63+L63</f>
      </c>
      <c r="N63" s="28"/>
      <c r="O63" s="26"/>
    </row>
    <row collapsed="false" customFormat="false" customHeight="false" hidden="false" ht="12.1" outlineLevel="0" r="64">
      <c r="A64" s="25" t="n">
        <v>43987.467534722</v>
      </c>
      <c r="B64" s="26" t="s">
        <v>45</v>
      </c>
      <c r="C64" s="26" t="s">
        <v>181</v>
      </c>
      <c r="D64" s="26" t="s">
        <v>119</v>
      </c>
      <c r="E64" s="26" t="s">
        <v>17</v>
      </c>
      <c r="F64" s="26" t="s">
        <v>19</v>
      </c>
      <c r="G64" s="27" t="n">
        <v>-1</v>
      </c>
      <c r="H64" s="28" t="n">
        <v>24.82</v>
      </c>
      <c r="I64" s="28" t="n">
        <v>24.82</v>
      </c>
      <c r="J64" s="28" t="n">
        <v>0</v>
      </c>
      <c r="K64" s="28" t="n">
        <v>-0.07</v>
      </c>
      <c r="L64" s="28" t="n">
        <v>0</v>
      </c>
      <c r="M64" s="6" t="s">
        <f>=I64+J64+K64+L64</f>
      </c>
      <c r="N64" s="28"/>
      <c r="O64" s="26"/>
    </row>
    <row collapsed="false" customFormat="false" customHeight="false" hidden="false" ht="12.1" outlineLevel="0" r="65">
      <c r="A65" s="25" t="n">
        <v>43987.468263889</v>
      </c>
      <c r="B65" s="26" t="s">
        <v>130</v>
      </c>
      <c r="C65" s="26" t="s">
        <v>178</v>
      </c>
      <c r="D65" s="26" t="s">
        <v>119</v>
      </c>
      <c r="E65" s="26" t="s">
        <v>17</v>
      </c>
      <c r="F65" s="26" t="s">
        <v>19</v>
      </c>
      <c r="G65" s="27" t="n">
        <v>-1</v>
      </c>
      <c r="H65" s="28" t="n">
        <v>83.98</v>
      </c>
      <c r="I65" s="28" t="n">
        <v>83.98</v>
      </c>
      <c r="J65" s="28" t="n">
        <v>0</v>
      </c>
      <c r="K65" s="28" t="n">
        <v>-0.25</v>
      </c>
      <c r="L65" s="28" t="n">
        <v>0</v>
      </c>
      <c r="M65" s="6" t="s">
        <f>=I65+J65+K65+L65</f>
      </c>
      <c r="N65" s="28"/>
      <c r="O65" s="26"/>
    </row>
    <row collapsed="false" customFormat="false" customHeight="false" hidden="false" ht="12.1" outlineLevel="0" r="66">
      <c r="A66" s="21" t="n">
        <v>43993.862476852</v>
      </c>
      <c r="B66" s="22" t="s">
        <v>183</v>
      </c>
      <c r="C66" s="22" t="s">
        <v>184</v>
      </c>
      <c r="D66" s="22" t="s">
        <v>183</v>
      </c>
      <c r="E66" s="22" t="s">
        <v>183</v>
      </c>
      <c r="F66" s="22" t="s">
        <v>19</v>
      </c>
      <c r="G66" s="23" t="n">
        <v>1</v>
      </c>
      <c r="H66" s="24" t="n">
        <v>1</v>
      </c>
      <c r="I66" s="24" t="n">
        <v>0.31</v>
      </c>
      <c r="J66" s="24" t="n">
        <v>0</v>
      </c>
      <c r="K66" s="24" t="n">
        <v>0</v>
      </c>
      <c r="L66" s="24" t="n">
        <v>0</v>
      </c>
      <c r="M66" s="6" t="s">
        <f>=I66+J66+K66+L66</f>
      </c>
      <c r="N66" s="24"/>
      <c r="O66" s="22"/>
    </row>
    <row collapsed="false" customFormat="false" customHeight="false" hidden="false" ht="12.1" outlineLevel="0" r="67">
      <c r="A67" s="20" t="n">
        <v>43994.511180556</v>
      </c>
      <c r="B67" s="16" t="s">
        <v>39</v>
      </c>
      <c r="C67" s="16" t="s">
        <v>40</v>
      </c>
      <c r="D67" s="16" t="s">
        <v>117</v>
      </c>
      <c r="E67" s="16" t="s">
        <v>17</v>
      </c>
      <c r="F67" s="16" t="s">
        <v>19</v>
      </c>
      <c r="G67" s="7" t="n">
        <v>2</v>
      </c>
      <c r="H67" s="6" t="n">
        <v>34.07</v>
      </c>
      <c r="I67" s="6" t="n">
        <v>-68.14</v>
      </c>
      <c r="J67" s="6" t="n">
        <v>0</v>
      </c>
      <c r="K67" s="6" t="n">
        <v>-0.2</v>
      </c>
      <c r="L67" s="6" t="n">
        <v>0</v>
      </c>
      <c r="M67" s="6" t="s">
        <f>=I67+J67+K67+L67</f>
      </c>
      <c r="N67" s="6"/>
      <c r="O67" s="16"/>
    </row>
    <row collapsed="false" customFormat="false" customHeight="false" hidden="false" ht="12.1" outlineLevel="0" r="68">
      <c r="A68" s="20" t="n">
        <v>43994.511782407</v>
      </c>
      <c r="B68" s="16" t="s">
        <v>132</v>
      </c>
      <c r="C68" s="16" t="s">
        <v>182</v>
      </c>
      <c r="D68" s="16" t="s">
        <v>117</v>
      </c>
      <c r="E68" s="16" t="s">
        <v>17</v>
      </c>
      <c r="F68" s="16" t="s">
        <v>19</v>
      </c>
      <c r="G68" s="7" t="n">
        <v>1</v>
      </c>
      <c r="H68" s="6" t="n">
        <v>16.34</v>
      </c>
      <c r="I68" s="6" t="n">
        <v>-16.34</v>
      </c>
      <c r="J68" s="6" t="n">
        <v>0</v>
      </c>
      <c r="K68" s="6" t="n">
        <v>-0.05</v>
      </c>
      <c r="L68" s="6" t="n">
        <v>0</v>
      </c>
      <c r="M68" s="6" t="s">
        <f>=I68+J68+K68+L68</f>
      </c>
      <c r="N68" s="6"/>
      <c r="O68" s="16"/>
    </row>
    <row collapsed="false" customFormat="false" customHeight="false" hidden="false" ht="12.1" outlineLevel="0" r="69">
      <c r="A69" s="20" t="n">
        <v>43994.514259259</v>
      </c>
      <c r="B69" s="16" t="s">
        <v>133</v>
      </c>
      <c r="C69" s="16" t="s">
        <v>185</v>
      </c>
      <c r="D69" s="16" t="s">
        <v>117</v>
      </c>
      <c r="E69" s="16" t="s">
        <v>17</v>
      </c>
      <c r="F69" s="16" t="s">
        <v>19</v>
      </c>
      <c r="G69" s="7" t="n">
        <v>2</v>
      </c>
      <c r="H69" s="6" t="n">
        <v>25.09</v>
      </c>
      <c r="I69" s="6" t="n">
        <v>-50.18</v>
      </c>
      <c r="J69" s="6" t="n">
        <v>0</v>
      </c>
      <c r="K69" s="6" t="n">
        <v>-0.15</v>
      </c>
      <c r="L69" s="6" t="n">
        <v>0</v>
      </c>
      <c r="M69" s="6" t="s">
        <f>=I69+J69+K69+L69</f>
      </c>
      <c r="N69" s="6"/>
      <c r="O69" s="16"/>
    </row>
    <row collapsed="false" customFormat="false" customHeight="false" hidden="false" ht="12.1" outlineLevel="0" r="70">
      <c r="A70" s="20" t="n">
        <v>43994.538344907</v>
      </c>
      <c r="B70" s="16" t="s">
        <v>24</v>
      </c>
      <c r="C70" s="16" t="s">
        <v>25</v>
      </c>
      <c r="D70" s="16" t="s">
        <v>117</v>
      </c>
      <c r="E70" s="16" t="s">
        <v>17</v>
      </c>
      <c r="F70" s="16" t="s">
        <v>19</v>
      </c>
      <c r="G70" s="7" t="n">
        <v>2</v>
      </c>
      <c r="H70" s="6" t="n">
        <v>36.55</v>
      </c>
      <c r="I70" s="6" t="n">
        <v>-73.1</v>
      </c>
      <c r="J70" s="6" t="n">
        <v>0</v>
      </c>
      <c r="K70" s="6" t="n">
        <v>-0.22</v>
      </c>
      <c r="L70" s="6" t="n">
        <v>0</v>
      </c>
      <c r="M70" s="6" t="s">
        <f>=I70+J70+K70+L70</f>
      </c>
      <c r="N70" s="6"/>
      <c r="O70" s="16"/>
    </row>
    <row collapsed="false" customFormat="false" customHeight="false" hidden="false" ht="12.1" outlineLevel="0" r="71">
      <c r="A71" s="20" t="n">
        <v>43994.913657407</v>
      </c>
      <c r="B71" s="16" t="s">
        <v>121</v>
      </c>
      <c r="C71" s="16" t="s">
        <v>169</v>
      </c>
      <c r="D71" s="16" t="s">
        <v>117</v>
      </c>
      <c r="E71" s="16" t="s">
        <v>17</v>
      </c>
      <c r="F71" s="16" t="s">
        <v>19</v>
      </c>
      <c r="G71" s="7" t="n">
        <v>2</v>
      </c>
      <c r="H71" s="6" t="n">
        <v>18.13</v>
      </c>
      <c r="I71" s="6" t="n">
        <v>-36.26</v>
      </c>
      <c r="J71" s="6" t="n">
        <v>0</v>
      </c>
      <c r="K71" s="6" t="n">
        <v>-0.11</v>
      </c>
      <c r="L71" s="6" t="n">
        <v>0</v>
      </c>
      <c r="M71" s="6" t="s">
        <f>=I71+J71+K71+L71</f>
      </c>
      <c r="N71" s="6"/>
      <c r="O71" s="16"/>
    </row>
    <row collapsed="false" customFormat="false" customHeight="false" hidden="false" ht="12.1" outlineLevel="0" r="72">
      <c r="A72" s="20" t="n">
        <v>43994.918020833</v>
      </c>
      <c r="B72" s="16" t="s">
        <v>33</v>
      </c>
      <c r="C72" s="16" t="s">
        <v>34</v>
      </c>
      <c r="D72" s="16" t="s">
        <v>117</v>
      </c>
      <c r="E72" s="16" t="s">
        <v>17</v>
      </c>
      <c r="F72" s="16" t="s">
        <v>19</v>
      </c>
      <c r="G72" s="7" t="n">
        <v>1</v>
      </c>
      <c r="H72" s="6" t="n">
        <v>58.31</v>
      </c>
      <c r="I72" s="6" t="n">
        <v>-58.31</v>
      </c>
      <c r="J72" s="6" t="n">
        <v>0</v>
      </c>
      <c r="K72" s="6" t="n">
        <v>-0.17</v>
      </c>
      <c r="L72" s="6" t="n">
        <v>0</v>
      </c>
      <c r="M72" s="6" t="s">
        <f>=I72+J72+K72+L72</f>
      </c>
      <c r="N72" s="6"/>
      <c r="O72" s="16"/>
    </row>
    <row collapsed="false" customFormat="false" customHeight="false" hidden="false" ht="12.1" outlineLevel="0" r="73">
      <c r="A73" s="20" t="n">
        <v>43994.923125</v>
      </c>
      <c r="B73" s="16" t="s">
        <v>134</v>
      </c>
      <c r="C73" s="16" t="s">
        <v>186</v>
      </c>
      <c r="D73" s="16" t="s">
        <v>117</v>
      </c>
      <c r="E73" s="16" t="s">
        <v>17</v>
      </c>
      <c r="F73" s="16" t="s">
        <v>19</v>
      </c>
      <c r="G73" s="7" t="n">
        <v>1</v>
      </c>
      <c r="H73" s="6" t="n">
        <v>37.97</v>
      </c>
      <c r="I73" s="6" t="n">
        <v>-37.97</v>
      </c>
      <c r="J73" s="6" t="n">
        <v>0</v>
      </c>
      <c r="K73" s="6" t="n">
        <v>-0.11</v>
      </c>
      <c r="L73" s="6" t="n">
        <v>0</v>
      </c>
      <c r="M73" s="6" t="s">
        <f>=I73+J73+K73+L73</f>
      </c>
      <c r="N73" s="6"/>
      <c r="O73" s="16"/>
    </row>
    <row collapsed="false" customFormat="false" customHeight="false" hidden="false" ht="12.1" outlineLevel="0" r="74">
      <c r="A74" s="20" t="n">
        <v>43997.876273148</v>
      </c>
      <c r="B74" s="16" t="s">
        <v>135</v>
      </c>
      <c r="C74" s="16" t="s">
        <v>187</v>
      </c>
      <c r="D74" s="16" t="s">
        <v>117</v>
      </c>
      <c r="E74" s="16" t="s">
        <v>17</v>
      </c>
      <c r="F74" s="16" t="s">
        <v>19</v>
      </c>
      <c r="G74" s="7" t="n">
        <v>9</v>
      </c>
      <c r="H74" s="6" t="n">
        <v>7.18</v>
      </c>
      <c r="I74" s="6" t="n">
        <v>-64.62</v>
      </c>
      <c r="J74" s="6" t="n">
        <v>0</v>
      </c>
      <c r="K74" s="6" t="n">
        <v>-0.19</v>
      </c>
      <c r="L74" s="6" t="n">
        <v>0</v>
      </c>
      <c r="M74" s="6" t="s">
        <f>=I74+J74+K74+L74</f>
      </c>
      <c r="N74" s="6"/>
      <c r="O74" s="16"/>
    </row>
    <row collapsed="false" customFormat="false" customHeight="false" hidden="false" ht="12.1" outlineLevel="0" r="75">
      <c r="A75" s="20" t="n">
        <v>43997.876412037</v>
      </c>
      <c r="B75" s="16" t="s">
        <v>135</v>
      </c>
      <c r="C75" s="16" t="s">
        <v>187</v>
      </c>
      <c r="D75" s="16" t="s">
        <v>117</v>
      </c>
      <c r="E75" s="16" t="s">
        <v>17</v>
      </c>
      <c r="F75" s="16" t="s">
        <v>19</v>
      </c>
      <c r="G75" s="7" t="n">
        <v>1</v>
      </c>
      <c r="H75" s="6" t="n">
        <v>7.18</v>
      </c>
      <c r="I75" s="6" t="n">
        <v>-7.18</v>
      </c>
      <c r="J75" s="6" t="n">
        <v>0</v>
      </c>
      <c r="K75" s="6" t="n">
        <v>-0.02</v>
      </c>
      <c r="L75" s="6" t="n">
        <v>0</v>
      </c>
      <c r="M75" s="6" t="s">
        <f>=I75+J75+K75+L75</f>
      </c>
      <c r="N75" s="6"/>
      <c r="O75" s="16"/>
    </row>
    <row collapsed="false" customFormat="false" customHeight="false" hidden="false" ht="12.1" outlineLevel="0" r="76">
      <c r="A76" s="21" t="n">
        <v>44001.765578704</v>
      </c>
      <c r="B76" s="22" t="s">
        <v>183</v>
      </c>
      <c r="C76" s="22" t="s">
        <v>188</v>
      </c>
      <c r="D76" s="22" t="s">
        <v>183</v>
      </c>
      <c r="E76" s="22" t="s">
        <v>183</v>
      </c>
      <c r="F76" s="22" t="s">
        <v>19</v>
      </c>
      <c r="G76" s="23" t="n">
        <v>1</v>
      </c>
      <c r="H76" s="24" t="n">
        <v>1</v>
      </c>
      <c r="I76" s="24" t="n">
        <v>0.16</v>
      </c>
      <c r="J76" s="24" t="n">
        <v>0</v>
      </c>
      <c r="K76" s="24" t="n">
        <v>0</v>
      </c>
      <c r="L76" s="24" t="n">
        <v>0</v>
      </c>
      <c r="M76" s="6" t="s">
        <f>=I76+J76+K76+L76</f>
      </c>
      <c r="N76" s="24"/>
      <c r="O76" s="22"/>
    </row>
    <row collapsed="false" customFormat="false" customHeight="false" hidden="false" ht="12.1" outlineLevel="0" r="77">
      <c r="A77" s="25" t="n">
        <v>44001.873611111</v>
      </c>
      <c r="B77" s="26" t="s">
        <v>121</v>
      </c>
      <c r="C77" s="26" t="s">
        <v>169</v>
      </c>
      <c r="D77" s="26" t="s">
        <v>119</v>
      </c>
      <c r="E77" s="26" t="s">
        <v>17</v>
      </c>
      <c r="F77" s="26" t="s">
        <v>19</v>
      </c>
      <c r="G77" s="27" t="n">
        <v>-1</v>
      </c>
      <c r="H77" s="28" t="n">
        <v>19.93</v>
      </c>
      <c r="I77" s="28" t="n">
        <v>19.93</v>
      </c>
      <c r="J77" s="28" t="n">
        <v>0</v>
      </c>
      <c r="K77" s="28" t="n">
        <v>-0.06</v>
      </c>
      <c r="L77" s="28" t="n">
        <v>0</v>
      </c>
      <c r="M77" s="6" t="s">
        <f>=I77+J77+K77+L77</f>
      </c>
      <c r="N77" s="28"/>
      <c r="O77" s="26"/>
    </row>
    <row collapsed="false" customFormat="false" customHeight="false" hidden="false" ht="12.1" outlineLevel="0" r="78">
      <c r="A78" s="25" t="n">
        <v>44001.873611111</v>
      </c>
      <c r="B78" s="26" t="s">
        <v>121</v>
      </c>
      <c r="C78" s="26" t="s">
        <v>169</v>
      </c>
      <c r="D78" s="26" t="s">
        <v>119</v>
      </c>
      <c r="E78" s="26" t="s">
        <v>17</v>
      </c>
      <c r="F78" s="26" t="s">
        <v>19</v>
      </c>
      <c r="G78" s="27" t="n">
        <v>-1</v>
      </c>
      <c r="H78" s="28" t="n">
        <v>19.93</v>
      </c>
      <c r="I78" s="28" t="n">
        <v>19.93</v>
      </c>
      <c r="J78" s="28" t="n">
        <v>0</v>
      </c>
      <c r="K78" s="28" t="n">
        <v>-0.06</v>
      </c>
      <c r="L78" s="28" t="n">
        <v>0</v>
      </c>
      <c r="M78" s="6" t="s">
        <f>=I78+J78+K78+L78</f>
      </c>
      <c r="N78" s="28"/>
      <c r="O78" s="26"/>
    </row>
    <row collapsed="false" customFormat="false" customHeight="false" hidden="false" ht="12.1" outlineLevel="0" r="79">
      <c r="A79" s="20" t="n">
        <v>44006.682951389</v>
      </c>
      <c r="B79" s="16" t="s">
        <v>136</v>
      </c>
      <c r="C79" s="16" t="s">
        <v>189</v>
      </c>
      <c r="D79" s="16" t="s">
        <v>117</v>
      </c>
      <c r="E79" s="16" t="s">
        <v>17</v>
      </c>
      <c r="F79" s="16" t="s">
        <v>19</v>
      </c>
      <c r="G79" s="7" t="n">
        <v>5</v>
      </c>
      <c r="H79" s="6" t="n">
        <v>16.28</v>
      </c>
      <c r="I79" s="6" t="n">
        <v>-81.4</v>
      </c>
      <c r="J79" s="6" t="n">
        <v>0</v>
      </c>
      <c r="K79" s="6" t="n">
        <v>-0.24</v>
      </c>
      <c r="L79" s="6" t="n">
        <v>0</v>
      </c>
      <c r="M79" s="6" t="s">
        <f>=I79+J79+K79+L79</f>
      </c>
      <c r="N79" s="6"/>
      <c r="O79" s="16"/>
    </row>
    <row collapsed="false" customFormat="false" customHeight="false" hidden="false" ht="12.1" outlineLevel="0" r="80">
      <c r="A80" s="25" t="n">
        <v>44006.686782407</v>
      </c>
      <c r="B80" s="26" t="s">
        <v>132</v>
      </c>
      <c r="C80" s="26" t="s">
        <v>182</v>
      </c>
      <c r="D80" s="26" t="s">
        <v>119</v>
      </c>
      <c r="E80" s="26" t="s">
        <v>17</v>
      </c>
      <c r="F80" s="26" t="s">
        <v>19</v>
      </c>
      <c r="G80" s="27" t="n">
        <v>-1</v>
      </c>
      <c r="H80" s="28" t="n">
        <v>16.7</v>
      </c>
      <c r="I80" s="28" t="n">
        <v>16.7</v>
      </c>
      <c r="J80" s="28" t="n">
        <v>0</v>
      </c>
      <c r="K80" s="28" t="n">
        <v>-0.05</v>
      </c>
      <c r="L80" s="28" t="n">
        <v>0</v>
      </c>
      <c r="M80" s="6" t="s">
        <f>=I80+J80+K80+L80</f>
      </c>
      <c r="N80" s="28"/>
      <c r="O80" s="26"/>
    </row>
    <row collapsed="false" customFormat="false" customHeight="false" hidden="false" ht="12.1" outlineLevel="0" r="81">
      <c r="A81" s="25" t="n">
        <v>44006.718981481</v>
      </c>
      <c r="B81" s="26" t="s">
        <v>33</v>
      </c>
      <c r="C81" s="26" t="s">
        <v>34</v>
      </c>
      <c r="D81" s="26" t="s">
        <v>119</v>
      </c>
      <c r="E81" s="26" t="s">
        <v>17</v>
      </c>
      <c r="F81" s="26" t="s">
        <v>19</v>
      </c>
      <c r="G81" s="27" t="n">
        <v>-1</v>
      </c>
      <c r="H81" s="28" t="n">
        <v>59.68</v>
      </c>
      <c r="I81" s="28" t="n">
        <v>59.68</v>
      </c>
      <c r="J81" s="28" t="n">
        <v>0</v>
      </c>
      <c r="K81" s="28" t="n">
        <v>-0.18</v>
      </c>
      <c r="L81" s="28" t="n">
        <v>0</v>
      </c>
      <c r="M81" s="6" t="s">
        <f>=I81+J81+K81+L81</f>
      </c>
      <c r="N81" s="28"/>
      <c r="O81" s="26"/>
    </row>
    <row collapsed="false" customFormat="false" customHeight="false" hidden="false" ht="12.1" outlineLevel="0" r="82">
      <c r="A82" s="20" t="n">
        <v>44006.78650463</v>
      </c>
      <c r="B82" s="16" t="s">
        <v>130</v>
      </c>
      <c r="C82" s="16" t="s">
        <v>178</v>
      </c>
      <c r="D82" s="16" t="s">
        <v>117</v>
      </c>
      <c r="E82" s="16" t="s">
        <v>17</v>
      </c>
      <c r="F82" s="16" t="s">
        <v>19</v>
      </c>
      <c r="G82" s="7" t="n">
        <v>1</v>
      </c>
      <c r="H82" s="6" t="n">
        <v>62.83</v>
      </c>
      <c r="I82" s="6" t="n">
        <v>-62.83</v>
      </c>
      <c r="J82" s="6" t="n">
        <v>0</v>
      </c>
      <c r="K82" s="6" t="n">
        <v>-0.19</v>
      </c>
      <c r="L82" s="6" t="n">
        <v>0</v>
      </c>
      <c r="M82" s="6" t="s">
        <f>=I82+J82+K82+L82</f>
      </c>
      <c r="N82" s="6"/>
      <c r="O82" s="16"/>
    </row>
    <row collapsed="false" customFormat="false" customHeight="false" hidden="false" ht="12.1" outlineLevel="0" r="83">
      <c r="A83" s="20" t="n">
        <v>44006.81775463</v>
      </c>
      <c r="B83" s="16" t="s">
        <v>137</v>
      </c>
      <c r="C83" s="16" t="s">
        <v>190</v>
      </c>
      <c r="D83" s="16" t="s">
        <v>117</v>
      </c>
      <c r="E83" s="16" t="s">
        <v>17</v>
      </c>
      <c r="F83" s="16" t="s">
        <v>19</v>
      </c>
      <c r="G83" s="7" t="n">
        <v>2</v>
      </c>
      <c r="H83" s="6" t="n">
        <v>12.69</v>
      </c>
      <c r="I83" s="6" t="n">
        <v>-25.38</v>
      </c>
      <c r="J83" s="6" t="n">
        <v>0</v>
      </c>
      <c r="K83" s="6" t="n">
        <v>-0.08</v>
      </c>
      <c r="L83" s="6" t="n">
        <v>0</v>
      </c>
      <c r="M83" s="6" t="s">
        <f>=I83+J83+K83+L83</f>
      </c>
      <c r="N83" s="6"/>
      <c r="O83" s="16"/>
    </row>
    <row collapsed="false" customFormat="false" customHeight="false" hidden="false" ht="12.1" outlineLevel="0" r="84">
      <c r="A84" s="20" t="n">
        <v>44006.848159722</v>
      </c>
      <c r="B84" s="16" t="s">
        <v>138</v>
      </c>
      <c r="C84" s="16" t="s">
        <v>191</v>
      </c>
      <c r="D84" s="16" t="s">
        <v>117</v>
      </c>
      <c r="E84" s="16" t="s">
        <v>17</v>
      </c>
      <c r="F84" s="16" t="s">
        <v>19</v>
      </c>
      <c r="G84" s="7" t="n">
        <v>1</v>
      </c>
      <c r="H84" s="6" t="n">
        <v>48.34</v>
      </c>
      <c r="I84" s="6" t="n">
        <v>-48.34</v>
      </c>
      <c r="J84" s="6" t="n">
        <v>0</v>
      </c>
      <c r="K84" s="6" t="n">
        <v>-0.15</v>
      </c>
      <c r="L84" s="6" t="n">
        <v>0</v>
      </c>
      <c r="M84" s="6" t="s">
        <f>=I84+J84+K84+L84</f>
      </c>
      <c r="N84" s="6"/>
      <c r="O84" s="16"/>
    </row>
    <row collapsed="false" customFormat="false" customHeight="false" hidden="false" ht="12.1" outlineLevel="0" r="85">
      <c r="A85" s="21" t="n">
        <v>44014.873206019</v>
      </c>
      <c r="B85" s="22" t="s">
        <v>168</v>
      </c>
      <c r="C85" s="22" t="s">
        <v>69</v>
      </c>
      <c r="D85" s="22" t="s">
        <v>168</v>
      </c>
      <c r="E85" s="22" t="s">
        <v>168</v>
      </c>
      <c r="F85" s="22" t="s">
        <v>53</v>
      </c>
      <c r="G85" s="23" t="n">
        <v>1</v>
      </c>
      <c r="H85" s="24" t="n">
        <v>1</v>
      </c>
      <c r="I85" s="24" t="n">
        <v>5000</v>
      </c>
      <c r="J85" s="24" t="n">
        <v>0</v>
      </c>
      <c r="K85" s="24" t="n">
        <v>0</v>
      </c>
      <c r="L85" s="24" t="n">
        <v>0</v>
      </c>
      <c r="M85" s="24"/>
      <c r="N85" s="6" t="s">
        <f>=I85+J85+K85+L85</f>
      </c>
      <c r="O85" s="22"/>
    </row>
    <row collapsed="false" customFormat="false" customHeight="false" hidden="false" ht="12.1" outlineLevel="0" r="86">
      <c r="A86" s="20" t="n">
        <v>44014.891319444</v>
      </c>
      <c r="B86" s="16" t="s">
        <v>165</v>
      </c>
      <c r="C86" s="16" t="s">
        <v>166</v>
      </c>
      <c r="D86" s="16" t="s">
        <v>117</v>
      </c>
      <c r="E86" s="16" t="s">
        <v>167</v>
      </c>
      <c r="F86" s="16" t="s">
        <v>53</v>
      </c>
      <c r="G86" s="7" t="n">
        <v>70</v>
      </c>
      <c r="H86" s="6" t="n">
        <v>70.57</v>
      </c>
      <c r="I86" s="6" t="n">
        <v>-4939.9</v>
      </c>
      <c r="J86" s="6" t="n">
        <v>0</v>
      </c>
      <c r="K86" s="6" t="n">
        <v>-14.82</v>
      </c>
      <c r="L86" s="6" t="n">
        <v>0</v>
      </c>
      <c r="M86" s="6"/>
      <c r="N86" s="6" t="s">
        <f>=I86+J86+K86+L86</f>
      </c>
      <c r="O86" s="16"/>
    </row>
    <row collapsed="false" customFormat="false" customHeight="false" hidden="false" ht="12.1" outlineLevel="0" r="87">
      <c r="A87" s="20" t="n">
        <v>44014.892893519</v>
      </c>
      <c r="B87" s="16" t="s">
        <v>139</v>
      </c>
      <c r="C87" s="16" t="s">
        <v>192</v>
      </c>
      <c r="D87" s="16" t="s">
        <v>117</v>
      </c>
      <c r="E87" s="16" t="s">
        <v>17</v>
      </c>
      <c r="F87" s="16" t="s">
        <v>19</v>
      </c>
      <c r="G87" s="7" t="n">
        <v>7</v>
      </c>
      <c r="H87" s="6" t="n">
        <v>11.25</v>
      </c>
      <c r="I87" s="6" t="n">
        <v>-78.75</v>
      </c>
      <c r="J87" s="6" t="n">
        <v>0</v>
      </c>
      <c r="K87" s="6" t="n">
        <v>-0.24</v>
      </c>
      <c r="L87" s="6" t="n">
        <v>0</v>
      </c>
      <c r="M87" s="6" t="s">
        <f>=I87+J87+K87+L87</f>
      </c>
      <c r="N87" s="6"/>
      <c r="O87" s="16"/>
    </row>
    <row collapsed="false" customFormat="false" customHeight="false" hidden="false" ht="12.1" outlineLevel="0" r="88">
      <c r="A88" s="20" t="n">
        <v>44026.903043981</v>
      </c>
      <c r="B88" s="16" t="s">
        <v>165</v>
      </c>
      <c r="C88" s="16" t="s">
        <v>166</v>
      </c>
      <c r="D88" s="16" t="s">
        <v>117</v>
      </c>
      <c r="E88" s="16" t="s">
        <v>167</v>
      </c>
      <c r="F88" s="16" t="s">
        <v>53</v>
      </c>
      <c r="G88" s="7" t="n">
        <v>70</v>
      </c>
      <c r="H88" s="6" t="n">
        <v>71.0875</v>
      </c>
      <c r="I88" s="6" t="n">
        <v>-4976.13</v>
      </c>
      <c r="J88" s="6" t="n">
        <v>0</v>
      </c>
      <c r="K88" s="6" t="n">
        <v>-14.93</v>
      </c>
      <c r="L88" s="6" t="n">
        <v>0</v>
      </c>
      <c r="M88" s="6"/>
      <c r="N88" s="6" t="s">
        <f>=I88+J88+K88+L88</f>
      </c>
      <c r="O88" s="16"/>
    </row>
    <row collapsed="false" customFormat="false" customHeight="false" hidden="false" ht="12.1" outlineLevel="0" r="89">
      <c r="A89" s="20" t="n">
        <v>44026.904594907</v>
      </c>
      <c r="B89" s="16" t="s">
        <v>134</v>
      </c>
      <c r="C89" s="16" t="s">
        <v>186</v>
      </c>
      <c r="D89" s="16" t="s">
        <v>117</v>
      </c>
      <c r="E89" s="16" t="s">
        <v>17</v>
      </c>
      <c r="F89" s="16" t="s">
        <v>19</v>
      </c>
      <c r="G89" s="7" t="n">
        <v>1</v>
      </c>
      <c r="H89" s="6" t="n">
        <v>36.75</v>
      </c>
      <c r="I89" s="6" t="n">
        <v>-36.75</v>
      </c>
      <c r="J89" s="6" t="n">
        <v>0</v>
      </c>
      <c r="K89" s="6" t="n">
        <v>-0.11</v>
      </c>
      <c r="L89" s="6" t="n">
        <v>0</v>
      </c>
      <c r="M89" s="6" t="s">
        <f>=I89+J89+K89+L89</f>
      </c>
      <c r="N89" s="6"/>
      <c r="O89" s="16"/>
    </row>
    <row collapsed="false" customFormat="false" customHeight="false" hidden="false" ht="12.1" outlineLevel="0" r="90">
      <c r="A90" s="25" t="n">
        <v>44027.707453704</v>
      </c>
      <c r="B90" s="26" t="s">
        <v>137</v>
      </c>
      <c r="C90" s="26" t="s">
        <v>190</v>
      </c>
      <c r="D90" s="26" t="s">
        <v>119</v>
      </c>
      <c r="E90" s="26" t="s">
        <v>17</v>
      </c>
      <c r="F90" s="26" t="s">
        <v>19</v>
      </c>
      <c r="G90" s="27" t="n">
        <v>-2</v>
      </c>
      <c r="H90" s="28" t="n">
        <v>13.27</v>
      </c>
      <c r="I90" s="28" t="n">
        <v>26.54</v>
      </c>
      <c r="J90" s="28" t="n">
        <v>0</v>
      </c>
      <c r="K90" s="28" t="n">
        <v>-0.08</v>
      </c>
      <c r="L90" s="28" t="n">
        <v>0</v>
      </c>
      <c r="M90" s="6" t="s">
        <f>=I90+J90+K90+L90</f>
      </c>
      <c r="N90" s="28"/>
      <c r="O90" s="26"/>
    </row>
    <row collapsed="false" customFormat="false" customHeight="false" hidden="false" ht="12.1" outlineLevel="0" r="91">
      <c r="A91" s="25" t="n">
        <v>44027.71193287</v>
      </c>
      <c r="B91" s="26" t="s">
        <v>136</v>
      </c>
      <c r="C91" s="26" t="s">
        <v>189</v>
      </c>
      <c r="D91" s="26" t="s">
        <v>119</v>
      </c>
      <c r="E91" s="26" t="s">
        <v>17</v>
      </c>
      <c r="F91" s="26" t="s">
        <v>19</v>
      </c>
      <c r="G91" s="27" t="n">
        <v>-5</v>
      </c>
      <c r="H91" s="28" t="n">
        <v>17.05</v>
      </c>
      <c r="I91" s="28" t="n">
        <v>85.25</v>
      </c>
      <c r="J91" s="28" t="n">
        <v>0</v>
      </c>
      <c r="K91" s="28" t="n">
        <v>-0.26</v>
      </c>
      <c r="L91" s="28" t="n">
        <v>0</v>
      </c>
      <c r="M91" s="6" t="s">
        <f>=I91+J91+K91+L91</f>
      </c>
      <c r="N91" s="28"/>
      <c r="O91" s="26"/>
    </row>
    <row collapsed="false" customFormat="false" customHeight="false" hidden="false" ht="12.1" outlineLevel="0" r="92">
      <c r="A92" s="25" t="n">
        <v>44027.741296296</v>
      </c>
      <c r="B92" s="26" t="s">
        <v>139</v>
      </c>
      <c r="C92" s="26" t="s">
        <v>192</v>
      </c>
      <c r="D92" s="26" t="s">
        <v>119</v>
      </c>
      <c r="E92" s="26" t="s">
        <v>17</v>
      </c>
      <c r="F92" s="26" t="s">
        <v>19</v>
      </c>
      <c r="G92" s="27" t="n">
        <v>-7</v>
      </c>
      <c r="H92" s="28" t="n">
        <v>11.61</v>
      </c>
      <c r="I92" s="28" t="n">
        <v>81.27</v>
      </c>
      <c r="J92" s="28" t="n">
        <v>0</v>
      </c>
      <c r="K92" s="28" t="n">
        <v>-0.24</v>
      </c>
      <c r="L92" s="28" t="n">
        <v>0</v>
      </c>
      <c r="M92" s="6" t="s">
        <f>=I92+J92+K92+L92</f>
      </c>
      <c r="N92" s="28"/>
      <c r="O92" s="26"/>
    </row>
    <row collapsed="false" customFormat="false" customHeight="false" hidden="false" ht="12.1" outlineLevel="0" r="93">
      <c r="A93" s="21" t="n">
        <v>44027.900300926</v>
      </c>
      <c r="B93" s="22" t="s">
        <v>168</v>
      </c>
      <c r="C93" s="22" t="s">
        <v>69</v>
      </c>
      <c r="D93" s="22" t="s">
        <v>168</v>
      </c>
      <c r="E93" s="22" t="s">
        <v>168</v>
      </c>
      <c r="F93" s="22" t="s">
        <v>53</v>
      </c>
      <c r="G93" s="23" t="n">
        <v>1</v>
      </c>
      <c r="H93" s="24" t="n">
        <v>1</v>
      </c>
      <c r="I93" s="24" t="n">
        <v>5000</v>
      </c>
      <c r="J93" s="24" t="n">
        <v>0</v>
      </c>
      <c r="K93" s="24" t="n">
        <v>0</v>
      </c>
      <c r="L93" s="24" t="n">
        <v>0</v>
      </c>
      <c r="M93" s="24"/>
      <c r="N93" s="6" t="s">
        <f>=I93+J93+K93+L93</f>
      </c>
      <c r="O93" s="22"/>
    </row>
    <row collapsed="false" customFormat="false" customHeight="false" hidden="false" ht="12.1" outlineLevel="0" r="94">
      <c r="A94" s="25" t="n">
        <v>44028.765497685</v>
      </c>
      <c r="B94" s="26" t="s">
        <v>39</v>
      </c>
      <c r="C94" s="26" t="s">
        <v>40</v>
      </c>
      <c r="D94" s="26" t="s">
        <v>119</v>
      </c>
      <c r="E94" s="26" t="s">
        <v>17</v>
      </c>
      <c r="F94" s="26" t="s">
        <v>19</v>
      </c>
      <c r="G94" s="27" t="n">
        <v>-1</v>
      </c>
      <c r="H94" s="28" t="n">
        <v>35.53</v>
      </c>
      <c r="I94" s="28" t="n">
        <v>35.53</v>
      </c>
      <c r="J94" s="28" t="n">
        <v>0</v>
      </c>
      <c r="K94" s="28" t="n">
        <v>-0.11</v>
      </c>
      <c r="L94" s="28" t="n">
        <v>0</v>
      </c>
      <c r="M94" s="6" t="s">
        <f>=I94+J94+K94+L94</f>
      </c>
      <c r="N94" s="28"/>
      <c r="O94" s="26"/>
    </row>
    <row collapsed="false" customFormat="false" customHeight="false" hidden="false" ht="12.1" outlineLevel="0" r="95">
      <c r="A95" s="25" t="n">
        <v>44028.765497685</v>
      </c>
      <c r="B95" s="26" t="s">
        <v>39</v>
      </c>
      <c r="C95" s="26" t="s">
        <v>40</v>
      </c>
      <c r="D95" s="26" t="s">
        <v>119</v>
      </c>
      <c r="E95" s="26" t="s">
        <v>17</v>
      </c>
      <c r="F95" s="26" t="s">
        <v>19</v>
      </c>
      <c r="G95" s="27" t="n">
        <v>-1</v>
      </c>
      <c r="H95" s="28" t="n">
        <v>35.53</v>
      </c>
      <c r="I95" s="28" t="n">
        <v>35.53</v>
      </c>
      <c r="J95" s="28" t="n">
        <v>0</v>
      </c>
      <c r="K95" s="28" t="n">
        <v>-0.11</v>
      </c>
      <c r="L95" s="28" t="n">
        <v>0</v>
      </c>
      <c r="M95" s="6" t="s">
        <f>=I95+J95+K95+L95</f>
      </c>
      <c r="N95" s="28"/>
      <c r="O95" s="26"/>
    </row>
    <row collapsed="false" customFormat="false" customHeight="false" hidden="false" ht="12.1" outlineLevel="0" r="96">
      <c r="A96" s="25" t="n">
        <v>44033.943854167</v>
      </c>
      <c r="B96" s="26" t="s">
        <v>133</v>
      </c>
      <c r="C96" s="26" t="s">
        <v>185</v>
      </c>
      <c r="D96" s="26" t="s">
        <v>119</v>
      </c>
      <c r="E96" s="26" t="s">
        <v>17</v>
      </c>
      <c r="F96" s="26" t="s">
        <v>19</v>
      </c>
      <c r="G96" s="27" t="n">
        <v>-2</v>
      </c>
      <c r="H96" s="28" t="n">
        <v>25.5</v>
      </c>
      <c r="I96" s="28" t="n">
        <v>51</v>
      </c>
      <c r="J96" s="28" t="n">
        <v>0</v>
      </c>
      <c r="K96" s="28" t="n">
        <v>-0.15</v>
      </c>
      <c r="L96" s="28" t="n">
        <v>0</v>
      </c>
      <c r="M96" s="6" t="s">
        <f>=I96+J96+K96+L96</f>
      </c>
      <c r="N96" s="28"/>
      <c r="O96" s="26"/>
    </row>
    <row collapsed="false" customFormat="false" customHeight="false" hidden="false" ht="12.1" outlineLevel="0" r="97">
      <c r="A97" s="20" t="n">
        <v>44034.549502315</v>
      </c>
      <c r="B97" s="16" t="s">
        <v>134</v>
      </c>
      <c r="C97" s="16" t="s">
        <v>186</v>
      </c>
      <c r="D97" s="16" t="s">
        <v>117</v>
      </c>
      <c r="E97" s="16" t="s">
        <v>17</v>
      </c>
      <c r="F97" s="16" t="s">
        <v>19</v>
      </c>
      <c r="G97" s="7" t="n">
        <v>5</v>
      </c>
      <c r="H97" s="6" t="n">
        <v>34.47</v>
      </c>
      <c r="I97" s="6" t="n">
        <v>-172.35</v>
      </c>
      <c r="J97" s="6" t="n">
        <v>0</v>
      </c>
      <c r="K97" s="6" t="n">
        <v>-0.52</v>
      </c>
      <c r="L97" s="6" t="n">
        <v>0</v>
      </c>
      <c r="M97" s="6" t="s">
        <f>=I97+J97+K97+L97</f>
      </c>
      <c r="N97" s="6"/>
      <c r="O97" s="16"/>
    </row>
    <row collapsed="false" customFormat="false" customHeight="false" hidden="false" ht="12.1" outlineLevel="0" r="98">
      <c r="A98" s="25" t="n">
        <v>44035.886898148</v>
      </c>
      <c r="B98" s="26" t="s">
        <v>138</v>
      </c>
      <c r="C98" s="26" t="s">
        <v>191</v>
      </c>
      <c r="D98" s="26" t="s">
        <v>119</v>
      </c>
      <c r="E98" s="26" t="s">
        <v>17</v>
      </c>
      <c r="F98" s="26" t="s">
        <v>19</v>
      </c>
      <c r="G98" s="27" t="n">
        <v>-1</v>
      </c>
      <c r="H98" s="28" t="n">
        <v>51.48</v>
      </c>
      <c r="I98" s="28" t="n">
        <v>51.48</v>
      </c>
      <c r="J98" s="28" t="n">
        <v>0</v>
      </c>
      <c r="K98" s="28" t="n">
        <v>-0.15</v>
      </c>
      <c r="L98" s="28" t="n">
        <v>0</v>
      </c>
      <c r="M98" s="6" t="s">
        <f>=I98+J98+K98+L98</f>
      </c>
      <c r="N98" s="28"/>
      <c r="O98" s="26"/>
    </row>
    <row collapsed="false" customFormat="false" customHeight="false" hidden="false" ht="12.1" outlineLevel="0" r="99">
      <c r="A99" s="20" t="n">
        <v>44036.827210648</v>
      </c>
      <c r="B99" s="16" t="s">
        <v>16</v>
      </c>
      <c r="C99" s="16" t="s">
        <v>18</v>
      </c>
      <c r="D99" s="16" t="s">
        <v>117</v>
      </c>
      <c r="E99" s="16" t="s">
        <v>17</v>
      </c>
      <c r="F99" s="16" t="s">
        <v>19</v>
      </c>
      <c r="G99" s="7" t="n">
        <v>2</v>
      </c>
      <c r="H99" s="6" t="n">
        <v>50.72</v>
      </c>
      <c r="I99" s="6" t="n">
        <v>-101.44</v>
      </c>
      <c r="J99" s="6" t="n">
        <v>0</v>
      </c>
      <c r="K99" s="6" t="n">
        <v>-0.3</v>
      </c>
      <c r="L99" s="6" t="n">
        <v>0</v>
      </c>
      <c r="M99" s="6" t="s">
        <f>=I99+J99+K99+L99</f>
      </c>
      <c r="N99" s="6"/>
      <c r="O99" s="16"/>
    </row>
    <row collapsed="false" customFormat="false" customHeight="false" hidden="false" ht="12.1" outlineLevel="0" r="100">
      <c r="A100" s="20" t="n">
        <v>44036.827210648</v>
      </c>
      <c r="B100" s="16" t="s">
        <v>16</v>
      </c>
      <c r="C100" s="16" t="s">
        <v>18</v>
      </c>
      <c r="D100" s="16" t="s">
        <v>117</v>
      </c>
      <c r="E100" s="16" t="s">
        <v>17</v>
      </c>
      <c r="F100" s="16" t="s">
        <v>19</v>
      </c>
      <c r="G100" s="7" t="n">
        <v>2</v>
      </c>
      <c r="H100" s="6" t="n">
        <v>50.72</v>
      </c>
      <c r="I100" s="6" t="n">
        <v>-101.44</v>
      </c>
      <c r="J100" s="6" t="n">
        <v>0</v>
      </c>
      <c r="K100" s="6" t="n">
        <v>-0.3</v>
      </c>
      <c r="L100" s="6" t="n">
        <v>0</v>
      </c>
      <c r="M100" s="6" t="s">
        <f>=I100+J100+K100+L100</f>
      </c>
      <c r="N100" s="6"/>
      <c r="O100" s="16"/>
    </row>
    <row collapsed="false" customFormat="false" customHeight="false" hidden="false" ht="12.1" outlineLevel="0" r="101">
      <c r="A101" s="21" t="n">
        <v>44041.028263889</v>
      </c>
      <c r="B101" s="22" t="s">
        <v>183</v>
      </c>
      <c r="C101" s="22" t="s">
        <v>193</v>
      </c>
      <c r="D101" s="22" t="s">
        <v>183</v>
      </c>
      <c r="E101" s="22" t="s">
        <v>183</v>
      </c>
      <c r="F101" s="22" t="s">
        <v>19</v>
      </c>
      <c r="G101" s="23" t="n">
        <v>1</v>
      </c>
      <c r="H101" s="24" t="n">
        <v>1</v>
      </c>
      <c r="I101" s="24" t="n">
        <v>0.91</v>
      </c>
      <c r="J101" s="24" t="n">
        <v>0</v>
      </c>
      <c r="K101" s="24" t="n">
        <v>0</v>
      </c>
      <c r="L101" s="24" t="n">
        <v>0</v>
      </c>
      <c r="M101" s="6" t="s">
        <f>=I101+J101+K101+L101</f>
      </c>
      <c r="N101" s="24"/>
      <c r="O101" s="22"/>
    </row>
    <row collapsed="false" customFormat="false" customHeight="false" hidden="false" ht="12.1" outlineLevel="0" r="102">
      <c r="A102" s="21" t="n">
        <v>44048.012106481</v>
      </c>
      <c r="B102" s="22" t="s">
        <v>183</v>
      </c>
      <c r="C102" s="22" t="s">
        <v>194</v>
      </c>
      <c r="D102" s="22" t="s">
        <v>183</v>
      </c>
      <c r="E102" s="22" t="s">
        <v>183</v>
      </c>
      <c r="F102" s="22" t="s">
        <v>19</v>
      </c>
      <c r="G102" s="23" t="n">
        <v>1</v>
      </c>
      <c r="H102" s="24" t="n">
        <v>1</v>
      </c>
      <c r="I102" s="24" t="n">
        <v>1.13</v>
      </c>
      <c r="J102" s="24" t="n">
        <v>0</v>
      </c>
      <c r="K102" s="24" t="n">
        <v>0</v>
      </c>
      <c r="L102" s="24" t="n">
        <v>0</v>
      </c>
      <c r="M102" s="6" t="s">
        <f>=I102+J102+K102+L102</f>
      </c>
      <c r="N102" s="24"/>
      <c r="O102" s="22"/>
    </row>
    <row collapsed="false" customFormat="false" customHeight="false" hidden="false" ht="12.1" outlineLevel="0" r="103">
      <c r="A103" s="21" t="n">
        <v>44055.375</v>
      </c>
      <c r="B103" s="22" t="s">
        <v>168</v>
      </c>
      <c r="C103" s="22" t="s">
        <v>69</v>
      </c>
      <c r="D103" s="22" t="s">
        <v>168</v>
      </c>
      <c r="E103" s="22" t="s">
        <v>168</v>
      </c>
      <c r="F103" s="22" t="s">
        <v>53</v>
      </c>
      <c r="G103" s="23" t="n">
        <v>1</v>
      </c>
      <c r="H103" s="24" t="n">
        <v>1</v>
      </c>
      <c r="I103" s="24" t="n">
        <v>5000</v>
      </c>
      <c r="J103" s="24" t="n">
        <v>0</v>
      </c>
      <c r="K103" s="24" t="n">
        <v>0</v>
      </c>
      <c r="L103" s="24" t="n">
        <v>0</v>
      </c>
      <c r="M103" s="24"/>
      <c r="N103" s="6" t="s">
        <f>=I103+J103+K103+L103</f>
      </c>
      <c r="O103" s="22"/>
    </row>
    <row collapsed="false" customFormat="false" customHeight="false" hidden="false" ht="12.1" outlineLevel="0" r="104">
      <c r="A104" s="20" t="n">
        <v>44055.790474537</v>
      </c>
      <c r="B104" s="16" t="s">
        <v>140</v>
      </c>
      <c r="C104" s="16" t="s">
        <v>195</v>
      </c>
      <c r="D104" s="16" t="s">
        <v>117</v>
      </c>
      <c r="E104" s="16" t="s">
        <v>17</v>
      </c>
      <c r="F104" s="16" t="s">
        <v>19</v>
      </c>
      <c r="G104" s="7" t="n">
        <v>1</v>
      </c>
      <c r="H104" s="6" t="n">
        <v>14.05</v>
      </c>
      <c r="I104" s="6" t="n">
        <v>-14.05</v>
      </c>
      <c r="J104" s="6" t="n">
        <v>0</v>
      </c>
      <c r="K104" s="6" t="n">
        <v>-0.04</v>
      </c>
      <c r="L104" s="6" t="n">
        <v>0</v>
      </c>
      <c r="M104" s="6" t="s">
        <f>=I104+J104+K104+L104</f>
      </c>
      <c r="N104" s="6"/>
      <c r="O104" s="16"/>
    </row>
    <row collapsed="false" customFormat="false" customHeight="false" hidden="false" ht="12.1" outlineLevel="0" r="105">
      <c r="A105" s="20" t="n">
        <v>44055.793310185</v>
      </c>
      <c r="B105" s="16" t="s">
        <v>165</v>
      </c>
      <c r="C105" s="16" t="s">
        <v>166</v>
      </c>
      <c r="D105" s="16" t="s">
        <v>117</v>
      </c>
      <c r="E105" s="16" t="s">
        <v>167</v>
      </c>
      <c r="F105" s="16" t="s">
        <v>53</v>
      </c>
      <c r="G105" s="7" t="n">
        <v>68</v>
      </c>
      <c r="H105" s="6" t="n">
        <v>73.6275</v>
      </c>
      <c r="I105" s="6" t="n">
        <v>-5006.67</v>
      </c>
      <c r="J105" s="6" t="n">
        <v>0</v>
      </c>
      <c r="K105" s="6" t="n">
        <v>-15.02</v>
      </c>
      <c r="L105" s="6" t="n">
        <v>0</v>
      </c>
      <c r="M105" s="6"/>
      <c r="N105" s="6" t="s">
        <f>=I105+J105+K105+L105</f>
      </c>
      <c r="O105" s="16"/>
    </row>
    <row collapsed="false" customFormat="false" customHeight="false" hidden="false" ht="12.1" outlineLevel="0" r="106">
      <c r="A106" s="20" t="n">
        <v>44067.719560185</v>
      </c>
      <c r="B106" s="16" t="s">
        <v>42</v>
      </c>
      <c r="C106" s="16" t="s">
        <v>43</v>
      </c>
      <c r="D106" s="16" t="s">
        <v>117</v>
      </c>
      <c r="E106" s="16" t="s">
        <v>17</v>
      </c>
      <c r="F106" s="16" t="s">
        <v>19</v>
      </c>
      <c r="G106" s="7" t="n">
        <v>2</v>
      </c>
      <c r="H106" s="6" t="n">
        <v>29.81</v>
      </c>
      <c r="I106" s="6" t="n">
        <v>-59.62</v>
      </c>
      <c r="J106" s="6" t="n">
        <v>0</v>
      </c>
      <c r="K106" s="6" t="n">
        <v>-0.18</v>
      </c>
      <c r="L106" s="6" t="n">
        <v>0</v>
      </c>
      <c r="M106" s="6" t="s">
        <f>=I106+J106+K106+L106</f>
      </c>
      <c r="N106" s="6"/>
      <c r="O106" s="16"/>
    </row>
    <row collapsed="false" customFormat="false" customHeight="false" hidden="false" ht="12.1" outlineLevel="0" r="107">
      <c r="A107" s="21" t="n">
        <v>44074.023842593</v>
      </c>
      <c r="B107" s="22" t="s">
        <v>183</v>
      </c>
      <c r="C107" s="22" t="s">
        <v>196</v>
      </c>
      <c r="D107" s="22" t="s">
        <v>183</v>
      </c>
      <c r="E107" s="22" t="s">
        <v>183</v>
      </c>
      <c r="F107" s="22" t="s">
        <v>19</v>
      </c>
      <c r="G107" s="23" t="n">
        <v>1</v>
      </c>
      <c r="H107" s="24" t="n">
        <v>1</v>
      </c>
      <c r="I107" s="24" t="n">
        <v>0.68</v>
      </c>
      <c r="J107" s="24" t="n">
        <v>0</v>
      </c>
      <c r="K107" s="24" t="n">
        <v>0</v>
      </c>
      <c r="L107" s="24" t="n">
        <v>0</v>
      </c>
      <c r="M107" s="6" t="s">
        <f>=I107+J107+K107+L107</f>
      </c>
      <c r="N107" s="24"/>
      <c r="O107" s="22"/>
    </row>
    <row collapsed="false" customFormat="false" customHeight="false" hidden="false" ht="12.1" outlineLevel="0" r="108">
      <c r="A108" s="25" t="n">
        <v>44076.626944444</v>
      </c>
      <c r="B108" s="26" t="s">
        <v>140</v>
      </c>
      <c r="C108" s="26" t="s">
        <v>195</v>
      </c>
      <c r="D108" s="26" t="s">
        <v>119</v>
      </c>
      <c r="E108" s="26" t="s">
        <v>17</v>
      </c>
      <c r="F108" s="26" t="s">
        <v>19</v>
      </c>
      <c r="G108" s="27" t="n">
        <v>-1</v>
      </c>
      <c r="H108" s="28" t="n">
        <v>16</v>
      </c>
      <c r="I108" s="28" t="n">
        <v>16</v>
      </c>
      <c r="J108" s="28" t="n">
        <v>0</v>
      </c>
      <c r="K108" s="28" t="n">
        <v>-0.05</v>
      </c>
      <c r="L108" s="28" t="n">
        <v>0</v>
      </c>
      <c r="M108" s="6" t="s">
        <f>=I108+J108+K108+L108</f>
      </c>
      <c r="N108" s="28"/>
      <c r="O108" s="26"/>
    </row>
    <row collapsed="false" customFormat="false" customHeight="false" hidden="false" ht="12.1" outlineLevel="0" r="109">
      <c r="A109" s="20" t="n">
        <v>44076.757974537</v>
      </c>
      <c r="B109" s="16" t="s">
        <v>141</v>
      </c>
      <c r="C109" s="16" t="s">
        <v>197</v>
      </c>
      <c r="D109" s="16" t="s">
        <v>117</v>
      </c>
      <c r="E109" s="16" t="s">
        <v>51</v>
      </c>
      <c r="F109" s="16" t="s">
        <v>19</v>
      </c>
      <c r="G109" s="7" t="n">
        <v>424</v>
      </c>
      <c r="H109" s="6" t="n">
        <v>0.0863</v>
      </c>
      <c r="I109" s="6" t="n">
        <v>-36.59</v>
      </c>
      <c r="J109" s="6" t="n">
        <v>0</v>
      </c>
      <c r="K109" s="6" t="n">
        <v>0</v>
      </c>
      <c r="L109" s="6" t="n">
        <v>0</v>
      </c>
      <c r="M109" s="6" t="s">
        <f>=I109+J109+K109+L109</f>
      </c>
      <c r="N109" s="6"/>
      <c r="O109" s="16"/>
    </row>
    <row collapsed="false" customFormat="false" customHeight="false" hidden="false" ht="12.1" outlineLevel="0" r="110">
      <c r="A110" s="25" t="n">
        <v>44077.717719907</v>
      </c>
      <c r="B110" s="26" t="s">
        <v>135</v>
      </c>
      <c r="C110" s="26" t="s">
        <v>187</v>
      </c>
      <c r="D110" s="26" t="s">
        <v>119</v>
      </c>
      <c r="E110" s="26" t="s">
        <v>17</v>
      </c>
      <c r="F110" s="26" t="s">
        <v>19</v>
      </c>
      <c r="G110" s="27" t="n">
        <v>-10</v>
      </c>
      <c r="H110" s="28" t="n">
        <v>7.53</v>
      </c>
      <c r="I110" s="28" t="n">
        <v>75.3</v>
      </c>
      <c r="J110" s="28" t="n">
        <v>0</v>
      </c>
      <c r="K110" s="28" t="n">
        <v>-0.23</v>
      </c>
      <c r="L110" s="28" t="n">
        <v>0</v>
      </c>
      <c r="M110" s="6" t="s">
        <f>=I110+J110+K110+L110</f>
      </c>
      <c r="N110" s="28"/>
      <c r="O110" s="26"/>
    </row>
    <row collapsed="false" customFormat="false" customHeight="false" hidden="false" ht="12.1" outlineLevel="0" r="111">
      <c r="A111" s="20" t="n">
        <v>44077.718263889</v>
      </c>
      <c r="B111" s="16" t="s">
        <v>142</v>
      </c>
      <c r="C111" s="16" t="s">
        <v>198</v>
      </c>
      <c r="D111" s="16" t="s">
        <v>117</v>
      </c>
      <c r="E111" s="16" t="s">
        <v>51</v>
      </c>
      <c r="F111" s="16" t="s">
        <v>19</v>
      </c>
      <c r="G111" s="7" t="n">
        <v>920</v>
      </c>
      <c r="H111" s="6" t="n">
        <v>0.0811</v>
      </c>
      <c r="I111" s="6" t="n">
        <v>-74.61</v>
      </c>
      <c r="J111" s="6" t="n">
        <v>0</v>
      </c>
      <c r="K111" s="6" t="n">
        <v>0</v>
      </c>
      <c r="L111" s="6" t="n">
        <v>0</v>
      </c>
      <c r="M111" s="6" t="s">
        <f>=I111+J111+K111+L111</f>
      </c>
      <c r="N111" s="6"/>
      <c r="O111" s="16"/>
    </row>
    <row collapsed="false" customFormat="false" customHeight="false" hidden="false" ht="12.1" outlineLevel="0" r="112">
      <c r="A112" s="21" t="n">
        <v>44081.111782407</v>
      </c>
      <c r="B112" s="22" t="s">
        <v>183</v>
      </c>
      <c r="C112" s="22" t="s">
        <v>199</v>
      </c>
      <c r="D112" s="22" t="s">
        <v>183</v>
      </c>
      <c r="E112" s="22" t="s">
        <v>183</v>
      </c>
      <c r="F112" s="22" t="s">
        <v>19</v>
      </c>
      <c r="G112" s="23" t="n">
        <v>1</v>
      </c>
      <c r="H112" s="24" t="n">
        <v>1</v>
      </c>
      <c r="I112" s="24" t="n">
        <v>0.51</v>
      </c>
      <c r="J112" s="24" t="n">
        <v>0</v>
      </c>
      <c r="K112" s="24" t="n">
        <v>0</v>
      </c>
      <c r="L112" s="24" t="n">
        <v>0</v>
      </c>
      <c r="M112" s="6" t="s">
        <f>=I112+J112+K112+L112</f>
      </c>
      <c r="N112" s="24"/>
      <c r="O112" s="22"/>
    </row>
    <row collapsed="false" customFormat="false" customHeight="false" hidden="false" ht="12.1" outlineLevel="0" r="113">
      <c r="A113" s="21" t="n">
        <v>44082.167511574</v>
      </c>
      <c r="B113" s="22" t="s">
        <v>183</v>
      </c>
      <c r="C113" s="22" t="s">
        <v>200</v>
      </c>
      <c r="D113" s="22" t="s">
        <v>183</v>
      </c>
      <c r="E113" s="22" t="s">
        <v>183</v>
      </c>
      <c r="F113" s="22" t="s">
        <v>19</v>
      </c>
      <c r="G113" s="23" t="n">
        <v>1</v>
      </c>
      <c r="H113" s="24" t="n">
        <v>1</v>
      </c>
      <c r="I113" s="24" t="n">
        <v>1.19</v>
      </c>
      <c r="J113" s="24" t="n">
        <v>0</v>
      </c>
      <c r="K113" s="24" t="n">
        <v>0</v>
      </c>
      <c r="L113" s="24" t="n">
        <v>0</v>
      </c>
      <c r="M113" s="6" t="s">
        <f>=I113+J113+K113+L113</f>
      </c>
      <c r="N113" s="24"/>
      <c r="O113" s="22"/>
    </row>
    <row collapsed="false" customFormat="false" customHeight="false" hidden="false" ht="12.1" outlineLevel="0" r="114">
      <c r="A114" s="25" t="n">
        <v>44102.911388889</v>
      </c>
      <c r="B114" s="26" t="s">
        <v>130</v>
      </c>
      <c r="C114" s="26" t="s">
        <v>178</v>
      </c>
      <c r="D114" s="26" t="s">
        <v>119</v>
      </c>
      <c r="E114" s="26" t="s">
        <v>17</v>
      </c>
      <c r="F114" s="26" t="s">
        <v>19</v>
      </c>
      <c r="G114" s="27" t="n">
        <v>-1</v>
      </c>
      <c r="H114" s="28" t="n">
        <v>66.3</v>
      </c>
      <c r="I114" s="28" t="n">
        <v>66.3</v>
      </c>
      <c r="J114" s="28" t="n">
        <v>0</v>
      </c>
      <c r="K114" s="28" t="n">
        <v>-0.2</v>
      </c>
      <c r="L114" s="28" t="n">
        <v>0</v>
      </c>
      <c r="M114" s="6" t="s">
        <f>=I114+J114+K114+L114</f>
      </c>
      <c r="N114" s="28"/>
      <c r="O114" s="26"/>
    </row>
    <row collapsed="false" customFormat="false" customHeight="false" hidden="false" ht="12.1" outlineLevel="0" r="115">
      <c r="A115" s="20" t="n">
        <v>44102.912002315</v>
      </c>
      <c r="B115" s="16" t="s">
        <v>143</v>
      </c>
      <c r="C115" s="16" t="s">
        <v>201</v>
      </c>
      <c r="D115" s="16" t="s">
        <v>117</v>
      </c>
      <c r="E115" s="16" t="s">
        <v>17</v>
      </c>
      <c r="F115" s="16" t="s">
        <v>19</v>
      </c>
      <c r="G115" s="7" t="n">
        <v>2</v>
      </c>
      <c r="H115" s="6" t="n">
        <v>26.26</v>
      </c>
      <c r="I115" s="6" t="n">
        <v>-52.52</v>
      </c>
      <c r="J115" s="6" t="n">
        <v>0</v>
      </c>
      <c r="K115" s="6" t="n">
        <v>-0.16</v>
      </c>
      <c r="L115" s="6" t="n">
        <v>0</v>
      </c>
      <c r="M115" s="6" t="s">
        <f>=I115+J115+K115+L115</f>
      </c>
      <c r="N115" s="6"/>
      <c r="O115" s="16"/>
    </row>
    <row collapsed="false" customFormat="false" customHeight="false" hidden="false" ht="12.1" outlineLevel="0" r="116">
      <c r="A116" s="25" t="n">
        <v>44102.913171296</v>
      </c>
      <c r="B116" s="26" t="s">
        <v>134</v>
      </c>
      <c r="C116" s="26" t="s">
        <v>186</v>
      </c>
      <c r="D116" s="26" t="s">
        <v>119</v>
      </c>
      <c r="E116" s="26" t="s">
        <v>17</v>
      </c>
      <c r="F116" s="26" t="s">
        <v>19</v>
      </c>
      <c r="G116" s="27" t="n">
        <v>-7</v>
      </c>
      <c r="H116" s="28" t="n">
        <v>36.52</v>
      </c>
      <c r="I116" s="28" t="n">
        <v>255.64</v>
      </c>
      <c r="J116" s="28" t="n">
        <v>0</v>
      </c>
      <c r="K116" s="28" t="n">
        <v>-0.77</v>
      </c>
      <c r="L116" s="28" t="n">
        <v>0</v>
      </c>
      <c r="M116" s="6" t="s">
        <f>=I116+J116+K116+L116</f>
      </c>
      <c r="N116" s="28"/>
      <c r="O116" s="26"/>
    </row>
    <row collapsed="false" customFormat="false" customHeight="false" hidden="false" ht="12.1" outlineLevel="0" r="117">
      <c r="A117" s="20" t="n">
        <v>44102.913483796</v>
      </c>
      <c r="B117" s="16" t="s">
        <v>143</v>
      </c>
      <c r="C117" s="16" t="s">
        <v>201</v>
      </c>
      <c r="D117" s="16" t="s">
        <v>117</v>
      </c>
      <c r="E117" s="16" t="s">
        <v>17</v>
      </c>
      <c r="F117" s="16" t="s">
        <v>19</v>
      </c>
      <c r="G117" s="7" t="n">
        <v>10</v>
      </c>
      <c r="H117" s="6" t="n">
        <v>26.29</v>
      </c>
      <c r="I117" s="6" t="n">
        <v>-262.9</v>
      </c>
      <c r="J117" s="6" t="n">
        <v>0</v>
      </c>
      <c r="K117" s="6" t="n">
        <v>-0.79</v>
      </c>
      <c r="L117" s="6" t="n">
        <v>0</v>
      </c>
      <c r="M117" s="6" t="s">
        <f>=I117+J117+K117+L117</f>
      </c>
      <c r="N117" s="6"/>
      <c r="O117" s="16"/>
    </row>
    <row collapsed="false" customFormat="false" customHeight="false" hidden="false" ht="12.1" outlineLevel="0" r="118">
      <c r="A118" s="20" t="n">
        <v>44139.454884259</v>
      </c>
      <c r="B118" s="16" t="s">
        <v>16</v>
      </c>
      <c r="C118" s="16" t="s">
        <v>18</v>
      </c>
      <c r="D118" s="16" t="s">
        <v>117</v>
      </c>
      <c r="E118" s="16" t="s">
        <v>17</v>
      </c>
      <c r="F118" s="16" t="s">
        <v>19</v>
      </c>
      <c r="G118" s="7" t="n">
        <v>1</v>
      </c>
      <c r="H118" s="6" t="n">
        <v>45.24</v>
      </c>
      <c r="I118" s="6" t="n">
        <v>-45.24</v>
      </c>
      <c r="J118" s="6" t="n">
        <v>0</v>
      </c>
      <c r="K118" s="6" t="n">
        <v>-0.14</v>
      </c>
      <c r="L118" s="6" t="n">
        <v>0</v>
      </c>
      <c r="M118" s="6" t="s">
        <f>=I118+J118+K118+L118</f>
      </c>
      <c r="N118" s="6"/>
      <c r="O118" s="16"/>
    </row>
    <row collapsed="false" customFormat="false" customHeight="false" hidden="false" ht="12.1" outlineLevel="0" r="119">
      <c r="A119" s="21" t="n">
        <v>44140.454884259</v>
      </c>
      <c r="B119" s="22" t="s">
        <v>168</v>
      </c>
      <c r="C119" s="22" t="s">
        <v>69</v>
      </c>
      <c r="D119" s="22" t="s">
        <v>168</v>
      </c>
      <c r="E119" s="22" t="s">
        <v>168</v>
      </c>
      <c r="F119" s="22" t="s">
        <v>19</v>
      </c>
      <c r="G119" s="23" t="n">
        <v>1</v>
      </c>
      <c r="H119" s="24" t="n">
        <v>1</v>
      </c>
      <c r="I119" s="24" t="n">
        <v>45.38</v>
      </c>
      <c r="J119" s="24" t="n">
        <v>0</v>
      </c>
      <c r="K119" s="24" t="n">
        <v>0</v>
      </c>
      <c r="L119" s="24" t="n">
        <v>0</v>
      </c>
      <c r="M119" s="6" t="s">
        <f>=I119+J119+K119+L119</f>
      </c>
      <c r="N119" s="24"/>
      <c r="O119" s="22"/>
    </row>
    <row collapsed="false" customFormat="false" customHeight="false" hidden="false" ht="12.1" outlineLevel="0" r="120">
      <c r="A120" s="21" t="n">
        <v>44144.153611111</v>
      </c>
      <c r="B120" s="22" t="s">
        <v>183</v>
      </c>
      <c r="C120" s="22" t="s">
        <v>202</v>
      </c>
      <c r="D120" s="22" t="s">
        <v>183</v>
      </c>
      <c r="E120" s="22" t="s">
        <v>183</v>
      </c>
      <c r="F120" s="22" t="s">
        <v>19</v>
      </c>
      <c r="G120" s="23" t="n">
        <v>1</v>
      </c>
      <c r="H120" s="24" t="n">
        <v>1</v>
      </c>
      <c r="I120" s="24" t="n">
        <v>0.93</v>
      </c>
      <c r="J120" s="24" t="n">
        <v>0</v>
      </c>
      <c r="K120" s="24" t="n">
        <v>0</v>
      </c>
      <c r="L120" s="24" t="n">
        <v>0</v>
      </c>
      <c r="M120" s="6" t="s">
        <f>=I120+J120+K120+L120</f>
      </c>
      <c r="N120" s="24"/>
      <c r="O120" s="22"/>
    </row>
    <row collapsed="false" customFormat="false" customHeight="false" hidden="false" ht="12.1" outlineLevel="0" r="121">
      <c r="A121" s="25" t="n">
        <v>44144.826481481</v>
      </c>
      <c r="B121" s="26" t="s">
        <v>143</v>
      </c>
      <c r="C121" s="26" t="s">
        <v>201</v>
      </c>
      <c r="D121" s="26" t="s">
        <v>119</v>
      </c>
      <c r="E121" s="26" t="s">
        <v>17</v>
      </c>
      <c r="F121" s="26" t="s">
        <v>19</v>
      </c>
      <c r="G121" s="27" t="n">
        <v>-12</v>
      </c>
      <c r="H121" s="28" t="n">
        <v>30.13</v>
      </c>
      <c r="I121" s="28" t="n">
        <v>361.56</v>
      </c>
      <c r="J121" s="28" t="n">
        <v>0</v>
      </c>
      <c r="K121" s="28" t="n">
        <v>-1.08</v>
      </c>
      <c r="L121" s="28" t="n">
        <v>0</v>
      </c>
      <c r="M121" s="6" t="s">
        <f>=I121+J121+K121+L121</f>
      </c>
      <c r="N121" s="28"/>
      <c r="O121" s="26"/>
    </row>
    <row collapsed="false" customFormat="false" customHeight="false" hidden="false" ht="12.1" outlineLevel="0" r="122">
      <c r="A122" s="20" t="n">
        <v>44144.891435185</v>
      </c>
      <c r="B122" s="16" t="s">
        <v>30</v>
      </c>
      <c r="C122" s="16" t="s">
        <v>31</v>
      </c>
      <c r="D122" s="16" t="s">
        <v>117</v>
      </c>
      <c r="E122" s="16" t="s">
        <v>17</v>
      </c>
      <c r="F122" s="16" t="s">
        <v>19</v>
      </c>
      <c r="G122" s="7" t="n">
        <v>1</v>
      </c>
      <c r="H122" s="6" t="n">
        <v>26.48</v>
      </c>
      <c r="I122" s="6" t="n">
        <v>-26.48</v>
      </c>
      <c r="J122" s="6" t="n">
        <v>0</v>
      </c>
      <c r="K122" s="6" t="n">
        <v>-0.08</v>
      </c>
      <c r="L122" s="6" t="n">
        <v>0</v>
      </c>
      <c r="M122" s="6" t="s">
        <f>=I122+J122+K122+L122</f>
      </c>
      <c r="N122" s="6"/>
      <c r="O122" s="16"/>
    </row>
    <row collapsed="false" customFormat="false" customHeight="false" hidden="false" ht="12.1" outlineLevel="0" r="123">
      <c r="A123" s="20" t="n">
        <v>44144.891435185</v>
      </c>
      <c r="B123" s="16" t="s">
        <v>30</v>
      </c>
      <c r="C123" s="16" t="s">
        <v>31</v>
      </c>
      <c r="D123" s="16" t="s">
        <v>117</v>
      </c>
      <c r="E123" s="16" t="s">
        <v>17</v>
      </c>
      <c r="F123" s="16" t="s">
        <v>19</v>
      </c>
      <c r="G123" s="7" t="n">
        <v>1</v>
      </c>
      <c r="H123" s="6" t="n">
        <v>26.48</v>
      </c>
      <c r="I123" s="6" t="n">
        <v>-26.48</v>
      </c>
      <c r="J123" s="6" t="n">
        <v>0</v>
      </c>
      <c r="K123" s="6" t="n">
        <v>-0.08</v>
      </c>
      <c r="L123" s="6" t="n">
        <v>0</v>
      </c>
      <c r="M123" s="6" t="s">
        <f>=I123+J123+K123+L123</f>
      </c>
      <c r="N123" s="6"/>
      <c r="O123" s="16"/>
    </row>
    <row collapsed="false" customFormat="false" customHeight="false" hidden="false" ht="12.1" outlineLevel="0" r="124">
      <c r="A124" s="20" t="n">
        <v>44145.672037037</v>
      </c>
      <c r="B124" s="16" t="s">
        <v>135</v>
      </c>
      <c r="C124" s="16" t="s">
        <v>187</v>
      </c>
      <c r="D124" s="16" t="s">
        <v>117</v>
      </c>
      <c r="E124" s="16" t="s">
        <v>17</v>
      </c>
      <c r="F124" s="16" t="s">
        <v>19</v>
      </c>
      <c r="G124" s="7" t="n">
        <v>5</v>
      </c>
      <c r="H124" s="6" t="n">
        <v>7.8</v>
      </c>
      <c r="I124" s="6" t="n">
        <v>-39</v>
      </c>
      <c r="J124" s="6" t="n">
        <v>0</v>
      </c>
      <c r="K124" s="6" t="n">
        <v>-0.12</v>
      </c>
      <c r="L124" s="6" t="n">
        <v>0</v>
      </c>
      <c r="M124" s="6" t="s">
        <f>=I124+J124+K124+L124</f>
      </c>
      <c r="N124" s="6"/>
      <c r="O124" s="16"/>
    </row>
    <row collapsed="false" customFormat="false" customHeight="false" hidden="false" ht="12.1" outlineLevel="0" r="125">
      <c r="A125" s="20" t="n">
        <v>44145.672037037</v>
      </c>
      <c r="B125" s="16" t="s">
        <v>135</v>
      </c>
      <c r="C125" s="16" t="s">
        <v>187</v>
      </c>
      <c r="D125" s="16" t="s">
        <v>117</v>
      </c>
      <c r="E125" s="16" t="s">
        <v>17</v>
      </c>
      <c r="F125" s="16" t="s">
        <v>19</v>
      </c>
      <c r="G125" s="7" t="n">
        <v>5</v>
      </c>
      <c r="H125" s="6" t="n">
        <v>7.8</v>
      </c>
      <c r="I125" s="6" t="n">
        <v>-39</v>
      </c>
      <c r="J125" s="6" t="n">
        <v>0</v>
      </c>
      <c r="K125" s="6" t="n">
        <v>-0.12</v>
      </c>
      <c r="L125" s="6" t="n">
        <v>0</v>
      </c>
      <c r="M125" s="6" t="s">
        <f>=I125+J125+K125+L125</f>
      </c>
      <c r="N125" s="6"/>
      <c r="O125" s="16"/>
    </row>
    <row collapsed="false" customFormat="false" customHeight="false" hidden="false" ht="12.1" outlineLevel="0" r="126">
      <c r="A126" s="25" t="n">
        <v>44153.843506944</v>
      </c>
      <c r="B126" s="26" t="s">
        <v>135</v>
      </c>
      <c r="C126" s="26" t="s">
        <v>187</v>
      </c>
      <c r="D126" s="26" t="s">
        <v>119</v>
      </c>
      <c r="E126" s="26" t="s">
        <v>17</v>
      </c>
      <c r="F126" s="26" t="s">
        <v>19</v>
      </c>
      <c r="G126" s="27" t="n">
        <v>-10</v>
      </c>
      <c r="H126" s="28" t="n">
        <v>9</v>
      </c>
      <c r="I126" s="28" t="n">
        <v>90</v>
      </c>
      <c r="J126" s="28" t="n">
        <v>0</v>
      </c>
      <c r="K126" s="28" t="n">
        <v>-0.27</v>
      </c>
      <c r="L126" s="28" t="n">
        <v>0</v>
      </c>
      <c r="M126" s="6" t="s">
        <f>=I126+J126+K126+L126</f>
      </c>
      <c r="N126" s="28"/>
      <c r="O126" s="26"/>
    </row>
    <row collapsed="false" customFormat="false" customHeight="false" hidden="false" ht="12.1" outlineLevel="0" r="127">
      <c r="A127" s="20" t="n">
        <v>44153.871006944</v>
      </c>
      <c r="B127" s="16" t="s">
        <v>16</v>
      </c>
      <c r="C127" s="16" t="s">
        <v>18</v>
      </c>
      <c r="D127" s="16" t="s">
        <v>117</v>
      </c>
      <c r="E127" s="16" t="s">
        <v>17</v>
      </c>
      <c r="F127" s="16" t="s">
        <v>19</v>
      </c>
      <c r="G127" s="7" t="n">
        <v>1</v>
      </c>
      <c r="H127" s="6" t="n">
        <v>45.5</v>
      </c>
      <c r="I127" s="6" t="n">
        <v>-45.5</v>
      </c>
      <c r="J127" s="6" t="n">
        <v>0</v>
      </c>
      <c r="K127" s="6" t="n">
        <v>-0.14</v>
      </c>
      <c r="L127" s="6" t="n">
        <v>0</v>
      </c>
      <c r="M127" s="6" t="s">
        <f>=I127+J127+K127+L127</f>
      </c>
      <c r="N127" s="6"/>
      <c r="O127" s="16"/>
    </row>
    <row collapsed="false" customFormat="false" customHeight="false" hidden="false" ht="12.1" outlineLevel="0" r="128">
      <c r="A128" s="20" t="n">
        <v>44153.871631944</v>
      </c>
      <c r="B128" s="16" t="s">
        <v>16</v>
      </c>
      <c r="C128" s="16" t="s">
        <v>18</v>
      </c>
      <c r="D128" s="16" t="s">
        <v>117</v>
      </c>
      <c r="E128" s="16" t="s">
        <v>17</v>
      </c>
      <c r="F128" s="16" t="s">
        <v>19</v>
      </c>
      <c r="G128" s="7" t="n">
        <v>4</v>
      </c>
      <c r="H128" s="6" t="n">
        <v>45.5</v>
      </c>
      <c r="I128" s="6" t="n">
        <v>-182</v>
      </c>
      <c r="J128" s="6" t="n">
        <v>0</v>
      </c>
      <c r="K128" s="6" t="n">
        <v>-0.55</v>
      </c>
      <c r="L128" s="6" t="n">
        <v>0</v>
      </c>
      <c r="M128" s="6" t="s">
        <f>=I128+J128+K128+L128</f>
      </c>
      <c r="N128" s="6"/>
      <c r="O128" s="16"/>
    </row>
    <row collapsed="false" customFormat="false" customHeight="false" hidden="false" ht="12.1" outlineLevel="0" r="129">
      <c r="A129" s="20" t="n">
        <v>44159.89505787</v>
      </c>
      <c r="B129" s="16" t="s">
        <v>16</v>
      </c>
      <c r="C129" s="16" t="s">
        <v>18</v>
      </c>
      <c r="D129" s="16" t="s">
        <v>117</v>
      </c>
      <c r="E129" s="16" t="s">
        <v>17</v>
      </c>
      <c r="F129" s="16" t="s">
        <v>19</v>
      </c>
      <c r="G129" s="7" t="n">
        <v>1</v>
      </c>
      <c r="H129" s="6" t="n">
        <v>46.95</v>
      </c>
      <c r="I129" s="6" t="n">
        <v>-46.95</v>
      </c>
      <c r="J129" s="6" t="n">
        <v>0</v>
      </c>
      <c r="K129" s="6" t="n">
        <v>-0.14</v>
      </c>
      <c r="L129" s="6" t="n">
        <v>0</v>
      </c>
      <c r="M129" s="6" t="s">
        <f>=I129+J129+K129+L129</f>
      </c>
      <c r="N129" s="6"/>
      <c r="O129" s="16"/>
    </row>
    <row collapsed="false" customFormat="false" customHeight="false" hidden="false" ht="12.1" outlineLevel="0" r="130">
      <c r="A130" s="20" t="n">
        <v>44159.89505787</v>
      </c>
      <c r="B130" s="16" t="s">
        <v>16</v>
      </c>
      <c r="C130" s="16" t="s">
        <v>18</v>
      </c>
      <c r="D130" s="16" t="s">
        <v>117</v>
      </c>
      <c r="E130" s="16" t="s">
        <v>17</v>
      </c>
      <c r="F130" s="16" t="s">
        <v>19</v>
      </c>
      <c r="G130" s="7" t="n">
        <v>1</v>
      </c>
      <c r="H130" s="6" t="n">
        <v>46.95</v>
      </c>
      <c r="I130" s="6" t="n">
        <v>-46.95</v>
      </c>
      <c r="J130" s="6" t="n">
        <v>0</v>
      </c>
      <c r="K130" s="6" t="n">
        <v>-0.14</v>
      </c>
      <c r="L130" s="6" t="n">
        <v>0</v>
      </c>
      <c r="M130" s="6" t="s">
        <f>=I130+J130+K130+L130</f>
      </c>
      <c r="N130" s="6"/>
      <c r="O130" s="16"/>
    </row>
    <row collapsed="false" customFormat="false" customHeight="false" hidden="false" ht="12.1" outlineLevel="0" r="131">
      <c r="A131" s="25" t="n">
        <v>44169.485300926</v>
      </c>
      <c r="B131" s="26" t="s">
        <v>141</v>
      </c>
      <c r="C131" s="26" t="s">
        <v>197</v>
      </c>
      <c r="D131" s="26" t="s">
        <v>119</v>
      </c>
      <c r="E131" s="26" t="s">
        <v>51</v>
      </c>
      <c r="F131" s="26" t="s">
        <v>19</v>
      </c>
      <c r="G131" s="27" t="n">
        <v>-424</v>
      </c>
      <c r="H131" s="28" t="n">
        <v>0.0933</v>
      </c>
      <c r="I131" s="28" t="n">
        <v>39.56</v>
      </c>
      <c r="J131" s="28" t="n">
        <v>0</v>
      </c>
      <c r="K131" s="28" t="n">
        <v>0</v>
      </c>
      <c r="L131" s="28" t="n">
        <v>0</v>
      </c>
      <c r="M131" s="6" t="s">
        <f>=I131+J131+K131+L131</f>
      </c>
      <c r="N131" s="28"/>
      <c r="O131" s="26"/>
    </row>
    <row collapsed="false" customFormat="false" customHeight="false" hidden="false" ht="12.1" outlineLevel="0" r="132">
      <c r="A132" s="20" t="n">
        <v>44169.486585648</v>
      </c>
      <c r="B132" s="16" t="s">
        <v>144</v>
      </c>
      <c r="C132" s="16" t="s">
        <v>203</v>
      </c>
      <c r="D132" s="16" t="s">
        <v>117</v>
      </c>
      <c r="E132" s="16" t="s">
        <v>17</v>
      </c>
      <c r="F132" s="16" t="s">
        <v>19</v>
      </c>
      <c r="G132" s="7" t="n">
        <v>1</v>
      </c>
      <c r="H132" s="6" t="n">
        <v>5.49</v>
      </c>
      <c r="I132" s="6" t="n">
        <v>-5.49</v>
      </c>
      <c r="J132" s="6" t="n">
        <v>0</v>
      </c>
      <c r="K132" s="6" t="n">
        <v>-0.02</v>
      </c>
      <c r="L132" s="6" t="n">
        <v>0</v>
      </c>
      <c r="M132" s="6" t="s">
        <f>=I132+J132+K132+L132</f>
      </c>
      <c r="N132" s="6"/>
      <c r="O132" s="16"/>
    </row>
    <row collapsed="false" customFormat="false" customHeight="false" hidden="false" ht="12.1" outlineLevel="0" r="133">
      <c r="A133" s="20" t="n">
        <v>44169.486585648</v>
      </c>
      <c r="B133" s="16" t="s">
        <v>144</v>
      </c>
      <c r="C133" s="16" t="s">
        <v>203</v>
      </c>
      <c r="D133" s="16" t="s">
        <v>117</v>
      </c>
      <c r="E133" s="16" t="s">
        <v>17</v>
      </c>
      <c r="F133" s="16" t="s">
        <v>19</v>
      </c>
      <c r="G133" s="7" t="n">
        <v>1</v>
      </c>
      <c r="H133" s="6" t="n">
        <v>5.49</v>
      </c>
      <c r="I133" s="6" t="n">
        <v>-5.49</v>
      </c>
      <c r="J133" s="6" t="n">
        <v>0</v>
      </c>
      <c r="K133" s="6" t="n">
        <v>-0.02</v>
      </c>
      <c r="L133" s="6" t="n">
        <v>0</v>
      </c>
      <c r="M133" s="6" t="s">
        <f>=I133+J133+K133+L133</f>
      </c>
      <c r="N133" s="6"/>
      <c r="O133" s="16"/>
    </row>
    <row collapsed="false" customFormat="false" customHeight="false" hidden="false" ht="12.1" outlineLevel="0" r="134">
      <c r="A134" s="20" t="n">
        <v>44169.486585648</v>
      </c>
      <c r="B134" s="16" t="s">
        <v>144</v>
      </c>
      <c r="C134" s="16" t="s">
        <v>203</v>
      </c>
      <c r="D134" s="16" t="s">
        <v>117</v>
      </c>
      <c r="E134" s="16" t="s">
        <v>17</v>
      </c>
      <c r="F134" s="16" t="s">
        <v>19</v>
      </c>
      <c r="G134" s="7" t="n">
        <v>2</v>
      </c>
      <c r="H134" s="6" t="n">
        <v>5.49</v>
      </c>
      <c r="I134" s="6" t="n">
        <v>-10.98</v>
      </c>
      <c r="J134" s="6" t="n">
        <v>0</v>
      </c>
      <c r="K134" s="6" t="n">
        <v>-0.03</v>
      </c>
      <c r="L134" s="6" t="n">
        <v>0</v>
      </c>
      <c r="M134" s="6" t="s">
        <f>=I134+J134+K134+L134</f>
      </c>
      <c r="N134" s="6"/>
      <c r="O134" s="16"/>
    </row>
    <row collapsed="false" customFormat="false" customHeight="false" hidden="false" ht="12.1" outlineLevel="0" r="135">
      <c r="A135" s="20" t="n">
        <v>44169.486585648</v>
      </c>
      <c r="B135" s="16" t="s">
        <v>144</v>
      </c>
      <c r="C135" s="16" t="s">
        <v>203</v>
      </c>
      <c r="D135" s="16" t="s">
        <v>117</v>
      </c>
      <c r="E135" s="16" t="s">
        <v>17</v>
      </c>
      <c r="F135" s="16" t="s">
        <v>19</v>
      </c>
      <c r="G135" s="7" t="n">
        <v>1</v>
      </c>
      <c r="H135" s="6" t="n">
        <v>5.49</v>
      </c>
      <c r="I135" s="6" t="n">
        <v>-5.49</v>
      </c>
      <c r="J135" s="6" t="n">
        <v>0</v>
      </c>
      <c r="K135" s="6" t="n">
        <v>-0.02</v>
      </c>
      <c r="L135" s="6" t="n">
        <v>0</v>
      </c>
      <c r="M135" s="6" t="s">
        <f>=I135+J135+K135+L135</f>
      </c>
      <c r="N135" s="6"/>
      <c r="O135" s="16"/>
    </row>
    <row collapsed="false" customFormat="false" customHeight="false" hidden="false" ht="12.1" outlineLevel="0" r="136">
      <c r="A136" s="20" t="n">
        <v>44169.486585648</v>
      </c>
      <c r="B136" s="16" t="s">
        <v>144</v>
      </c>
      <c r="C136" s="16" t="s">
        <v>203</v>
      </c>
      <c r="D136" s="16" t="s">
        <v>117</v>
      </c>
      <c r="E136" s="16" t="s">
        <v>17</v>
      </c>
      <c r="F136" s="16" t="s">
        <v>19</v>
      </c>
      <c r="G136" s="7" t="n">
        <v>2</v>
      </c>
      <c r="H136" s="6" t="n">
        <v>5.49</v>
      </c>
      <c r="I136" s="6" t="n">
        <v>-10.98</v>
      </c>
      <c r="J136" s="6" t="n">
        <v>0</v>
      </c>
      <c r="K136" s="6" t="n">
        <v>-0.03</v>
      </c>
      <c r="L136" s="6" t="n">
        <v>0</v>
      </c>
      <c r="M136" s="6" t="s">
        <f>=I136+J136+K136+L136</f>
      </c>
      <c r="N136" s="6"/>
      <c r="O136" s="16"/>
    </row>
    <row collapsed="false" customFormat="false" customHeight="false" hidden="false" ht="12.1" outlineLevel="0" r="137">
      <c r="A137" s="21" t="n">
        <v>44172.029421296</v>
      </c>
      <c r="B137" s="22" t="s">
        <v>183</v>
      </c>
      <c r="C137" s="22" t="s">
        <v>204</v>
      </c>
      <c r="D137" s="22" t="s">
        <v>183</v>
      </c>
      <c r="E137" s="22" t="s">
        <v>183</v>
      </c>
      <c r="F137" s="22" t="s">
        <v>19</v>
      </c>
      <c r="G137" s="23" t="n">
        <v>1</v>
      </c>
      <c r="H137" s="24" t="n">
        <v>1</v>
      </c>
      <c r="I137" s="24" t="n">
        <v>1.49</v>
      </c>
      <c r="J137" s="24" t="n">
        <v>0</v>
      </c>
      <c r="K137" s="24" t="n">
        <v>0</v>
      </c>
      <c r="L137" s="24" t="n">
        <v>0</v>
      </c>
      <c r="M137" s="6" t="s">
        <f>=I137+J137+K137+L137</f>
      </c>
      <c r="N137" s="24"/>
      <c r="O137" s="22"/>
    </row>
    <row collapsed="false" customFormat="false" customHeight="false" hidden="false" ht="12.1" outlineLevel="0" r="138">
      <c r="A138" s="21" t="n">
        <v>44174.676030093</v>
      </c>
      <c r="B138" s="22" t="s">
        <v>183</v>
      </c>
      <c r="C138" s="22" t="s">
        <v>199</v>
      </c>
      <c r="D138" s="22" t="s">
        <v>183</v>
      </c>
      <c r="E138" s="22" t="s">
        <v>183</v>
      </c>
      <c r="F138" s="22" t="s">
        <v>19</v>
      </c>
      <c r="G138" s="23" t="n">
        <v>1</v>
      </c>
      <c r="H138" s="24" t="n">
        <v>1</v>
      </c>
      <c r="I138" s="24" t="n">
        <v>0.51</v>
      </c>
      <c r="J138" s="24" t="n">
        <v>0</v>
      </c>
      <c r="K138" s="24" t="n">
        <v>0</v>
      </c>
      <c r="L138" s="24" t="n">
        <v>0</v>
      </c>
      <c r="M138" s="6" t="s">
        <f>=I138+J138+K138+L138</f>
      </c>
      <c r="N138" s="24"/>
      <c r="O138" s="22"/>
    </row>
    <row collapsed="false" customFormat="false" customHeight="false" hidden="false" ht="12.1" outlineLevel="0" r="139">
      <c r="A139" s="25" t="n">
        <v>44188.607638889</v>
      </c>
      <c r="B139" s="26" t="s">
        <v>142</v>
      </c>
      <c r="C139" s="26" t="s">
        <v>198</v>
      </c>
      <c r="D139" s="26" t="s">
        <v>119</v>
      </c>
      <c r="E139" s="26" t="s">
        <v>51</v>
      </c>
      <c r="F139" s="26" t="s">
        <v>19</v>
      </c>
      <c r="G139" s="27" t="n">
        <v>-920</v>
      </c>
      <c r="H139" s="28" t="n">
        <v>0.0776</v>
      </c>
      <c r="I139" s="28" t="n">
        <v>71.39</v>
      </c>
      <c r="J139" s="28" t="n">
        <v>0</v>
      </c>
      <c r="K139" s="28" t="n">
        <v>0</v>
      </c>
      <c r="L139" s="28" t="n">
        <v>0</v>
      </c>
      <c r="M139" s="6" t="s">
        <f>=I139+J139+K139+L139</f>
      </c>
      <c r="N139" s="28"/>
      <c r="O139" s="26"/>
    </row>
    <row collapsed="false" customFormat="false" customHeight="false" hidden="false" ht="12.1" outlineLevel="0" r="140">
      <c r="A140" s="20" t="n">
        <v>44188.608460648</v>
      </c>
      <c r="B140" s="16" t="s">
        <v>39</v>
      </c>
      <c r="C140" s="16" t="s">
        <v>40</v>
      </c>
      <c r="D140" s="16" t="s">
        <v>117</v>
      </c>
      <c r="E140" s="16" t="s">
        <v>17</v>
      </c>
      <c r="F140" s="16" t="s">
        <v>19</v>
      </c>
      <c r="G140" s="7" t="n">
        <v>1</v>
      </c>
      <c r="H140" s="6" t="n">
        <v>36.93</v>
      </c>
      <c r="I140" s="6" t="n">
        <v>-36.93</v>
      </c>
      <c r="J140" s="6" t="n">
        <v>0</v>
      </c>
      <c r="K140" s="6" t="n">
        <v>-0.11</v>
      </c>
      <c r="L140" s="6" t="n">
        <v>0</v>
      </c>
      <c r="M140" s="6" t="s">
        <f>=I140+J140+K140+L140</f>
      </c>
      <c r="N140" s="6"/>
      <c r="O140" s="16"/>
    </row>
    <row collapsed="false" customFormat="false" customHeight="false" hidden="false" ht="12.1" outlineLevel="0" r="141">
      <c r="A141" s="20" t="n">
        <v>44188.608460648</v>
      </c>
      <c r="B141" s="16" t="s">
        <v>39</v>
      </c>
      <c r="C141" s="16" t="s">
        <v>40</v>
      </c>
      <c r="D141" s="16" t="s">
        <v>117</v>
      </c>
      <c r="E141" s="16" t="s">
        <v>17</v>
      </c>
      <c r="F141" s="16" t="s">
        <v>19</v>
      </c>
      <c r="G141" s="7" t="n">
        <v>1</v>
      </c>
      <c r="H141" s="6" t="n">
        <v>36.93</v>
      </c>
      <c r="I141" s="6" t="n">
        <v>-36.93</v>
      </c>
      <c r="J141" s="6" t="n">
        <v>0</v>
      </c>
      <c r="K141" s="6" t="n">
        <v>-0.11</v>
      </c>
      <c r="L141" s="6" t="n">
        <v>0</v>
      </c>
      <c r="M141" s="6" t="s">
        <f>=I141+J141+K141+L141</f>
      </c>
      <c r="N141" s="6"/>
      <c r="O141" s="16"/>
    </row>
    <row collapsed="false" customFormat="false" customHeight="false" hidden="false" ht="12.1" outlineLevel="0" r="142">
      <c r="A142" s="21" t="n">
        <v>44189.747685185</v>
      </c>
      <c r="B142" s="22" t="s">
        <v>168</v>
      </c>
      <c r="C142" s="22" t="s">
        <v>69</v>
      </c>
      <c r="D142" s="22" t="s">
        <v>168</v>
      </c>
      <c r="E142" s="22" t="s">
        <v>168</v>
      </c>
      <c r="F142" s="22" t="s">
        <v>53</v>
      </c>
      <c r="G142" s="23" t="n">
        <v>1</v>
      </c>
      <c r="H142" s="24" t="n">
        <v>1</v>
      </c>
      <c r="I142" s="24" t="n">
        <v>7437.75</v>
      </c>
      <c r="J142" s="24" t="n">
        <v>0</v>
      </c>
      <c r="K142" s="24" t="n">
        <v>0</v>
      </c>
      <c r="L142" s="24" t="n">
        <v>0</v>
      </c>
      <c r="M142" s="24"/>
      <c r="N142" s="6" t="s">
        <f>=I142+J142+K142+L142</f>
      </c>
      <c r="O142" s="22"/>
    </row>
    <row collapsed="false" customFormat="false" customHeight="false" hidden="false" ht="12.1" outlineLevel="0" r="143">
      <c r="A143" s="20" t="n">
        <v>44189.747685185</v>
      </c>
      <c r="B143" s="16" t="s">
        <v>165</v>
      </c>
      <c r="C143" s="16" t="s">
        <v>166</v>
      </c>
      <c r="D143" s="16" t="s">
        <v>117</v>
      </c>
      <c r="E143" s="16" t="s">
        <v>167</v>
      </c>
      <c r="F143" s="16" t="s">
        <v>53</v>
      </c>
      <c r="G143" s="7" t="n">
        <v>100</v>
      </c>
      <c r="H143" s="6" t="n">
        <v>74.155</v>
      </c>
      <c r="I143" s="6" t="n">
        <v>-7415.5</v>
      </c>
      <c r="J143" s="6" t="n">
        <v>0</v>
      </c>
      <c r="K143" s="6" t="n">
        <v>-22.25</v>
      </c>
      <c r="L143" s="6" t="n">
        <v>0</v>
      </c>
      <c r="M143" s="6"/>
      <c r="N143" s="6" t="s">
        <f>=I143+J143+K143+L143</f>
      </c>
      <c r="O143" s="16"/>
    </row>
    <row collapsed="false" customFormat="false" customHeight="false" hidden="false" ht="12.1" outlineLevel="0" r="144">
      <c r="A144" s="29" t="n">
        <v>44200</v>
      </c>
      <c r="B144" s="30" t="s">
        <v>205</v>
      </c>
      <c r="C144" s="30" t="s">
        <v>206</v>
      </c>
      <c r="D144" s="30" t="s">
        <v>205</v>
      </c>
      <c r="E144" s="30" t="s">
        <v>205</v>
      </c>
      <c r="F144" s="30" t="s">
        <v>53</v>
      </c>
      <c r="G144" s="31" t="n">
        <v>1</v>
      </c>
      <c r="H144" s="32" t="n">
        <v>-1</v>
      </c>
      <c r="I144" s="32" t="n">
        <v>-45</v>
      </c>
      <c r="J144" s="32" t="n">
        <v>0</v>
      </c>
      <c r="K144" s="32" t="n">
        <v>0</v>
      </c>
      <c r="L144" s="32" t="n">
        <v>0</v>
      </c>
      <c r="M144" s="32"/>
      <c r="N144" s="6" t="s">
        <f>=I144+J144+K144+L144</f>
      </c>
      <c r="O144" s="30"/>
    </row>
    <row collapsed="false" customFormat="false" customHeight="false" hidden="false" ht="12.1" outlineLevel="0" r="145">
      <c r="A145" s="20" t="n">
        <v>44223.85755787</v>
      </c>
      <c r="B145" s="16" t="s">
        <v>145</v>
      </c>
      <c r="C145" s="16" t="s">
        <v>207</v>
      </c>
      <c r="D145" s="16" t="s">
        <v>117</v>
      </c>
      <c r="E145" s="16" t="s">
        <v>17</v>
      </c>
      <c r="F145" s="16" t="s">
        <v>19</v>
      </c>
      <c r="G145" s="7" t="n">
        <v>10</v>
      </c>
      <c r="H145" s="6" t="n">
        <v>6.73</v>
      </c>
      <c r="I145" s="6" t="n">
        <v>-67.3</v>
      </c>
      <c r="J145" s="6" t="n">
        <v>0</v>
      </c>
      <c r="K145" s="6" t="n">
        <v>-0.2</v>
      </c>
      <c r="L145" s="6" t="n">
        <v>0</v>
      </c>
      <c r="M145" s="6" t="s">
        <f>=I145+J145+K145+L145</f>
      </c>
      <c r="N145" s="6"/>
      <c r="O145" s="16"/>
    </row>
    <row collapsed="false" customFormat="false" customHeight="false" hidden="false" ht="12.1" outlineLevel="0" r="146">
      <c r="A146" s="25" t="n">
        <v>44223.896967593</v>
      </c>
      <c r="B146" s="26" t="s">
        <v>145</v>
      </c>
      <c r="C146" s="26" t="s">
        <v>207</v>
      </c>
      <c r="D146" s="26" t="s">
        <v>119</v>
      </c>
      <c r="E146" s="26" t="s">
        <v>17</v>
      </c>
      <c r="F146" s="26" t="s">
        <v>19</v>
      </c>
      <c r="G146" s="27" t="n">
        <v>-10</v>
      </c>
      <c r="H146" s="28" t="n">
        <v>6.28</v>
      </c>
      <c r="I146" s="28" t="n">
        <v>62.8</v>
      </c>
      <c r="J146" s="28" t="n">
        <v>0</v>
      </c>
      <c r="K146" s="28" t="n">
        <v>-0.19</v>
      </c>
      <c r="L146" s="28" t="n">
        <v>0</v>
      </c>
      <c r="M146" s="6" t="s">
        <f>=I146+J146+K146+L146</f>
      </c>
      <c r="N146" s="28"/>
      <c r="O146" s="26"/>
    </row>
    <row collapsed="false" customFormat="false" customHeight="false" hidden="false" ht="12.1" outlineLevel="0" r="147">
      <c r="A147" s="20" t="n">
        <v>44228.593946759</v>
      </c>
      <c r="B147" s="16" t="s">
        <v>146</v>
      </c>
      <c r="C147" s="16" t="s">
        <v>208</v>
      </c>
      <c r="D147" s="16" t="s">
        <v>117</v>
      </c>
      <c r="E147" s="16" t="s">
        <v>17</v>
      </c>
      <c r="F147" s="16" t="s">
        <v>19</v>
      </c>
      <c r="G147" s="7" t="n">
        <v>1</v>
      </c>
      <c r="H147" s="6" t="n">
        <v>46.85</v>
      </c>
      <c r="I147" s="6" t="n">
        <v>-46.85</v>
      </c>
      <c r="J147" s="6" t="n">
        <v>0</v>
      </c>
      <c r="K147" s="6" t="n">
        <v>-0.14</v>
      </c>
      <c r="L147" s="6" t="n">
        <v>0</v>
      </c>
      <c r="M147" s="6" t="s">
        <f>=I147+J147+K147+L147</f>
      </c>
      <c r="N147" s="6"/>
      <c r="O147" s="16"/>
    </row>
    <row collapsed="false" customFormat="false" customHeight="false" hidden="false" ht="12.1" outlineLevel="0" r="148">
      <c r="A148" s="21" t="n">
        <v>44231.526898148</v>
      </c>
      <c r="B148" s="22" t="s">
        <v>183</v>
      </c>
      <c r="C148" s="22" t="s">
        <v>202</v>
      </c>
      <c r="D148" s="22" t="s">
        <v>183</v>
      </c>
      <c r="E148" s="22" t="s">
        <v>183</v>
      </c>
      <c r="F148" s="22" t="s">
        <v>19</v>
      </c>
      <c r="G148" s="23" t="n">
        <v>1</v>
      </c>
      <c r="H148" s="24" t="n">
        <v>1</v>
      </c>
      <c r="I148" s="24" t="n">
        <v>0.94</v>
      </c>
      <c r="J148" s="24" t="n">
        <v>0</v>
      </c>
      <c r="K148" s="24" t="n">
        <v>0</v>
      </c>
      <c r="L148" s="24" t="n">
        <v>0</v>
      </c>
      <c r="M148" s="6" t="s">
        <f>=I148+J148+K148+L148</f>
      </c>
      <c r="N148" s="24"/>
      <c r="O148" s="22"/>
    </row>
    <row collapsed="false" customFormat="false" customHeight="false" hidden="false" ht="12.1" outlineLevel="0" r="149">
      <c r="A149" s="21" t="n">
        <v>44237.746145833</v>
      </c>
      <c r="B149" s="22" t="s">
        <v>168</v>
      </c>
      <c r="C149" s="22" t="s">
        <v>69</v>
      </c>
      <c r="D149" s="22" t="s">
        <v>168</v>
      </c>
      <c r="E149" s="22" t="s">
        <v>168</v>
      </c>
      <c r="F149" s="22" t="s">
        <v>53</v>
      </c>
      <c r="G149" s="23" t="n">
        <v>1</v>
      </c>
      <c r="H149" s="24" t="n">
        <v>1</v>
      </c>
      <c r="I149" s="24" t="n">
        <v>7500</v>
      </c>
      <c r="J149" s="24" t="n">
        <v>0</v>
      </c>
      <c r="K149" s="24" t="n">
        <v>0</v>
      </c>
      <c r="L149" s="24" t="n">
        <v>0</v>
      </c>
      <c r="M149" s="24"/>
      <c r="N149" s="6" t="s">
        <f>=I149+J149+K149+L149</f>
      </c>
      <c r="O149" s="22"/>
    </row>
    <row collapsed="false" customFormat="false" customHeight="false" hidden="false" ht="12.1" outlineLevel="0" r="150">
      <c r="A150" s="20" t="n">
        <v>44237.746261574</v>
      </c>
      <c r="B150" s="16" t="s">
        <v>165</v>
      </c>
      <c r="C150" s="16" t="s">
        <v>166</v>
      </c>
      <c r="D150" s="16" t="s">
        <v>117</v>
      </c>
      <c r="E150" s="16" t="s">
        <v>167</v>
      </c>
      <c r="F150" s="16" t="s">
        <v>53</v>
      </c>
      <c r="G150" s="7" t="n">
        <v>100</v>
      </c>
      <c r="H150" s="6" t="n">
        <v>73.735</v>
      </c>
      <c r="I150" s="6" t="n">
        <v>-7373.5</v>
      </c>
      <c r="J150" s="6" t="n">
        <v>0</v>
      </c>
      <c r="K150" s="6" t="n">
        <v>-22.12</v>
      </c>
      <c r="L150" s="6" t="n">
        <v>0</v>
      </c>
      <c r="M150" s="6"/>
      <c r="N150" s="6" t="s">
        <f>=I150+J150+K150+L150</f>
      </c>
      <c r="O150" s="16"/>
    </row>
    <row collapsed="false" customFormat="false" customHeight="false" hidden="false" ht="12.1" outlineLevel="0" r="151">
      <c r="A151" s="21" t="n">
        <v>44238.090069444</v>
      </c>
      <c r="B151" s="22" t="s">
        <v>183</v>
      </c>
      <c r="C151" s="22" t="s">
        <v>209</v>
      </c>
      <c r="D151" s="22" t="s">
        <v>183</v>
      </c>
      <c r="E151" s="22" t="s">
        <v>183</v>
      </c>
      <c r="F151" s="22" t="s">
        <v>19</v>
      </c>
      <c r="G151" s="23" t="n">
        <v>1</v>
      </c>
      <c r="H151" s="24" t="n">
        <v>1</v>
      </c>
      <c r="I151" s="24" t="n">
        <v>0.02</v>
      </c>
      <c r="J151" s="24" t="n">
        <v>0</v>
      </c>
      <c r="K151" s="24" t="n">
        <v>0</v>
      </c>
      <c r="L151" s="24" t="n">
        <v>0</v>
      </c>
      <c r="M151" s="6" t="s">
        <f>=I151+J151+K151+L151</f>
      </c>
      <c r="N151" s="24"/>
      <c r="O151" s="22"/>
    </row>
    <row collapsed="false" customFormat="false" customHeight="false" hidden="false" ht="12.1" outlineLevel="0" r="152">
      <c r="A152" s="20" t="n">
        <v>44245.601203704</v>
      </c>
      <c r="B152" s="16" t="s">
        <v>36</v>
      </c>
      <c r="C152" s="16" t="s">
        <v>37</v>
      </c>
      <c r="D152" s="16" t="s">
        <v>117</v>
      </c>
      <c r="E152" s="16" t="s">
        <v>17</v>
      </c>
      <c r="F152" s="16" t="s">
        <v>19</v>
      </c>
      <c r="G152" s="7" t="n">
        <v>5</v>
      </c>
      <c r="H152" s="6" t="n">
        <v>27.58</v>
      </c>
      <c r="I152" s="6" t="n">
        <v>-137.9</v>
      </c>
      <c r="J152" s="6" t="n">
        <v>0</v>
      </c>
      <c r="K152" s="6" t="n">
        <v>0</v>
      </c>
      <c r="L152" s="6" t="n">
        <v>0</v>
      </c>
      <c r="M152" s="6" t="s">
        <f>=I152+J152+K152+L152</f>
      </c>
      <c r="N152" s="6"/>
      <c r="O152" s="16"/>
    </row>
    <row collapsed="false" customFormat="false" customHeight="false" hidden="false" ht="12.1" outlineLevel="0" r="153">
      <c r="A153" s="20" t="n">
        <v>44245.614780093</v>
      </c>
      <c r="B153" s="16" t="s">
        <v>27</v>
      </c>
      <c r="C153" s="16" t="s">
        <v>28</v>
      </c>
      <c r="D153" s="16" t="s">
        <v>117</v>
      </c>
      <c r="E153" s="16" t="s">
        <v>17</v>
      </c>
      <c r="F153" s="16" t="s">
        <v>19</v>
      </c>
      <c r="G153" s="7" t="n">
        <v>3</v>
      </c>
      <c r="H153" s="6" t="n">
        <v>22.75</v>
      </c>
      <c r="I153" s="6" t="n">
        <v>-68.25</v>
      </c>
      <c r="J153" s="6" t="n">
        <v>0</v>
      </c>
      <c r="K153" s="6" t="n">
        <v>0</v>
      </c>
      <c r="L153" s="6" t="n">
        <v>0</v>
      </c>
      <c r="M153" s="6" t="s">
        <f>=I153+J153+K153+L153</f>
      </c>
      <c r="N153" s="6"/>
      <c r="O153" s="16"/>
    </row>
    <row collapsed="false" customFormat="false" customHeight="false" hidden="false" ht="12.1" outlineLevel="0" r="154">
      <c r="A154" s="21" t="n">
        <v>44245.614895833</v>
      </c>
      <c r="B154" s="22" t="s">
        <v>168</v>
      </c>
      <c r="C154" s="22" t="s">
        <v>69</v>
      </c>
      <c r="D154" s="22" t="s">
        <v>168</v>
      </c>
      <c r="E154" s="22" t="s">
        <v>168</v>
      </c>
      <c r="F154" s="22" t="s">
        <v>19</v>
      </c>
      <c r="G154" s="23" t="n">
        <v>1</v>
      </c>
      <c r="H154" s="24" t="n">
        <v>1</v>
      </c>
      <c r="I154" s="24" t="n">
        <v>68.25</v>
      </c>
      <c r="J154" s="24" t="n">
        <v>0</v>
      </c>
      <c r="K154" s="24" t="n">
        <v>0</v>
      </c>
      <c r="L154" s="24" t="n">
        <v>0</v>
      </c>
      <c r="M154" s="6" t="s">
        <f>=I154+J154+K154+L154</f>
      </c>
      <c r="N154" s="24"/>
      <c r="O154" s="22"/>
    </row>
    <row collapsed="false" customFormat="false" customHeight="false" hidden="false" ht="12.1" outlineLevel="0" r="155">
      <c r="A155" s="25" t="n">
        <v>44251.531828704</v>
      </c>
      <c r="B155" s="26" t="s">
        <v>144</v>
      </c>
      <c r="C155" s="26" t="s">
        <v>203</v>
      </c>
      <c r="D155" s="26" t="s">
        <v>119</v>
      </c>
      <c r="E155" s="26" t="s">
        <v>17</v>
      </c>
      <c r="F155" s="26" t="s">
        <v>19</v>
      </c>
      <c r="G155" s="27" t="n">
        <v>-1</v>
      </c>
      <c r="H155" s="28" t="n">
        <v>9.99</v>
      </c>
      <c r="I155" s="28" t="n">
        <v>9.99</v>
      </c>
      <c r="J155" s="28" t="n">
        <v>0</v>
      </c>
      <c r="K155" s="28" t="n">
        <v>-0.03</v>
      </c>
      <c r="L155" s="28" t="n">
        <v>0</v>
      </c>
      <c r="M155" s="6" t="s">
        <f>=I155+J155+K155+L155</f>
      </c>
      <c r="N155" s="28"/>
      <c r="O155" s="26"/>
    </row>
    <row collapsed="false" customFormat="false" customHeight="false" hidden="false" ht="12.1" outlineLevel="0" r="156">
      <c r="A156" s="25" t="n">
        <v>44251.531828704</v>
      </c>
      <c r="B156" s="26" t="s">
        <v>144</v>
      </c>
      <c r="C156" s="26" t="s">
        <v>203</v>
      </c>
      <c r="D156" s="26" t="s">
        <v>119</v>
      </c>
      <c r="E156" s="26" t="s">
        <v>17</v>
      </c>
      <c r="F156" s="26" t="s">
        <v>19</v>
      </c>
      <c r="G156" s="27" t="n">
        <v>-6</v>
      </c>
      <c r="H156" s="28" t="n">
        <v>9.98</v>
      </c>
      <c r="I156" s="28" t="n">
        <v>59.88</v>
      </c>
      <c r="J156" s="28" t="n">
        <v>0</v>
      </c>
      <c r="K156" s="28" t="n">
        <v>-0.18</v>
      </c>
      <c r="L156" s="28" t="n">
        <v>0</v>
      </c>
      <c r="M156" s="6" t="s">
        <f>=I156+J156+K156+L156</f>
      </c>
      <c r="N156" s="28"/>
      <c r="O156" s="26"/>
    </row>
    <row collapsed="false" customFormat="false" customHeight="false" hidden="false" ht="12.1" outlineLevel="0" r="157">
      <c r="A157" s="20" t="n">
        <v>44253.573090278</v>
      </c>
      <c r="B157" s="16" t="s">
        <v>36</v>
      </c>
      <c r="C157" s="16" t="s">
        <v>37</v>
      </c>
      <c r="D157" s="16" t="s">
        <v>117</v>
      </c>
      <c r="E157" s="16" t="s">
        <v>17</v>
      </c>
      <c r="F157" s="16" t="s">
        <v>19</v>
      </c>
      <c r="G157" s="7" t="n">
        <v>2</v>
      </c>
      <c r="H157" s="6" t="n">
        <v>22.28</v>
      </c>
      <c r="I157" s="6" t="n">
        <v>-44.56</v>
      </c>
      <c r="J157" s="6" t="n">
        <v>0</v>
      </c>
      <c r="K157" s="6" t="n">
        <v>-0.13</v>
      </c>
      <c r="L157" s="6" t="n">
        <v>0</v>
      </c>
      <c r="M157" s="6" t="s">
        <f>=I157+J157+K157+L157</f>
      </c>
      <c r="N157" s="6"/>
      <c r="O157" s="16"/>
    </row>
    <row collapsed="false" customFormat="false" customHeight="false" hidden="false" ht="12.1" outlineLevel="0" r="158">
      <c r="A158" s="21" t="n">
        <v>44259.032037037</v>
      </c>
      <c r="B158" s="22" t="s">
        <v>183</v>
      </c>
      <c r="C158" s="22" t="s">
        <v>199</v>
      </c>
      <c r="D158" s="22" t="s">
        <v>183</v>
      </c>
      <c r="E158" s="22" t="s">
        <v>183</v>
      </c>
      <c r="F158" s="22" t="s">
        <v>19</v>
      </c>
      <c r="G158" s="23" t="n">
        <v>1</v>
      </c>
      <c r="H158" s="24" t="n">
        <v>1</v>
      </c>
      <c r="I158" s="24" t="n">
        <v>0.59</v>
      </c>
      <c r="J158" s="24" t="n">
        <v>0</v>
      </c>
      <c r="K158" s="24" t="n">
        <v>0</v>
      </c>
      <c r="L158" s="24" t="n">
        <v>0</v>
      </c>
      <c r="M158" s="6" t="s">
        <f>=I158+J158+K158+L158</f>
      </c>
      <c r="N158" s="24"/>
      <c r="O158" s="22"/>
    </row>
    <row collapsed="false" customFormat="false" customHeight="false" hidden="false" ht="12.1" outlineLevel="0" r="159">
      <c r="A159" s="21" t="n">
        <v>44260.737384259</v>
      </c>
      <c r="B159" s="22" t="s">
        <v>183</v>
      </c>
      <c r="C159" s="22" t="s">
        <v>210</v>
      </c>
      <c r="D159" s="22" t="s">
        <v>183</v>
      </c>
      <c r="E159" s="22" t="s">
        <v>183</v>
      </c>
      <c r="F159" s="22" t="s">
        <v>19</v>
      </c>
      <c r="G159" s="23" t="n">
        <v>1</v>
      </c>
      <c r="H159" s="24" t="n">
        <v>1</v>
      </c>
      <c r="I159" s="24" t="n">
        <v>3.75</v>
      </c>
      <c r="J159" s="24" t="n">
        <v>0</v>
      </c>
      <c r="K159" s="24" t="n">
        <v>0</v>
      </c>
      <c r="L159" s="24" t="n">
        <v>0</v>
      </c>
      <c r="M159" s="6" t="s">
        <f>=I159+J159+K159+L159</f>
      </c>
      <c r="N159" s="24"/>
      <c r="O159" s="22"/>
    </row>
    <row collapsed="false" customFormat="false" customHeight="false" hidden="false" ht="12.1" outlineLevel="0" r="160">
      <c r="A160" s="21" t="n">
        <v>44267.679571759</v>
      </c>
      <c r="B160" s="22" t="s">
        <v>183</v>
      </c>
      <c r="C160" s="22" t="s">
        <v>211</v>
      </c>
      <c r="D160" s="22" t="s">
        <v>183</v>
      </c>
      <c r="E160" s="22" t="s">
        <v>183</v>
      </c>
      <c r="F160" s="22" t="s">
        <v>19</v>
      </c>
      <c r="G160" s="23" t="n">
        <v>1</v>
      </c>
      <c r="H160" s="24" t="n">
        <v>1</v>
      </c>
      <c r="I160" s="24" t="n">
        <v>0.7</v>
      </c>
      <c r="J160" s="24" t="n">
        <v>0</v>
      </c>
      <c r="K160" s="24" t="n">
        <v>0</v>
      </c>
      <c r="L160" s="24" t="n">
        <v>0</v>
      </c>
      <c r="M160" s="6" t="s">
        <f>=I160+J160+K160+L160</f>
      </c>
      <c r="N160" s="24"/>
      <c r="O160" s="22"/>
    </row>
    <row collapsed="false" customFormat="false" customHeight="false" hidden="false" ht="12.1" outlineLevel="0" r="161">
      <c r="A161" s="20" t="n">
        <v>44286.703009259</v>
      </c>
      <c r="B161" s="16" t="s">
        <v>45</v>
      </c>
      <c r="C161" s="16" t="s">
        <v>181</v>
      </c>
      <c r="D161" s="16" t="s">
        <v>117</v>
      </c>
      <c r="E161" s="16" t="s">
        <v>17</v>
      </c>
      <c r="F161" s="16" t="s">
        <v>19</v>
      </c>
      <c r="G161" s="7" t="n">
        <v>1</v>
      </c>
      <c r="H161" s="6" t="n">
        <v>44.82</v>
      </c>
      <c r="I161" s="6" t="n">
        <v>-44.82</v>
      </c>
      <c r="J161" s="6" t="n">
        <v>0</v>
      </c>
      <c r="K161" s="6" t="n">
        <v>-0.13</v>
      </c>
      <c r="L161" s="6" t="n">
        <v>0</v>
      </c>
      <c r="M161" s="6" t="s">
        <f>=I161+J161+K161+L161</f>
      </c>
      <c r="N161" s="6"/>
      <c r="O161" s="16"/>
    </row>
    <row collapsed="false" customFormat="false" customHeight="false" hidden="false" ht="12.1" outlineLevel="0" r="162">
      <c r="A162" s="21" t="n">
        <v>44299.246226852</v>
      </c>
      <c r="B162" s="22" t="s">
        <v>183</v>
      </c>
      <c r="C162" s="22" t="s">
        <v>212</v>
      </c>
      <c r="D162" s="22" t="s">
        <v>183</v>
      </c>
      <c r="E162" s="22" t="s">
        <v>183</v>
      </c>
      <c r="F162" s="22" t="s">
        <v>19</v>
      </c>
      <c r="G162" s="23" t="n">
        <v>1</v>
      </c>
      <c r="H162" s="24" t="n">
        <v>1</v>
      </c>
      <c r="I162" s="24" t="n">
        <v>0.02</v>
      </c>
      <c r="J162" s="24" t="n">
        <v>0</v>
      </c>
      <c r="K162" s="24" t="n">
        <v>0</v>
      </c>
      <c r="L162" s="24" t="n">
        <v>0</v>
      </c>
      <c r="M162" s="6" t="s">
        <f>=I162+J162+K162+L162</f>
      </c>
      <c r="N162" s="24"/>
      <c r="O162" s="22"/>
    </row>
    <row collapsed="false" customFormat="false" customHeight="false" hidden="false" ht="12.1" outlineLevel="0" r="163">
      <c r="A163" s="21" t="n">
        <v>44328.192395833</v>
      </c>
      <c r="B163" s="22" t="s">
        <v>183</v>
      </c>
      <c r="C163" s="22" t="s">
        <v>202</v>
      </c>
      <c r="D163" s="22" t="s">
        <v>183</v>
      </c>
      <c r="E163" s="22" t="s">
        <v>183</v>
      </c>
      <c r="F163" s="22" t="s">
        <v>19</v>
      </c>
      <c r="G163" s="23" t="n">
        <v>1</v>
      </c>
      <c r="H163" s="24" t="n">
        <v>1</v>
      </c>
      <c r="I163" s="24" t="n">
        <v>0.94</v>
      </c>
      <c r="J163" s="24" t="n">
        <v>0</v>
      </c>
      <c r="K163" s="24" t="n">
        <v>0</v>
      </c>
      <c r="L163" s="24" t="n">
        <v>0</v>
      </c>
      <c r="M163" s="6" t="s">
        <f>=I163+J163+K163+L163</f>
      </c>
      <c r="N163" s="24"/>
      <c r="O163" s="22"/>
    </row>
    <row collapsed="false" customFormat="false" customHeight="false" hidden="false" ht="12.1" outlineLevel="0" r="164">
      <c r="A164" s="21" t="n">
        <v>44337.247951389</v>
      </c>
      <c r="B164" s="22" t="s">
        <v>183</v>
      </c>
      <c r="C164" s="22" t="s">
        <v>213</v>
      </c>
      <c r="D164" s="22" t="s">
        <v>183</v>
      </c>
      <c r="E164" s="22" t="s">
        <v>183</v>
      </c>
      <c r="F164" s="22" t="s">
        <v>19</v>
      </c>
      <c r="G164" s="23" t="n">
        <v>1</v>
      </c>
      <c r="H164" s="24" t="n">
        <v>1</v>
      </c>
      <c r="I164" s="24" t="n">
        <v>0.22</v>
      </c>
      <c r="J164" s="24" t="n">
        <v>0</v>
      </c>
      <c r="K164" s="24" t="n">
        <v>0</v>
      </c>
      <c r="L164" s="24" t="n">
        <v>0</v>
      </c>
      <c r="M164" s="6" t="s">
        <f>=I164+J164+K164+L164</f>
      </c>
      <c r="N164" s="24"/>
      <c r="O164" s="22"/>
    </row>
    <row collapsed="false" customFormat="false" customHeight="false" hidden="false" ht="12.1" outlineLevel="0" r="165">
      <c r="A165" s="25" t="n">
        <v>44348.850868056</v>
      </c>
      <c r="B165" s="26" t="s">
        <v>146</v>
      </c>
      <c r="C165" s="26" t="s">
        <v>208</v>
      </c>
      <c r="D165" s="26" t="s">
        <v>119</v>
      </c>
      <c r="E165" s="26" t="s">
        <v>17</v>
      </c>
      <c r="F165" s="26" t="s">
        <v>19</v>
      </c>
      <c r="G165" s="27" t="n">
        <v>-1</v>
      </c>
      <c r="H165" s="28" t="n">
        <v>48.22</v>
      </c>
      <c r="I165" s="28" t="n">
        <v>48.22</v>
      </c>
      <c r="J165" s="28" t="n">
        <v>0</v>
      </c>
      <c r="K165" s="28" t="n">
        <v>-0.14</v>
      </c>
      <c r="L165" s="28" t="n">
        <v>0</v>
      </c>
      <c r="M165" s="6" t="s">
        <f>=I165+J165+K165+L165</f>
      </c>
      <c r="N165" s="28"/>
      <c r="O165" s="26"/>
    </row>
    <row collapsed="false" customFormat="false" customHeight="false" hidden="false" ht="12.1" outlineLevel="0" r="166">
      <c r="A166" s="21" t="n">
        <v>44351.056481481</v>
      </c>
      <c r="B166" s="22" t="s">
        <v>183</v>
      </c>
      <c r="C166" s="22" t="s">
        <v>199</v>
      </c>
      <c r="D166" s="22" t="s">
        <v>183</v>
      </c>
      <c r="E166" s="22" t="s">
        <v>183</v>
      </c>
      <c r="F166" s="22" t="s">
        <v>19</v>
      </c>
      <c r="G166" s="23" t="n">
        <v>1</v>
      </c>
      <c r="H166" s="24" t="n">
        <v>1</v>
      </c>
      <c r="I166" s="24" t="n">
        <v>0.59</v>
      </c>
      <c r="J166" s="24" t="n">
        <v>0</v>
      </c>
      <c r="K166" s="24" t="n">
        <v>0</v>
      </c>
      <c r="L166" s="24" t="n">
        <v>0</v>
      </c>
      <c r="M166" s="6" t="s">
        <f>=I166+J166+K166+L166</f>
      </c>
      <c r="N166" s="24"/>
      <c r="O166" s="22"/>
    </row>
    <row collapsed="false" customFormat="false" customHeight="false" hidden="false" ht="12.1" outlineLevel="0" r="167">
      <c r="A167" s="21" t="n">
        <v>44355.063726852</v>
      </c>
      <c r="B167" s="22" t="s">
        <v>183</v>
      </c>
      <c r="C167" s="22" t="s">
        <v>210</v>
      </c>
      <c r="D167" s="22" t="s">
        <v>183</v>
      </c>
      <c r="E167" s="22" t="s">
        <v>183</v>
      </c>
      <c r="F167" s="22" t="s">
        <v>19</v>
      </c>
      <c r="G167" s="23" t="n">
        <v>1</v>
      </c>
      <c r="H167" s="24" t="n">
        <v>1</v>
      </c>
      <c r="I167" s="24" t="n">
        <v>3.75</v>
      </c>
      <c r="J167" s="24" t="n">
        <v>0</v>
      </c>
      <c r="K167" s="24" t="n">
        <v>0</v>
      </c>
      <c r="L167" s="24" t="n">
        <v>0</v>
      </c>
      <c r="M167" s="6" t="s">
        <f>=I167+J167+K167+L167</f>
      </c>
      <c r="N167" s="24"/>
      <c r="O167" s="22"/>
    </row>
    <row collapsed="false" customFormat="false" customHeight="false" hidden="false" ht="12.1" outlineLevel="0" r="168">
      <c r="A168" s="20" t="n">
        <v>44369.626388889</v>
      </c>
      <c r="B168" s="16" t="s">
        <v>50</v>
      </c>
      <c r="C168" s="16" t="s">
        <v>52</v>
      </c>
      <c r="D168" s="16" t="s">
        <v>117</v>
      </c>
      <c r="E168" s="16" t="s">
        <v>51</v>
      </c>
      <c r="F168" s="16" t="s">
        <v>19</v>
      </c>
      <c r="G168" s="7" t="n">
        <v>5</v>
      </c>
      <c r="H168" s="6" t="n">
        <v>7.81</v>
      </c>
      <c r="I168" s="6" t="n">
        <v>-39.05</v>
      </c>
      <c r="J168" s="6" t="n">
        <v>0</v>
      </c>
      <c r="K168" s="6" t="n">
        <v>-0.12</v>
      </c>
      <c r="L168" s="6" t="n">
        <v>0</v>
      </c>
      <c r="M168" s="6" t="s">
        <f>=I168+J168+K168+L168</f>
      </c>
      <c r="N168" s="6"/>
      <c r="O168" s="16"/>
    </row>
    <row collapsed="false" customFormat="false" customHeight="false" hidden="false" ht="12.1" outlineLevel="0" r="169">
      <c r="A169" s="21" t="n">
        <v>44372.988900463</v>
      </c>
      <c r="B169" s="22" t="s">
        <v>183</v>
      </c>
      <c r="C169" s="22" t="s">
        <v>211</v>
      </c>
      <c r="D169" s="22" t="s">
        <v>183</v>
      </c>
      <c r="E169" s="22" t="s">
        <v>183</v>
      </c>
      <c r="F169" s="22" t="s">
        <v>19</v>
      </c>
      <c r="G169" s="23" t="n">
        <v>1</v>
      </c>
      <c r="H169" s="24" t="n">
        <v>1</v>
      </c>
      <c r="I169" s="24" t="n">
        <v>0.7</v>
      </c>
      <c r="J169" s="24" t="n">
        <v>0</v>
      </c>
      <c r="K169" s="24" t="n">
        <v>0</v>
      </c>
      <c r="L169" s="24" t="n">
        <v>0</v>
      </c>
      <c r="M169" s="6" t="s">
        <f>=I169+J169+K169+L169</f>
      </c>
      <c r="N169" s="24"/>
      <c r="O169" s="22"/>
    </row>
    <row collapsed="false" customFormat="false" customHeight="false" hidden="false" ht="12.1" outlineLevel="0" r="170">
      <c r="A170" s="21" t="n">
        <v>44385.589930556</v>
      </c>
      <c r="B170" s="22" t="s">
        <v>183</v>
      </c>
      <c r="C170" s="22" t="s">
        <v>214</v>
      </c>
      <c r="D170" s="22" t="s">
        <v>183</v>
      </c>
      <c r="E170" s="22" t="s">
        <v>183</v>
      </c>
      <c r="F170" s="22" t="s">
        <v>19</v>
      </c>
      <c r="G170" s="23" t="n">
        <v>1</v>
      </c>
      <c r="H170" s="24" t="n">
        <v>1</v>
      </c>
      <c r="I170" s="24" t="n">
        <v>0.21</v>
      </c>
      <c r="J170" s="24" t="n">
        <v>0</v>
      </c>
      <c r="K170" s="24" t="n">
        <v>0</v>
      </c>
      <c r="L170" s="24" t="n">
        <v>0</v>
      </c>
      <c r="M170" s="6" t="s">
        <f>=I170+J170+K170+L170</f>
      </c>
      <c r="N170" s="24"/>
      <c r="O170" s="22"/>
    </row>
    <row collapsed="false" customFormat="false" customHeight="false" hidden="false" ht="12.1" outlineLevel="0" r="171">
      <c r="A171" s="21" t="n">
        <v>44392.655393519</v>
      </c>
      <c r="B171" s="22" t="s">
        <v>183</v>
      </c>
      <c r="C171" s="22" t="s">
        <v>212</v>
      </c>
      <c r="D171" s="22" t="s">
        <v>183</v>
      </c>
      <c r="E171" s="22" t="s">
        <v>183</v>
      </c>
      <c r="F171" s="22" t="s">
        <v>19</v>
      </c>
      <c r="G171" s="23" t="n">
        <v>1</v>
      </c>
      <c r="H171" s="24" t="n">
        <v>1</v>
      </c>
      <c r="I171" s="24" t="n">
        <v>0.02</v>
      </c>
      <c r="J171" s="24" t="n">
        <v>0</v>
      </c>
      <c r="K171" s="24" t="n">
        <v>0</v>
      </c>
      <c r="L171" s="24" t="n">
        <v>0</v>
      </c>
      <c r="M171" s="6" t="s">
        <f>=I171+J171+K171+L171</f>
      </c>
      <c r="N171" s="24"/>
      <c r="O171" s="22"/>
    </row>
    <row collapsed="false" customFormat="false" customHeight="false" hidden="false" ht="12.1" outlineLevel="0" r="172">
      <c r="A172" s="21" t="n">
        <v>44414.40306713</v>
      </c>
      <c r="B172" s="22" t="s">
        <v>183</v>
      </c>
      <c r="C172" s="22" t="s">
        <v>202</v>
      </c>
      <c r="D172" s="22" t="s">
        <v>183</v>
      </c>
      <c r="E172" s="22" t="s">
        <v>183</v>
      </c>
      <c r="F172" s="22" t="s">
        <v>19</v>
      </c>
      <c r="G172" s="23" t="n">
        <v>1</v>
      </c>
      <c r="H172" s="24" t="n">
        <v>1</v>
      </c>
      <c r="I172" s="24" t="n">
        <v>0.94</v>
      </c>
      <c r="J172" s="24" t="n">
        <v>0</v>
      </c>
      <c r="K172" s="24" t="n">
        <v>0</v>
      </c>
      <c r="L172" s="24" t="n">
        <v>0</v>
      </c>
      <c r="M172" s="6" t="s">
        <f>=I172+J172+K172+L172</f>
      </c>
      <c r="N172" s="24"/>
      <c r="O172" s="22"/>
    </row>
    <row collapsed="false" customFormat="false" customHeight="false" hidden="false" ht="12.1" outlineLevel="0" r="173">
      <c r="A173" s="20" t="n">
        <v>44414.41556713</v>
      </c>
      <c r="B173" s="16" t="s">
        <v>36</v>
      </c>
      <c r="C173" s="16" t="s">
        <v>37</v>
      </c>
      <c r="D173" s="16" t="s">
        <v>117</v>
      </c>
      <c r="E173" s="16" t="s">
        <v>17</v>
      </c>
      <c r="F173" s="16" t="s">
        <v>19</v>
      </c>
      <c r="G173" s="7" t="n">
        <v>1</v>
      </c>
      <c r="H173" s="6" t="n">
        <v>16.39</v>
      </c>
      <c r="I173" s="6" t="n">
        <v>-16.39</v>
      </c>
      <c r="J173" s="6" t="n">
        <v>0</v>
      </c>
      <c r="K173" s="6" t="n">
        <v>-0.05</v>
      </c>
      <c r="L173" s="6" t="n">
        <v>0</v>
      </c>
      <c r="M173" s="6" t="s">
        <f>=I173+J173+K173+L173</f>
      </c>
      <c r="N173" s="6"/>
      <c r="O173" s="16"/>
    </row>
    <row collapsed="false" customFormat="false" customHeight="false" hidden="false" ht="12.1" outlineLevel="0" r="174">
      <c r="A174" s="21" t="n">
        <v>44432.316805556</v>
      </c>
      <c r="B174" s="22" t="s">
        <v>168</v>
      </c>
      <c r="C174" s="22" t="s">
        <v>69</v>
      </c>
      <c r="D174" s="22" t="s">
        <v>168</v>
      </c>
      <c r="E174" s="22" t="s">
        <v>168</v>
      </c>
      <c r="F174" s="22" t="s">
        <v>53</v>
      </c>
      <c r="G174" s="23" t="n">
        <v>1</v>
      </c>
      <c r="H174" s="24" t="n">
        <v>1</v>
      </c>
      <c r="I174" s="24" t="n">
        <v>48000</v>
      </c>
      <c r="J174" s="24" t="n">
        <v>0</v>
      </c>
      <c r="K174" s="24" t="n">
        <v>0</v>
      </c>
      <c r="L174" s="24" t="n">
        <v>0</v>
      </c>
      <c r="M174" s="24"/>
      <c r="N174" s="6" t="s">
        <f>=I174+J174+K174+L174</f>
      </c>
      <c r="O174" s="22"/>
    </row>
    <row collapsed="false" customFormat="false" customHeight="false" hidden="false" ht="12.1" outlineLevel="0" r="175">
      <c r="A175" s="20" t="n">
        <v>44432.318969907</v>
      </c>
      <c r="B175" s="16" t="s">
        <v>165</v>
      </c>
      <c r="C175" s="16" t="s">
        <v>166</v>
      </c>
      <c r="D175" s="16" t="s">
        <v>117</v>
      </c>
      <c r="E175" s="16" t="s">
        <v>167</v>
      </c>
      <c r="F175" s="16" t="s">
        <v>53</v>
      </c>
      <c r="G175" s="7" t="n">
        <v>647</v>
      </c>
      <c r="H175" s="6" t="n">
        <v>74.0675</v>
      </c>
      <c r="I175" s="6" t="n">
        <v>-47921.67</v>
      </c>
      <c r="J175" s="6" t="n">
        <v>0</v>
      </c>
      <c r="K175" s="6" t="n">
        <v>-143.77</v>
      </c>
      <c r="L175" s="6" t="n">
        <v>0</v>
      </c>
      <c r="M175" s="6"/>
      <c r="N175" s="6" t="s">
        <f>=I175+J175+K175+L175</f>
      </c>
      <c r="O175" s="16"/>
    </row>
    <row collapsed="false" customFormat="false" customHeight="false" hidden="false" ht="12.1" outlineLevel="0" r="176">
      <c r="A176" s="20" t="n">
        <v>44432.319560185</v>
      </c>
      <c r="B176" s="16" t="s">
        <v>21</v>
      </c>
      <c r="C176" s="16" t="s">
        <v>215</v>
      </c>
      <c r="D176" s="16" t="s">
        <v>117</v>
      </c>
      <c r="E176" s="16" t="s">
        <v>17</v>
      </c>
      <c r="F176" s="16" t="s">
        <v>19</v>
      </c>
      <c r="G176" s="7" t="n">
        <v>2</v>
      </c>
      <c r="H176" s="6" t="n">
        <v>163.99</v>
      </c>
      <c r="I176" s="6" t="n">
        <v>-327.98</v>
      </c>
      <c r="J176" s="6" t="n">
        <v>0</v>
      </c>
      <c r="K176" s="6" t="n">
        <v>-0.98</v>
      </c>
      <c r="L176" s="6" t="n">
        <v>0</v>
      </c>
      <c r="M176" s="6" t="s">
        <f>=I176+J176+K176+L176</f>
      </c>
      <c r="N176" s="6"/>
      <c r="O176" s="16"/>
    </row>
    <row collapsed="false" customFormat="false" customHeight="false" hidden="false" ht="12.1" outlineLevel="0" r="177">
      <c r="A177" s="20" t="n">
        <v>44432.319560185</v>
      </c>
      <c r="B177" s="16" t="s">
        <v>21</v>
      </c>
      <c r="C177" s="16" t="s">
        <v>215</v>
      </c>
      <c r="D177" s="16" t="s">
        <v>117</v>
      </c>
      <c r="E177" s="16" t="s">
        <v>17</v>
      </c>
      <c r="F177" s="16" t="s">
        <v>19</v>
      </c>
      <c r="G177" s="7" t="n">
        <v>1</v>
      </c>
      <c r="H177" s="6" t="n">
        <v>163.99</v>
      </c>
      <c r="I177" s="6" t="n">
        <v>-163.99</v>
      </c>
      <c r="J177" s="6" t="n">
        <v>0</v>
      </c>
      <c r="K177" s="6" t="n">
        <v>-0.49</v>
      </c>
      <c r="L177" s="6" t="n">
        <v>0</v>
      </c>
      <c r="M177" s="6" t="s">
        <f>=I177+J177+K177+L177</f>
      </c>
      <c r="N177" s="6"/>
      <c r="O177" s="16"/>
    </row>
    <row collapsed="false" customFormat="false" customHeight="false" hidden="false" ht="12.1" outlineLevel="0" r="178">
      <c r="A178" s="20" t="n">
        <v>44433.583356481</v>
      </c>
      <c r="B178" s="16" t="s">
        <v>33</v>
      </c>
      <c r="C178" s="16" t="s">
        <v>34</v>
      </c>
      <c r="D178" s="16" t="s">
        <v>117</v>
      </c>
      <c r="E178" s="16" t="s">
        <v>17</v>
      </c>
      <c r="F178" s="16" t="s">
        <v>19</v>
      </c>
      <c r="G178" s="7" t="n">
        <v>2</v>
      </c>
      <c r="H178" s="6" t="n">
        <v>74.79</v>
      </c>
      <c r="I178" s="6" t="n">
        <v>-149.58</v>
      </c>
      <c r="J178" s="6" t="n">
        <v>0</v>
      </c>
      <c r="K178" s="6" t="n">
        <v>-0.45</v>
      </c>
      <c r="L178" s="6" t="n">
        <v>0</v>
      </c>
      <c r="M178" s="6" t="s">
        <f>=I178+J178+K178+L178</f>
      </c>
      <c r="N178" s="6"/>
      <c r="O178" s="16"/>
    </row>
    <row collapsed="false" customFormat="false" customHeight="false" hidden="false" ht="12.1" outlineLevel="0" r="179">
      <c r="A179" s="21" t="n">
        <v>44445.761006944</v>
      </c>
      <c r="B179" s="22" t="s">
        <v>183</v>
      </c>
      <c r="C179" s="22" t="s">
        <v>199</v>
      </c>
      <c r="D179" s="22" t="s">
        <v>183</v>
      </c>
      <c r="E179" s="22" t="s">
        <v>183</v>
      </c>
      <c r="F179" s="22" t="s">
        <v>19</v>
      </c>
      <c r="G179" s="23" t="n">
        <v>1</v>
      </c>
      <c r="H179" s="24" t="n">
        <v>1</v>
      </c>
      <c r="I179" s="24" t="n">
        <v>0.59</v>
      </c>
      <c r="J179" s="24" t="n">
        <v>0</v>
      </c>
      <c r="K179" s="24" t="n">
        <v>0</v>
      </c>
      <c r="L179" s="24" t="n">
        <v>0</v>
      </c>
      <c r="M179" s="6" t="s">
        <f>=I179+J179+K179+L179</f>
      </c>
      <c r="N179" s="24"/>
      <c r="O179" s="22"/>
    </row>
    <row collapsed="false" customFormat="false" customHeight="false" hidden="false" ht="12.1" outlineLevel="0" r="180">
      <c r="A180" s="21" t="n">
        <v>44445.836678241</v>
      </c>
      <c r="B180" s="22" t="s">
        <v>183</v>
      </c>
      <c r="C180" s="22" t="s">
        <v>210</v>
      </c>
      <c r="D180" s="22" t="s">
        <v>183</v>
      </c>
      <c r="E180" s="22" t="s">
        <v>183</v>
      </c>
      <c r="F180" s="22" t="s">
        <v>19</v>
      </c>
      <c r="G180" s="23" t="n">
        <v>1</v>
      </c>
      <c r="H180" s="24" t="n">
        <v>1</v>
      </c>
      <c r="I180" s="24" t="n">
        <v>3.75</v>
      </c>
      <c r="J180" s="24" t="n">
        <v>0</v>
      </c>
      <c r="K180" s="24" t="n">
        <v>0</v>
      </c>
      <c r="L180" s="24" t="n">
        <v>0</v>
      </c>
      <c r="M180" s="6" t="s">
        <f>=I180+J180+K180+L180</f>
      </c>
      <c r="N180" s="24"/>
      <c r="O180" s="22"/>
    </row>
    <row collapsed="false" customFormat="false" customHeight="false" hidden="false" ht="12.1" outlineLevel="0" r="181">
      <c r="A181" s="21" t="n">
        <v>44449.083622685</v>
      </c>
      <c r="B181" s="22" t="s">
        <v>183</v>
      </c>
      <c r="C181" s="22" t="s">
        <v>211</v>
      </c>
      <c r="D181" s="22" t="s">
        <v>183</v>
      </c>
      <c r="E181" s="22" t="s">
        <v>183</v>
      </c>
      <c r="F181" s="22" t="s">
        <v>19</v>
      </c>
      <c r="G181" s="23" t="n">
        <v>1</v>
      </c>
      <c r="H181" s="24" t="n">
        <v>1</v>
      </c>
      <c r="I181" s="24" t="n">
        <v>0.7</v>
      </c>
      <c r="J181" s="24" t="n">
        <v>0</v>
      </c>
      <c r="K181" s="24" t="n">
        <v>0</v>
      </c>
      <c r="L181" s="24" t="n">
        <v>0</v>
      </c>
      <c r="M181" s="6" t="s">
        <f>=I181+J181+K181+L181</f>
      </c>
      <c r="N181" s="24"/>
      <c r="O181" s="22"/>
    </row>
    <row collapsed="false" customFormat="false" customHeight="false" hidden="false" ht="12.1" outlineLevel="0" r="182">
      <c r="A182" s="21" t="n">
        <v>44475.761099537</v>
      </c>
      <c r="B182" s="22" t="s">
        <v>183</v>
      </c>
      <c r="C182" s="22" t="s">
        <v>214</v>
      </c>
      <c r="D182" s="22" t="s">
        <v>183</v>
      </c>
      <c r="E182" s="22" t="s">
        <v>183</v>
      </c>
      <c r="F182" s="22" t="s">
        <v>19</v>
      </c>
      <c r="G182" s="23" t="n">
        <v>1</v>
      </c>
      <c r="H182" s="24" t="n">
        <v>1</v>
      </c>
      <c r="I182" s="24" t="n">
        <v>0.22</v>
      </c>
      <c r="J182" s="24" t="n">
        <v>0</v>
      </c>
      <c r="K182" s="24" t="n">
        <v>0</v>
      </c>
      <c r="L182" s="24" t="n">
        <v>0</v>
      </c>
      <c r="M182" s="6" t="s">
        <f>=I182+J182+K182+L182</f>
      </c>
      <c r="N182" s="24"/>
      <c r="O182" s="22"/>
    </row>
    <row collapsed="false" customFormat="false" customHeight="false" hidden="false" ht="12.1" outlineLevel="0" r="183">
      <c r="A183" s="21" t="n">
        <v>44477.420486111</v>
      </c>
      <c r="B183" s="22" t="s">
        <v>183</v>
      </c>
      <c r="C183" s="22" t="s">
        <v>212</v>
      </c>
      <c r="D183" s="22" t="s">
        <v>183</v>
      </c>
      <c r="E183" s="22" t="s">
        <v>183</v>
      </c>
      <c r="F183" s="22" t="s">
        <v>19</v>
      </c>
      <c r="G183" s="23" t="n">
        <v>1</v>
      </c>
      <c r="H183" s="24" t="n">
        <v>1</v>
      </c>
      <c r="I183" s="24" t="n">
        <v>0.02</v>
      </c>
      <c r="J183" s="24" t="n">
        <v>0</v>
      </c>
      <c r="K183" s="24" t="n">
        <v>0</v>
      </c>
      <c r="L183" s="24" t="n">
        <v>0</v>
      </c>
      <c r="M183" s="6" t="s">
        <f>=I183+J183+K183+L183</f>
      </c>
      <c r="N183" s="24"/>
      <c r="O183" s="22"/>
    </row>
    <row collapsed="false" customFormat="false" customHeight="false" hidden="false" ht="12.1" outlineLevel="0" r="184">
      <c r="A184" s="21" t="n">
        <v>44508.635925926</v>
      </c>
      <c r="B184" s="22" t="s">
        <v>183</v>
      </c>
      <c r="C184" s="22" t="s">
        <v>202</v>
      </c>
      <c r="D184" s="22" t="s">
        <v>183</v>
      </c>
      <c r="E184" s="22" t="s">
        <v>183</v>
      </c>
      <c r="F184" s="22" t="s">
        <v>19</v>
      </c>
      <c r="G184" s="23" t="n">
        <v>1</v>
      </c>
      <c r="H184" s="24" t="n">
        <v>1</v>
      </c>
      <c r="I184" s="24" t="n">
        <v>0.93</v>
      </c>
      <c r="J184" s="24" t="n">
        <v>0</v>
      </c>
      <c r="K184" s="24" t="n">
        <v>0</v>
      </c>
      <c r="L184" s="24" t="n">
        <v>0</v>
      </c>
      <c r="M184" s="6" t="s">
        <f>=I184+J184+K184+L184</f>
      </c>
      <c r="N184" s="24"/>
      <c r="O184" s="22"/>
    </row>
    <row collapsed="false" customFormat="false" customHeight="false" hidden="false" ht="12.1" outlineLevel="0" r="185">
      <c r="A185" s="21" t="n">
        <v>44537.012881944</v>
      </c>
      <c r="B185" s="22" t="s">
        <v>183</v>
      </c>
      <c r="C185" s="22" t="s">
        <v>210</v>
      </c>
      <c r="D185" s="22" t="s">
        <v>183</v>
      </c>
      <c r="E185" s="22" t="s">
        <v>183</v>
      </c>
      <c r="F185" s="22" t="s">
        <v>19</v>
      </c>
      <c r="G185" s="23" t="n">
        <v>1</v>
      </c>
      <c r="H185" s="24" t="n">
        <v>1</v>
      </c>
      <c r="I185" s="24" t="n">
        <v>3.75</v>
      </c>
      <c r="J185" s="24" t="n">
        <v>0</v>
      </c>
      <c r="K185" s="24" t="n">
        <v>0</v>
      </c>
      <c r="L185" s="24" t="n">
        <v>0</v>
      </c>
      <c r="M185" s="6" t="s">
        <f>=I185+J185+K185+L185</f>
      </c>
      <c r="N185" s="24"/>
      <c r="O185" s="22"/>
    </row>
    <row collapsed="false" customFormat="false" customHeight="false" hidden="false" ht="12.1" outlineLevel="0" r="186">
      <c r="A186" s="21" t="n">
        <v>44540.712592593</v>
      </c>
      <c r="B186" s="22" t="s">
        <v>183</v>
      </c>
      <c r="C186" s="22" t="s">
        <v>211</v>
      </c>
      <c r="D186" s="22" t="s">
        <v>183</v>
      </c>
      <c r="E186" s="22" t="s">
        <v>183</v>
      </c>
      <c r="F186" s="22" t="s">
        <v>19</v>
      </c>
      <c r="G186" s="23" t="n">
        <v>1</v>
      </c>
      <c r="H186" s="24" t="n">
        <v>1</v>
      </c>
      <c r="I186" s="24" t="n">
        <v>0.7</v>
      </c>
      <c r="J186" s="24" t="n">
        <v>0</v>
      </c>
      <c r="K186" s="24" t="n">
        <v>0</v>
      </c>
      <c r="L186" s="24" t="n">
        <v>0</v>
      </c>
      <c r="M186" s="6" t="s">
        <f>=I186+J186+K186+L186</f>
      </c>
      <c r="N186" s="24"/>
      <c r="O186" s="22"/>
    </row>
    <row collapsed="false" customFormat="false" customHeight="false" hidden="false" ht="12.1" outlineLevel="0" r="187">
      <c r="A187" s="21" t="n">
        <v>44540.827349537</v>
      </c>
      <c r="B187" s="22" t="s">
        <v>183</v>
      </c>
      <c r="C187" s="22" t="s">
        <v>199</v>
      </c>
      <c r="D187" s="22" t="s">
        <v>183</v>
      </c>
      <c r="E187" s="22" t="s">
        <v>183</v>
      </c>
      <c r="F187" s="22" t="s">
        <v>19</v>
      </c>
      <c r="G187" s="23" t="n">
        <v>1</v>
      </c>
      <c r="H187" s="24" t="n">
        <v>1</v>
      </c>
      <c r="I187" s="24" t="n">
        <v>0.59</v>
      </c>
      <c r="J187" s="24" t="n">
        <v>0</v>
      </c>
      <c r="K187" s="24" t="n">
        <v>0</v>
      </c>
      <c r="L187" s="24" t="n">
        <v>0</v>
      </c>
      <c r="M187" s="6" t="s">
        <f>=I187+J187+K187+L187</f>
      </c>
      <c r="N187" s="24"/>
      <c r="O187" s="22"/>
    </row>
    <row collapsed="false" customFormat="false" customHeight="false" hidden="false" ht="12.1" outlineLevel="0" r="188">
      <c r="A188" s="25" t="n">
        <v>45997.98287037</v>
      </c>
      <c r="B188" s="26" t="s">
        <v>165</v>
      </c>
      <c r="C188" s="26" t="s">
        <v>216</v>
      </c>
      <c r="D188" s="26" t="s">
        <v>159</v>
      </c>
      <c r="E188" s="26" t="s">
        <v>167</v>
      </c>
      <c r="F188" s="26" t="s">
        <v>19</v>
      </c>
      <c r="G188" s="27" t="n">
        <v>1487</v>
      </c>
      <c r="H188" s="28" t="n">
        <v>1</v>
      </c>
      <c r="I188" s="2"/>
      <c r="J188" s="2"/>
      <c r="K188" s="2"/>
      <c r="L188" s="2"/>
      <c r="M188" s="6" t="n">
        <v>1487</v>
      </c>
      <c r="N188" s="2"/>
      <c r="O188" s="2"/>
    </row>
    <row collapsed="false" customFormat="false" customHeight="false" hidden="false" ht="12.1" outlineLevel="0"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 t="s">
        <v>217</v>
      </c>
      <c r="M189" s="5" t="s">
        <f>=SUM(M2:M188)</f>
      </c>
      <c r="N189" s="5" t="s">
        <f>=SUM(N2:N188)</f>
      </c>
      <c r="O189" s="4"/>
    </row>
  </sheetData>
  <autoFilter ref="A1:O18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62</v>
      </c>
      <c r="B1" s="34" t="s">
        <v>218</v>
      </c>
      <c r="C1" s="34" t="s">
        <v>0</v>
      </c>
      <c r="D1" s="34" t="s">
        <v>2</v>
      </c>
      <c r="E1" s="34" t="s">
        <v>219</v>
      </c>
      <c r="F1" s="34" t="s">
        <v>3</v>
      </c>
      <c r="G1" s="34" t="s">
        <v>220</v>
      </c>
      <c r="H1" s="34" t="s">
        <v>221</v>
      </c>
      <c r="I1" s="34" t="s">
        <v>222</v>
      </c>
      <c r="J1" s="34" t="s">
        <v>206</v>
      </c>
      <c r="K1" s="34" t="s">
        <v>223</v>
      </c>
      <c r="L1" s="34" t="s">
        <v>224</v>
      </c>
      <c r="M1" s="34" t="s">
        <v>225</v>
      </c>
      <c r="N1" s="34" t="s">
        <v>226</v>
      </c>
    </row>
    <row collapsed="false" customFormat="false" customHeight="false" hidden="false" ht="12.1" outlineLevel="0" r="2">
      <c r="A2" s="33" t="n">
        <v>43994</v>
      </c>
      <c r="B2" s="16" t="s">
        <v>227</v>
      </c>
      <c r="C2" s="16" t="s">
        <v>121</v>
      </c>
      <c r="D2" s="16" t="s">
        <v>169</v>
      </c>
      <c r="E2" s="7" t="n">
        <v>2</v>
      </c>
      <c r="F2" s="16" t="s">
        <v>19</v>
      </c>
      <c r="G2" s="6" t="n">
        <v>0.6912</v>
      </c>
      <c r="H2" s="6" t="n">
        <v>17.41</v>
      </c>
      <c r="I2" s="6" t="n">
        <v>1256.98</v>
      </c>
      <c r="J2" s="6" t="n">
        <v>0</v>
      </c>
      <c r="K2" s="6" t="n">
        <v>1.3824</v>
      </c>
      <c r="L2" s="6" t="n">
        <v>1.38</v>
      </c>
      <c r="M2" s="6" t="n">
        <v>0.05</v>
      </c>
      <c r="N2" s="6" t="n">
        <v>0.06</v>
      </c>
    </row>
    <row collapsed="false" customFormat="false" customHeight="false" hidden="false" ht="12.1" outlineLevel="0" r="3">
      <c r="A3" s="33" t="n">
        <v>44061</v>
      </c>
      <c r="B3" s="16" t="s">
        <v>227</v>
      </c>
      <c r="C3" s="16" t="s">
        <v>24</v>
      </c>
      <c r="D3" s="16" t="s">
        <v>25</v>
      </c>
      <c r="E3" s="7" t="n">
        <v>2</v>
      </c>
      <c r="F3" s="16" t="s">
        <v>19</v>
      </c>
      <c r="G3" s="6" t="n">
        <v>20.4309</v>
      </c>
      <c r="H3" s="6" t="n">
        <v>37.46</v>
      </c>
      <c r="I3" s="6" t="n">
        <v>2534.01</v>
      </c>
      <c r="J3" s="6" t="n">
        <v>0.06</v>
      </c>
      <c r="K3" s="6" t="n">
        <v>40.8619</v>
      </c>
      <c r="L3" s="6" t="n">
        <v>36.48</v>
      </c>
      <c r="M3" s="6" t="n">
        <v>0.72</v>
      </c>
      <c r="N3" s="6" t="n">
        <v>0.67</v>
      </c>
    </row>
    <row collapsed="false" customFormat="false" customHeight="false" hidden="false" ht="12.1" outlineLevel="0" r="4">
      <c r="A4" s="33" t="n">
        <v>44152</v>
      </c>
      <c r="B4" s="16" t="s">
        <v>227</v>
      </c>
      <c r="C4" s="16" t="s">
        <v>24</v>
      </c>
      <c r="D4" s="16" t="s">
        <v>25</v>
      </c>
      <c r="E4" s="7" t="n">
        <v>2</v>
      </c>
      <c r="F4" s="16" t="s">
        <v>19</v>
      </c>
      <c r="G4" s="6" t="n">
        <v>21.5375</v>
      </c>
      <c r="H4" s="6" t="n">
        <v>42.95</v>
      </c>
      <c r="I4" s="6" t="n">
        <v>2534.01</v>
      </c>
      <c r="J4" s="6" t="n">
        <v>0.06</v>
      </c>
      <c r="K4" s="6" t="n">
        <v>43.075</v>
      </c>
      <c r="L4" s="6" t="n">
        <v>38.46</v>
      </c>
      <c r="M4" s="6" t="n">
        <v>0.76</v>
      </c>
      <c r="N4" s="6" t="n">
        <v>0.58</v>
      </c>
    </row>
    <row collapsed="false" customFormat="false" customHeight="false" hidden="false" ht="12.1" outlineLevel="0" r="5">
      <c r="A5" s="33" t="n">
        <v>44176</v>
      </c>
      <c r="B5" s="16" t="s">
        <v>227</v>
      </c>
      <c r="C5" s="16" t="s">
        <v>30</v>
      </c>
      <c r="D5" s="16" t="s">
        <v>31</v>
      </c>
      <c r="E5" s="7" t="n">
        <v>2</v>
      </c>
      <c r="F5" s="16" t="s">
        <v>19</v>
      </c>
      <c r="G5" s="6" t="n">
        <v>0.7371</v>
      </c>
      <c r="H5" s="6" t="n">
        <v>38.71</v>
      </c>
      <c r="I5" s="6" t="n">
        <v>2050.1</v>
      </c>
      <c r="J5" s="6" t="n">
        <v>0</v>
      </c>
      <c r="K5" s="6" t="n">
        <v>1.4742</v>
      </c>
      <c r="L5" s="6" t="n">
        <v>1.47</v>
      </c>
      <c r="M5" s="6" t="n">
        <v>0.04</v>
      </c>
      <c r="N5" s="6" t="n">
        <v>0.03</v>
      </c>
    </row>
    <row collapsed="false" customFormat="false" customHeight="false" hidden="false" ht="12.1" outlineLevel="0" r="6">
      <c r="A6" s="33" t="n">
        <v>44223</v>
      </c>
      <c r="B6" s="16" t="s">
        <v>227</v>
      </c>
      <c r="C6" s="16" t="s">
        <v>39</v>
      </c>
      <c r="D6" s="16" t="s">
        <v>40</v>
      </c>
      <c r="E6" s="7" t="n">
        <v>2</v>
      </c>
      <c r="F6" s="16" t="s">
        <v>19</v>
      </c>
      <c r="G6" s="6" t="n">
        <v>29.4978</v>
      </c>
      <c r="H6" s="6" t="n">
        <v>36.9085</v>
      </c>
      <c r="I6" s="6" t="n">
        <v>2790.96</v>
      </c>
      <c r="J6" s="6" t="n">
        <v>0.08</v>
      </c>
      <c r="K6" s="6" t="n">
        <v>58.9956</v>
      </c>
      <c r="L6" s="6" t="n">
        <v>52.94</v>
      </c>
      <c r="M6" s="6" t="n">
        <v>0.95</v>
      </c>
      <c r="N6" s="6" t="n">
        <v>0.95</v>
      </c>
    </row>
    <row collapsed="false" customFormat="false" customHeight="false" hidden="false" ht="12.1" outlineLevel="0" r="7">
      <c r="A7" s="33" t="n">
        <v>44231</v>
      </c>
      <c r="B7" s="16" t="s">
        <v>227</v>
      </c>
      <c r="C7" s="16" t="s">
        <v>16</v>
      </c>
      <c r="D7" s="16" t="s">
        <v>18</v>
      </c>
      <c r="E7" s="7" t="n">
        <v>12</v>
      </c>
      <c r="F7" s="16" t="s">
        <v>19</v>
      </c>
      <c r="G7" s="6" t="n">
        <v>26.4759</v>
      </c>
      <c r="H7" s="6" t="n">
        <v>57.332</v>
      </c>
      <c r="I7" s="6" t="n">
        <v>3550.44</v>
      </c>
      <c r="J7" s="6" t="n">
        <v>0.42</v>
      </c>
      <c r="K7" s="6" t="n">
        <v>317.7105</v>
      </c>
      <c r="L7" s="6" t="n">
        <v>285.76</v>
      </c>
      <c r="M7" s="6" t="n">
        <v>0.67</v>
      </c>
      <c r="N7" s="6" t="n">
        <v>0.55</v>
      </c>
    </row>
    <row collapsed="false" customFormat="false" customHeight="false" hidden="false" ht="12.1" outlineLevel="0" r="8">
      <c r="A8" s="33" t="n">
        <v>44243</v>
      </c>
      <c r="B8" s="16" t="s">
        <v>227</v>
      </c>
      <c r="C8" s="16" t="s">
        <v>24</v>
      </c>
      <c r="D8" s="16" t="s">
        <v>25</v>
      </c>
      <c r="E8" s="7" t="n">
        <v>2</v>
      </c>
      <c r="F8" s="16" t="s">
        <v>19</v>
      </c>
      <c r="G8" s="6" t="n">
        <v>24.192</v>
      </c>
      <c r="H8" s="6" t="n">
        <v>46.92</v>
      </c>
      <c r="I8" s="6" t="n">
        <v>2534.01</v>
      </c>
      <c r="J8" s="6" t="n">
        <v>0.07</v>
      </c>
      <c r="K8" s="6" t="n">
        <v>48.3841</v>
      </c>
      <c r="L8" s="6" t="n">
        <v>43.25</v>
      </c>
      <c r="M8" s="6" t="n">
        <v>0.85</v>
      </c>
      <c r="N8" s="6" t="n">
        <v>0.63</v>
      </c>
    </row>
    <row collapsed="false" customFormat="false" customHeight="false" hidden="false" ht="12.1" outlineLevel="0" r="9">
      <c r="A9" s="33" t="n">
        <v>44273</v>
      </c>
      <c r="B9" s="16" t="s">
        <v>227</v>
      </c>
      <c r="C9" s="16" t="s">
        <v>30</v>
      </c>
      <c r="D9" s="16" t="s">
        <v>31</v>
      </c>
      <c r="E9" s="7" t="n">
        <v>2</v>
      </c>
      <c r="F9" s="16" t="s">
        <v>19</v>
      </c>
      <c r="G9" s="6" t="n">
        <v>0.731</v>
      </c>
      <c r="H9" s="6" t="n">
        <v>52.01</v>
      </c>
      <c r="I9" s="6" t="n">
        <v>2050.1</v>
      </c>
      <c r="J9" s="6" t="n">
        <v>0</v>
      </c>
      <c r="K9" s="6" t="n">
        <v>1.462</v>
      </c>
      <c r="L9" s="6" t="n">
        <v>1.46</v>
      </c>
      <c r="M9" s="6" t="n">
        <v>0.04</v>
      </c>
      <c r="N9" s="6" t="n">
        <v>0.02</v>
      </c>
    </row>
    <row collapsed="false" customFormat="false" customHeight="false" hidden="false" ht="12.1" outlineLevel="0" r="10">
      <c r="A10" s="33" t="n">
        <v>44294</v>
      </c>
      <c r="B10" s="16" t="s">
        <v>227</v>
      </c>
      <c r="C10" s="16" t="s">
        <v>42</v>
      </c>
      <c r="D10" s="16" t="s">
        <v>43</v>
      </c>
      <c r="E10" s="7" t="n">
        <v>2</v>
      </c>
      <c r="F10" s="16" t="s">
        <v>19</v>
      </c>
      <c r="G10" s="6" t="n">
        <v>40.442</v>
      </c>
      <c r="H10" s="6" t="n">
        <v>30.93</v>
      </c>
      <c r="I10" s="6" t="n">
        <v>2215.59</v>
      </c>
      <c r="J10" s="6" t="n">
        <v>0.1</v>
      </c>
      <c r="K10" s="6" t="n">
        <v>80.8839</v>
      </c>
      <c r="L10" s="6" t="n">
        <v>73.11</v>
      </c>
      <c r="M10" s="6" t="n">
        <v>1.65</v>
      </c>
      <c r="N10" s="6" t="n">
        <v>1.52</v>
      </c>
    </row>
    <row collapsed="false" customFormat="false" customHeight="false" hidden="false" ht="12.1" outlineLevel="0" r="11">
      <c r="A11" s="33" t="n">
        <v>44295</v>
      </c>
      <c r="B11" s="16" t="s">
        <v>227</v>
      </c>
      <c r="C11" s="16" t="s">
        <v>146</v>
      </c>
      <c r="D11" s="16" t="s">
        <v>208</v>
      </c>
      <c r="E11" s="7" t="n">
        <v>1</v>
      </c>
      <c r="F11" s="16" t="s">
        <v>19</v>
      </c>
      <c r="G11" s="6" t="n">
        <v>18.8898</v>
      </c>
      <c r="H11" s="6" t="n">
        <v>47.22</v>
      </c>
      <c r="I11" s="6" t="n">
        <v>3583.11</v>
      </c>
      <c r="J11" s="6" t="n">
        <v>0.02</v>
      </c>
      <c r="K11" s="6" t="n">
        <v>18.8898</v>
      </c>
      <c r="L11" s="6" t="n">
        <v>17.35</v>
      </c>
      <c r="M11" s="6" t="n">
        <v>0.48</v>
      </c>
      <c r="N11" s="6" t="n">
        <v>0.48</v>
      </c>
    </row>
    <row collapsed="false" customFormat="false" customHeight="false" hidden="false" ht="12.1" outlineLevel="0" r="12">
      <c r="A12" s="33" t="n">
        <v>44322</v>
      </c>
      <c r="B12" s="16" t="s">
        <v>227</v>
      </c>
      <c r="C12" s="16" t="s">
        <v>39</v>
      </c>
      <c r="D12" s="16" t="s">
        <v>40</v>
      </c>
      <c r="E12" s="7" t="n">
        <v>2</v>
      </c>
      <c r="F12" s="16" t="s">
        <v>19</v>
      </c>
      <c r="G12" s="6" t="n">
        <v>29.1961</v>
      </c>
      <c r="H12" s="6" t="n">
        <v>39.97</v>
      </c>
      <c r="I12" s="6" t="n">
        <v>2790.96</v>
      </c>
      <c r="J12" s="6" t="n">
        <v>0.08</v>
      </c>
      <c r="K12" s="6" t="n">
        <v>58.3921</v>
      </c>
      <c r="L12" s="6" t="n">
        <v>52.4</v>
      </c>
      <c r="M12" s="6" t="n">
        <v>0.94</v>
      </c>
      <c r="N12" s="6" t="n">
        <v>0.88</v>
      </c>
    </row>
    <row collapsed="false" customFormat="false" customHeight="false" hidden="false" ht="12.1" outlineLevel="0" r="13">
      <c r="A13" s="33" t="n">
        <v>44322</v>
      </c>
      <c r="B13" s="16" t="s">
        <v>227</v>
      </c>
      <c r="C13" s="16" t="s">
        <v>16</v>
      </c>
      <c r="D13" s="16" t="s">
        <v>18</v>
      </c>
      <c r="E13" s="7" t="n">
        <v>12</v>
      </c>
      <c r="F13" s="16" t="s">
        <v>19</v>
      </c>
      <c r="G13" s="6" t="n">
        <v>26.0519</v>
      </c>
      <c r="H13" s="6" t="n">
        <v>56.85</v>
      </c>
      <c r="I13" s="6" t="n">
        <v>3550.44</v>
      </c>
      <c r="J13" s="6" t="n">
        <v>0.42</v>
      </c>
      <c r="K13" s="6" t="n">
        <v>312.6225</v>
      </c>
      <c r="L13" s="6" t="n">
        <v>281.18</v>
      </c>
      <c r="M13" s="6" t="n">
        <v>0.66</v>
      </c>
      <c r="N13" s="6" t="n">
        <v>0.55</v>
      </c>
    </row>
    <row collapsed="false" customFormat="false" customHeight="false" hidden="false" ht="12.1" outlineLevel="0" r="14">
      <c r="A14" s="33" t="n">
        <v>44334</v>
      </c>
      <c r="B14" s="16" t="s">
        <v>227</v>
      </c>
      <c r="C14" s="16" t="s">
        <v>24</v>
      </c>
      <c r="D14" s="16" t="s">
        <v>25</v>
      </c>
      <c r="E14" s="7" t="n">
        <v>2</v>
      </c>
      <c r="F14" s="16" t="s">
        <v>19</v>
      </c>
      <c r="G14" s="6" t="n">
        <v>24.3717</v>
      </c>
      <c r="H14" s="6" t="n">
        <v>56.09</v>
      </c>
      <c r="I14" s="6" t="n">
        <v>2534.01</v>
      </c>
      <c r="J14" s="6" t="n">
        <v>0.07</v>
      </c>
      <c r="K14" s="6" t="n">
        <v>48.7434</v>
      </c>
      <c r="L14" s="6" t="n">
        <v>43.57</v>
      </c>
      <c r="M14" s="6" t="n">
        <v>0.86</v>
      </c>
      <c r="N14" s="6" t="n">
        <v>0.53</v>
      </c>
    </row>
    <row collapsed="false" customFormat="false" customHeight="false" hidden="false" ht="12.1" outlineLevel="0" r="15">
      <c r="A15" s="33" t="n">
        <v>44358</v>
      </c>
      <c r="B15" s="16" t="s">
        <v>227</v>
      </c>
      <c r="C15" s="16" t="s">
        <v>30</v>
      </c>
      <c r="D15" s="16" t="s">
        <v>31</v>
      </c>
      <c r="E15" s="7" t="n">
        <v>2</v>
      </c>
      <c r="F15" s="16" t="s">
        <v>19</v>
      </c>
      <c r="G15" s="6" t="n">
        <v>0.722</v>
      </c>
      <c r="H15" s="6" t="n">
        <v>50.5</v>
      </c>
      <c r="I15" s="6" t="n">
        <v>2050.1</v>
      </c>
      <c r="J15" s="6" t="n">
        <v>0</v>
      </c>
      <c r="K15" s="6" t="n">
        <v>1.4439</v>
      </c>
      <c r="L15" s="6" t="n">
        <v>1.44</v>
      </c>
      <c r="M15" s="6" t="n">
        <v>0.04</v>
      </c>
      <c r="N15" s="6" t="n">
        <v>0.02</v>
      </c>
    </row>
    <row collapsed="false" customFormat="false" customHeight="false" hidden="false" ht="12.1" outlineLevel="0" r="16">
      <c r="A16" s="33" t="n">
        <v>44361</v>
      </c>
      <c r="B16" s="16" t="s">
        <v>227</v>
      </c>
      <c r="C16" s="16" t="s">
        <v>45</v>
      </c>
      <c r="D16" s="16" t="s">
        <v>46</v>
      </c>
      <c r="E16" s="7" t="n">
        <v>1</v>
      </c>
      <c r="F16" s="16" t="s">
        <v>19</v>
      </c>
      <c r="G16" s="6" t="n">
        <v>17.2031</v>
      </c>
      <c r="H16" s="6" t="n">
        <v>42.35</v>
      </c>
      <c r="I16" s="6" t="n">
        <v>3402.82</v>
      </c>
      <c r="J16" s="6" t="n">
        <v>0.02</v>
      </c>
      <c r="K16" s="6" t="n">
        <v>17.2031</v>
      </c>
      <c r="L16" s="6" t="n">
        <v>15.77</v>
      </c>
      <c r="M16" s="6" t="n">
        <v>0.46</v>
      </c>
      <c r="N16" s="6" t="n">
        <v>0.52</v>
      </c>
    </row>
    <row collapsed="false" customFormat="false" customHeight="false" hidden="false" ht="12.1" outlineLevel="0" r="17">
      <c r="A17" s="33" t="n">
        <v>44385</v>
      </c>
      <c r="B17" s="16" t="s">
        <v>227</v>
      </c>
      <c r="C17" s="16" t="s">
        <v>42</v>
      </c>
      <c r="D17" s="16" t="s">
        <v>43</v>
      </c>
      <c r="E17" s="7" t="n">
        <v>2</v>
      </c>
      <c r="F17" s="16" t="s">
        <v>19</v>
      </c>
      <c r="G17" s="6" t="n">
        <v>38.5102</v>
      </c>
      <c r="H17" s="6" t="n">
        <v>28.41</v>
      </c>
      <c r="I17" s="6" t="n">
        <v>2215.59</v>
      </c>
      <c r="J17" s="6" t="n">
        <v>0.1</v>
      </c>
      <c r="K17" s="6" t="n">
        <v>77.0203</v>
      </c>
      <c r="L17" s="6" t="n">
        <v>69.61</v>
      </c>
      <c r="M17" s="6" t="n">
        <v>1.57</v>
      </c>
      <c r="N17" s="6" t="n">
        <v>1.65</v>
      </c>
    </row>
    <row collapsed="false" customFormat="false" customHeight="false" hidden="false" ht="12.1" outlineLevel="0" r="18">
      <c r="A18" s="33" t="n">
        <v>44406</v>
      </c>
      <c r="B18" s="16" t="s">
        <v>227</v>
      </c>
      <c r="C18" s="16" t="s">
        <v>39</v>
      </c>
      <c r="D18" s="16" t="s">
        <v>40</v>
      </c>
      <c r="E18" s="7" t="n">
        <v>2</v>
      </c>
      <c r="F18" s="16" t="s">
        <v>19</v>
      </c>
      <c r="G18" s="6" t="n">
        <v>28.7074</v>
      </c>
      <c r="H18" s="6" t="n">
        <v>43.45</v>
      </c>
      <c r="I18" s="6" t="n">
        <v>2790.96</v>
      </c>
      <c r="J18" s="6" t="n">
        <v>0.08</v>
      </c>
      <c r="K18" s="6" t="n">
        <v>57.4149</v>
      </c>
      <c r="L18" s="6" t="n">
        <v>51.53</v>
      </c>
      <c r="M18" s="6" t="n">
        <v>0.92</v>
      </c>
      <c r="N18" s="6" t="n">
        <v>0.81</v>
      </c>
    </row>
    <row collapsed="false" customFormat="false" customHeight="false" hidden="false" ht="12.1" outlineLevel="0" r="19">
      <c r="A19" s="33" t="n">
        <v>44413</v>
      </c>
      <c r="B19" s="16" t="s">
        <v>227</v>
      </c>
      <c r="C19" s="16" t="s">
        <v>16</v>
      </c>
      <c r="D19" s="16" t="s">
        <v>18</v>
      </c>
      <c r="E19" s="7" t="n">
        <v>12</v>
      </c>
      <c r="F19" s="16" t="s">
        <v>19</v>
      </c>
      <c r="G19" s="6" t="n">
        <v>25.3294</v>
      </c>
      <c r="H19" s="6" t="n">
        <v>54.06</v>
      </c>
      <c r="I19" s="6" t="n">
        <v>3550.44</v>
      </c>
      <c r="J19" s="6" t="n">
        <v>0.42</v>
      </c>
      <c r="K19" s="6" t="n">
        <v>303.9531</v>
      </c>
      <c r="L19" s="6" t="n">
        <v>273.38</v>
      </c>
      <c r="M19" s="6" t="n">
        <v>0.64</v>
      </c>
      <c r="N19" s="6" t="n">
        <v>0.58</v>
      </c>
    </row>
    <row collapsed="false" customFormat="false" customHeight="false" hidden="false" ht="12.1" outlineLevel="0" r="20">
      <c r="A20" s="33" t="n">
        <v>44425</v>
      </c>
      <c r="B20" s="16" t="s">
        <v>227</v>
      </c>
      <c r="C20" s="16" t="s">
        <v>24</v>
      </c>
      <c r="D20" s="16" t="s">
        <v>25</v>
      </c>
      <c r="E20" s="7" t="n">
        <v>2</v>
      </c>
      <c r="F20" s="16" t="s">
        <v>19</v>
      </c>
      <c r="G20" s="6" t="n">
        <v>24.2194</v>
      </c>
      <c r="H20" s="6" t="n">
        <v>57.52</v>
      </c>
      <c r="I20" s="6" t="n">
        <v>2534.01</v>
      </c>
      <c r="J20" s="6" t="n">
        <v>0.07</v>
      </c>
      <c r="K20" s="6" t="n">
        <v>48.4387</v>
      </c>
      <c r="L20" s="6" t="n">
        <v>43.3</v>
      </c>
      <c r="M20" s="6" t="n">
        <v>0.85</v>
      </c>
      <c r="N20" s="6" t="n">
        <v>0.51</v>
      </c>
    </row>
    <row collapsed="false" customFormat="false" customHeight="false" hidden="false" ht="12.1" outlineLevel="0" r="21">
      <c r="A21" s="33" t="n">
        <v>44449</v>
      </c>
      <c r="B21" s="16" t="s">
        <v>227</v>
      </c>
      <c r="C21" s="16" t="s">
        <v>30</v>
      </c>
      <c r="D21" s="16" t="s">
        <v>31</v>
      </c>
      <c r="E21" s="7" t="n">
        <v>2</v>
      </c>
      <c r="F21" s="16" t="s">
        <v>19</v>
      </c>
      <c r="G21" s="6" t="n">
        <v>0.7313</v>
      </c>
      <c r="H21" s="6" t="n">
        <v>37.92</v>
      </c>
      <c r="I21" s="6" t="n">
        <v>2050.1</v>
      </c>
      <c r="J21" s="6" t="n">
        <v>0</v>
      </c>
      <c r="K21" s="6" t="n">
        <v>1.4626</v>
      </c>
      <c r="L21" s="6" t="n">
        <v>1.46</v>
      </c>
      <c r="M21" s="6" t="n">
        <v>0.04</v>
      </c>
      <c r="N21" s="6" t="n">
        <v>0.03</v>
      </c>
    </row>
    <row collapsed="false" customFormat="false" customHeight="false" hidden="false" ht="12.1" outlineLevel="0" r="22">
      <c r="A22" s="33" t="n">
        <v>44454</v>
      </c>
      <c r="B22" s="16" t="s">
        <v>227</v>
      </c>
      <c r="C22" s="16" t="s">
        <v>45</v>
      </c>
      <c r="D22" s="16" t="s">
        <v>46</v>
      </c>
      <c r="E22" s="7" t="n">
        <v>1</v>
      </c>
      <c r="F22" s="16" t="s">
        <v>19</v>
      </c>
      <c r="G22" s="6" t="n">
        <v>17.4521</v>
      </c>
      <c r="H22" s="6" t="n">
        <v>40.37</v>
      </c>
      <c r="I22" s="6" t="n">
        <v>3402.82</v>
      </c>
      <c r="J22" s="6" t="n">
        <v>0.02</v>
      </c>
      <c r="K22" s="6" t="n">
        <v>17.4521</v>
      </c>
      <c r="L22" s="6" t="n">
        <v>16</v>
      </c>
      <c r="M22" s="6" t="n">
        <v>0.47</v>
      </c>
      <c r="N22" s="6" t="n">
        <v>0.55</v>
      </c>
    </row>
    <row collapsed="false" customFormat="false" customHeight="false" hidden="false" ht="12.1" outlineLevel="0" r="23">
      <c r="A23" s="33" t="n">
        <v>44452</v>
      </c>
      <c r="B23" s="16" t="s">
        <v>227</v>
      </c>
      <c r="C23" s="16" t="s">
        <v>30</v>
      </c>
      <c r="D23" s="16" t="s">
        <v>31</v>
      </c>
      <c r="E23" s="7" t="n">
        <v>2</v>
      </c>
      <c r="F23" s="16" t="s">
        <v>19</v>
      </c>
      <c r="G23" s="6" t="n">
        <v>0.7276</v>
      </c>
      <c r="H23" s="6" t="n">
        <v>38.14</v>
      </c>
      <c r="I23" s="6" t="n">
        <v>2050.1</v>
      </c>
      <c r="J23" s="6" t="n">
        <v>0</v>
      </c>
      <c r="K23" s="6" t="n">
        <v>1.4552</v>
      </c>
      <c r="L23" s="6" t="n">
        <v>1.46</v>
      </c>
      <c r="M23" s="6" t="n">
        <v>0.04</v>
      </c>
      <c r="N23" s="6" t="n">
        <v>0.03</v>
      </c>
    </row>
    <row collapsed="false" customFormat="false" customHeight="false" hidden="false" ht="12.1" outlineLevel="0" r="24">
      <c r="A24" s="33" t="n">
        <v>44477</v>
      </c>
      <c r="B24" s="16" t="s">
        <v>227</v>
      </c>
      <c r="C24" s="16" t="s">
        <v>42</v>
      </c>
      <c r="D24" s="16" t="s">
        <v>43</v>
      </c>
      <c r="E24" s="7" t="n">
        <v>2</v>
      </c>
      <c r="F24" s="16" t="s">
        <v>19</v>
      </c>
      <c r="G24" s="6" t="n">
        <v>37.5884</v>
      </c>
      <c r="H24" s="6" t="n">
        <v>26.57</v>
      </c>
      <c r="I24" s="6" t="n">
        <v>2215.59</v>
      </c>
      <c r="J24" s="6" t="n">
        <v>0.1</v>
      </c>
      <c r="K24" s="6" t="n">
        <v>75.1768</v>
      </c>
      <c r="L24" s="6" t="n">
        <v>67.95</v>
      </c>
      <c r="M24" s="6" t="n">
        <v>1.53</v>
      </c>
      <c r="N24" s="6" t="n">
        <v>1.77</v>
      </c>
    </row>
    <row collapsed="false" customFormat="false" customHeight="false" hidden="false" ht="12.1" outlineLevel="0" r="25">
      <c r="A25" s="33" t="n">
        <v>44507</v>
      </c>
      <c r="B25" s="16" t="s">
        <v>227</v>
      </c>
      <c r="C25" s="16" t="s">
        <v>16</v>
      </c>
      <c r="D25" s="16" t="s">
        <v>18</v>
      </c>
      <c r="E25" s="7" t="n">
        <v>12</v>
      </c>
      <c r="F25" s="16" t="s">
        <v>19</v>
      </c>
      <c r="G25" s="6" t="n">
        <v>24.8419</v>
      </c>
      <c r="H25" s="6" t="n">
        <v>50.92</v>
      </c>
      <c r="I25" s="6" t="n">
        <v>3550.44</v>
      </c>
      <c r="J25" s="6" t="n">
        <v>0.42</v>
      </c>
      <c r="K25" s="6" t="n">
        <v>298.1033</v>
      </c>
      <c r="L25" s="6" t="n">
        <v>268.08</v>
      </c>
      <c r="M25" s="6" t="n">
        <v>0.63</v>
      </c>
      <c r="N25" s="6" t="n">
        <v>0.61</v>
      </c>
    </row>
    <row collapsed="false" customFormat="false" customHeight="false" hidden="false" ht="12.1" outlineLevel="0" r="26">
      <c r="A26" s="33" t="n">
        <v>44504</v>
      </c>
      <c r="B26" s="16" t="s">
        <v>227</v>
      </c>
      <c r="C26" s="16" t="s">
        <v>39</v>
      </c>
      <c r="D26" s="16" t="s">
        <v>40</v>
      </c>
      <c r="E26" s="7" t="n">
        <v>2</v>
      </c>
      <c r="F26" s="16" t="s">
        <v>19</v>
      </c>
      <c r="G26" s="6" t="n">
        <v>27.8802</v>
      </c>
      <c r="H26" s="6" t="n">
        <v>44.82</v>
      </c>
      <c r="I26" s="6" t="n">
        <v>2790.96</v>
      </c>
      <c r="J26" s="6" t="n">
        <v>0.08</v>
      </c>
      <c r="K26" s="6" t="n">
        <v>55.7603</v>
      </c>
      <c r="L26" s="6" t="n">
        <v>50.04</v>
      </c>
      <c r="M26" s="6" t="n">
        <v>0.9</v>
      </c>
      <c r="N26" s="6" t="n">
        <v>0.78</v>
      </c>
    </row>
    <row collapsed="false" customFormat="false" customHeight="false" hidden="false" ht="12.1" outlineLevel="0" r="27">
      <c r="A27" s="33" t="n">
        <v>44516</v>
      </c>
      <c r="B27" s="16" t="s">
        <v>227</v>
      </c>
      <c r="C27" s="16" t="s">
        <v>24</v>
      </c>
      <c r="D27" s="16" t="s">
        <v>25</v>
      </c>
      <c r="E27" s="7" t="n">
        <v>2</v>
      </c>
      <c r="F27" s="16" t="s">
        <v>19</v>
      </c>
      <c r="G27" s="6" t="n">
        <v>23.8499</v>
      </c>
      <c r="H27" s="6" t="n">
        <v>57.24</v>
      </c>
      <c r="I27" s="6" t="n">
        <v>2534.01</v>
      </c>
      <c r="J27" s="6" t="n">
        <v>0.07</v>
      </c>
      <c r="K27" s="6" t="n">
        <v>47.6998</v>
      </c>
      <c r="L27" s="6" t="n">
        <v>42.64</v>
      </c>
      <c r="M27" s="6" t="n">
        <v>0.84</v>
      </c>
      <c r="N27" s="6" t="n">
        <v>0.52</v>
      </c>
    </row>
    <row collapsed="false" customFormat="false" customHeight="false" hidden="false" ht="12.1" outlineLevel="0" r="28">
      <c r="A28" s="33" t="n">
        <v>44540</v>
      </c>
      <c r="B28" s="16" t="s">
        <v>227</v>
      </c>
      <c r="C28" s="16" t="s">
        <v>30</v>
      </c>
      <c r="D28" s="16" t="s">
        <v>31</v>
      </c>
      <c r="E28" s="7" t="n">
        <v>2</v>
      </c>
      <c r="F28" s="16" t="s">
        <v>19</v>
      </c>
      <c r="G28" s="6" t="n">
        <v>0.736</v>
      </c>
      <c r="H28" s="6" t="n">
        <v>41.36</v>
      </c>
      <c r="I28" s="6" t="n">
        <v>2050.1</v>
      </c>
      <c r="J28" s="6" t="n">
        <v>0</v>
      </c>
      <c r="K28" s="6" t="n">
        <v>1.472</v>
      </c>
      <c r="L28" s="6" t="n">
        <v>1.47</v>
      </c>
      <c r="M28" s="6" t="n">
        <v>0.04</v>
      </c>
      <c r="N28" s="6" t="n">
        <v>0.02</v>
      </c>
    </row>
    <row collapsed="false" customFormat="false" customHeight="false" hidden="false" ht="12.1" outlineLevel="0" r="29">
      <c r="A29" s="33" t="n">
        <v>44544</v>
      </c>
      <c r="B29" s="16" t="s">
        <v>227</v>
      </c>
      <c r="C29" s="16" t="s">
        <v>45</v>
      </c>
      <c r="D29" s="16" t="s">
        <v>46</v>
      </c>
      <c r="E29" s="7" t="n">
        <v>1</v>
      </c>
      <c r="F29" s="16" t="s">
        <v>19</v>
      </c>
      <c r="G29" s="6" t="n">
        <v>17.6186</v>
      </c>
      <c r="H29" s="6" t="n">
        <v>30.33</v>
      </c>
      <c r="I29" s="6" t="n">
        <v>3402.82</v>
      </c>
      <c r="J29" s="6" t="n">
        <v>0.02</v>
      </c>
      <c r="K29" s="6" t="n">
        <v>17.6186</v>
      </c>
      <c r="L29" s="6" t="n">
        <v>16.15</v>
      </c>
      <c r="M29" s="6" t="n">
        <v>0.47</v>
      </c>
      <c r="N29" s="6" t="n">
        <v>0.73</v>
      </c>
    </row>
    <row collapsed="false" customFormat="false" customHeight="false" hidden="false" ht="12.1" outlineLevel="0" r="30">
      <c r="A30" s="33" t="n">
        <v>44568</v>
      </c>
      <c r="B30" s="16" t="s">
        <v>227</v>
      </c>
      <c r="C30" s="16" t="s">
        <v>42</v>
      </c>
      <c r="D30" s="16" t="s">
        <v>43</v>
      </c>
      <c r="E30" s="7" t="n">
        <v>2</v>
      </c>
      <c r="F30" s="16" t="s">
        <v>19</v>
      </c>
      <c r="G30" s="6" t="n">
        <v>38.6322</v>
      </c>
      <c r="H30" s="6" t="n">
        <v>25.59</v>
      </c>
      <c r="I30" s="6" t="n">
        <v>2215.59</v>
      </c>
      <c r="J30" s="6" t="n">
        <v>0.1</v>
      </c>
      <c r="K30" s="6" t="n">
        <v>77.2643</v>
      </c>
      <c r="L30" s="6" t="n">
        <v>69.84</v>
      </c>
      <c r="M30" s="6" t="n">
        <v>1.58</v>
      </c>
      <c r="N30" s="6" t="n">
        <v>1.84</v>
      </c>
    </row>
    <row collapsed="false" customFormat="false" customHeight="false" hidden="false" ht="12.1" outlineLevel="0" r="31">
      <c r="A31" s="33" t="n">
        <v>44588</v>
      </c>
      <c r="B31" s="16" t="s">
        <v>227</v>
      </c>
      <c r="C31" s="16" t="s">
        <v>39</v>
      </c>
      <c r="D31" s="16" t="s">
        <v>40</v>
      </c>
      <c r="E31" s="7" t="n">
        <v>2</v>
      </c>
      <c r="F31" s="16" t="s">
        <v>19</v>
      </c>
      <c r="G31" s="6" t="n">
        <v>31.5775</v>
      </c>
      <c r="H31" s="6" t="n">
        <v>52.61</v>
      </c>
      <c r="I31" s="6" t="n">
        <v>2790.96</v>
      </c>
      <c r="J31" s="6" t="n">
        <v>0.08</v>
      </c>
      <c r="K31" s="6" t="n">
        <v>63.155</v>
      </c>
      <c r="L31" s="6" t="n">
        <v>56.84</v>
      </c>
      <c r="M31" s="6" t="n">
        <v>1.02</v>
      </c>
      <c r="N31" s="6" t="n">
        <v>0.68</v>
      </c>
    </row>
    <row collapsed="false" customFormat="false" customHeight="false" hidden="false" ht="12.1" outlineLevel="0" r="32">
      <c r="A32" s="33" t="n">
        <v>44599</v>
      </c>
      <c r="B32" s="16" t="s">
        <v>227</v>
      </c>
      <c r="C32" s="16" t="s">
        <v>16</v>
      </c>
      <c r="D32" s="16" t="s">
        <v>18</v>
      </c>
      <c r="E32" s="7" t="n">
        <v>12</v>
      </c>
      <c r="F32" s="16" t="s">
        <v>19</v>
      </c>
      <c r="G32" s="6" t="n">
        <v>27.7586</v>
      </c>
      <c r="H32" s="6" t="n">
        <v>48.01</v>
      </c>
      <c r="I32" s="6" t="n">
        <v>3550.44</v>
      </c>
      <c r="J32" s="6" t="n">
        <v>0.44</v>
      </c>
      <c r="K32" s="6" t="n">
        <v>333.1029</v>
      </c>
      <c r="L32" s="6" t="n">
        <v>299.64</v>
      </c>
      <c r="M32" s="6" t="n">
        <v>0.7</v>
      </c>
      <c r="N32" s="6" t="n">
        <v>0.68</v>
      </c>
    </row>
    <row collapsed="false" customFormat="false" customHeight="false" hidden="false" ht="12.1" outlineLevel="0" r="33">
      <c r="A33" s="33" t="n">
        <v>44607</v>
      </c>
      <c r="B33" s="16" t="s">
        <v>227</v>
      </c>
      <c r="C33" s="16" t="s">
        <v>24</v>
      </c>
      <c r="D33" s="16" t="s">
        <v>25</v>
      </c>
      <c r="E33" s="7" t="n">
        <v>2</v>
      </c>
      <c r="F33" s="16" t="s">
        <v>19</v>
      </c>
      <c r="G33" s="6" t="n">
        <v>30.6305</v>
      </c>
      <c r="H33" s="6" t="n">
        <v>63.82</v>
      </c>
      <c r="I33" s="6" t="n">
        <v>2534.01</v>
      </c>
      <c r="J33" s="6" t="n">
        <v>0.08</v>
      </c>
      <c r="K33" s="6" t="n">
        <v>61.261</v>
      </c>
      <c r="L33" s="6" t="n">
        <v>55.13</v>
      </c>
      <c r="M33" s="6" t="n">
        <v>1.09</v>
      </c>
      <c r="N33" s="6" t="n">
        <v>0.56</v>
      </c>
    </row>
    <row collapsed="false" customFormat="false" customHeight="false" hidden="false" ht="12.1" outlineLevel="0" r="34">
      <c r="A34" s="33" t="n">
        <v>44634</v>
      </c>
      <c r="B34" s="16" t="s">
        <v>227</v>
      </c>
      <c r="C34" s="16" t="s">
        <v>45</v>
      </c>
      <c r="D34" s="16" t="s">
        <v>46</v>
      </c>
      <c r="E34" s="7" t="n">
        <v>1</v>
      </c>
      <c r="F34" s="16" t="s">
        <v>19</v>
      </c>
      <c r="G34" s="6" t="n">
        <v>28.0204</v>
      </c>
      <c r="H34" s="6" t="n">
        <v>32.62</v>
      </c>
      <c r="I34" s="6" t="n">
        <v>3402.82</v>
      </c>
      <c r="J34" s="6" t="n">
        <v>0.02</v>
      </c>
      <c r="K34" s="6" t="n">
        <v>28.0204</v>
      </c>
      <c r="L34" s="6" t="n">
        <v>25.69</v>
      </c>
      <c r="M34" s="6" t="n">
        <v>0.75</v>
      </c>
      <c r="N34" s="6" t="n">
        <v>0.67</v>
      </c>
    </row>
    <row collapsed="false" customFormat="false" customHeight="false" hidden="false" ht="12.1" outlineLevel="0" r="35">
      <c r="A35" s="33" t="n">
        <v>44637</v>
      </c>
      <c r="B35" s="16" t="s">
        <v>227</v>
      </c>
      <c r="C35" s="16" t="s">
        <v>30</v>
      </c>
      <c r="D35" s="16" t="s">
        <v>31</v>
      </c>
      <c r="E35" s="7" t="n">
        <v>2</v>
      </c>
      <c r="F35" s="16" t="s">
        <v>19</v>
      </c>
      <c r="G35" s="6" t="n">
        <v>1.0805</v>
      </c>
      <c r="H35" s="6" t="n">
        <v>46.62</v>
      </c>
      <c r="I35" s="6" t="n">
        <v>2050.1</v>
      </c>
      <c r="J35" s="6" t="n">
        <v>0</v>
      </c>
      <c r="K35" s="6" t="n">
        <v>2.161</v>
      </c>
      <c r="L35" s="6" t="n">
        <v>2.16</v>
      </c>
      <c r="M35" s="6" t="n">
        <v>0.05</v>
      </c>
      <c r="N35" s="6" t="n">
        <v>0.02</v>
      </c>
    </row>
    <row collapsed="false" customFormat="false" customHeight="false" hidden="false" ht="12.1" outlineLevel="0" r="36">
      <c r="A36" s="33" t="n">
        <v>44664</v>
      </c>
      <c r="B36" s="16" t="s">
        <v>227</v>
      </c>
      <c r="C36" s="16" t="s">
        <v>42</v>
      </c>
      <c r="D36" s="16" t="s">
        <v>43</v>
      </c>
      <c r="E36" s="7" t="n">
        <v>2</v>
      </c>
      <c r="F36" s="16" t="s">
        <v>19</v>
      </c>
      <c r="G36" s="6" t="n">
        <v>22.0966</v>
      </c>
      <c r="H36" s="6" t="n">
        <v>19.56</v>
      </c>
      <c r="I36" s="6" t="n">
        <v>2215.59</v>
      </c>
      <c r="J36" s="6" t="n">
        <v>0.06</v>
      </c>
      <c r="K36" s="6" t="n">
        <v>44.1932</v>
      </c>
      <c r="L36" s="6" t="n">
        <v>39.42</v>
      </c>
      <c r="M36" s="6" t="n">
        <v>0.89</v>
      </c>
      <c r="N36" s="6" t="n">
        <v>1.27</v>
      </c>
    </row>
    <row collapsed="false" customFormat="false" customHeight="false" hidden="false" ht="12.1" outlineLevel="0" r="37">
      <c r="A37" s="33" t="n">
        <v>44688</v>
      </c>
      <c r="B37" s="16" t="s">
        <v>227</v>
      </c>
      <c r="C37" s="16" t="s">
        <v>16</v>
      </c>
      <c r="D37" s="16" t="s">
        <v>18</v>
      </c>
      <c r="E37" s="7" t="n">
        <v>12</v>
      </c>
      <c r="F37" s="16" t="s">
        <v>19</v>
      </c>
      <c r="G37" s="6" t="n">
        <v>24.5953</v>
      </c>
      <c r="H37" s="6" t="n">
        <v>44.3</v>
      </c>
      <c r="I37" s="6" t="n">
        <v>3550.44</v>
      </c>
      <c r="J37" s="6" t="n">
        <v>0.44</v>
      </c>
      <c r="K37" s="6" t="n">
        <v>295.1432</v>
      </c>
      <c r="L37" s="6" t="n">
        <v>265.49</v>
      </c>
      <c r="M37" s="6" t="n">
        <v>0.62</v>
      </c>
      <c r="N37" s="6" t="n">
        <v>0.74</v>
      </c>
    </row>
    <row collapsed="false" customFormat="false" customHeight="false" hidden="false" ht="12.1" outlineLevel="0" r="38">
      <c r="A38" s="33" t="n">
        <v>44693</v>
      </c>
      <c r="B38" s="16" t="s">
        <v>227</v>
      </c>
      <c r="C38" s="16" t="s">
        <v>39</v>
      </c>
      <c r="D38" s="16" t="s">
        <v>40</v>
      </c>
      <c r="E38" s="7" t="n">
        <v>2</v>
      </c>
      <c r="F38" s="16" t="s">
        <v>19</v>
      </c>
      <c r="G38" s="6" t="n">
        <v>27.5356</v>
      </c>
      <c r="H38" s="6" t="n">
        <v>49.45</v>
      </c>
      <c r="I38" s="6" t="n">
        <v>2790.96</v>
      </c>
      <c r="J38" s="6" t="n">
        <v>0.08</v>
      </c>
      <c r="K38" s="6" t="n">
        <v>55.0711</v>
      </c>
      <c r="L38" s="6" t="n">
        <v>49.56</v>
      </c>
      <c r="M38" s="6" t="n">
        <v>0.89</v>
      </c>
      <c r="N38" s="6" t="n">
        <v>0.73</v>
      </c>
    </row>
    <row collapsed="false" customFormat="false" customHeight="false" hidden="false" ht="12.1" outlineLevel="0" r="39">
      <c r="A39" s="33" t="n">
        <v>44698</v>
      </c>
      <c r="B39" s="16" t="s">
        <v>227</v>
      </c>
      <c r="C39" s="16" t="s">
        <v>24</v>
      </c>
      <c r="D39" s="16" t="s">
        <v>25</v>
      </c>
      <c r="E39" s="7" t="n">
        <v>2</v>
      </c>
      <c r="F39" s="16" t="s">
        <v>19</v>
      </c>
      <c r="G39" s="6" t="n">
        <v>25.3778</v>
      </c>
      <c r="H39" s="6" t="n">
        <v>56.19</v>
      </c>
      <c r="I39" s="6" t="n">
        <v>2534.01</v>
      </c>
      <c r="J39" s="6" t="n">
        <v>0.08</v>
      </c>
      <c r="K39" s="6" t="n">
        <v>50.7556</v>
      </c>
      <c r="L39" s="6" t="n">
        <v>45.68</v>
      </c>
      <c r="M39" s="6" t="n">
        <v>0.9</v>
      </c>
      <c r="N39" s="6" t="n">
        <v>0.64</v>
      </c>
    </row>
    <row collapsed="false" customFormat="false" customHeight="false" hidden="false" ht="12.1" outlineLevel="0" r="40">
      <c r="A40" s="33" t="n">
        <v>44701</v>
      </c>
      <c r="B40" s="16" t="s">
        <v>227</v>
      </c>
      <c r="C40" s="16" t="s">
        <v>33</v>
      </c>
      <c r="D40" s="16" t="s">
        <v>34</v>
      </c>
      <c r="E40" s="7" t="n">
        <v>2</v>
      </c>
      <c r="F40" s="16" t="s">
        <v>19</v>
      </c>
      <c r="G40" s="6" t="n">
        <v>77.3798</v>
      </c>
      <c r="H40" s="6" t="n">
        <v>52.78</v>
      </c>
      <c r="I40" s="6" t="n">
        <v>5547.1</v>
      </c>
      <c r="J40" s="6" t="n">
        <v>0.25</v>
      </c>
      <c r="K40" s="6" t="n">
        <v>154.7597</v>
      </c>
      <c r="L40" s="6" t="n">
        <v>139.16</v>
      </c>
      <c r="M40" s="6" t="n">
        <v>1.25</v>
      </c>
      <c r="N40" s="6" t="n">
        <v>2.11</v>
      </c>
    </row>
    <row collapsed="false" customFormat="false" customHeight="false" hidden="false" ht="12.1" outlineLevel="0" r="41">
      <c r="A41" s="33" t="n">
        <v>44726</v>
      </c>
      <c r="B41" s="16" t="s">
        <v>227</v>
      </c>
      <c r="C41" s="16" t="s">
        <v>45</v>
      </c>
      <c r="D41" s="16" t="s">
        <v>46</v>
      </c>
      <c r="E41" s="7" t="n">
        <v>1</v>
      </c>
      <c r="F41" s="16" t="s">
        <v>19</v>
      </c>
      <c r="G41" s="6" t="n">
        <v>13.8667</v>
      </c>
      <c r="H41" s="6" t="n">
        <v>25.81</v>
      </c>
      <c r="I41" s="6" t="n">
        <v>3402.82</v>
      </c>
      <c r="J41" s="6" t="n">
        <v>0.02</v>
      </c>
      <c r="K41" s="6" t="n">
        <v>13.8667</v>
      </c>
      <c r="L41" s="6" t="n">
        <v>12.71</v>
      </c>
      <c r="M41" s="6" t="n">
        <v>0.37</v>
      </c>
      <c r="N41" s="6" t="n">
        <v>0.85</v>
      </c>
    </row>
    <row collapsed="false" customFormat="false" customHeight="false" hidden="false" ht="12.1" outlineLevel="0" r="42">
      <c r="A42" s="33" t="n">
        <v>44727</v>
      </c>
      <c r="B42" s="16" t="s">
        <v>227</v>
      </c>
      <c r="C42" s="16" t="s">
        <v>30</v>
      </c>
      <c r="D42" s="16" t="s">
        <v>31</v>
      </c>
      <c r="E42" s="7" t="n">
        <v>2</v>
      </c>
      <c r="F42" s="16" t="s">
        <v>19</v>
      </c>
      <c r="G42" s="6" t="n">
        <v>0.5709</v>
      </c>
      <c r="H42" s="6" t="n">
        <v>27.13</v>
      </c>
      <c r="I42" s="6" t="n">
        <v>2050.1</v>
      </c>
      <c r="J42" s="6" t="n">
        <v>0</v>
      </c>
      <c r="K42" s="6" t="n">
        <v>1.1419</v>
      </c>
      <c r="L42" s="6" t="n">
        <v>1.14</v>
      </c>
      <c r="M42" s="6" t="n">
        <v>0.03</v>
      </c>
      <c r="N42" s="6" t="n">
        <v>0.04</v>
      </c>
    </row>
    <row collapsed="false" customFormat="false" customHeight="false" hidden="false" ht="12.1" outlineLevel="0" r="43">
      <c r="A43" s="33" t="n">
        <v>44750</v>
      </c>
      <c r="B43" s="16" t="s">
        <v>227</v>
      </c>
      <c r="C43" s="16" t="s">
        <v>42</v>
      </c>
      <c r="D43" s="16" t="s">
        <v>43</v>
      </c>
      <c r="E43" s="7" t="n">
        <v>2</v>
      </c>
      <c r="F43" s="16" t="s">
        <v>19</v>
      </c>
      <c r="G43" s="6" t="n">
        <v>17.5537</v>
      </c>
      <c r="H43" s="6" t="n">
        <v>21.15</v>
      </c>
      <c r="I43" s="6" t="n">
        <v>2215.59</v>
      </c>
      <c r="J43" s="6" t="n">
        <v>0.06</v>
      </c>
      <c r="K43" s="6" t="n">
        <v>35.1073</v>
      </c>
      <c r="L43" s="6" t="n">
        <v>31.32</v>
      </c>
      <c r="M43" s="6" t="n">
        <v>0.71</v>
      </c>
      <c r="N43" s="6" t="n">
        <v>1.17</v>
      </c>
    </row>
    <row collapsed="false" customFormat="false" customHeight="false" hidden="false" ht="12.1" outlineLevel="0" r="44">
      <c r="A44" s="33" t="n">
        <v>44770</v>
      </c>
      <c r="B44" s="16" t="s">
        <v>227</v>
      </c>
      <c r="C44" s="16" t="s">
        <v>39</v>
      </c>
      <c r="D44" s="16" t="s">
        <v>40</v>
      </c>
      <c r="E44" s="7" t="n">
        <v>2</v>
      </c>
      <c r="F44" s="16" t="s">
        <v>19</v>
      </c>
      <c r="G44" s="6" t="n">
        <v>24.0879</v>
      </c>
      <c r="H44" s="6" t="n">
        <v>51.95</v>
      </c>
      <c r="I44" s="6" t="n">
        <v>2790.96</v>
      </c>
      <c r="J44" s="6" t="n">
        <v>0.08</v>
      </c>
      <c r="K44" s="6" t="n">
        <v>48.1758</v>
      </c>
      <c r="L44" s="6" t="n">
        <v>43.36</v>
      </c>
      <c r="M44" s="6" t="n">
        <v>0.78</v>
      </c>
      <c r="N44" s="6" t="n">
        <v>0.69</v>
      </c>
    </row>
    <row collapsed="false" customFormat="false" customHeight="false" hidden="false" ht="12.1" outlineLevel="0" r="45">
      <c r="A45" s="33" t="n">
        <v>44778</v>
      </c>
      <c r="B45" s="16" t="s">
        <v>227</v>
      </c>
      <c r="C45" s="16" t="s">
        <v>16</v>
      </c>
      <c r="D45" s="16" t="s">
        <v>18</v>
      </c>
      <c r="E45" s="7" t="n">
        <v>12</v>
      </c>
      <c r="F45" s="16" t="s">
        <v>19</v>
      </c>
      <c r="G45" s="6" t="n">
        <v>21.9942</v>
      </c>
      <c r="H45" s="6" t="n">
        <v>35.66</v>
      </c>
      <c r="I45" s="6" t="n">
        <v>3550.44</v>
      </c>
      <c r="J45" s="6" t="n">
        <v>0.44</v>
      </c>
      <c r="K45" s="6" t="n">
        <v>263.93</v>
      </c>
      <c r="L45" s="6" t="n">
        <v>237.42</v>
      </c>
      <c r="M45" s="6" t="n">
        <v>0.56</v>
      </c>
      <c r="N45" s="6" t="n">
        <v>0.92</v>
      </c>
    </row>
    <row collapsed="false" customFormat="false" customHeight="false" hidden="false" ht="12.1" outlineLevel="0" r="46">
      <c r="A46" s="33" t="n">
        <v>44796</v>
      </c>
      <c r="B46" s="16" t="s">
        <v>227</v>
      </c>
      <c r="C46" s="16" t="s">
        <v>24</v>
      </c>
      <c r="D46" s="16" t="s">
        <v>25</v>
      </c>
      <c r="E46" s="7" t="n">
        <v>2</v>
      </c>
      <c r="F46" s="16" t="s">
        <v>19</v>
      </c>
      <c r="G46" s="6" t="n">
        <v>23.8968</v>
      </c>
      <c r="H46" s="6" t="n">
        <v>62.21</v>
      </c>
      <c r="I46" s="6" t="n">
        <v>2534.01</v>
      </c>
      <c r="J46" s="6" t="n">
        <v>0.08</v>
      </c>
      <c r="K46" s="6" t="n">
        <v>47.7935</v>
      </c>
      <c r="L46" s="6" t="n">
        <v>43.01</v>
      </c>
      <c r="M46" s="6" t="n">
        <v>0.85</v>
      </c>
      <c r="N46" s="6" t="n">
        <v>0.58</v>
      </c>
    </row>
    <row collapsed="false" customFormat="false" customHeight="false" hidden="false" ht="12.1" outlineLevel="0" r="47">
      <c r="A47" s="33" t="n">
        <v>44813</v>
      </c>
      <c r="B47" s="16" t="s">
        <v>227</v>
      </c>
      <c r="C47" s="16" t="s">
        <v>30</v>
      </c>
      <c r="D47" s="16" t="s">
        <v>31</v>
      </c>
      <c r="E47" s="7" t="n">
        <v>2</v>
      </c>
      <c r="F47" s="16" t="s">
        <v>19</v>
      </c>
      <c r="G47" s="6" t="n">
        <v>0.608</v>
      </c>
      <c r="H47" s="6" t="n">
        <v>29.41</v>
      </c>
      <c r="I47" s="6" t="n">
        <v>2050.1</v>
      </c>
      <c r="J47" s="6" t="n">
        <v>0</v>
      </c>
      <c r="K47" s="6" t="n">
        <v>1.216</v>
      </c>
      <c r="L47" s="6" t="n">
        <v>1.22</v>
      </c>
      <c r="M47" s="6" t="n">
        <v>0.03</v>
      </c>
      <c r="N47" s="6" t="n">
        <v>0.03</v>
      </c>
    </row>
    <row collapsed="false" customFormat="false" customHeight="false" hidden="false" ht="12.1" outlineLevel="0" r="48">
      <c r="A48" s="33" t="n">
        <v>44818</v>
      </c>
      <c r="B48" s="16" t="s">
        <v>227</v>
      </c>
      <c r="C48" s="16" t="s">
        <v>45</v>
      </c>
      <c r="D48" s="16" t="s">
        <v>46</v>
      </c>
      <c r="E48" s="7" t="n">
        <v>1</v>
      </c>
      <c r="F48" s="16" t="s">
        <v>19</v>
      </c>
      <c r="G48" s="6" t="n">
        <v>14.4162</v>
      </c>
      <c r="H48" s="6" t="n">
        <v>22.53</v>
      </c>
      <c r="I48" s="6" t="n">
        <v>3402.82</v>
      </c>
      <c r="J48" s="6" t="n">
        <v>0.02</v>
      </c>
      <c r="K48" s="6" t="n">
        <v>14.4162</v>
      </c>
      <c r="L48" s="6" t="n">
        <v>13.21</v>
      </c>
      <c r="M48" s="6" t="n">
        <v>0.39</v>
      </c>
      <c r="N48" s="6" t="n">
        <v>0.98</v>
      </c>
    </row>
    <row collapsed="false" customFormat="false" customHeight="false" hidden="false" ht="12.1" outlineLevel="0" r="49">
      <c r="A49" s="33" t="n">
        <v>44840</v>
      </c>
      <c r="B49" s="16" t="s">
        <v>227</v>
      </c>
      <c r="C49" s="16" t="s">
        <v>42</v>
      </c>
      <c r="D49" s="16" t="s">
        <v>43</v>
      </c>
      <c r="E49" s="7" t="n">
        <v>2</v>
      </c>
      <c r="F49" s="16" t="s">
        <v>19</v>
      </c>
      <c r="G49" s="6" t="n">
        <v>16.5144</v>
      </c>
      <c r="H49" s="6" t="n">
        <v>15.93</v>
      </c>
      <c r="I49" s="6" t="n">
        <v>2215.59</v>
      </c>
      <c r="J49" s="6" t="n">
        <v>0.06</v>
      </c>
      <c r="K49" s="6" t="n">
        <v>33.0288</v>
      </c>
      <c r="L49" s="6" t="n">
        <v>29.46</v>
      </c>
      <c r="M49" s="6" t="n">
        <v>0.66</v>
      </c>
      <c r="N49" s="6" t="n">
        <v>1.56</v>
      </c>
    </row>
    <row collapsed="false" customFormat="false" customHeight="false" hidden="false" ht="12.1" outlineLevel="0" r="50">
      <c r="A50" s="33" t="n">
        <v>44868</v>
      </c>
      <c r="B50" s="16" t="s">
        <v>227</v>
      </c>
      <c r="C50" s="16" t="s">
        <v>39</v>
      </c>
      <c r="D50" s="16" t="s">
        <v>40</v>
      </c>
      <c r="E50" s="7" t="n">
        <v>2</v>
      </c>
      <c r="F50" s="16" t="s">
        <v>19</v>
      </c>
      <c r="G50" s="6" t="n">
        <v>24.647</v>
      </c>
      <c r="H50" s="6" t="n">
        <v>47.07</v>
      </c>
      <c r="I50" s="6" t="n">
        <v>2790.96</v>
      </c>
      <c r="J50" s="6" t="n">
        <v>0.08</v>
      </c>
      <c r="K50" s="6" t="n">
        <v>49.294</v>
      </c>
      <c r="L50" s="6" t="n">
        <v>44.36</v>
      </c>
      <c r="M50" s="6" t="n">
        <v>0.79</v>
      </c>
      <c r="N50" s="6" t="n">
        <v>0.76</v>
      </c>
    </row>
    <row collapsed="false" customFormat="false" customHeight="false" hidden="false" ht="12.1" outlineLevel="0" r="51">
      <c r="A51" s="33" t="n">
        <v>44869</v>
      </c>
      <c r="B51" s="16" t="s">
        <v>227</v>
      </c>
      <c r="C51" s="16" t="s">
        <v>16</v>
      </c>
      <c r="D51" s="16" t="s">
        <v>18</v>
      </c>
      <c r="E51" s="7" t="n">
        <v>12</v>
      </c>
      <c r="F51" s="16" t="s">
        <v>19</v>
      </c>
      <c r="G51" s="6" t="n">
        <v>22.6649</v>
      </c>
      <c r="H51" s="6" t="n">
        <v>27.39</v>
      </c>
      <c r="I51" s="6" t="n">
        <v>3550.44</v>
      </c>
      <c r="J51" s="6" t="n">
        <v>0.44</v>
      </c>
      <c r="K51" s="6" t="n">
        <v>271.9783</v>
      </c>
      <c r="L51" s="6" t="n">
        <v>244.66</v>
      </c>
      <c r="M51" s="6" t="n">
        <v>0.57</v>
      </c>
      <c r="N51" s="6" t="n">
        <v>1.2</v>
      </c>
    </row>
    <row collapsed="false" customFormat="false" customHeight="false" hidden="false" ht="12.1" outlineLevel="0" r="52">
      <c r="A52" s="33" t="n">
        <v>44880</v>
      </c>
      <c r="B52" s="16" t="s">
        <v>227</v>
      </c>
      <c r="C52" s="16" t="s">
        <v>24</v>
      </c>
      <c r="D52" s="16" t="s">
        <v>25</v>
      </c>
      <c r="E52" s="7" t="n">
        <v>2</v>
      </c>
      <c r="F52" s="16" t="s">
        <v>19</v>
      </c>
      <c r="G52" s="6" t="n">
        <v>24.1593</v>
      </c>
      <c r="H52" s="6" t="n">
        <v>68.71</v>
      </c>
      <c r="I52" s="6" t="n">
        <v>2534.01</v>
      </c>
      <c r="J52" s="6" t="n">
        <v>0.08</v>
      </c>
      <c r="K52" s="6" t="n">
        <v>48.3186</v>
      </c>
      <c r="L52" s="6" t="n">
        <v>43.49</v>
      </c>
      <c r="M52" s="6" t="n">
        <v>0.86</v>
      </c>
      <c r="N52" s="6" t="n">
        <v>0.52</v>
      </c>
    </row>
    <row collapsed="false" customFormat="false" customHeight="false" hidden="false" ht="12.1" outlineLevel="0" r="53">
      <c r="A53" s="33" t="n">
        <v>44909</v>
      </c>
      <c r="B53" s="16" t="s">
        <v>227</v>
      </c>
      <c r="C53" s="16" t="s">
        <v>45</v>
      </c>
      <c r="D53" s="16" t="s">
        <v>46</v>
      </c>
      <c r="E53" s="7" t="n">
        <v>1</v>
      </c>
      <c r="F53" s="16" t="s">
        <v>19</v>
      </c>
      <c r="G53" s="6" t="n">
        <v>15.1709</v>
      </c>
      <c r="H53" s="6" t="n">
        <v>19.67</v>
      </c>
      <c r="I53" s="6" t="n">
        <v>3402.82</v>
      </c>
      <c r="J53" s="6" t="n">
        <v>0.02</v>
      </c>
      <c r="K53" s="6" t="n">
        <v>15.1709</v>
      </c>
      <c r="L53" s="6" t="n">
        <v>13.91</v>
      </c>
      <c r="M53" s="6" t="n">
        <v>0.41</v>
      </c>
      <c r="N53" s="6" t="n">
        <v>1.12</v>
      </c>
    </row>
    <row collapsed="false" customFormat="false" customHeight="false" hidden="false" ht="12.1" outlineLevel="0" r="54">
      <c r="A54" s="33" t="n">
        <v>44935</v>
      </c>
      <c r="B54" s="16" t="s">
        <v>227</v>
      </c>
      <c r="C54" s="16" t="s">
        <v>42</v>
      </c>
      <c r="D54" s="16" t="s">
        <v>43</v>
      </c>
      <c r="E54" s="7" t="n">
        <v>2</v>
      </c>
      <c r="F54" s="16" t="s">
        <v>19</v>
      </c>
      <c r="G54" s="6" t="n">
        <v>19.5538</v>
      </c>
      <c r="H54" s="6" t="n">
        <v>19.53</v>
      </c>
      <c r="I54" s="6" t="n">
        <v>2215.59</v>
      </c>
      <c r="J54" s="6" t="n">
        <v>0.06</v>
      </c>
      <c r="K54" s="6" t="n">
        <v>39.1077</v>
      </c>
      <c r="L54" s="6" t="n">
        <v>34.89</v>
      </c>
      <c r="M54" s="6" t="n">
        <v>0.79</v>
      </c>
      <c r="N54" s="6" t="n">
        <v>1.27</v>
      </c>
    </row>
    <row collapsed="false" customFormat="false" customHeight="false" hidden="false" ht="12.1" outlineLevel="0" r="55">
      <c r="A55" s="33" t="n">
        <v>44952</v>
      </c>
      <c r="B55" s="16" t="s">
        <v>227</v>
      </c>
      <c r="C55" s="16" t="s">
        <v>39</v>
      </c>
      <c r="D55" s="16" t="s">
        <v>40</v>
      </c>
      <c r="E55" s="7" t="n">
        <v>2</v>
      </c>
      <c r="F55" s="16" t="s">
        <v>19</v>
      </c>
      <c r="G55" s="6" t="n">
        <v>28.2725</v>
      </c>
      <c r="H55" s="6" t="n">
        <v>45.07</v>
      </c>
      <c r="I55" s="6" t="n">
        <v>2790.96</v>
      </c>
      <c r="J55" s="6" t="n">
        <v>0.08</v>
      </c>
      <c r="K55" s="6" t="n">
        <v>56.545</v>
      </c>
      <c r="L55" s="6" t="n">
        <v>51.03</v>
      </c>
      <c r="M55" s="6" t="n">
        <v>0.91</v>
      </c>
      <c r="N55" s="6" t="n">
        <v>0.82</v>
      </c>
    </row>
    <row collapsed="false" customFormat="false" customHeight="false" hidden="false" ht="12.1" outlineLevel="0" r="56">
      <c r="A56" s="33" t="n">
        <v>44963</v>
      </c>
      <c r="B56" s="16" t="s">
        <v>227</v>
      </c>
      <c r="C56" s="16" t="s">
        <v>16</v>
      </c>
      <c r="D56" s="16" t="s">
        <v>18</v>
      </c>
      <c r="E56" s="7" t="n">
        <v>12</v>
      </c>
      <c r="F56" s="16" t="s">
        <v>19</v>
      </c>
      <c r="G56" s="6" t="n">
        <v>25.6904</v>
      </c>
      <c r="H56" s="6" t="n">
        <v>30.32</v>
      </c>
      <c r="I56" s="6" t="n">
        <v>3550.44</v>
      </c>
      <c r="J56" s="6" t="n">
        <v>0.44</v>
      </c>
      <c r="K56" s="6" t="n">
        <v>308.285</v>
      </c>
      <c r="L56" s="6" t="n">
        <v>277.32</v>
      </c>
      <c r="M56" s="6" t="n">
        <v>0.65</v>
      </c>
      <c r="N56" s="6" t="n">
        <v>1.08</v>
      </c>
    </row>
    <row collapsed="false" customFormat="false" customHeight="false" hidden="false" ht="12.1" outlineLevel="0" r="57">
      <c r="A57" s="33" t="n">
        <v>44971</v>
      </c>
      <c r="B57" s="16" t="s">
        <v>227</v>
      </c>
      <c r="C57" s="16" t="s">
        <v>24</v>
      </c>
      <c r="D57" s="16" t="s">
        <v>25</v>
      </c>
      <c r="E57" s="7" t="n">
        <v>2</v>
      </c>
      <c r="F57" s="16" t="s">
        <v>19</v>
      </c>
      <c r="G57" s="6" t="n">
        <v>30.9249</v>
      </c>
      <c r="H57" s="6" t="n">
        <v>71.01</v>
      </c>
      <c r="I57" s="6" t="n">
        <v>2534.01</v>
      </c>
      <c r="J57" s="6" t="n">
        <v>0.08</v>
      </c>
      <c r="K57" s="6" t="n">
        <v>61.8498</v>
      </c>
      <c r="L57" s="6" t="n">
        <v>55.96</v>
      </c>
      <c r="M57" s="6" t="n">
        <v>1.1</v>
      </c>
      <c r="N57" s="6" t="n">
        <v>0.54</v>
      </c>
    </row>
    <row collapsed="false" customFormat="false" customHeight="false" hidden="false" ht="12.1" outlineLevel="0" r="58">
      <c r="A58" s="33" t="n">
        <v>45002</v>
      </c>
      <c r="B58" s="16" t="s">
        <v>227</v>
      </c>
      <c r="C58" s="16" t="s">
        <v>45</v>
      </c>
      <c r="D58" s="16" t="s">
        <v>46</v>
      </c>
      <c r="E58" s="7" t="n">
        <v>1</v>
      </c>
      <c r="F58" s="16" t="s">
        <v>19</v>
      </c>
      <c r="G58" s="6" t="n">
        <v>18.3383</v>
      </c>
      <c r="H58" s="6" t="n">
        <v>19.97</v>
      </c>
      <c r="I58" s="6" t="n">
        <v>3402.82</v>
      </c>
      <c r="J58" s="6" t="n">
        <v>0.02</v>
      </c>
      <c r="K58" s="6" t="n">
        <v>18.3383</v>
      </c>
      <c r="L58" s="6" t="n">
        <v>16.81</v>
      </c>
      <c r="M58" s="6" t="n">
        <v>0.49</v>
      </c>
      <c r="N58" s="6" t="n">
        <v>1.1</v>
      </c>
    </row>
    <row collapsed="false" customFormat="false" customHeight="false" hidden="false" ht="12.1" outlineLevel="0" r="59">
      <c r="A59" s="33" t="n">
        <v>45021</v>
      </c>
      <c r="B59" s="16" t="s">
        <v>227</v>
      </c>
      <c r="C59" s="16" t="s">
        <v>33</v>
      </c>
      <c r="D59" s="16" t="s">
        <v>34</v>
      </c>
      <c r="E59" s="7" t="n">
        <v>2</v>
      </c>
      <c r="F59" s="16" t="s">
        <v>19</v>
      </c>
      <c r="G59" s="6" t="n">
        <v>49.2009</v>
      </c>
      <c r="H59" s="6" t="n">
        <v>41.84</v>
      </c>
      <c r="I59" s="6" t="n">
        <v>5547.1</v>
      </c>
      <c r="J59" s="6" t="n">
        <v>0.12</v>
      </c>
      <c r="K59" s="6" t="n">
        <v>98.4018</v>
      </c>
      <c r="L59" s="6" t="n">
        <v>88.88</v>
      </c>
      <c r="M59" s="6" t="n">
        <v>0.8</v>
      </c>
      <c r="N59" s="6" t="n">
        <v>1.34</v>
      </c>
    </row>
    <row collapsed="false" customFormat="false" customHeight="false" hidden="false" ht="12.1" outlineLevel="0" r="60">
      <c r="A60" s="33" t="n">
        <v>45022</v>
      </c>
      <c r="B60" s="16" t="s">
        <v>227</v>
      </c>
      <c r="C60" s="16" t="s">
        <v>42</v>
      </c>
      <c r="D60" s="16" t="s">
        <v>43</v>
      </c>
      <c r="E60" s="7" t="n">
        <v>2</v>
      </c>
      <c r="F60" s="16" t="s">
        <v>19</v>
      </c>
      <c r="G60" s="6" t="n">
        <v>22.0999</v>
      </c>
      <c r="H60" s="6" t="n">
        <v>19.88</v>
      </c>
      <c r="I60" s="6" t="n">
        <v>2215.59</v>
      </c>
      <c r="J60" s="6" t="n">
        <v>0.06</v>
      </c>
      <c r="K60" s="6" t="n">
        <v>44.1998</v>
      </c>
      <c r="L60" s="6" t="n">
        <v>39.43</v>
      </c>
      <c r="M60" s="6" t="n">
        <v>0.89</v>
      </c>
      <c r="N60" s="6" t="n">
        <v>1.25</v>
      </c>
    </row>
    <row collapsed="false" customFormat="false" customHeight="false" hidden="false" ht="12.1" outlineLevel="0" r="61">
      <c r="A61" s="33" t="n">
        <v>45050</v>
      </c>
      <c r="B61" s="16" t="s">
        <v>227</v>
      </c>
      <c r="C61" s="16" t="s">
        <v>16</v>
      </c>
      <c r="D61" s="16" t="s">
        <v>18</v>
      </c>
      <c r="E61" s="7" t="n">
        <v>12</v>
      </c>
      <c r="F61" s="16" t="s">
        <v>19</v>
      </c>
      <c r="G61" s="6" t="n">
        <v>9.9134</v>
      </c>
      <c r="H61" s="6" t="n">
        <v>30.65</v>
      </c>
      <c r="I61" s="6" t="n">
        <v>3550.44</v>
      </c>
      <c r="J61" s="6" t="n">
        <v>0.15</v>
      </c>
      <c r="K61" s="6" t="n">
        <v>118.9607</v>
      </c>
      <c r="L61" s="6" t="n">
        <v>107.06</v>
      </c>
      <c r="M61" s="6" t="n">
        <v>0.25</v>
      </c>
      <c r="N61" s="6" t="n">
        <v>0.37</v>
      </c>
    </row>
    <row collapsed="false" customFormat="false" customHeight="false" hidden="false" ht="12.1" outlineLevel="0" r="62">
      <c r="A62" s="33" t="n">
        <v>45057</v>
      </c>
      <c r="B62" s="16" t="s">
        <v>227</v>
      </c>
      <c r="C62" s="16" t="s">
        <v>39</v>
      </c>
      <c r="D62" s="16" t="s">
        <v>40</v>
      </c>
      <c r="E62" s="7" t="n">
        <v>2</v>
      </c>
      <c r="F62" s="16" t="s">
        <v>19</v>
      </c>
      <c r="G62" s="6" t="n">
        <v>31.4441</v>
      </c>
      <c r="H62" s="6" t="n">
        <v>38.3</v>
      </c>
      <c r="I62" s="6" t="n">
        <v>2790.96</v>
      </c>
      <c r="J62" s="6" t="n">
        <v>0.08</v>
      </c>
      <c r="K62" s="6" t="n">
        <v>62.8882</v>
      </c>
      <c r="L62" s="6" t="n">
        <v>56.75</v>
      </c>
      <c r="M62" s="6" t="n">
        <v>1.02</v>
      </c>
      <c r="N62" s="6" t="n">
        <v>0.97</v>
      </c>
    </row>
    <row collapsed="false" customFormat="false" customHeight="false" hidden="false" ht="12.1" outlineLevel="0" r="63">
      <c r="A63" s="33" t="n">
        <v>45062</v>
      </c>
      <c r="B63" s="16" t="s">
        <v>227</v>
      </c>
      <c r="C63" s="16" t="s">
        <v>24</v>
      </c>
      <c r="D63" s="16" t="s">
        <v>25</v>
      </c>
      <c r="E63" s="7" t="n">
        <v>2</v>
      </c>
      <c r="F63" s="16" t="s">
        <v>19</v>
      </c>
      <c r="G63" s="6" t="n">
        <v>33.2222</v>
      </c>
      <c r="H63" s="6" t="n">
        <v>66.09</v>
      </c>
      <c r="I63" s="6" t="n">
        <v>2534.01</v>
      </c>
      <c r="J63" s="6" t="n">
        <v>0.08</v>
      </c>
      <c r="K63" s="6" t="n">
        <v>66.4443</v>
      </c>
      <c r="L63" s="6" t="n">
        <v>60.12</v>
      </c>
      <c r="M63" s="6" t="n">
        <v>1.19</v>
      </c>
      <c r="N63" s="6" t="n">
        <v>0.58</v>
      </c>
    </row>
    <row collapsed="false" customFormat="false" customHeight="false" hidden="false" ht="12.1" outlineLevel="0" r="64">
      <c r="A64" s="33" t="n">
        <v>45091</v>
      </c>
      <c r="B64" s="16" t="s">
        <v>227</v>
      </c>
      <c r="C64" s="16" t="s">
        <v>45</v>
      </c>
      <c r="D64" s="16" t="s">
        <v>46</v>
      </c>
      <c r="E64" s="7" t="n">
        <v>1</v>
      </c>
      <c r="F64" s="16" t="s">
        <v>19</v>
      </c>
      <c r="G64" s="6" t="n">
        <v>4.182</v>
      </c>
      <c r="H64" s="6" t="n">
        <v>16.62</v>
      </c>
      <c r="I64" s="6" t="n">
        <v>3402.82</v>
      </c>
      <c r="J64" s="6" t="n">
        <v>0.01</v>
      </c>
      <c r="K64" s="6" t="n">
        <v>4.182</v>
      </c>
      <c r="L64" s="6" t="n">
        <v>3.35</v>
      </c>
      <c r="M64" s="6" t="n">
        <v>0.1</v>
      </c>
      <c r="N64" s="6" t="n">
        <v>0.24</v>
      </c>
    </row>
    <row collapsed="false" customFormat="false" customHeight="false" hidden="false" ht="12.1" outlineLevel="0" r="65">
      <c r="A65" s="33" t="n">
        <v>45114</v>
      </c>
      <c r="B65" s="16" t="s">
        <v>227</v>
      </c>
      <c r="C65" s="16" t="s">
        <v>42</v>
      </c>
      <c r="D65" s="16" t="s">
        <v>43</v>
      </c>
      <c r="E65" s="7" t="n">
        <v>2</v>
      </c>
      <c r="F65" s="16" t="s">
        <v>19</v>
      </c>
      <c r="G65" s="6" t="n">
        <v>25.7343</v>
      </c>
      <c r="H65" s="6" t="n">
        <v>15.87</v>
      </c>
      <c r="I65" s="6" t="n">
        <v>2215.59</v>
      </c>
      <c r="J65" s="6" t="n">
        <v>0.06</v>
      </c>
      <c r="K65" s="6" t="n">
        <v>51.4686</v>
      </c>
      <c r="L65" s="6" t="n">
        <v>45.91</v>
      </c>
      <c r="M65" s="6" t="n">
        <v>1.04</v>
      </c>
      <c r="N65" s="6" t="n">
        <v>1.56</v>
      </c>
    </row>
    <row collapsed="false" customFormat="false" customHeight="false" hidden="false" ht="12.1" outlineLevel="0" r="66">
      <c r="A66" s="33" t="n">
        <v>45134</v>
      </c>
      <c r="B66" s="16" t="s">
        <v>227</v>
      </c>
      <c r="C66" s="16" t="s">
        <v>39</v>
      </c>
      <c r="D66" s="16" t="s">
        <v>40</v>
      </c>
      <c r="E66" s="7" t="n">
        <v>2</v>
      </c>
      <c r="F66" s="16" t="s">
        <v>19</v>
      </c>
      <c r="G66" s="6" t="n">
        <v>36.9192</v>
      </c>
      <c r="H66" s="6" t="n">
        <v>37.21</v>
      </c>
      <c r="I66" s="6" t="n">
        <v>2790.96</v>
      </c>
      <c r="J66" s="6" t="n">
        <v>0.08</v>
      </c>
      <c r="K66" s="6" t="n">
        <v>73.8384</v>
      </c>
      <c r="L66" s="6" t="n">
        <v>66.63</v>
      </c>
      <c r="M66" s="6" t="n">
        <v>1.19</v>
      </c>
      <c r="N66" s="6" t="n">
        <v>0.99</v>
      </c>
    </row>
    <row collapsed="false" customFormat="false" customHeight="false" hidden="false" ht="12.1" outlineLevel="0" r="67">
      <c r="A67" s="33" t="n">
        <v>45142</v>
      </c>
      <c r="B67" s="16" t="s">
        <v>227</v>
      </c>
      <c r="C67" s="16" t="s">
        <v>16</v>
      </c>
      <c r="D67" s="16" t="s">
        <v>18</v>
      </c>
      <c r="E67" s="7" t="n">
        <v>12</v>
      </c>
      <c r="F67" s="16" t="s">
        <v>19</v>
      </c>
      <c r="G67" s="6" t="n">
        <v>11.7224</v>
      </c>
      <c r="H67" s="6" t="n">
        <v>34.87</v>
      </c>
      <c r="I67" s="6" t="n">
        <v>3550.44</v>
      </c>
      <c r="J67" s="6" t="n">
        <v>0.15</v>
      </c>
      <c r="K67" s="6" t="n">
        <v>140.6688</v>
      </c>
      <c r="L67" s="6" t="n">
        <v>126.6</v>
      </c>
      <c r="M67" s="6" t="n">
        <v>0.3</v>
      </c>
      <c r="N67" s="6" t="n">
        <v>0.32</v>
      </c>
    </row>
    <row collapsed="false" customFormat="false" customHeight="false" hidden="false" ht="12.1" outlineLevel="0" r="68">
      <c r="A68" s="33" t="n">
        <v>45160</v>
      </c>
      <c r="B68" s="16" t="s">
        <v>227</v>
      </c>
      <c r="C68" s="16" t="s">
        <v>24</v>
      </c>
      <c r="D68" s="16" t="s">
        <v>25</v>
      </c>
      <c r="E68" s="7" t="n">
        <v>2</v>
      </c>
      <c r="F68" s="16" t="s">
        <v>19</v>
      </c>
      <c r="G68" s="6" t="n">
        <v>39.5398</v>
      </c>
      <c r="H68" s="6" t="n">
        <v>74.45</v>
      </c>
      <c r="I68" s="6" t="n">
        <v>2534.01</v>
      </c>
      <c r="J68" s="6" t="n">
        <v>0.08</v>
      </c>
      <c r="K68" s="6" t="n">
        <v>79.0796</v>
      </c>
      <c r="L68" s="6" t="n">
        <v>71.55</v>
      </c>
      <c r="M68" s="6" t="n">
        <v>1.41</v>
      </c>
      <c r="N68" s="6" t="n">
        <v>0.51</v>
      </c>
    </row>
    <row collapsed="false" customFormat="false" customHeight="false" hidden="false" ht="12.1" outlineLevel="0" r="69">
      <c r="A69" s="33" t="n">
        <v>45183</v>
      </c>
      <c r="B69" s="16" t="s">
        <v>227</v>
      </c>
      <c r="C69" s="16" t="s">
        <v>45</v>
      </c>
      <c r="D69" s="16" t="s">
        <v>46</v>
      </c>
      <c r="E69" s="7" t="n">
        <v>1</v>
      </c>
      <c r="F69" s="16" t="s">
        <v>19</v>
      </c>
      <c r="G69" s="6" t="n">
        <v>4.799</v>
      </c>
      <c r="H69" s="6" t="n">
        <v>13.37</v>
      </c>
      <c r="I69" s="6" t="n">
        <v>3402.82</v>
      </c>
      <c r="J69" s="6" t="n">
        <v>0.01</v>
      </c>
      <c r="K69" s="6" t="n">
        <v>4.799</v>
      </c>
      <c r="L69" s="6" t="n">
        <v>3.84</v>
      </c>
      <c r="M69" s="6" t="n">
        <v>0.11</v>
      </c>
      <c r="N69" s="6" t="n">
        <v>0.3</v>
      </c>
    </row>
    <row collapsed="false" customFormat="false" customHeight="false" hidden="false" ht="12.1" outlineLevel="0" r="70">
      <c r="A70" s="33" t="n">
        <v>45205</v>
      </c>
      <c r="B70" s="16" t="s">
        <v>227</v>
      </c>
      <c r="C70" s="16" t="s">
        <v>42</v>
      </c>
      <c r="D70" s="16" t="s">
        <v>43</v>
      </c>
      <c r="E70" s="7" t="n">
        <v>2</v>
      </c>
      <c r="F70" s="16" t="s">
        <v>19</v>
      </c>
      <c r="G70" s="6" t="n">
        <v>27.71</v>
      </c>
      <c r="H70" s="6" t="n">
        <v>14.83</v>
      </c>
      <c r="I70" s="6" t="n">
        <v>2215.59</v>
      </c>
      <c r="J70" s="6" t="n">
        <v>0.06</v>
      </c>
      <c r="K70" s="6" t="n">
        <v>55.42</v>
      </c>
      <c r="L70" s="6" t="n">
        <v>49.44</v>
      </c>
      <c r="M70" s="6" t="n">
        <v>1.12</v>
      </c>
      <c r="N70" s="6" t="n">
        <v>1.67</v>
      </c>
    </row>
    <row collapsed="false" customFormat="false" customHeight="false" hidden="false" ht="12.1" outlineLevel="0" r="71">
      <c r="A71" s="33" t="n">
        <v>45236</v>
      </c>
      <c r="B71" s="16" t="s">
        <v>227</v>
      </c>
      <c r="C71" s="16" t="s">
        <v>16</v>
      </c>
      <c r="D71" s="16" t="s">
        <v>18</v>
      </c>
      <c r="E71" s="7" t="n">
        <v>12</v>
      </c>
      <c r="F71" s="16" t="s">
        <v>19</v>
      </c>
      <c r="G71" s="6" t="n">
        <v>11.6294</v>
      </c>
      <c r="H71" s="6" t="n">
        <v>38.14</v>
      </c>
      <c r="I71" s="6" t="n">
        <v>3550.44</v>
      </c>
      <c r="J71" s="6" t="n">
        <v>0.15</v>
      </c>
      <c r="K71" s="6" t="n">
        <v>139.5527</v>
      </c>
      <c r="L71" s="6" t="n">
        <v>125.6</v>
      </c>
      <c r="M71" s="6" t="n">
        <v>0.29</v>
      </c>
      <c r="N71" s="6" t="n">
        <v>0.29</v>
      </c>
    </row>
    <row collapsed="false" customFormat="false" customHeight="false" hidden="false" ht="12.1" outlineLevel="0" r="72">
      <c r="A72" s="33" t="n">
        <v>45239</v>
      </c>
      <c r="B72" s="16" t="s">
        <v>227</v>
      </c>
      <c r="C72" s="16" t="s">
        <v>39</v>
      </c>
      <c r="D72" s="16" t="s">
        <v>40</v>
      </c>
      <c r="E72" s="7" t="n">
        <v>2</v>
      </c>
      <c r="F72" s="16" t="s">
        <v>19</v>
      </c>
      <c r="G72" s="6" t="n">
        <v>37.8009</v>
      </c>
      <c r="H72" s="6" t="n">
        <v>30.82</v>
      </c>
      <c r="I72" s="6" t="n">
        <v>2790.96</v>
      </c>
      <c r="J72" s="6" t="n">
        <v>0.08</v>
      </c>
      <c r="K72" s="6" t="n">
        <v>75.6018</v>
      </c>
      <c r="L72" s="6" t="n">
        <v>68.23</v>
      </c>
      <c r="M72" s="6" t="n">
        <v>1.22</v>
      </c>
      <c r="N72" s="6" t="n">
        <v>1.2</v>
      </c>
    </row>
    <row collapsed="false" customFormat="false" customHeight="false" hidden="false" ht="12.1" outlineLevel="0" r="73">
      <c r="A73" s="33" t="n">
        <v>45244</v>
      </c>
      <c r="B73" s="16" t="s">
        <v>227</v>
      </c>
      <c r="C73" s="16" t="s">
        <v>24</v>
      </c>
      <c r="D73" s="16" t="s">
        <v>25</v>
      </c>
      <c r="E73" s="7" t="n">
        <v>2</v>
      </c>
      <c r="F73" s="16" t="s">
        <v>19</v>
      </c>
      <c r="G73" s="6" t="n">
        <v>38.6898</v>
      </c>
      <c r="H73" s="6" t="n">
        <v>81.43</v>
      </c>
      <c r="I73" s="6" t="n">
        <v>2534.01</v>
      </c>
      <c r="J73" s="6" t="n">
        <v>0.08</v>
      </c>
      <c r="K73" s="6" t="n">
        <v>77.3795</v>
      </c>
      <c r="L73" s="6" t="n">
        <v>70.01</v>
      </c>
      <c r="M73" s="6" t="n">
        <v>1.38</v>
      </c>
      <c r="N73" s="6" t="n">
        <v>0.47</v>
      </c>
    </row>
    <row collapsed="false" customFormat="false" customHeight="false" hidden="false" ht="12.1" outlineLevel="0" r="74">
      <c r="A74" s="33" t="n">
        <v>45274</v>
      </c>
      <c r="B74" s="16" t="s">
        <v>227</v>
      </c>
      <c r="C74" s="16" t="s">
        <v>45</v>
      </c>
      <c r="D74" s="16" t="s">
        <v>46</v>
      </c>
      <c r="E74" s="7" t="n">
        <v>1</v>
      </c>
      <c r="F74" s="16" t="s">
        <v>19</v>
      </c>
      <c r="G74" s="6" t="n">
        <v>4.4946</v>
      </c>
      <c r="H74" s="6" t="n">
        <v>15.73</v>
      </c>
      <c r="I74" s="6" t="n">
        <v>3402.82</v>
      </c>
      <c r="J74" s="6" t="n">
        <v>0.01</v>
      </c>
      <c r="K74" s="6" t="n">
        <v>4.4946</v>
      </c>
      <c r="L74" s="6" t="n">
        <v>3.6</v>
      </c>
      <c r="M74" s="6" t="n">
        <v>0.11</v>
      </c>
      <c r="N74" s="6" t="n">
        <v>0.25</v>
      </c>
    </row>
    <row collapsed="false" customFormat="false" customHeight="false" hidden="false" ht="12.1" outlineLevel="0" r="75">
      <c r="A75" s="33" t="n">
        <v>45280</v>
      </c>
      <c r="B75" s="16" t="s">
        <v>227</v>
      </c>
      <c r="C75" s="16" t="s">
        <v>21</v>
      </c>
      <c r="D75" s="16" t="s">
        <v>22</v>
      </c>
      <c r="E75" s="7" t="n">
        <v>3</v>
      </c>
      <c r="F75" s="16" t="s">
        <v>19</v>
      </c>
      <c r="G75" s="6" t="n">
        <v>90.087</v>
      </c>
      <c r="H75" s="6" t="n">
        <v>75.39</v>
      </c>
      <c r="I75" s="6" t="n">
        <v>12182.47</v>
      </c>
      <c r="J75" s="6" t="n">
        <v>0.3</v>
      </c>
      <c r="K75" s="6" t="n">
        <v>270.261</v>
      </c>
      <c r="L75" s="6" t="n">
        <v>243.23</v>
      </c>
      <c r="M75" s="6" t="n">
        <v>0.67</v>
      </c>
      <c r="N75" s="6" t="n">
        <v>1.19</v>
      </c>
    </row>
    <row collapsed="false" customFormat="false" customHeight="false" hidden="false" ht="12.1" outlineLevel="0" r="76">
      <c r="A76" s="33" t="n">
        <v>45300</v>
      </c>
      <c r="B76" s="16" t="s">
        <v>227</v>
      </c>
      <c r="C76" s="16" t="s">
        <v>42</v>
      </c>
      <c r="D76" s="16" t="s">
        <v>43</v>
      </c>
      <c r="E76" s="7" t="n">
        <v>2</v>
      </c>
      <c r="F76" s="16" t="s">
        <v>19</v>
      </c>
      <c r="G76" s="6" t="n">
        <v>24.9333</v>
      </c>
      <c r="H76" s="6" t="n">
        <v>17.32</v>
      </c>
      <c r="I76" s="6" t="n">
        <v>2215.59</v>
      </c>
      <c r="J76" s="6" t="n">
        <v>0.06</v>
      </c>
      <c r="K76" s="6" t="n">
        <v>49.8667</v>
      </c>
      <c r="L76" s="6" t="n">
        <v>44.49</v>
      </c>
      <c r="M76" s="6" t="n">
        <v>1</v>
      </c>
      <c r="N76" s="6" t="n">
        <v>1.43</v>
      </c>
    </row>
    <row collapsed="false" customFormat="false" customHeight="false" hidden="false" ht="12.1" outlineLevel="0" r="77">
      <c r="A77" s="33" t="n">
        <v>45316</v>
      </c>
      <c r="B77" s="16" t="s">
        <v>227</v>
      </c>
      <c r="C77" s="16" t="s">
        <v>39</v>
      </c>
      <c r="D77" s="16" t="s">
        <v>40</v>
      </c>
      <c r="E77" s="7" t="n">
        <v>2</v>
      </c>
      <c r="F77" s="16" t="s">
        <v>19</v>
      </c>
      <c r="G77" s="6" t="n">
        <v>37.0788</v>
      </c>
      <c r="H77" s="6" t="n">
        <v>28.33</v>
      </c>
      <c r="I77" s="6" t="n">
        <v>2790.96</v>
      </c>
      <c r="J77" s="6" t="n">
        <v>0.08</v>
      </c>
      <c r="K77" s="6" t="n">
        <v>74.1576</v>
      </c>
      <c r="L77" s="6" t="n">
        <v>67.1</v>
      </c>
      <c r="M77" s="6" t="n">
        <v>1.2</v>
      </c>
      <c r="N77" s="6" t="n">
        <v>1.34</v>
      </c>
    </row>
    <row collapsed="false" customFormat="false" customHeight="false" hidden="false" ht="12.1" outlineLevel="0" r="78">
      <c r="A78" s="33" t="n">
        <v>45328</v>
      </c>
      <c r="B78" s="16" t="s">
        <v>227</v>
      </c>
      <c r="C78" s="16" t="s">
        <v>16</v>
      </c>
      <c r="D78" s="16" t="s">
        <v>18</v>
      </c>
      <c r="E78" s="7" t="n">
        <v>12</v>
      </c>
      <c r="F78" s="16" t="s">
        <v>19</v>
      </c>
      <c r="G78" s="6" t="n">
        <v>11.4054</v>
      </c>
      <c r="H78" s="6" t="n">
        <v>42.77</v>
      </c>
      <c r="I78" s="6" t="n">
        <v>3550.44</v>
      </c>
      <c r="J78" s="6" t="n">
        <v>0.15</v>
      </c>
      <c r="K78" s="6" t="n">
        <v>136.8651</v>
      </c>
      <c r="L78" s="6" t="n">
        <v>123.18</v>
      </c>
      <c r="M78" s="6" t="n">
        <v>0.29</v>
      </c>
      <c r="N78" s="6" t="n">
        <v>0.26</v>
      </c>
    </row>
    <row collapsed="false" customFormat="false" customHeight="false" hidden="false" ht="12.1" outlineLevel="0" r="79">
      <c r="A79" s="33" t="n">
        <v>45342</v>
      </c>
      <c r="B79" s="16" t="s">
        <v>227</v>
      </c>
      <c r="C79" s="16" t="s">
        <v>24</v>
      </c>
      <c r="D79" s="16" t="s">
        <v>25</v>
      </c>
      <c r="E79" s="7" t="n">
        <v>2</v>
      </c>
      <c r="F79" s="16" t="s">
        <v>19</v>
      </c>
      <c r="G79" s="6" t="n">
        <v>46.2051</v>
      </c>
      <c r="H79" s="6" t="n">
        <v>79.38</v>
      </c>
      <c r="I79" s="6" t="n">
        <v>2534.01</v>
      </c>
      <c r="J79" s="6" t="n">
        <v>0.1</v>
      </c>
      <c r="K79" s="6" t="n">
        <v>92.4102</v>
      </c>
      <c r="L79" s="6" t="n">
        <v>83.17</v>
      </c>
      <c r="M79" s="6" t="n">
        <v>1.64</v>
      </c>
      <c r="N79" s="6" t="n">
        <v>0.57</v>
      </c>
    </row>
    <row collapsed="false" customFormat="false" customHeight="false" hidden="false" ht="12.1" outlineLevel="0" r="80">
      <c r="A80" s="33" t="n">
        <v>45365</v>
      </c>
      <c r="B80" s="16" t="s">
        <v>227</v>
      </c>
      <c r="C80" s="16" t="s">
        <v>45</v>
      </c>
      <c r="D80" s="16" t="s">
        <v>46</v>
      </c>
      <c r="E80" s="7" t="n">
        <v>1</v>
      </c>
      <c r="F80" s="16" t="s">
        <v>19</v>
      </c>
      <c r="G80" s="6" t="n">
        <v>4.5772</v>
      </c>
      <c r="H80" s="6" t="n">
        <v>11.68</v>
      </c>
      <c r="I80" s="6" t="n">
        <v>3402.82</v>
      </c>
      <c r="J80" s="6" t="n">
        <v>0.01</v>
      </c>
      <c r="K80" s="6" t="n">
        <v>4.5772</v>
      </c>
      <c r="L80" s="6" t="n">
        <v>3.66</v>
      </c>
      <c r="M80" s="6" t="n">
        <v>0.11</v>
      </c>
      <c r="N80" s="6" t="n">
        <v>0.34</v>
      </c>
    </row>
    <row collapsed="false" customFormat="false" customHeight="false" hidden="false" ht="12.1" outlineLevel="0" r="81">
      <c r="A81" s="33" t="n">
        <v>45386</v>
      </c>
      <c r="B81" s="16" t="s">
        <v>227</v>
      </c>
      <c r="C81" s="16" t="s">
        <v>33</v>
      </c>
      <c r="D81" s="16" t="s">
        <v>34</v>
      </c>
      <c r="E81" s="7" t="n">
        <v>2</v>
      </c>
      <c r="F81" s="16" t="s">
        <v>19</v>
      </c>
      <c r="G81" s="6" t="n">
        <v>70.2158</v>
      </c>
      <c r="H81" s="6" t="n">
        <v>27.27</v>
      </c>
      <c r="I81" s="6" t="n">
        <v>5547.1</v>
      </c>
      <c r="J81" s="6" t="n">
        <v>0.15</v>
      </c>
      <c r="K81" s="6" t="n">
        <v>140.4316</v>
      </c>
      <c r="L81" s="6" t="n">
        <v>126.57</v>
      </c>
      <c r="M81" s="6" t="n">
        <v>1.14</v>
      </c>
      <c r="N81" s="6" t="n">
        <v>2.51</v>
      </c>
    </row>
    <row collapsed="false" customFormat="false" customHeight="false" hidden="false" ht="12.1" outlineLevel="0" r="82">
      <c r="A82" s="33" t="n">
        <v>45391</v>
      </c>
      <c r="B82" s="16" t="s">
        <v>227</v>
      </c>
      <c r="C82" s="16" t="s">
        <v>42</v>
      </c>
      <c r="D82" s="16" t="s">
        <v>43</v>
      </c>
      <c r="E82" s="7" t="n">
        <v>2</v>
      </c>
      <c r="F82" s="16" t="s">
        <v>19</v>
      </c>
      <c r="G82" s="6" t="n">
        <v>25.7375</v>
      </c>
      <c r="H82" s="6" t="n">
        <v>17.25</v>
      </c>
      <c r="I82" s="6" t="n">
        <v>2215.59</v>
      </c>
      <c r="J82" s="6" t="n">
        <v>0.06</v>
      </c>
      <c r="K82" s="6" t="n">
        <v>51.475</v>
      </c>
      <c r="L82" s="6" t="n">
        <v>45.92</v>
      </c>
      <c r="M82" s="6" t="n">
        <v>1.04</v>
      </c>
      <c r="N82" s="6" t="n">
        <v>1.44</v>
      </c>
    </row>
    <row collapsed="false" customFormat="false" customHeight="false" hidden="false" ht="12.1" outlineLevel="0" r="83">
      <c r="A83" s="33" t="n">
        <v>45418</v>
      </c>
      <c r="B83" s="16" t="s">
        <v>227</v>
      </c>
      <c r="C83" s="16" t="s">
        <v>16</v>
      </c>
      <c r="D83" s="16" t="s">
        <v>18</v>
      </c>
      <c r="E83" s="7" t="n">
        <v>12</v>
      </c>
      <c r="F83" s="16" t="s">
        <v>19</v>
      </c>
      <c r="G83" s="6" t="n">
        <v>11.4615</v>
      </c>
      <c r="H83" s="6" t="n">
        <v>30.9</v>
      </c>
      <c r="I83" s="6" t="n">
        <v>3550.44</v>
      </c>
      <c r="J83" s="6" t="n">
        <v>0.15</v>
      </c>
      <c r="K83" s="6" t="n">
        <v>137.5377</v>
      </c>
      <c r="L83" s="6" t="n">
        <v>123.78</v>
      </c>
      <c r="M83" s="6" t="n">
        <v>0.29</v>
      </c>
      <c r="N83" s="6" t="n">
        <v>0.36</v>
      </c>
    </row>
    <row collapsed="false" customFormat="false" customHeight="false" hidden="false" ht="12.1" outlineLevel="0" r="84">
      <c r="A84" s="33" t="n">
        <v>45433</v>
      </c>
      <c r="B84" s="16" t="s">
        <v>227</v>
      </c>
      <c r="C84" s="16" t="s">
        <v>24</v>
      </c>
      <c r="D84" s="16" t="s">
        <v>25</v>
      </c>
      <c r="E84" s="7" t="n">
        <v>2</v>
      </c>
      <c r="F84" s="16" t="s">
        <v>19</v>
      </c>
      <c r="G84" s="6" t="n">
        <v>45.3269</v>
      </c>
      <c r="H84" s="6" t="n">
        <v>87.69</v>
      </c>
      <c r="I84" s="6" t="n">
        <v>2534.01</v>
      </c>
      <c r="J84" s="6" t="n">
        <v>0.1</v>
      </c>
      <c r="K84" s="6" t="n">
        <v>90.6537</v>
      </c>
      <c r="L84" s="6" t="n">
        <v>81.59</v>
      </c>
      <c r="M84" s="6" t="n">
        <v>1.61</v>
      </c>
      <c r="N84" s="6" t="n">
        <v>0.51</v>
      </c>
    </row>
    <row collapsed="false" customFormat="false" customHeight="false" hidden="false" ht="12.1" outlineLevel="0" r="85">
      <c r="A85" s="33" t="n">
        <v>45456</v>
      </c>
      <c r="B85" s="16" t="s">
        <v>227</v>
      </c>
      <c r="C85" s="16" t="s">
        <v>21</v>
      </c>
      <c r="D85" s="16" t="s">
        <v>22</v>
      </c>
      <c r="E85" s="7" t="n">
        <v>3</v>
      </c>
      <c r="F85" s="16" t="s">
        <v>19</v>
      </c>
      <c r="G85" s="6" t="n">
        <v>147.7755</v>
      </c>
      <c r="H85" s="6" t="n">
        <v>78.04</v>
      </c>
      <c r="I85" s="6" t="n">
        <v>12182.47</v>
      </c>
      <c r="J85" s="6" t="n">
        <v>0.5</v>
      </c>
      <c r="K85" s="6" t="n">
        <v>443.3266</v>
      </c>
      <c r="L85" s="6" t="n">
        <v>398.82</v>
      </c>
      <c r="M85" s="6" t="n">
        <v>1.09</v>
      </c>
      <c r="N85" s="6" t="n">
        <v>1.91</v>
      </c>
    </row>
    <row collapsed="false" customFormat="false" customHeight="false" hidden="false" ht="12.1" outlineLevel="0" r="86">
      <c r="A86" s="33" t="n">
        <v>45460</v>
      </c>
      <c r="B86" s="16" t="s">
        <v>227</v>
      </c>
      <c r="C86" s="16" t="s">
        <v>45</v>
      </c>
      <c r="D86" s="16" t="s">
        <v>46</v>
      </c>
      <c r="E86" s="7" t="n">
        <v>1</v>
      </c>
      <c r="F86" s="16" t="s">
        <v>19</v>
      </c>
      <c r="G86" s="6" t="n">
        <v>4.4533</v>
      </c>
      <c r="H86" s="6" t="n">
        <v>10.17</v>
      </c>
      <c r="I86" s="6" t="n">
        <v>3402.82</v>
      </c>
      <c r="J86" s="6" t="n">
        <v>0.01</v>
      </c>
      <c r="K86" s="6" t="n">
        <v>4.4533</v>
      </c>
      <c r="L86" s="6" t="n">
        <v>3.56</v>
      </c>
      <c r="M86" s="6" t="n">
        <v>0.1</v>
      </c>
      <c r="N86" s="6" t="n">
        <v>0.39</v>
      </c>
    </row>
    <row collapsed="false" customFormat="false" customHeight="false" hidden="false" ht="12.1" outlineLevel="0" r="87">
      <c r="A87" s="33" t="n">
        <v>45483</v>
      </c>
      <c r="B87" s="16" t="s">
        <v>227</v>
      </c>
      <c r="C87" s="16" t="s">
        <v>42</v>
      </c>
      <c r="D87" s="16" t="s">
        <v>43</v>
      </c>
      <c r="E87" s="7" t="n">
        <v>2</v>
      </c>
      <c r="F87" s="16" t="s">
        <v>19</v>
      </c>
      <c r="G87" s="6" t="n">
        <v>24.4649</v>
      </c>
      <c r="H87" s="6" t="n">
        <v>18.8</v>
      </c>
      <c r="I87" s="6" t="n">
        <v>2215.59</v>
      </c>
      <c r="J87" s="6" t="n">
        <v>0.06</v>
      </c>
      <c r="K87" s="6" t="n">
        <v>48.9297</v>
      </c>
      <c r="L87" s="6" t="n">
        <v>43.65</v>
      </c>
      <c r="M87" s="6" t="n">
        <v>0.99</v>
      </c>
      <c r="N87" s="6" t="n">
        <v>1.32</v>
      </c>
    </row>
    <row collapsed="false" customFormat="false" customHeight="false" hidden="false" ht="12.1" outlineLevel="0" r="88">
      <c r="A88" s="33" t="n">
        <v>45499</v>
      </c>
      <c r="B88" s="16" t="s">
        <v>227</v>
      </c>
      <c r="C88" s="16" t="s">
        <v>39</v>
      </c>
      <c r="D88" s="16" t="s">
        <v>40</v>
      </c>
      <c r="E88" s="7" t="n">
        <v>2</v>
      </c>
      <c r="F88" s="16" t="s">
        <v>19</v>
      </c>
      <c r="G88" s="6" t="n">
        <v>35.8722</v>
      </c>
      <c r="H88" s="6" t="n">
        <v>30.18</v>
      </c>
      <c r="I88" s="6" t="n">
        <v>2790.96</v>
      </c>
      <c r="J88" s="6" t="n">
        <v>0.08</v>
      </c>
      <c r="K88" s="6" t="n">
        <v>71.7444</v>
      </c>
      <c r="L88" s="6" t="n">
        <v>64.91</v>
      </c>
      <c r="M88" s="6" t="n">
        <v>1.16</v>
      </c>
      <c r="N88" s="6" t="n">
        <v>1.26</v>
      </c>
    </row>
    <row collapsed="false" customFormat="false" customHeight="false" hidden="false" ht="12.1" outlineLevel="0" r="89">
      <c r="A89" s="33" t="n">
        <v>45511</v>
      </c>
      <c r="B89" s="16" t="s">
        <v>227</v>
      </c>
      <c r="C89" s="16" t="s">
        <v>16</v>
      </c>
      <c r="D89" s="16" t="s">
        <v>18</v>
      </c>
      <c r="E89" s="7" t="n">
        <v>12</v>
      </c>
      <c r="F89" s="16" t="s">
        <v>19</v>
      </c>
      <c r="G89" s="6" t="n">
        <v>10.6456</v>
      </c>
      <c r="H89" s="6" t="n">
        <v>19.83</v>
      </c>
      <c r="I89" s="6" t="n">
        <v>3550.44</v>
      </c>
      <c r="J89" s="6" t="n">
        <v>0.15</v>
      </c>
      <c r="K89" s="6" t="n">
        <v>127.7469</v>
      </c>
      <c r="L89" s="6" t="n">
        <v>114.97</v>
      </c>
      <c r="M89" s="6" t="n">
        <v>0.27</v>
      </c>
      <c r="N89" s="6" t="n">
        <v>0.57</v>
      </c>
    </row>
    <row collapsed="false" customFormat="false" customHeight="false" hidden="false" ht="12.1" outlineLevel="0" r="90">
      <c r="A90" s="33" t="n">
        <v>45525</v>
      </c>
      <c r="B90" s="16" t="s">
        <v>227</v>
      </c>
      <c r="C90" s="16" t="s">
        <v>24</v>
      </c>
      <c r="D90" s="16" t="s">
        <v>25</v>
      </c>
      <c r="E90" s="7" t="n">
        <v>2</v>
      </c>
      <c r="F90" s="16" t="s">
        <v>19</v>
      </c>
      <c r="G90" s="6" t="n">
        <v>45.3472</v>
      </c>
      <c r="H90" s="6" t="n">
        <v>104.8</v>
      </c>
      <c r="I90" s="6" t="n">
        <v>2534.01</v>
      </c>
      <c r="J90" s="6" t="n">
        <v>0.1</v>
      </c>
      <c r="K90" s="6" t="n">
        <v>90.6944</v>
      </c>
      <c r="L90" s="6" t="n">
        <v>81.62</v>
      </c>
      <c r="M90" s="6" t="n">
        <v>1.61</v>
      </c>
      <c r="N90" s="6" t="n">
        <v>0.43</v>
      </c>
    </row>
    <row collapsed="false" customFormat="false" customHeight="false" hidden="false" ht="12.1" outlineLevel="0" r="91">
      <c r="A91" s="33" t="n">
        <v>45551</v>
      </c>
      <c r="B91" s="16" t="s">
        <v>227</v>
      </c>
      <c r="C91" s="16" t="s">
        <v>45</v>
      </c>
      <c r="D91" s="16" t="s">
        <v>46</v>
      </c>
      <c r="E91" s="7" t="n">
        <v>1</v>
      </c>
      <c r="F91" s="16" t="s">
        <v>19</v>
      </c>
      <c r="G91" s="6" t="n">
        <v>4.5467</v>
      </c>
      <c r="H91" s="6" t="n">
        <v>10.57</v>
      </c>
      <c r="I91" s="6" t="n">
        <v>3402.82</v>
      </c>
      <c r="J91" s="6" t="n">
        <v>0.01</v>
      </c>
      <c r="K91" s="6" t="n">
        <v>4.5467</v>
      </c>
      <c r="L91" s="6" t="n">
        <v>3.64</v>
      </c>
      <c r="M91" s="6" t="n">
        <v>0.11</v>
      </c>
      <c r="N91" s="6" t="n">
        <v>0.38</v>
      </c>
    </row>
    <row collapsed="false" customFormat="false" customHeight="false" hidden="false" ht="12.1" outlineLevel="0" r="92">
      <c r="A92" s="33" t="n">
        <v>45575</v>
      </c>
      <c r="B92" s="16" t="s">
        <v>227</v>
      </c>
      <c r="C92" s="16" t="s">
        <v>42</v>
      </c>
      <c r="D92" s="16" t="s">
        <v>43</v>
      </c>
      <c r="E92" s="7" t="n">
        <v>2</v>
      </c>
      <c r="F92" s="16" t="s">
        <v>19</v>
      </c>
      <c r="G92" s="6" t="n">
        <v>26.9516</v>
      </c>
      <c r="H92" s="6" t="n">
        <v>21.93</v>
      </c>
      <c r="I92" s="6" t="n">
        <v>2215.59</v>
      </c>
      <c r="J92" s="6" t="n">
        <v>0.06</v>
      </c>
      <c r="K92" s="6" t="n">
        <v>53.9033</v>
      </c>
      <c r="L92" s="6" t="n">
        <v>48.09</v>
      </c>
      <c r="M92" s="6" t="n">
        <v>1.09</v>
      </c>
      <c r="N92" s="6" t="n">
        <v>1.13</v>
      </c>
    </row>
    <row collapsed="false" customFormat="false" customHeight="false" hidden="false" ht="12.1" outlineLevel="0" r="93">
      <c r="A93" s="33" t="n">
        <v>45604</v>
      </c>
      <c r="B93" s="16" t="s">
        <v>227</v>
      </c>
      <c r="C93" s="16" t="s">
        <v>39</v>
      </c>
      <c r="D93" s="16" t="s">
        <v>40</v>
      </c>
      <c r="E93" s="7" t="n">
        <v>2</v>
      </c>
      <c r="F93" s="16" t="s">
        <v>19</v>
      </c>
      <c r="G93" s="6" t="n">
        <v>41.1905</v>
      </c>
      <c r="H93" s="6" t="n">
        <v>27.46</v>
      </c>
      <c r="I93" s="6" t="n">
        <v>2790.96</v>
      </c>
      <c r="J93" s="6" t="n">
        <v>0.08</v>
      </c>
      <c r="K93" s="6" t="n">
        <v>82.381</v>
      </c>
      <c r="L93" s="6" t="n">
        <v>74.54</v>
      </c>
      <c r="M93" s="6" t="n">
        <v>1.34</v>
      </c>
      <c r="N93" s="6" t="n">
        <v>1.38</v>
      </c>
    </row>
    <row collapsed="false" customFormat="false" customHeight="false" hidden="false" ht="12.1" outlineLevel="0" r="94">
      <c r="A94" s="33" t="n">
        <v>45616</v>
      </c>
      <c r="B94" s="16" t="s">
        <v>227</v>
      </c>
      <c r="C94" s="16" t="s">
        <v>24</v>
      </c>
      <c r="D94" s="16" t="s">
        <v>25</v>
      </c>
      <c r="E94" s="7" t="n">
        <v>2</v>
      </c>
      <c r="F94" s="16" t="s">
        <v>19</v>
      </c>
      <c r="G94" s="6" t="n">
        <v>50.0174</v>
      </c>
      <c r="H94" s="6" t="n">
        <v>111.13</v>
      </c>
      <c r="I94" s="6" t="n">
        <v>2534.01</v>
      </c>
      <c r="J94" s="6" t="n">
        <v>0.1</v>
      </c>
      <c r="K94" s="6" t="n">
        <v>100.0348</v>
      </c>
      <c r="L94" s="6" t="n">
        <v>90.03</v>
      </c>
      <c r="M94" s="6" t="n">
        <v>1.78</v>
      </c>
      <c r="N94" s="6" t="n">
        <v>0.4</v>
      </c>
    </row>
    <row collapsed="false" customFormat="false" customHeight="false" hidden="false" ht="12.1" outlineLevel="0" r="95">
      <c r="A95" s="33" t="n">
        <v>45642</v>
      </c>
      <c r="B95" s="16" t="s">
        <v>227</v>
      </c>
      <c r="C95" s="16" t="s">
        <v>45</v>
      </c>
      <c r="D95" s="16" t="s">
        <v>46</v>
      </c>
      <c r="E95" s="7" t="n">
        <v>1</v>
      </c>
      <c r="F95" s="16" t="s">
        <v>19</v>
      </c>
      <c r="G95" s="6" t="n">
        <v>5.1715</v>
      </c>
      <c r="H95" s="6" t="n">
        <v>11.22</v>
      </c>
      <c r="I95" s="6" t="n">
        <v>3402.82</v>
      </c>
      <c r="J95" s="6" t="n">
        <v>0.01</v>
      </c>
      <c r="K95" s="6" t="n">
        <v>5.1715</v>
      </c>
      <c r="L95" s="6" t="n">
        <v>4.14</v>
      </c>
      <c r="M95" s="6" t="n">
        <v>0.12</v>
      </c>
      <c r="N95" s="6" t="n">
        <v>0.36</v>
      </c>
    </row>
    <row collapsed="false" customFormat="false" customHeight="false" hidden="false" ht="12.1" outlineLevel="0" r="96">
      <c r="A96" s="33" t="n">
        <v>45667</v>
      </c>
      <c r="B96" s="16" t="s">
        <v>227</v>
      </c>
      <c r="C96" s="16" t="s">
        <v>42</v>
      </c>
      <c r="D96" s="16" t="s">
        <v>43</v>
      </c>
      <c r="E96" s="7" t="n">
        <v>2</v>
      </c>
      <c r="F96" s="16" t="s">
        <v>19</v>
      </c>
      <c r="G96" s="6" t="n">
        <v>28.4369</v>
      </c>
      <c r="H96" s="6" t="n">
        <v>22.18</v>
      </c>
      <c r="I96" s="6" t="n">
        <v>2215.59</v>
      </c>
      <c r="J96" s="6" t="n">
        <v>0.06</v>
      </c>
      <c r="K96" s="6" t="n">
        <v>56.8739</v>
      </c>
      <c r="L96" s="6" t="n">
        <v>50.74</v>
      </c>
      <c r="M96" s="6" t="n">
        <v>1.15</v>
      </c>
      <c r="N96" s="6" t="n">
        <v>1.12</v>
      </c>
    </row>
    <row collapsed="false" customFormat="false" customHeight="false" hidden="false" ht="12.1" outlineLevel="0" r="97">
      <c r="A97" s="33" t="n">
        <v>45681</v>
      </c>
      <c r="B97" s="16" t="s">
        <v>227</v>
      </c>
      <c r="C97" s="16" t="s">
        <v>39</v>
      </c>
      <c r="D97" s="16" t="s">
        <v>40</v>
      </c>
      <c r="E97" s="7" t="n">
        <v>2</v>
      </c>
      <c r="F97" s="16" t="s">
        <v>19</v>
      </c>
      <c r="G97" s="6" t="n">
        <v>42.6121</v>
      </c>
      <c r="H97" s="6" t="n">
        <v>26.44</v>
      </c>
      <c r="I97" s="6" t="n">
        <v>2790.96</v>
      </c>
      <c r="J97" s="6" t="n">
        <v>0.09</v>
      </c>
      <c r="K97" s="6" t="n">
        <v>85.2241</v>
      </c>
      <c r="L97" s="6" t="n">
        <v>76.31</v>
      </c>
      <c r="M97" s="6" t="n">
        <v>1.37</v>
      </c>
      <c r="N97" s="6" t="n">
        <v>1.46</v>
      </c>
    </row>
    <row collapsed="false" customFormat="false" customHeight="false" hidden="false" ht="12.1" outlineLevel="0" r="98">
      <c r="A98" s="33" t="n">
        <v>45707</v>
      </c>
      <c r="B98" s="16" t="s">
        <v>227</v>
      </c>
      <c r="C98" s="16" t="s">
        <v>24</v>
      </c>
      <c r="D98" s="16" t="s">
        <v>25</v>
      </c>
      <c r="E98" s="7" t="n">
        <v>2</v>
      </c>
      <c r="F98" s="16" t="s">
        <v>19</v>
      </c>
      <c r="G98" s="6" t="n">
        <v>52.9771</v>
      </c>
      <c r="H98" s="6" t="n">
        <v>104.26</v>
      </c>
      <c r="I98" s="6" t="n">
        <v>2534.01</v>
      </c>
      <c r="J98" s="6" t="n">
        <v>0.12</v>
      </c>
      <c r="K98" s="6" t="n">
        <v>105.9542</v>
      </c>
      <c r="L98" s="6" t="n">
        <v>94.99</v>
      </c>
      <c r="M98" s="6" t="n">
        <v>1.87</v>
      </c>
      <c r="N98" s="6" t="n">
        <v>0.5</v>
      </c>
    </row>
    <row collapsed="false" customFormat="false" customHeight="false" hidden="false" ht="12.1" outlineLevel="0" r="99">
      <c r="A99" s="33" t="n">
        <v>45733</v>
      </c>
      <c r="B99" s="16" t="s">
        <v>227</v>
      </c>
      <c r="C99" s="16" t="s">
        <v>45</v>
      </c>
      <c r="D99" s="16" t="s">
        <v>46</v>
      </c>
      <c r="E99" s="7" t="n">
        <v>1</v>
      </c>
      <c r="F99" s="16" t="s">
        <v>19</v>
      </c>
      <c r="G99" s="6" t="n">
        <v>4.2785</v>
      </c>
      <c r="H99" s="6" t="n">
        <v>11.69</v>
      </c>
      <c r="I99" s="6" t="n">
        <v>3402.82</v>
      </c>
      <c r="J99" s="6" t="n">
        <v>0.01</v>
      </c>
      <c r="K99" s="6" t="n">
        <v>4.2785</v>
      </c>
      <c r="L99" s="6" t="n">
        <v>3.42</v>
      </c>
      <c r="M99" s="6" t="n">
        <v>0.1</v>
      </c>
      <c r="N99" s="6" t="n">
        <v>0.34</v>
      </c>
    </row>
    <row collapsed="false" customFormat="false" customHeight="false" hidden="false" ht="12.1" outlineLevel="0" r="100">
      <c r="A100" s="33" t="n">
        <v>45755</v>
      </c>
      <c r="B100" s="16" t="s">
        <v>227</v>
      </c>
      <c r="C100" s="16" t="s">
        <v>33</v>
      </c>
      <c r="D100" s="16" t="s">
        <v>34</v>
      </c>
      <c r="E100" s="7" t="n">
        <v>2</v>
      </c>
      <c r="F100" s="16" t="s">
        <v>19</v>
      </c>
      <c r="G100" s="6" t="n">
        <v>86.1891</v>
      </c>
      <c r="H100" s="6" t="n">
        <v>34.92</v>
      </c>
      <c r="I100" s="6" t="n">
        <v>5547.1</v>
      </c>
      <c r="J100" s="6" t="n">
        <v>0.2</v>
      </c>
      <c r="K100" s="6" t="n">
        <v>172.3782</v>
      </c>
      <c r="L100" s="6" t="n">
        <v>155.14</v>
      </c>
      <c r="M100" s="6" t="n">
        <v>1.4</v>
      </c>
      <c r="N100" s="6" t="n">
        <v>2.58</v>
      </c>
    </row>
    <row collapsed="false" customFormat="false" customHeight="false" hidden="false" ht="12.1" outlineLevel="0" r="101">
      <c r="A101" s="33" t="n">
        <v>45757</v>
      </c>
      <c r="B101" s="16" t="s">
        <v>227</v>
      </c>
      <c r="C101" s="16" t="s">
        <v>42</v>
      </c>
      <c r="D101" s="16" t="s">
        <v>43</v>
      </c>
      <c r="E101" s="7" t="n">
        <v>2</v>
      </c>
      <c r="F101" s="16" t="s">
        <v>19</v>
      </c>
      <c r="G101" s="6" t="n">
        <v>23.9337</v>
      </c>
      <c r="H101" s="6" t="n">
        <v>26.47</v>
      </c>
      <c r="I101" s="6" t="n">
        <v>2215.59</v>
      </c>
      <c r="J101" s="6" t="n">
        <v>0.06</v>
      </c>
      <c r="K101" s="6" t="n">
        <v>47.8673</v>
      </c>
      <c r="L101" s="6" t="n">
        <v>42.7</v>
      </c>
      <c r="M101" s="6" t="n">
        <v>0.96</v>
      </c>
      <c r="N101" s="6" t="n">
        <v>0.94</v>
      </c>
    </row>
    <row collapsed="false" customFormat="false" customHeight="false" hidden="false" ht="12.1" outlineLevel="0" r="102">
      <c r="A102" s="33" t="n">
        <v>45786</v>
      </c>
      <c r="B102" s="16" t="s">
        <v>227</v>
      </c>
      <c r="C102" s="16" t="s">
        <v>39</v>
      </c>
      <c r="D102" s="16" t="s">
        <v>40</v>
      </c>
      <c r="E102" s="7" t="n">
        <v>2</v>
      </c>
      <c r="F102" s="16" t="s">
        <v>19</v>
      </c>
      <c r="G102" s="6" t="n">
        <v>34.7703</v>
      </c>
      <c r="H102" s="6" t="n">
        <v>22.54</v>
      </c>
      <c r="I102" s="6" t="n">
        <v>2790.96</v>
      </c>
      <c r="J102" s="6" t="n">
        <v>0.09</v>
      </c>
      <c r="K102" s="6" t="n">
        <v>69.5406</v>
      </c>
      <c r="L102" s="6" t="n">
        <v>62.26</v>
      </c>
      <c r="M102" s="6" t="n">
        <v>1.12</v>
      </c>
      <c r="N102" s="6" t="n">
        <v>1.71</v>
      </c>
    </row>
    <row collapsed="false" customFormat="false" customHeight="false" hidden="false" ht="12.1" outlineLevel="0" r="103">
      <c r="A103" s="33" t="n">
        <v>45798</v>
      </c>
      <c r="B103" s="16" t="s">
        <v>227</v>
      </c>
      <c r="C103" s="16" t="s">
        <v>24</v>
      </c>
      <c r="D103" s="16" t="s">
        <v>25</v>
      </c>
      <c r="E103" s="7" t="n">
        <v>2</v>
      </c>
      <c r="F103" s="16" t="s">
        <v>19</v>
      </c>
      <c r="G103" s="6" t="n">
        <v>46.5784</v>
      </c>
      <c r="H103" s="6" t="n">
        <v>105.62</v>
      </c>
      <c r="I103" s="6" t="n">
        <v>2534.01</v>
      </c>
      <c r="J103" s="6" t="n">
        <v>0.12</v>
      </c>
      <c r="K103" s="6" t="n">
        <v>93.1567</v>
      </c>
      <c r="L103" s="6" t="n">
        <v>83.52</v>
      </c>
      <c r="M103" s="6" t="n">
        <v>1.65</v>
      </c>
      <c r="N103" s="6" t="n">
        <v>0.49</v>
      </c>
    </row>
    <row collapsed="false" customFormat="false" customHeight="false" hidden="false" ht="12.1" outlineLevel="0" r="104">
      <c r="A104" s="33" t="n">
        <v>45824</v>
      </c>
      <c r="B104" s="16" t="s">
        <v>227</v>
      </c>
      <c r="C104" s="16" t="s">
        <v>45</v>
      </c>
      <c r="D104" s="16" t="s">
        <v>46</v>
      </c>
      <c r="E104" s="7" t="n">
        <v>1</v>
      </c>
      <c r="F104" s="16" t="s">
        <v>19</v>
      </c>
      <c r="G104" s="6" t="n">
        <v>3.9501</v>
      </c>
      <c r="H104" s="6" t="n">
        <v>11.89</v>
      </c>
      <c r="I104" s="6" t="n">
        <v>3402.82</v>
      </c>
      <c r="J104" s="6" t="n">
        <v>0.01</v>
      </c>
      <c r="K104" s="6" t="n">
        <v>3.9501</v>
      </c>
      <c r="L104" s="6" t="n">
        <v>3.16</v>
      </c>
      <c r="M104" s="6" t="n">
        <v>0.09</v>
      </c>
      <c r="N104" s="6" t="n">
        <v>0.34</v>
      </c>
    </row>
    <row collapsed="false" customFormat="false" customHeight="false" hidden="false" ht="12.1" outlineLevel="0" r="105">
      <c r="A105" s="33" t="n">
        <v>45848</v>
      </c>
      <c r="B105" s="16" t="s">
        <v>227</v>
      </c>
      <c r="C105" s="16" t="s">
        <v>42</v>
      </c>
      <c r="D105" s="16" t="s">
        <v>43</v>
      </c>
      <c r="E105" s="7" t="n">
        <v>2</v>
      </c>
      <c r="F105" s="16" t="s">
        <v>19</v>
      </c>
      <c r="G105" s="6" t="n">
        <v>21.732</v>
      </c>
      <c r="H105" s="6" t="n">
        <v>28.1</v>
      </c>
      <c r="I105" s="6" t="n">
        <v>2215.59</v>
      </c>
      <c r="J105" s="6" t="n">
        <v>0.06</v>
      </c>
      <c r="K105" s="6" t="n">
        <v>43.464</v>
      </c>
      <c r="L105" s="6" t="n">
        <v>38.77</v>
      </c>
      <c r="M105" s="6" t="n">
        <v>0.87</v>
      </c>
      <c r="N105" s="6" t="n">
        <v>0.88</v>
      </c>
    </row>
    <row collapsed="false" customFormat="false" customHeight="false" hidden="false" ht="12.1" outlineLevel="0" r="106">
      <c r="A106" s="33" t="n">
        <v>45863</v>
      </c>
      <c r="B106" s="16" t="s">
        <v>227</v>
      </c>
      <c r="C106" s="16" t="s">
        <v>39</v>
      </c>
      <c r="D106" s="16" t="s">
        <v>40</v>
      </c>
      <c r="E106" s="7" t="n">
        <v>2</v>
      </c>
      <c r="F106" s="16" t="s">
        <v>19</v>
      </c>
      <c r="G106" s="6" t="n">
        <v>33.9108</v>
      </c>
      <c r="H106" s="6" t="n">
        <v>25.35</v>
      </c>
      <c r="I106" s="6" t="n">
        <v>2790.96</v>
      </c>
      <c r="J106" s="6" t="n">
        <v>0.09</v>
      </c>
      <c r="K106" s="6" t="n">
        <v>67.8216</v>
      </c>
      <c r="L106" s="6" t="n">
        <v>60.72</v>
      </c>
      <c r="M106" s="6" t="n">
        <v>1.09</v>
      </c>
      <c r="N106" s="6" t="n">
        <v>1.52</v>
      </c>
    </row>
    <row collapsed="false" customFormat="false" customHeight="false" hidden="false" ht="12.1" outlineLevel="0" r="107">
      <c r="A107" s="33" t="n">
        <v>45889</v>
      </c>
      <c r="B107" s="16" t="s">
        <v>227</v>
      </c>
      <c r="C107" s="16" t="s">
        <v>24</v>
      </c>
      <c r="D107" s="16" t="s">
        <v>25</v>
      </c>
      <c r="E107" s="7" t="n">
        <v>2</v>
      </c>
      <c r="F107" s="16" t="s">
        <v>19</v>
      </c>
      <c r="G107" s="6" t="n">
        <v>46.601</v>
      </c>
      <c r="H107" s="6" t="n">
        <v>106.89</v>
      </c>
      <c r="I107" s="6" t="n">
        <v>2534.01</v>
      </c>
      <c r="J107" s="6" t="n">
        <v>0.12</v>
      </c>
      <c r="K107" s="6" t="n">
        <v>93.2021</v>
      </c>
      <c r="L107" s="6" t="n">
        <v>83.56</v>
      </c>
      <c r="M107" s="6" t="n">
        <v>1.65</v>
      </c>
      <c r="N107" s="6" t="n">
        <v>0.49</v>
      </c>
    </row>
    <row collapsed="false" customFormat="false" customHeight="false" hidden="false" ht="12.1" outlineLevel="0" r="108">
      <c r="A108" s="33" t="n">
        <v>45915</v>
      </c>
      <c r="B108" s="16" t="s">
        <v>227</v>
      </c>
      <c r="C108" s="16" t="s">
        <v>45</v>
      </c>
      <c r="D108" s="16" t="s">
        <v>46</v>
      </c>
      <c r="E108" s="7" t="n">
        <v>1</v>
      </c>
      <c r="F108" s="16" t="s">
        <v>19</v>
      </c>
      <c r="G108" s="6" t="n">
        <v>4.219</v>
      </c>
      <c r="H108" s="6" t="n">
        <v>18.79</v>
      </c>
      <c r="I108" s="6" t="n">
        <v>3402.82</v>
      </c>
      <c r="J108" s="6" t="n">
        <v>0.01</v>
      </c>
      <c r="K108" s="6" t="n">
        <v>4.219</v>
      </c>
      <c r="L108" s="6" t="n">
        <v>3.38</v>
      </c>
      <c r="M108" s="6" t="n">
        <v>0.1</v>
      </c>
      <c r="N108" s="6" t="n">
        <v>0.21</v>
      </c>
    </row>
    <row collapsed="false" customFormat="false" customHeight="false" hidden="false" ht="12.1" outlineLevel="0" r="109">
      <c r="A109" s="33" t="n">
        <v>45940</v>
      </c>
      <c r="B109" s="16" t="s">
        <v>227</v>
      </c>
      <c r="C109" s="16" t="s">
        <v>42</v>
      </c>
      <c r="D109" s="16" t="s">
        <v>43</v>
      </c>
      <c r="E109" s="7" t="n">
        <v>2</v>
      </c>
      <c r="F109" s="16" t="s">
        <v>19</v>
      </c>
      <c r="G109" s="6" t="n">
        <v>22.6321</v>
      </c>
      <c r="H109" s="6" t="n">
        <v>26.1</v>
      </c>
      <c r="I109" s="6" t="n">
        <v>2215.59</v>
      </c>
      <c r="J109" s="6" t="n">
        <v>0.06</v>
      </c>
      <c r="K109" s="6" t="n">
        <v>45.2641</v>
      </c>
      <c r="L109" s="6" t="n">
        <v>40.38</v>
      </c>
      <c r="M109" s="6" t="n">
        <v>0.91</v>
      </c>
      <c r="N109" s="6" t="n">
        <v>0.95</v>
      </c>
    </row>
    <row collapsed="false" customFormat="false" customHeight="false" hidden="false" ht="12.1" outlineLevel="0" r="110">
      <c r="A110" s="33" t="n">
        <v>45968</v>
      </c>
      <c r="B110" s="16" t="s">
        <v>227</v>
      </c>
      <c r="C110" s="16" t="s">
        <v>39</v>
      </c>
      <c r="D110" s="16" t="s">
        <v>40</v>
      </c>
      <c r="E110" s="7" t="n">
        <v>2</v>
      </c>
      <c r="F110" s="16" t="s">
        <v>19</v>
      </c>
      <c r="G110" s="6" t="n">
        <v>34.9919</v>
      </c>
      <c r="H110" s="6" t="n">
        <v>24.42</v>
      </c>
      <c r="I110" s="6" t="n">
        <v>2790.96</v>
      </c>
      <c r="J110" s="6" t="n">
        <v>0.09</v>
      </c>
      <c r="K110" s="6" t="n">
        <v>69.9838</v>
      </c>
      <c r="L110" s="6" t="n">
        <v>62.66</v>
      </c>
      <c r="M110" s="6" t="n">
        <v>1.12</v>
      </c>
      <c r="N110" s="6" t="n">
        <v>1.58</v>
      </c>
    </row>
    <row collapsed="false" customFormat="false" customHeight="false" hidden="false" ht="12.1" outlineLevel="0" r="111">
      <c r="A111" s="33" t="n">
        <v>45980</v>
      </c>
      <c r="B111" s="16" t="s">
        <v>227</v>
      </c>
      <c r="C111" s="16" t="s">
        <v>24</v>
      </c>
      <c r="D111" s="16" t="s">
        <v>25</v>
      </c>
      <c r="E111" s="7" t="n">
        <v>2</v>
      </c>
      <c r="F111" s="16" t="s">
        <v>19</v>
      </c>
      <c r="G111" s="6" t="n">
        <v>47.0117</v>
      </c>
      <c r="H111" s="6" t="n">
        <v>111.18</v>
      </c>
      <c r="I111" s="6" t="n">
        <v>2534.01</v>
      </c>
      <c r="J111" s="6" t="n">
        <v>0.12</v>
      </c>
      <c r="K111" s="6" t="n">
        <v>94.0235</v>
      </c>
      <c r="L111" s="6" t="n">
        <v>84.3</v>
      </c>
      <c r="M111" s="6" t="n">
        <v>1.66</v>
      </c>
      <c r="N111" s="6" t="n">
        <v>0.47</v>
      </c>
    </row>
    <row collapsed="false" customFormat="false" customHeight="false" hidden="false" ht="12.1" outlineLevel="0" r="112">
      <c r="A112" s="33"/>
      <c r="B112" s="16"/>
      <c r="C112" s="16"/>
      <c r="D112" s="16"/>
      <c r="E112" s="7"/>
      <c r="F112" s="16"/>
      <c r="G112" s="6"/>
      <c r="H112" s="6"/>
      <c r="I112" s="6"/>
      <c r="J112" s="6"/>
      <c r="K112" s="6"/>
      <c r="L112" s="6"/>
      <c r="M112" s="6"/>
      <c r="N112" s="6"/>
    </row>
    <row collapsed="false" customFormat="false" customHeight="false" hidden="false" ht="12.1" outlineLevel="0" r="113">
      <c r="A113" s="33" t="n">
        <v>43972</v>
      </c>
      <c r="B113" s="16" t="s">
        <v>227</v>
      </c>
      <c r="C113" s="16" t="s">
        <v>128</v>
      </c>
      <c r="D113" s="16" t="s">
        <v>176</v>
      </c>
      <c r="E113" s="7" t="n">
        <v>7</v>
      </c>
      <c r="F113" s="16" t="s">
        <v>19</v>
      </c>
      <c r="G113" s="6" t="n">
        <v>3.6169</v>
      </c>
      <c r="H113" s="6" t="n">
        <v>2.43</v>
      </c>
      <c r="I113" s="6" t="n">
        <v>162.2</v>
      </c>
      <c r="J113" s="6" t="n">
        <v>0.04</v>
      </c>
      <c r="K113" s="6" t="n">
        <v>25.3183</v>
      </c>
      <c r="L113" s="6" t="n">
        <v>22.42</v>
      </c>
      <c r="M113" s="6" t="n">
        <v>1.97</v>
      </c>
      <c r="N113" s="6" t="n">
        <v>1.82</v>
      </c>
    </row>
    <row collapsed="false" customFormat="false" customHeight="false" hidden="false" ht="12.1" outlineLevel="0" r="114">
      <c r="A114" s="33" t="n">
        <v>43980</v>
      </c>
      <c r="B114" s="16" t="s">
        <v>227</v>
      </c>
      <c r="C114" s="16" t="s">
        <v>129</v>
      </c>
      <c r="D114" s="16" t="s">
        <v>177</v>
      </c>
      <c r="E114" s="7" t="n">
        <v>1</v>
      </c>
      <c r="F114" s="16" t="s">
        <v>19</v>
      </c>
      <c r="G114" s="6" t="n">
        <v>16.5666</v>
      </c>
      <c r="H114" s="6" t="n">
        <v>55.7</v>
      </c>
      <c r="I114" s="6" t="n">
        <v>3977.42</v>
      </c>
      <c r="J114" s="6" t="n">
        <v>0.07</v>
      </c>
      <c r="K114" s="6" t="n">
        <v>16.5666</v>
      </c>
      <c r="L114" s="6" t="n">
        <v>11.59</v>
      </c>
      <c r="M114" s="6" t="n">
        <v>0.29</v>
      </c>
      <c r="N114" s="6" t="n">
        <v>0.29</v>
      </c>
    </row>
    <row collapsed="false" customFormat="false" customHeight="false" hidden="false" ht="12.1" outlineLevel="0" r="115">
      <c r="A115" s="33" t="n">
        <v>44011</v>
      </c>
      <c r="B115" s="16" t="s">
        <v>227</v>
      </c>
      <c r="C115" s="16" t="s">
        <v>136</v>
      </c>
      <c r="D115" s="16" t="s">
        <v>189</v>
      </c>
      <c r="E115" s="7" t="n">
        <v>5</v>
      </c>
      <c r="F115" s="16" t="s">
        <v>19</v>
      </c>
      <c r="G115" s="6" t="n">
        <v>17.2821</v>
      </c>
      <c r="H115" s="6" t="n">
        <v>15.06</v>
      </c>
      <c r="I115" s="6" t="n">
        <v>1123.98</v>
      </c>
      <c r="J115" s="6" t="n">
        <v>0.13</v>
      </c>
      <c r="K115" s="6" t="n">
        <v>86.4105</v>
      </c>
      <c r="L115" s="6" t="n">
        <v>77.42</v>
      </c>
      <c r="M115" s="6" t="n">
        <v>1.38</v>
      </c>
      <c r="N115" s="6" t="n">
        <v>1.49</v>
      </c>
    </row>
    <row collapsed="false" customFormat="false" customHeight="false" hidden="false" ht="12.1" outlineLevel="0" r="116">
      <c r="A116" s="33" t="n">
        <v>44021</v>
      </c>
      <c r="B116" s="16" t="s">
        <v>227</v>
      </c>
      <c r="C116" s="16" t="s">
        <v>134</v>
      </c>
      <c r="D116" s="16" t="s">
        <v>228</v>
      </c>
      <c r="E116" s="7" t="n">
        <v>1</v>
      </c>
      <c r="F116" s="16" t="s">
        <v>19</v>
      </c>
      <c r="G116" s="6" t="n">
        <v>48.2281</v>
      </c>
      <c r="H116" s="6" t="n">
        <v>38.81</v>
      </c>
      <c r="I116" s="6" t="n">
        <v>2632.16</v>
      </c>
      <c r="J116" s="6" t="n">
        <v>0.2</v>
      </c>
      <c r="K116" s="6" t="n">
        <v>48.2281</v>
      </c>
      <c r="L116" s="6" t="n">
        <v>33.98</v>
      </c>
      <c r="M116" s="6" t="n">
        <v>1.29</v>
      </c>
      <c r="N116" s="6" t="n">
        <v>1.23</v>
      </c>
    </row>
    <row collapsed="false" customFormat="false" customHeight="false" hidden="false" ht="12.1" outlineLevel="0" r="117">
      <c r="A117" s="33" t="n">
        <v>44021</v>
      </c>
      <c r="B117" s="16" t="s">
        <v>227</v>
      </c>
      <c r="C117" s="16" t="s">
        <v>130</v>
      </c>
      <c r="D117" s="16" t="s">
        <v>178</v>
      </c>
      <c r="E117" s="7" t="n">
        <v>1</v>
      </c>
      <c r="F117" s="16" t="s">
        <v>19</v>
      </c>
      <c r="G117" s="6" t="n">
        <v>92.6093</v>
      </c>
      <c r="H117" s="6" t="n">
        <v>65.71</v>
      </c>
      <c r="I117" s="6" t="n">
        <v>4338.15</v>
      </c>
      <c r="J117" s="6" t="n">
        <v>0.39</v>
      </c>
      <c r="K117" s="6" t="n">
        <v>92.6093</v>
      </c>
      <c r="L117" s="6" t="n">
        <v>64.83</v>
      </c>
      <c r="M117" s="6" t="n">
        <v>1.49</v>
      </c>
      <c r="N117" s="6" t="n">
        <v>1.38</v>
      </c>
    </row>
    <row collapsed="false" customFormat="false" customHeight="false" hidden="false" ht="12.1" outlineLevel="0" r="118">
      <c r="A118" s="33" t="n">
        <v>44049</v>
      </c>
      <c r="B118" s="16" t="s">
        <v>227</v>
      </c>
      <c r="C118" s="16" t="s">
        <v>16</v>
      </c>
      <c r="D118" s="16" t="s">
        <v>18</v>
      </c>
      <c r="E118" s="7" t="n">
        <v>4</v>
      </c>
      <c r="F118" s="16" t="s">
        <v>19</v>
      </c>
      <c r="G118" s="6" t="n">
        <v>24.1826</v>
      </c>
      <c r="H118" s="6" t="n">
        <v>48.92</v>
      </c>
      <c r="I118" s="6" t="n">
        <v>3609.89</v>
      </c>
      <c r="J118" s="6" t="n">
        <v>0.13</v>
      </c>
      <c r="K118" s="6" t="n">
        <v>96.7304</v>
      </c>
      <c r="L118" s="6" t="n">
        <v>87.2</v>
      </c>
      <c r="M118" s="6" t="n">
        <v>0.6</v>
      </c>
      <c r="N118" s="6" t="n">
        <v>0.61</v>
      </c>
    </row>
    <row collapsed="false" customFormat="false" customHeight="false" hidden="false" ht="12.1" outlineLevel="0" r="119">
      <c r="A119" s="33" t="n">
        <v>44060</v>
      </c>
      <c r="B119" s="16" t="s">
        <v>227</v>
      </c>
      <c r="C119" s="16" t="s">
        <v>24</v>
      </c>
      <c r="D119" s="16" t="s">
        <v>25</v>
      </c>
      <c r="E119" s="7" t="n">
        <v>2</v>
      </c>
      <c r="F119" s="16" t="s">
        <v>19</v>
      </c>
      <c r="G119" s="6" t="n">
        <v>20.5004</v>
      </c>
      <c r="H119" s="6" t="n">
        <v>38.07</v>
      </c>
      <c r="I119" s="6" t="n">
        <v>2534.01</v>
      </c>
      <c r="J119" s="6" t="n">
        <v>0.06</v>
      </c>
      <c r="K119" s="6" t="n">
        <v>41.0008</v>
      </c>
      <c r="L119" s="6" t="n">
        <v>36.61</v>
      </c>
      <c r="M119" s="6" t="n">
        <v>0.72</v>
      </c>
      <c r="N119" s="6" t="n">
        <v>0.66</v>
      </c>
    </row>
    <row collapsed="false" customFormat="false" customHeight="false" hidden="false" ht="12.1" outlineLevel="0" r="120">
      <c r="A120" s="33" t="n">
        <v>44112</v>
      </c>
      <c r="B120" s="16" t="s">
        <v>227</v>
      </c>
      <c r="C120" s="16" t="s">
        <v>42</v>
      </c>
      <c r="D120" s="16" t="s">
        <v>43</v>
      </c>
      <c r="E120" s="7" t="n">
        <v>2</v>
      </c>
      <c r="F120" s="16" t="s">
        <v>19</v>
      </c>
      <c r="G120" s="6" t="n">
        <v>40.6079</v>
      </c>
      <c r="H120" s="6" t="n">
        <v>28.8</v>
      </c>
      <c r="I120" s="6" t="n">
        <v>2215.59</v>
      </c>
      <c r="J120" s="6" t="n">
        <v>0.1</v>
      </c>
      <c r="K120" s="6" t="n">
        <v>81.2158</v>
      </c>
      <c r="L120" s="6" t="n">
        <v>73.41</v>
      </c>
      <c r="M120" s="6" t="n">
        <v>1.66</v>
      </c>
      <c r="N120" s="6" t="n">
        <v>1.63</v>
      </c>
    </row>
    <row collapsed="false" customFormat="false" customHeight="false" hidden="false" ht="12.1" outlineLevel="0" r="121">
      <c r="A121" s="33" t="n">
        <v>44140</v>
      </c>
      <c r="B121" s="16" t="s">
        <v>227</v>
      </c>
      <c r="C121" s="16" t="s">
        <v>16</v>
      </c>
      <c r="D121" s="16" t="s">
        <v>18</v>
      </c>
      <c r="E121" s="7" t="n">
        <v>5</v>
      </c>
      <c r="F121" s="16" t="s">
        <v>19</v>
      </c>
      <c r="G121" s="6" t="n">
        <v>26.4002</v>
      </c>
      <c r="H121" s="6" t="n">
        <v>45.7</v>
      </c>
      <c r="I121" s="6" t="n">
        <v>3614</v>
      </c>
      <c r="J121" s="6" t="n">
        <v>0.17</v>
      </c>
      <c r="K121" s="6" t="n">
        <v>132.001</v>
      </c>
      <c r="L121" s="6" t="n">
        <v>118.4</v>
      </c>
      <c r="M121" s="6" t="n">
        <v>0.66</v>
      </c>
      <c r="N121" s="6" t="n">
        <v>0.65</v>
      </c>
    </row>
    <row collapsed="false" customFormat="false" customHeight="false" hidden="false" ht="12.1" outlineLevel="0" r="122">
      <c r="A122" s="33" t="n">
        <v>44151</v>
      </c>
      <c r="B122" s="16" t="s">
        <v>227</v>
      </c>
      <c r="C122" s="16" t="s">
        <v>24</v>
      </c>
      <c r="D122" s="16" t="s">
        <v>25</v>
      </c>
      <c r="E122" s="7" t="n">
        <v>2</v>
      </c>
      <c r="F122" s="16" t="s">
        <v>19</v>
      </c>
      <c r="G122" s="6" t="n">
        <v>21.6513</v>
      </c>
      <c r="H122" s="6" t="n">
        <v>41.52</v>
      </c>
      <c r="I122" s="6" t="n">
        <v>2534.01</v>
      </c>
      <c r="J122" s="6" t="n">
        <v>0.06</v>
      </c>
      <c r="K122" s="6" t="n">
        <v>43.3027</v>
      </c>
      <c r="L122" s="6" t="n">
        <v>38.66</v>
      </c>
      <c r="M122" s="6" t="n">
        <v>0.76</v>
      </c>
      <c r="N122" s="6" t="n">
        <v>0.6</v>
      </c>
    </row>
    <row collapsed="false" customFormat="false" customHeight="false" hidden="false" ht="12.1" outlineLevel="0" r="123">
      <c r="A123" s="33" t="n">
        <v>44204</v>
      </c>
      <c r="B123" s="16" t="s">
        <v>227</v>
      </c>
      <c r="C123" s="16" t="s">
        <v>42</v>
      </c>
      <c r="D123" s="16" t="s">
        <v>43</v>
      </c>
      <c r="E123" s="7" t="n">
        <v>2</v>
      </c>
      <c r="F123" s="16" t="s">
        <v>19</v>
      </c>
      <c r="G123" s="6" t="n">
        <v>38.4154</v>
      </c>
      <c r="H123" s="6" t="n">
        <v>29.39</v>
      </c>
      <c r="I123" s="6" t="n">
        <v>2215.59</v>
      </c>
      <c r="J123" s="6" t="n">
        <v>0.1</v>
      </c>
      <c r="K123" s="6" t="n">
        <v>76.8307</v>
      </c>
      <c r="L123" s="6" t="n">
        <v>69.44</v>
      </c>
      <c r="M123" s="6" t="n">
        <v>1.57</v>
      </c>
      <c r="N123" s="6" t="n">
        <v>1.6</v>
      </c>
    </row>
  </sheetData>
  <autoFilter ref="A1:N12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62</v>
      </c>
      <c r="B1" s="34" t="s">
        <v>218</v>
      </c>
      <c r="C1" s="34" t="s">
        <v>0</v>
      </c>
      <c r="D1" s="34" t="s">
        <v>2</v>
      </c>
      <c r="E1" s="34" t="s">
        <v>219</v>
      </c>
      <c r="F1" s="34" t="s">
        <v>229</v>
      </c>
      <c r="G1" s="34" t="s">
        <v>230</v>
      </c>
      <c r="H1" s="34" t="s">
        <v>66</v>
      </c>
      <c r="I1" s="34" t="s">
        <v>231</v>
      </c>
      <c r="J1" s="34" t="s">
        <v>232</v>
      </c>
      <c r="K1" s="34" t="s">
        <v>233</v>
      </c>
      <c r="L1" s="34" t="s">
        <v>234</v>
      </c>
      <c r="M1" s="34" t="s">
        <v>235</v>
      </c>
      <c r="N1" s="34" t="s">
        <v>236</v>
      </c>
      <c r="O1" s="34" t="s">
        <v>237</v>
      </c>
    </row>
    <row collapsed="false" customFormat="false" customHeight="false" hidden="false" ht="12.1" outlineLevel="0" r="2">
      <c r="A2" s="35" t="n">
        <v>44036</v>
      </c>
      <c r="B2" s="16" t="s">
        <v>227</v>
      </c>
      <c r="C2" s="16" t="s">
        <v>16</v>
      </c>
      <c r="D2" s="16" t="s">
        <v>18</v>
      </c>
      <c r="E2" s="17" t="n">
        <v>2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1962</v>
      </c>
      <c r="J2" s="17" t="n">
        <v>3609.88781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5" t="n">
        <v>44036</v>
      </c>
      <c r="B3" s="16" t="s">
        <v>227</v>
      </c>
      <c r="C3" s="16" t="s">
        <v>16</v>
      </c>
      <c r="D3" s="16" t="s">
        <v>18</v>
      </c>
      <c r="E3" s="17" t="n">
        <v>2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1962</v>
      </c>
      <c r="J3" s="17" t="n">
        <v>3609.88781</v>
      </c>
      <c r="K3" s="6" t="s">
        <f>=Портфель!F2*Портфель!$Q$17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5" t="n">
        <v>44139</v>
      </c>
      <c r="B4" s="16" t="s">
        <v>227</v>
      </c>
      <c r="C4" s="16" t="s">
        <v>16</v>
      </c>
      <c r="D4" s="16" t="s">
        <v>18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1859</v>
      </c>
      <c r="J4" s="17" t="n">
        <v>3630.427228</v>
      </c>
      <c r="K4" s="6" t="s">
        <f>=Портфель!F2*Портфель!$Q$17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5" t="n">
        <v>44153</v>
      </c>
      <c r="B5" s="16" t="s">
        <v>227</v>
      </c>
      <c r="C5" s="16" t="s">
        <v>16</v>
      </c>
      <c r="D5" s="16" t="s">
        <v>18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1845</v>
      </c>
      <c r="J5" s="17" t="n">
        <v>3480.18692</v>
      </c>
      <c r="K5" s="6" t="s">
        <f>=Портфель!F2*Портфель!$Q$17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5" t="n">
        <v>44153</v>
      </c>
      <c r="B6" s="16" t="s">
        <v>227</v>
      </c>
      <c r="C6" s="16" t="s">
        <v>16</v>
      </c>
      <c r="D6" s="16" t="s">
        <v>18</v>
      </c>
      <c r="E6" s="17" t="n">
        <v>4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1845</v>
      </c>
      <c r="J6" s="17" t="n">
        <v>3479.9962875</v>
      </c>
      <c r="K6" s="6" t="s">
        <f>=Портфель!F2*Портфель!$Q$17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5" t="n">
        <v>44159</v>
      </c>
      <c r="B7" s="16" t="s">
        <v>227</v>
      </c>
      <c r="C7" s="16" t="s">
        <v>16</v>
      </c>
      <c r="D7" s="16" t="s">
        <v>18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1839</v>
      </c>
      <c r="J7" s="17" t="n">
        <v>3567.5384</v>
      </c>
      <c r="K7" s="6" t="s">
        <f>=Портфель!F2*Портфель!$Q$17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5" t="n">
        <v>44159</v>
      </c>
      <c r="B8" s="16" t="s">
        <v>227</v>
      </c>
      <c r="C8" s="16" t="s">
        <v>16</v>
      </c>
      <c r="D8" s="16" t="s">
        <v>18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1839</v>
      </c>
      <c r="J8" s="17" t="n">
        <v>3567.5384</v>
      </c>
      <c r="K8" s="6" t="s">
        <f>=Портфель!F2*Портфель!$Q$17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5" t="n">
        <v>44432</v>
      </c>
      <c r="B9" s="16" t="s">
        <v>227</v>
      </c>
      <c r="C9" s="16" t="s">
        <v>21</v>
      </c>
      <c r="D9" s="16" t="s">
        <v>22</v>
      </c>
      <c r="E9" s="17" t="n">
        <v>2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1566</v>
      </c>
      <c r="J9" s="17" t="n">
        <v>12182.474368</v>
      </c>
      <c r="K9" s="6" t="s">
        <f>=Портфель!F3*Портфель!$Q$17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5" t="n">
        <v>44432</v>
      </c>
      <c r="B10" s="16" t="s">
        <v>227</v>
      </c>
      <c r="C10" s="16" t="s">
        <v>21</v>
      </c>
      <c r="D10" s="16" t="s">
        <v>22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1566</v>
      </c>
      <c r="J10" s="17" t="n">
        <v>12182.474368</v>
      </c>
      <c r="K10" s="6" t="s">
        <f>=Портфель!F3*Портфель!$Q$17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5" t="n">
        <v>43994</v>
      </c>
      <c r="B11" s="16" t="s">
        <v>227</v>
      </c>
      <c r="C11" s="16" t="s">
        <v>24</v>
      </c>
      <c r="D11" s="16" t="s">
        <v>25</v>
      </c>
      <c r="E11" s="17" t="n">
        <v>2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2004</v>
      </c>
      <c r="J11" s="17" t="n">
        <v>2534.008854</v>
      </c>
      <c r="K11" s="6" t="s">
        <f>=Портфель!F4*Портфель!$Q$17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5" t="n">
        <v>44245</v>
      </c>
      <c r="B12" s="16" t="s">
        <v>227</v>
      </c>
      <c r="C12" s="16" t="s">
        <v>27</v>
      </c>
      <c r="D12" s="16" t="s">
        <v>28</v>
      </c>
      <c r="E12" s="17" t="n">
        <v>3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1753</v>
      </c>
      <c r="J12" s="17" t="n">
        <v>1678.196975</v>
      </c>
      <c r="K12" s="6" t="s">
        <f>=Портфель!F5*Портфель!$Q$17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5" t="n">
        <v>44144</v>
      </c>
      <c r="B13" s="16" t="s">
        <v>227</v>
      </c>
      <c r="C13" s="16" t="s">
        <v>30</v>
      </c>
      <c r="D13" s="16" t="s">
        <v>31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1854</v>
      </c>
      <c r="J13" s="17" t="n">
        <v>2050.1</v>
      </c>
      <c r="K13" s="6" t="s">
        <f>=Портфель!F6*Портфель!$Q$17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5" t="n">
        <v>44144</v>
      </c>
      <c r="B14" s="16" t="s">
        <v>227</v>
      </c>
      <c r="C14" s="16" t="s">
        <v>30</v>
      </c>
      <c r="D14" s="16" t="s">
        <v>31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1854</v>
      </c>
      <c r="J14" s="17" t="n">
        <v>2050.1</v>
      </c>
      <c r="K14" s="6" t="s">
        <f>=Портфель!F6*Портфель!$Q$17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5" t="n">
        <v>44433</v>
      </c>
      <c r="B15" s="16" t="s">
        <v>227</v>
      </c>
      <c r="C15" s="16" t="s">
        <v>33</v>
      </c>
      <c r="D15" s="16" t="s">
        <v>34</v>
      </c>
      <c r="E15" s="17" t="n">
        <v>2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1565</v>
      </c>
      <c r="J15" s="17" t="n">
        <v>5547.0966975</v>
      </c>
      <c r="K15" s="6" t="s">
        <f>=Портфель!F7*Портфель!$Q$17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5" t="n">
        <v>44245</v>
      </c>
      <c r="B16" s="16" t="s">
        <v>227</v>
      </c>
      <c r="C16" s="16" t="s">
        <v>36</v>
      </c>
      <c r="D16" s="16" t="s">
        <v>37</v>
      </c>
      <c r="E16" s="17" t="n">
        <v>5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1753</v>
      </c>
      <c r="J16" s="17" t="n">
        <v>2034.491102</v>
      </c>
      <c r="K16" s="6" t="s">
        <f>=Портфель!F8*Портфель!$Q$17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5" t="n">
        <v>44253</v>
      </c>
      <c r="B17" s="16" t="s">
        <v>227</v>
      </c>
      <c r="C17" s="16" t="s">
        <v>36</v>
      </c>
      <c r="D17" s="16" t="s">
        <v>37</v>
      </c>
      <c r="E17" s="17" t="n">
        <v>2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1745</v>
      </c>
      <c r="J17" s="17" t="n">
        <v>1641.7921715</v>
      </c>
      <c r="K17" s="6" t="s">
        <f>=Портфель!F8*Портфель!$Q$17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5" t="n">
        <v>44414</v>
      </c>
      <c r="B18" s="16" t="s">
        <v>227</v>
      </c>
      <c r="C18" s="16" t="s">
        <v>36</v>
      </c>
      <c r="D18" s="16" t="s">
        <v>37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1584</v>
      </c>
      <c r="J18" s="17" t="n">
        <v>1202.88192</v>
      </c>
      <c r="K18" s="6" t="s">
        <f>=Портфель!F8*Портфель!$Q$17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5" t="n">
        <v>44188</v>
      </c>
      <c r="B19" s="16" t="s">
        <v>227</v>
      </c>
      <c r="C19" s="16" t="s">
        <v>39</v>
      </c>
      <c r="D19" s="16" t="s">
        <v>40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1810</v>
      </c>
      <c r="J19" s="17" t="n">
        <v>2790.956592</v>
      </c>
      <c r="K19" s="6" t="s">
        <f>=Портфель!F9*Портфель!$Q$17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5" t="n">
        <v>44188</v>
      </c>
      <c r="B20" s="16" t="s">
        <v>227</v>
      </c>
      <c r="C20" s="16" t="s">
        <v>39</v>
      </c>
      <c r="D20" s="16" t="s">
        <v>40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1810</v>
      </c>
      <c r="J20" s="17" t="n">
        <v>2790.956592</v>
      </c>
      <c r="K20" s="6" t="s">
        <f>=Портфель!F9*Портфель!$Q$17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5" t="n">
        <v>44067</v>
      </c>
      <c r="B21" s="16" t="s">
        <v>227</v>
      </c>
      <c r="C21" s="16" t="s">
        <v>42</v>
      </c>
      <c r="D21" s="16" t="s">
        <v>43</v>
      </c>
      <c r="E21" s="17" t="n">
        <v>2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1931</v>
      </c>
      <c r="J21" s="17" t="n">
        <v>2215.58701</v>
      </c>
      <c r="K21" s="6" t="s">
        <f>=Портфель!F10*Портфель!$Q$17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5" t="n">
        <v>44286</v>
      </c>
      <c r="B22" s="16" t="s">
        <v>227</v>
      </c>
      <c r="C22" s="16" t="s">
        <v>45</v>
      </c>
      <c r="D22" s="16" t="s">
        <v>46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1712</v>
      </c>
      <c r="J22" s="17" t="n">
        <v>3402.818385</v>
      </c>
      <c r="K22" s="6" t="s">
        <f>=Портфель!F11*Портфель!$Q$17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5" t="n">
        <v>44369</v>
      </c>
      <c r="B23" s="16" t="s">
        <v>227</v>
      </c>
      <c r="C23" s="16" t="s">
        <v>50</v>
      </c>
      <c r="D23" s="16" t="s">
        <v>52</v>
      </c>
      <c r="E23" s="17" t="n">
        <v>5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1629</v>
      </c>
      <c r="J23" s="17" t="n">
        <v>573.4386158</v>
      </c>
      <c r="K23" s="6" t="s">
        <f>=Портфель!F13*Портфель!$Q$17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5"/>
      <c r="B24" s="16"/>
      <c r="C24" s="16"/>
      <c r="D24" s="16"/>
      <c r="E24" s="17"/>
      <c r="F24" s="7"/>
      <c r="G24" s="17"/>
      <c r="H24" s="16"/>
      <c r="I24" s="7"/>
      <c r="J24" s="17"/>
      <c r="K24" s="4" t="s">
        <v>61</v>
      </c>
      <c r="L24" s="8" t="s">
        <f>=SUBTOTAL(109,L2:L23)</f>
      </c>
      <c r="M24" s="8" t="s">
        <f>=SUBTOTAL(109,M2:M23)</f>
      </c>
      <c r="N24" s="8" t="s">
        <f>=MAX(0,M24*0.13)</f>
      </c>
    </row>
  </sheetData>
  <autoFilter ref="A1:O2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238</v>
      </c>
      <c r="D1" s="34" t="s">
        <v>239</v>
      </c>
      <c r="E1" s="34" t="s">
        <v>222</v>
      </c>
      <c r="F1" s="34" t="s">
        <v>240</v>
      </c>
      <c r="G1" s="34" t="s">
        <v>219</v>
      </c>
      <c r="H1" s="34" t="s">
        <v>241</v>
      </c>
      <c r="I1" s="34" t="s">
        <v>242</v>
      </c>
      <c r="J1" s="34" t="s">
        <v>243</v>
      </c>
      <c r="K1" s="34" t="s">
        <v>244</v>
      </c>
    </row>
    <row collapsed="false" customFormat="false" customHeight="false" hidden="false" ht="12.1" outlineLevel="0" r="2">
      <c r="A2" s="16" t="s">
        <v>121</v>
      </c>
      <c r="B2" s="16" t="s">
        <v>169</v>
      </c>
      <c r="C2" s="36" t="n">
        <v>43934</v>
      </c>
      <c r="D2" s="37" t="n">
        <v>43987</v>
      </c>
      <c r="E2" s="17" t="n">
        <v>1132.4543</v>
      </c>
      <c r="F2" s="17" t="n">
        <v>1113.2136</v>
      </c>
      <c r="G2" s="17" t="n">
        <v>2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121</v>
      </c>
      <c r="B3" s="16" t="s">
        <v>169</v>
      </c>
      <c r="C3" s="36" t="n">
        <v>43934</v>
      </c>
      <c r="D3" s="37" t="n">
        <v>43987</v>
      </c>
      <c r="E3" s="17" t="n">
        <v>1132.823</v>
      </c>
      <c r="F3" s="17" t="n">
        <v>1113.2136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121</v>
      </c>
      <c r="B4" s="16" t="s">
        <v>169</v>
      </c>
      <c r="C4" s="36" t="n">
        <v>43994</v>
      </c>
      <c r="D4" s="37" t="n">
        <v>44001</v>
      </c>
      <c r="E4" s="17" t="n">
        <v>1256.9818</v>
      </c>
      <c r="F4" s="17" t="n">
        <v>1383.3097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121</v>
      </c>
      <c r="B5" s="16" t="s">
        <v>169</v>
      </c>
      <c r="C5" s="36" t="n">
        <v>43994</v>
      </c>
      <c r="D5" s="37" t="n">
        <v>44001</v>
      </c>
      <c r="E5" s="17" t="n">
        <v>1256.9818</v>
      </c>
      <c r="F5" s="17" t="n">
        <v>1383.3097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42</v>
      </c>
      <c r="B6" s="16" t="s">
        <v>43</v>
      </c>
      <c r="C6" s="36" t="n">
        <v>43934</v>
      </c>
      <c r="D6" s="37" t="n">
        <v>43977</v>
      </c>
      <c r="E6" s="17" t="n">
        <v>2219.1826</v>
      </c>
      <c r="F6" s="17" t="n">
        <v>2204.9243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42</v>
      </c>
      <c r="B7" s="16" t="s">
        <v>43</v>
      </c>
      <c r="C7" s="36" t="n">
        <v>43934</v>
      </c>
      <c r="D7" s="37" t="n">
        <v>43977</v>
      </c>
      <c r="E7" s="17" t="n">
        <v>2219.1826</v>
      </c>
      <c r="F7" s="17" t="n">
        <v>2204.9243</v>
      </c>
      <c r="G7" s="17" t="n">
        <v>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42</v>
      </c>
      <c r="B8" s="16" t="s">
        <v>43</v>
      </c>
      <c r="C8" s="36" t="n">
        <v>43969</v>
      </c>
      <c r="D8" s="37" t="n">
        <v>43977</v>
      </c>
      <c r="E8" s="17" t="n">
        <v>2119.3021</v>
      </c>
      <c r="F8" s="17" t="n">
        <v>2204.9243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122</v>
      </c>
      <c r="B9" s="16" t="s">
        <v>170</v>
      </c>
      <c r="C9" s="36" t="n">
        <v>43934</v>
      </c>
      <c r="D9" s="37" t="n">
        <v>43977</v>
      </c>
      <c r="E9" s="17" t="n">
        <v>846.1755</v>
      </c>
      <c r="F9" s="17" t="n">
        <v>1158.4265</v>
      </c>
      <c r="G9" s="17" t="n">
        <v>3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123</v>
      </c>
      <c r="B10" s="16" t="s">
        <v>171</v>
      </c>
      <c r="C10" s="36" t="n">
        <v>43944</v>
      </c>
      <c r="D10" s="37" t="n">
        <v>43977</v>
      </c>
      <c r="E10" s="17" t="n">
        <v>471.4946</v>
      </c>
      <c r="F10" s="17" t="n">
        <v>534.585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123</v>
      </c>
      <c r="B11" s="16" t="s">
        <v>171</v>
      </c>
      <c r="C11" s="36" t="n">
        <v>43944</v>
      </c>
      <c r="D11" s="37" t="n">
        <v>43977</v>
      </c>
      <c r="E11" s="17" t="n">
        <v>471.4946</v>
      </c>
      <c r="F11" s="17" t="n">
        <v>534.585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123</v>
      </c>
      <c r="B12" s="16" t="s">
        <v>171</v>
      </c>
      <c r="C12" s="36" t="n">
        <v>43962</v>
      </c>
      <c r="D12" s="37" t="n">
        <v>43977</v>
      </c>
      <c r="E12" s="17" t="n">
        <v>483.8649</v>
      </c>
      <c r="F12" s="17" t="n">
        <v>534.585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124</v>
      </c>
      <c r="B13" s="16" t="s">
        <v>172</v>
      </c>
      <c r="C13" s="36" t="n">
        <v>43944</v>
      </c>
      <c r="D13" s="37" t="n">
        <v>43977</v>
      </c>
      <c r="E13" s="17" t="n">
        <v>773.4977</v>
      </c>
      <c r="F13" s="17" t="n">
        <v>720.9737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125</v>
      </c>
      <c r="B14" s="16" t="s">
        <v>173</v>
      </c>
      <c r="C14" s="36" t="n">
        <v>43944</v>
      </c>
      <c r="D14" s="37" t="n">
        <v>43977</v>
      </c>
      <c r="E14" s="17" t="n">
        <v>381.3559</v>
      </c>
      <c r="F14" s="17" t="n">
        <v>425.2814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125</v>
      </c>
      <c r="B15" s="16" t="s">
        <v>173</v>
      </c>
      <c r="C15" s="36" t="n">
        <v>43971</v>
      </c>
      <c r="D15" s="37" t="n">
        <v>43977</v>
      </c>
      <c r="E15" s="17" t="n">
        <v>395.2592</v>
      </c>
      <c r="F15" s="17" t="n">
        <v>425.2814</v>
      </c>
      <c r="G15" s="17" t="n">
        <v>1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126</v>
      </c>
      <c r="B16" s="16" t="s">
        <v>174</v>
      </c>
      <c r="C16" s="36" t="n">
        <v>43959</v>
      </c>
      <c r="D16" s="37" t="n">
        <v>43987</v>
      </c>
      <c r="E16" s="17" t="n">
        <v>1245.1639</v>
      </c>
      <c r="F16" s="17" t="n">
        <v>1300.9346</v>
      </c>
      <c r="G16" s="17" t="n">
        <v>1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126</v>
      </c>
      <c r="B17" s="16" t="s">
        <v>174</v>
      </c>
      <c r="C17" s="36" t="n">
        <v>43959</v>
      </c>
      <c r="D17" s="37" t="n">
        <v>43987</v>
      </c>
      <c r="E17" s="17" t="n">
        <v>1245.1639</v>
      </c>
      <c r="F17" s="17" t="n">
        <v>1300.9346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126</v>
      </c>
      <c r="B18" s="16" t="s">
        <v>174</v>
      </c>
      <c r="C18" s="36" t="n">
        <v>43969</v>
      </c>
      <c r="D18" s="37" t="n">
        <v>43987</v>
      </c>
      <c r="E18" s="17" t="n">
        <v>1144.2035</v>
      </c>
      <c r="F18" s="17" t="n">
        <v>1300.9346</v>
      </c>
      <c r="G18" s="17" t="n">
        <v>1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127</v>
      </c>
      <c r="B19" s="16" t="s">
        <v>175</v>
      </c>
      <c r="C19" s="36" t="n">
        <v>43959</v>
      </c>
      <c r="D19" s="37" t="n">
        <v>43977</v>
      </c>
      <c r="E19" s="17" t="n">
        <v>1889.2398</v>
      </c>
      <c r="F19" s="17" t="n">
        <v>1817.4695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127</v>
      </c>
      <c r="B20" s="16" t="s">
        <v>175</v>
      </c>
      <c r="C20" s="36" t="n">
        <v>43969</v>
      </c>
      <c r="D20" s="37" t="n">
        <v>43977</v>
      </c>
      <c r="E20" s="17" t="n">
        <v>1789.8769</v>
      </c>
      <c r="F20" s="17" t="n">
        <v>1817.4695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30</v>
      </c>
      <c r="B21" s="16" t="s">
        <v>31</v>
      </c>
      <c r="C21" s="36" t="n">
        <v>43959</v>
      </c>
      <c r="D21" s="37" t="n">
        <v>43969</v>
      </c>
      <c r="E21" s="17" t="n">
        <v>1523.1023</v>
      </c>
      <c r="F21" s="17" t="n">
        <v>1514.6239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128</v>
      </c>
      <c r="B22" s="16" t="s">
        <v>176</v>
      </c>
      <c r="C22" s="36" t="n">
        <v>43969</v>
      </c>
      <c r="D22" s="37" t="n">
        <v>43977</v>
      </c>
      <c r="E22" s="17" t="n">
        <v>162.1504</v>
      </c>
      <c r="F22" s="17" t="n">
        <v>177.7376</v>
      </c>
      <c r="G22" s="17" t="n">
        <v>2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128</v>
      </c>
      <c r="B23" s="16" t="s">
        <v>176</v>
      </c>
      <c r="C23" s="36" t="n">
        <v>43969</v>
      </c>
      <c r="D23" s="37" t="n">
        <v>43977</v>
      </c>
      <c r="E23" s="17" t="n">
        <v>162.5164</v>
      </c>
      <c r="F23" s="17" t="n">
        <v>177.7376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128</v>
      </c>
      <c r="B24" s="16" t="s">
        <v>176</v>
      </c>
      <c r="C24" s="36" t="n">
        <v>43969</v>
      </c>
      <c r="D24" s="37" t="n">
        <v>43977</v>
      </c>
      <c r="E24" s="17" t="n">
        <v>162.1504</v>
      </c>
      <c r="F24" s="17" t="n">
        <v>177.7376</v>
      </c>
      <c r="G24" s="17" t="n">
        <v>1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128</v>
      </c>
      <c r="B25" s="16" t="s">
        <v>176</v>
      </c>
      <c r="C25" s="36" t="n">
        <v>43969</v>
      </c>
      <c r="D25" s="37" t="n">
        <v>43977</v>
      </c>
      <c r="E25" s="17" t="n">
        <v>162.1504</v>
      </c>
      <c r="F25" s="17" t="n">
        <v>177.7972</v>
      </c>
      <c r="G25" s="17" t="n">
        <v>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128</v>
      </c>
      <c r="B26" s="16" t="s">
        <v>176</v>
      </c>
      <c r="C26" s="36" t="n">
        <v>43969</v>
      </c>
      <c r="D26" s="37" t="n">
        <v>43977</v>
      </c>
      <c r="E26" s="17" t="n">
        <v>162.1504</v>
      </c>
      <c r="F26" s="17" t="n">
        <v>177.7972</v>
      </c>
      <c r="G26" s="17" t="n">
        <v>2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129</v>
      </c>
      <c r="B27" s="16" t="s">
        <v>177</v>
      </c>
      <c r="C27" s="36" t="n">
        <v>43979</v>
      </c>
      <c r="D27" s="37" t="n">
        <v>43987</v>
      </c>
      <c r="E27" s="17" t="n">
        <v>3977.4241</v>
      </c>
      <c r="F27" s="17" t="n">
        <v>4228.5552</v>
      </c>
      <c r="G27" s="17" t="n">
        <v>1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130</v>
      </c>
      <c r="B28" s="16" t="s">
        <v>178</v>
      </c>
      <c r="C28" s="36" t="n">
        <v>43979</v>
      </c>
      <c r="D28" s="37" t="n">
        <v>43987</v>
      </c>
      <c r="E28" s="17" t="n">
        <v>4262.3887</v>
      </c>
      <c r="F28" s="17" t="n">
        <v>5778.6343</v>
      </c>
      <c r="G28" s="17" t="n">
        <v>1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130</v>
      </c>
      <c r="B29" s="16" t="s">
        <v>178</v>
      </c>
      <c r="C29" s="36" t="n">
        <v>44006</v>
      </c>
      <c r="D29" s="37" t="n">
        <v>44102</v>
      </c>
      <c r="E29" s="17" t="n">
        <v>4338.1456</v>
      </c>
      <c r="F29" s="17" t="n">
        <v>5077.769</v>
      </c>
      <c r="G29" s="17" t="n">
        <v>1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20</v>
      </c>
      <c r="B30" s="16" t="s">
        <v>179</v>
      </c>
      <c r="C30" s="36" t="n">
        <v>43979</v>
      </c>
      <c r="D30" s="37" t="n">
        <v>43987</v>
      </c>
      <c r="E30" s="17" t="n">
        <v>3699.5658</v>
      </c>
      <c r="F30" s="17" t="n">
        <v>3654.3495</v>
      </c>
      <c r="G30" s="17" t="n">
        <v>1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131</v>
      </c>
      <c r="B31" s="16" t="s">
        <v>180</v>
      </c>
      <c r="C31" s="36" t="n">
        <v>43983</v>
      </c>
      <c r="D31" s="37" t="n">
        <v>43987</v>
      </c>
      <c r="E31" s="17" t="n">
        <v>1852.2874</v>
      </c>
      <c r="F31" s="17" t="n">
        <v>2462.4588</v>
      </c>
      <c r="G31" s="17" t="n">
        <v>1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45</v>
      </c>
      <c r="B32" s="16" t="s">
        <v>46</v>
      </c>
      <c r="C32" s="36" t="n">
        <v>43983</v>
      </c>
      <c r="D32" s="37" t="n">
        <v>43987</v>
      </c>
      <c r="E32" s="17" t="n">
        <v>1529.6582</v>
      </c>
      <c r="F32" s="17" t="n">
        <v>1708.1237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132</v>
      </c>
      <c r="B33" s="16" t="s">
        <v>182</v>
      </c>
      <c r="C33" s="36" t="n">
        <v>43985</v>
      </c>
      <c r="D33" s="37" t="n">
        <v>43987</v>
      </c>
      <c r="E33" s="17" t="n">
        <v>1095.4516</v>
      </c>
      <c r="F33" s="17" t="n">
        <v>1156.0029</v>
      </c>
      <c r="G33" s="17" t="n">
        <v>1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132</v>
      </c>
      <c r="B34" s="16" t="s">
        <v>182</v>
      </c>
      <c r="C34" s="36" t="n">
        <v>43994</v>
      </c>
      <c r="D34" s="37" t="n">
        <v>44006</v>
      </c>
      <c r="E34" s="17" t="n">
        <v>1132.9079</v>
      </c>
      <c r="F34" s="17" t="n">
        <v>1146.146</v>
      </c>
      <c r="G34" s="17" t="n">
        <v>1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39</v>
      </c>
      <c r="B35" s="16" t="s">
        <v>40</v>
      </c>
      <c r="C35" s="36" t="n">
        <v>43994</v>
      </c>
      <c r="D35" s="37" t="n">
        <v>44028</v>
      </c>
      <c r="E35" s="17" t="n">
        <v>2361.8953</v>
      </c>
      <c r="F35" s="17" t="n">
        <v>2507.7289</v>
      </c>
      <c r="G35" s="17" t="n">
        <v>1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39</v>
      </c>
      <c r="B36" s="16" t="s">
        <v>40</v>
      </c>
      <c r="C36" s="36" t="n">
        <v>43994</v>
      </c>
      <c r="D36" s="37" t="n">
        <v>44028</v>
      </c>
      <c r="E36" s="17" t="n">
        <v>2361.8953</v>
      </c>
      <c r="F36" s="17" t="n">
        <v>2507.7289</v>
      </c>
      <c r="G36" s="17" t="n">
        <v>1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133</v>
      </c>
      <c r="B37" s="16" t="s">
        <v>185</v>
      </c>
      <c r="C37" s="36" t="n">
        <v>43994</v>
      </c>
      <c r="D37" s="37" t="n">
        <v>44033</v>
      </c>
      <c r="E37" s="17" t="n">
        <v>1739.4526</v>
      </c>
      <c r="F37" s="17" t="n">
        <v>1829.6542</v>
      </c>
      <c r="G37" s="17" t="n">
        <v>2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33</v>
      </c>
      <c r="B38" s="16" t="s">
        <v>34</v>
      </c>
      <c r="C38" s="36" t="n">
        <v>43994</v>
      </c>
      <c r="D38" s="37" t="n">
        <v>44006</v>
      </c>
      <c r="E38" s="17" t="n">
        <v>4042.2487</v>
      </c>
      <c r="F38" s="17" t="n">
        <v>4095.8372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134</v>
      </c>
      <c r="B39" s="16" t="s">
        <v>228</v>
      </c>
      <c r="C39" s="36" t="n">
        <v>43994</v>
      </c>
      <c r="D39" s="37" t="n">
        <v>44102</v>
      </c>
      <c r="E39" s="17" t="n">
        <v>2632.162</v>
      </c>
      <c r="F39" s="17" t="n">
        <v>2796.998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134</v>
      </c>
      <c r="B40" s="16" t="s">
        <v>228</v>
      </c>
      <c r="C40" s="36" t="n">
        <v>44026</v>
      </c>
      <c r="D40" s="37" t="n">
        <v>44102</v>
      </c>
      <c r="E40" s="17" t="n">
        <v>2607.7676</v>
      </c>
      <c r="F40" s="17" t="n">
        <v>2796.998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134</v>
      </c>
      <c r="B41" s="16" t="s">
        <v>228</v>
      </c>
      <c r="C41" s="36" t="n">
        <v>44034</v>
      </c>
      <c r="D41" s="37" t="n">
        <v>44102</v>
      </c>
      <c r="E41" s="17" t="n">
        <v>2453.6061</v>
      </c>
      <c r="F41" s="17" t="n">
        <v>2796.998</v>
      </c>
      <c r="G41" s="17" t="n">
        <v>5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135</v>
      </c>
      <c r="B42" s="16" t="s">
        <v>187</v>
      </c>
      <c r="C42" s="36" t="n">
        <v>43997</v>
      </c>
      <c r="D42" s="37" t="n">
        <v>44077</v>
      </c>
      <c r="E42" s="17" t="n">
        <v>497.7545</v>
      </c>
      <c r="F42" s="17" t="n">
        <v>554.458</v>
      </c>
      <c r="G42" s="17" t="n">
        <v>9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135</v>
      </c>
      <c r="B43" s="16" t="s">
        <v>187</v>
      </c>
      <c r="C43" s="36" t="n">
        <v>43997</v>
      </c>
      <c r="D43" s="37" t="n">
        <v>44077</v>
      </c>
      <c r="E43" s="17" t="n">
        <v>497.6777</v>
      </c>
      <c r="F43" s="17" t="n">
        <v>554.458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135</v>
      </c>
      <c r="B44" s="16" t="s">
        <v>187</v>
      </c>
      <c r="C44" s="36" t="n">
        <v>44145</v>
      </c>
      <c r="D44" s="37" t="n">
        <v>44153</v>
      </c>
      <c r="E44" s="17" t="n">
        <v>602.0685</v>
      </c>
      <c r="F44" s="17" t="n">
        <v>684.2182</v>
      </c>
      <c r="G44" s="17" t="n">
        <v>5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135</v>
      </c>
      <c r="B45" s="16" t="s">
        <v>187</v>
      </c>
      <c r="C45" s="36" t="n">
        <v>44145</v>
      </c>
      <c r="D45" s="37" t="n">
        <v>44153</v>
      </c>
      <c r="E45" s="17" t="n">
        <v>602.0685</v>
      </c>
      <c r="F45" s="17" t="n">
        <v>684.2182</v>
      </c>
      <c r="G45" s="17" t="n">
        <v>5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136</v>
      </c>
      <c r="B46" s="16" t="s">
        <v>189</v>
      </c>
      <c r="C46" s="36" t="n">
        <v>44006</v>
      </c>
      <c r="D46" s="37" t="n">
        <v>44027</v>
      </c>
      <c r="E46" s="17" t="n">
        <v>1123.9803</v>
      </c>
      <c r="F46" s="17" t="n">
        <v>1209.0252</v>
      </c>
      <c r="G46" s="17" t="n">
        <v>5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137</v>
      </c>
      <c r="B47" s="16" t="s">
        <v>190</v>
      </c>
      <c r="C47" s="36" t="n">
        <v>44006</v>
      </c>
      <c r="D47" s="37" t="n">
        <v>44027</v>
      </c>
      <c r="E47" s="17" t="n">
        <v>876.3026</v>
      </c>
      <c r="F47" s="17" t="n">
        <v>941.0168</v>
      </c>
      <c r="G47" s="17" t="n">
        <v>2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138</v>
      </c>
      <c r="B48" s="16" t="s">
        <v>191</v>
      </c>
      <c r="C48" s="36" t="n">
        <v>44006</v>
      </c>
      <c r="D48" s="37" t="n">
        <v>44035</v>
      </c>
      <c r="E48" s="17" t="n">
        <v>3337.9352</v>
      </c>
      <c r="F48" s="17" t="n">
        <v>3633.5532</v>
      </c>
      <c r="G48" s="17" t="n">
        <v>1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139</v>
      </c>
      <c r="B49" s="16" t="s">
        <v>192</v>
      </c>
      <c r="C49" s="36" t="n">
        <v>44014</v>
      </c>
      <c r="D49" s="37" t="n">
        <v>44027</v>
      </c>
      <c r="E49" s="17" t="n">
        <v>794.8798</v>
      </c>
      <c r="F49" s="17" t="n">
        <v>823.3516</v>
      </c>
      <c r="G49" s="17" t="n">
        <v>7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140</v>
      </c>
      <c r="B50" s="16" t="s">
        <v>195</v>
      </c>
      <c r="C50" s="36" t="n">
        <v>44055</v>
      </c>
      <c r="D50" s="37" t="n">
        <v>44076</v>
      </c>
      <c r="E50" s="17" t="n">
        <v>1030.7145</v>
      </c>
      <c r="F50" s="17" t="n">
        <v>1173.6792</v>
      </c>
      <c r="G50" s="17" t="n">
        <v>1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141</v>
      </c>
      <c r="B51" s="16" t="s">
        <v>245</v>
      </c>
      <c r="C51" s="36" t="n">
        <v>44076</v>
      </c>
      <c r="D51" s="37" t="n">
        <v>44169</v>
      </c>
      <c r="E51" s="17" t="n">
        <v>6.3502</v>
      </c>
      <c r="F51" s="17" t="n">
        <v>7.0163</v>
      </c>
      <c r="G51" s="17" t="n">
        <v>424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142</v>
      </c>
      <c r="B52" s="16" t="s">
        <v>246</v>
      </c>
      <c r="C52" s="36" t="n">
        <v>44077</v>
      </c>
      <c r="D52" s="37" t="n">
        <v>44188</v>
      </c>
      <c r="E52" s="17" t="n">
        <v>5.9898</v>
      </c>
      <c r="F52" s="17" t="n">
        <v>5.847</v>
      </c>
      <c r="G52" s="17" t="n">
        <v>920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143</v>
      </c>
      <c r="B53" s="16" t="s">
        <v>247</v>
      </c>
      <c r="C53" s="36" t="n">
        <v>44102</v>
      </c>
      <c r="D53" s="37" t="n">
        <v>44144</v>
      </c>
      <c r="E53" s="17" t="n">
        <v>2023.4256</v>
      </c>
      <c r="F53" s="17" t="n">
        <v>2318.7125</v>
      </c>
      <c r="G53" s="17" t="n">
        <v>2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143</v>
      </c>
      <c r="B54" s="16" t="s">
        <v>247</v>
      </c>
      <c r="C54" s="36" t="n">
        <v>44102</v>
      </c>
      <c r="D54" s="37" t="n">
        <v>44144</v>
      </c>
      <c r="E54" s="17" t="n">
        <v>2025.6534</v>
      </c>
      <c r="F54" s="17" t="n">
        <v>2318.7125</v>
      </c>
      <c r="G54" s="17" t="n">
        <v>10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144</v>
      </c>
      <c r="B55" s="16" t="s">
        <v>203</v>
      </c>
      <c r="C55" s="36" t="n">
        <v>44169</v>
      </c>
      <c r="D55" s="37" t="n">
        <v>44251</v>
      </c>
      <c r="E55" s="17" t="n">
        <v>414.3498</v>
      </c>
      <c r="F55" s="17" t="n">
        <v>736.8737</v>
      </c>
      <c r="G55" s="17" t="n">
        <v>1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144</v>
      </c>
      <c r="B56" s="16" t="s">
        <v>203</v>
      </c>
      <c r="C56" s="36" t="n">
        <v>44169</v>
      </c>
      <c r="D56" s="37" t="n">
        <v>44251</v>
      </c>
      <c r="E56" s="17" t="n">
        <v>414.3498</v>
      </c>
      <c r="F56" s="17" t="n">
        <v>736.1338</v>
      </c>
      <c r="G56" s="17" t="n">
        <v>1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144</v>
      </c>
      <c r="B57" s="16" t="s">
        <v>203</v>
      </c>
      <c r="C57" s="36" t="n">
        <v>44169</v>
      </c>
      <c r="D57" s="37" t="n">
        <v>44251</v>
      </c>
      <c r="E57" s="17" t="n">
        <v>413.9738</v>
      </c>
      <c r="F57" s="17" t="n">
        <v>736.1338</v>
      </c>
      <c r="G57" s="17" t="n">
        <v>2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144</v>
      </c>
      <c r="B58" s="16" t="s">
        <v>203</v>
      </c>
      <c r="C58" s="36" t="n">
        <v>44169</v>
      </c>
      <c r="D58" s="37" t="n">
        <v>44251</v>
      </c>
      <c r="E58" s="17" t="n">
        <v>413.9738</v>
      </c>
      <c r="F58" s="17" t="n">
        <v>736.1338</v>
      </c>
      <c r="G58" s="17" t="n">
        <v>2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144</v>
      </c>
      <c r="B59" s="16" t="s">
        <v>203</v>
      </c>
      <c r="C59" s="36" t="n">
        <v>44169</v>
      </c>
      <c r="D59" s="37" t="n">
        <v>44251</v>
      </c>
      <c r="E59" s="17" t="n">
        <v>414.3498</v>
      </c>
      <c r="F59" s="17" t="n">
        <v>736.1338</v>
      </c>
      <c r="G59" s="17" t="n">
        <v>1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145</v>
      </c>
      <c r="B60" s="16" t="s">
        <v>207</v>
      </c>
      <c r="C60" s="36" t="n">
        <v>44223</v>
      </c>
      <c r="D60" s="37" t="n">
        <v>44223</v>
      </c>
      <c r="E60" s="17" t="n">
        <v>510.539</v>
      </c>
      <c r="F60" s="17" t="n">
        <v>473.5532</v>
      </c>
      <c r="G60" s="17" t="n">
        <v>10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146</v>
      </c>
      <c r="B61" s="16" t="s">
        <v>208</v>
      </c>
      <c r="C61" s="36" t="n">
        <v>44228</v>
      </c>
      <c r="D61" s="37" t="n">
        <v>44348</v>
      </c>
      <c r="E61" s="17" t="n">
        <v>3583.1144</v>
      </c>
      <c r="F61" s="17" t="n">
        <v>3524.0957</v>
      </c>
      <c r="G61" s="17" t="n">
        <v>1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2025-12-06T23:35:23.00Z</dcterms:created>
  <dc:creator>izi-invest.ru</dc:creator>
  <cp:revision>0</cp:revision>
</cp:coreProperties>
</file>